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202300"/>
  <mc:AlternateContent xmlns:mc="http://schemas.openxmlformats.org/markup-compatibility/2006">
    <mc:Choice Requires="x15">
      <x15ac:absPath xmlns:x15ac="http://schemas.microsoft.com/office/spreadsheetml/2010/11/ac" url="R:\Applications\2026 Cost of Service\Interrogatories\1 - Final for Filing\Attachments\"/>
    </mc:Choice>
  </mc:AlternateContent>
  <xr:revisionPtr revIDLastSave="0" documentId="13_ncr:1_{FB7DAF0F-BBE9-411B-85C6-7B3DFB495CBC}" xr6:coauthVersionLast="47" xr6:coauthVersionMax="47" xr10:uidLastSave="{00000000-0000-0000-0000-000000000000}"/>
  <bookViews>
    <workbookView xWindow="-120" yWindow="-120" windowWidth="29040" windowHeight="17520" tabRatio="721" xr2:uid="{69874E1D-BE44-4F06-B28A-639F255A37E3}"/>
  </bookViews>
  <sheets>
    <sheet name="CDM Summary" sheetId="3" r:id="rId1"/>
    <sheet name="2017 Persistence Report" sheetId="1" r:id="rId2"/>
    <sheet name="2019 P&amp;C Report" sheetId="2" r:id="rId3"/>
    <sheet name="Load Forecast - CDM" sheetId="8" r:id="rId4"/>
    <sheet name="Post CFF (3-Staff-39) 2021 COS" sheetId="6" r:id="rId5"/>
    <sheet name="2021 LRAMVA" sheetId="5" r:id="rId6"/>
    <sheet name="2021 COS LRAMVA (2019 Retrofit)" sheetId="9" r:id="rId7"/>
    <sheet name="2023 IRM 2020-2022 Projects" sheetId="7" r:id="rId8"/>
    <sheet name="Load Forecast - CDM Corrected" sheetId="11" r:id="rId9"/>
  </sheets>
  <definedNames>
    <definedName name="_Fill" hidden="1">#REF!</definedName>
    <definedName name="_xlnm._FilterDatabase" localSheetId="1" hidden="1">'2017 Persistence Report'!$B$5:$FI$517</definedName>
    <definedName name="_Order1" hidden="1">255</definedName>
    <definedName name="_Order2" hidden="1">0</definedName>
    <definedName name="_Sort" hidden="1">#REF!</definedName>
    <definedName name="EV__EVCOM_OPTIONS__" hidden="1">8</definedName>
    <definedName name="EV__EXPOPTIONS__" hidden="1">0</definedName>
    <definedName name="EV__LASTREFTIME__" hidden="1">41030.5812615741</definedName>
    <definedName name="EV__MAXEXPCOLS__" hidden="1">100</definedName>
    <definedName name="EV__MAXEXPROWS__" hidden="1">1000</definedName>
    <definedName name="EV__MEMORYCVW__" hidden="1">0</definedName>
    <definedName name="EV__WBEVMODE__" hidden="1">0</definedName>
    <definedName name="EV__WBREFOPTIONS__" hidden="1">134217799</definedName>
    <definedName name="EV__WBVERSION__" hidden="1">0</definedName>
    <definedName name="LDC">#REF!</definedName>
    <definedName name="LDC_Name">#REF!</definedName>
    <definedName name="MEWarning" hidden="1">0</definedName>
    <definedName name="_xlnm.Print_Area" localSheetId="1">'2017 Persistence Report'!$B$1:$FG$517</definedName>
    <definedName name="_xlnm.Print_Area" localSheetId="5">'2021 LRAMVA'!$A:$AP</definedName>
    <definedName name="project_count">#REF!</definedName>
    <definedName name="Table_5_a.__2015_Lost_Revenues_Work_Form">'2021 LRAMVA'!$B$33</definedName>
    <definedName name="Table_5_b.__2016_Lost_Revenues_Work_Form">'2021 LRAMVA'!$B$225</definedName>
    <definedName name="Table_5_c.__2017_Lost_Revenues_Work_Form">'2021 LRAMVA'!$B$415</definedName>
    <definedName name="Table_5_d.__2018_Lost_Revenues_Work_Form">'2021 LRAMVA'!$B$613</definedName>
    <definedName name="Table_5_e.__2019_Lost_Revenues_Work_Form">'2021 LRAMVA'!$B$805</definedName>
    <definedName name="Table_5_f.__2020_Lost_Revenues_Work_Form">'2021 LRAMVA'!$B$994</definedName>
    <definedName name="Table_5_i.__2023_Lost_Revenues_Work_Form">#REF!</definedName>
    <definedName name="Targets" localSheetId="6">#REF!</definedName>
    <definedName name="Targets" localSheetId="5">#REF!</definedName>
    <definedName name="Targets" localSheetId="7">#REF!</definedName>
    <definedName name="Targets">#REF!</definedName>
  </definedName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544" i="5" l="1"/>
  <c r="M544" i="5"/>
  <c r="L544" i="5"/>
  <c r="K544" i="5"/>
  <c r="J544" i="5"/>
  <c r="I544" i="5"/>
  <c r="H544" i="5"/>
  <c r="G544" i="5"/>
  <c r="F544" i="5"/>
  <c r="B544" i="5"/>
  <c r="O544" i="5" s="1"/>
  <c r="B540" i="5"/>
  <c r="K540" i="5" s="1"/>
  <c r="O518" i="5"/>
  <c r="N518" i="5"/>
  <c r="M518" i="5"/>
  <c r="L518" i="5"/>
  <c r="K518" i="5"/>
  <c r="J518" i="5"/>
  <c r="I518" i="5"/>
  <c r="H518" i="5"/>
  <c r="G518" i="5"/>
  <c r="F518" i="5"/>
  <c r="E518" i="5"/>
  <c r="O515" i="5"/>
  <c r="N515" i="5"/>
  <c r="M515" i="5"/>
  <c r="L515" i="5"/>
  <c r="K515" i="5"/>
  <c r="J515" i="5"/>
  <c r="I515" i="5"/>
  <c r="H515" i="5"/>
  <c r="G515" i="5"/>
  <c r="F515" i="5"/>
  <c r="E515" i="5"/>
  <c r="K509" i="5"/>
  <c r="I509" i="5"/>
  <c r="H509" i="5"/>
  <c r="G509" i="5"/>
  <c r="F509" i="5"/>
  <c r="E509" i="5"/>
  <c r="B508" i="5"/>
  <c r="M509" i="5" s="1"/>
  <c r="O506" i="5"/>
  <c r="N506" i="5"/>
  <c r="M506" i="5"/>
  <c r="L506" i="5"/>
  <c r="K506" i="5"/>
  <c r="J506" i="5"/>
  <c r="I506" i="5"/>
  <c r="H506" i="5"/>
  <c r="G506" i="5"/>
  <c r="F506" i="5"/>
  <c r="E506" i="5"/>
  <c r="O499" i="5"/>
  <c r="N499" i="5"/>
  <c r="M499" i="5"/>
  <c r="L499" i="5"/>
  <c r="K499" i="5"/>
  <c r="J499" i="5"/>
  <c r="I499" i="5"/>
  <c r="H499" i="5"/>
  <c r="G499" i="5"/>
  <c r="F499" i="5"/>
  <c r="E499" i="5"/>
  <c r="O496" i="5"/>
  <c r="N496" i="5"/>
  <c r="M496" i="5"/>
  <c r="L496" i="5"/>
  <c r="K496" i="5"/>
  <c r="J496" i="5"/>
  <c r="I496" i="5"/>
  <c r="H496" i="5"/>
  <c r="G496" i="5"/>
  <c r="F496" i="5"/>
  <c r="E496" i="5"/>
  <c r="E490" i="5"/>
  <c r="B490" i="5"/>
  <c r="J490" i="5" s="1"/>
  <c r="O487" i="5"/>
  <c r="N487" i="5"/>
  <c r="M487" i="5"/>
  <c r="L487" i="5"/>
  <c r="K487" i="5"/>
  <c r="J487" i="5"/>
  <c r="I487" i="5"/>
  <c r="H487" i="5"/>
  <c r="G487" i="5"/>
  <c r="F487" i="5"/>
  <c r="E487" i="5"/>
  <c r="O342" i="5"/>
  <c r="N342" i="5"/>
  <c r="M342" i="5"/>
  <c r="L342" i="5"/>
  <c r="K342" i="5"/>
  <c r="J342" i="5"/>
  <c r="I342" i="5"/>
  <c r="H342" i="5"/>
  <c r="G342" i="5"/>
  <c r="F342" i="5"/>
  <c r="E342" i="5"/>
  <c r="O333" i="5"/>
  <c r="N333" i="5"/>
  <c r="M333" i="5"/>
  <c r="L333" i="5"/>
  <c r="K333" i="5"/>
  <c r="J333" i="5"/>
  <c r="I333" i="5"/>
  <c r="H333" i="5"/>
  <c r="G333" i="5"/>
  <c r="F333" i="5"/>
  <c r="E333" i="5"/>
  <c r="O327" i="5"/>
  <c r="N327" i="5"/>
  <c r="M327" i="5"/>
  <c r="L327" i="5"/>
  <c r="K327" i="5"/>
  <c r="J327" i="5"/>
  <c r="I327" i="5"/>
  <c r="H327" i="5"/>
  <c r="G327" i="5"/>
  <c r="F327" i="5"/>
  <c r="E327" i="5"/>
  <c r="O321" i="5"/>
  <c r="N321" i="5"/>
  <c r="M321" i="5"/>
  <c r="L321" i="5"/>
  <c r="K321" i="5"/>
  <c r="J321" i="5"/>
  <c r="I321" i="5"/>
  <c r="H321" i="5"/>
  <c r="G321" i="5"/>
  <c r="F321" i="5"/>
  <c r="E321" i="5"/>
  <c r="O320" i="5"/>
  <c r="N320" i="5"/>
  <c r="M320" i="5"/>
  <c r="L320" i="5"/>
  <c r="K320" i="5"/>
  <c r="J320" i="5"/>
  <c r="I320" i="5"/>
  <c r="H320" i="5"/>
  <c r="G320" i="5"/>
  <c r="F320" i="5"/>
  <c r="E320" i="5"/>
  <c r="O314" i="5"/>
  <c r="N314" i="5"/>
  <c r="M314" i="5"/>
  <c r="L314" i="5"/>
  <c r="K314" i="5"/>
  <c r="J314" i="5"/>
  <c r="I314" i="5"/>
  <c r="H314" i="5"/>
  <c r="G314" i="5"/>
  <c r="F314" i="5"/>
  <c r="E314" i="5"/>
  <c r="O313" i="5"/>
  <c r="N313" i="5"/>
  <c r="M313" i="5"/>
  <c r="L313" i="5"/>
  <c r="K313" i="5"/>
  <c r="J313" i="5"/>
  <c r="I313" i="5"/>
  <c r="H313" i="5"/>
  <c r="G313" i="5"/>
  <c r="F313" i="5"/>
  <c r="E313" i="5"/>
  <c r="O311" i="5"/>
  <c r="N311" i="5"/>
  <c r="M311" i="5"/>
  <c r="L311" i="5"/>
  <c r="K311" i="5"/>
  <c r="J311" i="5"/>
  <c r="I311" i="5"/>
  <c r="H311" i="5"/>
  <c r="G311" i="5"/>
  <c r="F311" i="5"/>
  <c r="E311" i="5"/>
  <c r="O310" i="5"/>
  <c r="N310" i="5"/>
  <c r="M310" i="5"/>
  <c r="L310" i="5"/>
  <c r="K310" i="5"/>
  <c r="J310" i="5"/>
  <c r="I310" i="5"/>
  <c r="H310" i="5"/>
  <c r="G310" i="5"/>
  <c r="F310" i="5"/>
  <c r="E310" i="5"/>
  <c r="O301" i="5"/>
  <c r="N301" i="5"/>
  <c r="M301" i="5"/>
  <c r="L301" i="5"/>
  <c r="K301" i="5"/>
  <c r="J301" i="5"/>
  <c r="H301" i="5"/>
  <c r="G301" i="5"/>
  <c r="E301" i="5"/>
  <c r="N300" i="5"/>
  <c r="M300" i="5"/>
  <c r="L300" i="5"/>
  <c r="K300" i="5"/>
  <c r="J300" i="5"/>
  <c r="I300" i="5"/>
  <c r="H300" i="5"/>
  <c r="G300" i="5"/>
  <c r="F300" i="5"/>
  <c r="E300" i="5"/>
  <c r="B300" i="5"/>
  <c r="O300" i="5" s="1"/>
  <c r="O298" i="5"/>
  <c r="N298" i="5"/>
  <c r="M298" i="5"/>
  <c r="L298" i="5"/>
  <c r="K298" i="5"/>
  <c r="J298" i="5"/>
  <c r="I298" i="5"/>
  <c r="H298" i="5"/>
  <c r="G298" i="5"/>
  <c r="F298" i="5"/>
  <c r="E298" i="5"/>
  <c r="O297" i="5"/>
  <c r="N297" i="5"/>
  <c r="M297" i="5"/>
  <c r="L297" i="5"/>
  <c r="K297" i="5"/>
  <c r="J297" i="5"/>
  <c r="I297" i="5"/>
  <c r="H297" i="5"/>
  <c r="G297" i="5"/>
  <c r="F297" i="5"/>
  <c r="E297" i="5"/>
  <c r="O289" i="5"/>
  <c r="N289" i="5"/>
  <c r="M289" i="5"/>
  <c r="L289" i="5"/>
  <c r="K289" i="5"/>
  <c r="J289" i="5"/>
  <c r="I289" i="5"/>
  <c r="H289" i="5"/>
  <c r="G289" i="5"/>
  <c r="F289" i="5"/>
  <c r="E289" i="5"/>
  <c r="O124" i="5"/>
  <c r="N124" i="5"/>
  <c r="M124" i="5"/>
  <c r="L124" i="5"/>
  <c r="K124" i="5"/>
  <c r="J124" i="5"/>
  <c r="I124" i="5"/>
  <c r="H124" i="5"/>
  <c r="G124" i="5"/>
  <c r="F124" i="5"/>
  <c r="E124" i="5"/>
  <c r="O123" i="5"/>
  <c r="N123" i="5"/>
  <c r="M123" i="5"/>
  <c r="L123" i="5"/>
  <c r="K123" i="5"/>
  <c r="J123" i="5"/>
  <c r="I123" i="5"/>
  <c r="H123" i="5"/>
  <c r="G123" i="5"/>
  <c r="F123" i="5"/>
  <c r="E123" i="5"/>
  <c r="O122" i="5"/>
  <c r="N122" i="5"/>
  <c r="M122" i="5"/>
  <c r="L122" i="5"/>
  <c r="K122" i="5"/>
  <c r="J122" i="5"/>
  <c r="I122" i="5"/>
  <c r="H122" i="5"/>
  <c r="G122" i="5"/>
  <c r="F122" i="5"/>
  <c r="E122" i="5"/>
  <c r="O120" i="5"/>
  <c r="N120" i="5"/>
  <c r="M120" i="5"/>
  <c r="L120" i="5"/>
  <c r="K120" i="5"/>
  <c r="J120" i="5"/>
  <c r="I120" i="5"/>
  <c r="H120" i="5"/>
  <c r="G120" i="5"/>
  <c r="F120" i="5"/>
  <c r="E120" i="5"/>
  <c r="O81" i="5"/>
  <c r="N81" i="5"/>
  <c r="M81" i="5"/>
  <c r="L81" i="5"/>
  <c r="K81" i="5"/>
  <c r="J81" i="5"/>
  <c r="I81" i="5"/>
  <c r="H81" i="5"/>
  <c r="G81" i="5"/>
  <c r="F81" i="5"/>
  <c r="E81" i="5"/>
  <c r="O77" i="5"/>
  <c r="N77" i="5"/>
  <c r="M77" i="5"/>
  <c r="L77" i="5"/>
  <c r="K77" i="5"/>
  <c r="J77" i="5"/>
  <c r="I77" i="5"/>
  <c r="H77" i="5"/>
  <c r="G77" i="5"/>
  <c r="F77" i="5"/>
  <c r="E77" i="5"/>
  <c r="O68" i="5"/>
  <c r="N68" i="5"/>
  <c r="M68" i="5"/>
  <c r="L68" i="5"/>
  <c r="K68" i="5"/>
  <c r="J68" i="5"/>
  <c r="I68" i="5"/>
  <c r="H68" i="5"/>
  <c r="G68" i="5"/>
  <c r="F68" i="5"/>
  <c r="E68" i="5"/>
  <c r="O65" i="5"/>
  <c r="N65" i="5"/>
  <c r="M65" i="5"/>
  <c r="L65" i="5"/>
  <c r="K65" i="5"/>
  <c r="J65" i="5"/>
  <c r="I65" i="5"/>
  <c r="H65" i="5"/>
  <c r="G65" i="5"/>
  <c r="F65" i="5"/>
  <c r="E65" i="5"/>
  <c r="O62" i="5"/>
  <c r="N62" i="5"/>
  <c r="M62" i="5"/>
  <c r="L62" i="5"/>
  <c r="K62" i="5"/>
  <c r="J62" i="5"/>
  <c r="I62" i="5"/>
  <c r="H62" i="5"/>
  <c r="G62" i="5"/>
  <c r="F62" i="5"/>
  <c r="E62" i="5"/>
  <c r="O61" i="5"/>
  <c r="N61" i="5"/>
  <c r="M61" i="5"/>
  <c r="L61" i="5"/>
  <c r="K61" i="5"/>
  <c r="J61" i="5"/>
  <c r="I61" i="5"/>
  <c r="H61" i="5"/>
  <c r="G61" i="5"/>
  <c r="F61" i="5"/>
  <c r="E61" i="5"/>
  <c r="O59" i="5"/>
  <c r="N59" i="5"/>
  <c r="M59" i="5"/>
  <c r="L59" i="5"/>
  <c r="K59" i="5"/>
  <c r="J59" i="5"/>
  <c r="I59" i="5"/>
  <c r="H59" i="5"/>
  <c r="G59" i="5"/>
  <c r="F59" i="5"/>
  <c r="E59" i="5"/>
  <c r="O58" i="5"/>
  <c r="N58" i="5"/>
  <c r="M58" i="5"/>
  <c r="L58" i="5"/>
  <c r="K58" i="5"/>
  <c r="J58" i="5"/>
  <c r="I58" i="5"/>
  <c r="H58" i="5"/>
  <c r="G58" i="5"/>
  <c r="F58" i="5"/>
  <c r="E58" i="5"/>
  <c r="O57" i="5"/>
  <c r="N57" i="5"/>
  <c r="M57" i="5"/>
  <c r="L57" i="5"/>
  <c r="K57" i="5"/>
  <c r="J57" i="5"/>
  <c r="I57" i="5"/>
  <c r="H57" i="5"/>
  <c r="G57" i="5"/>
  <c r="F57" i="5"/>
  <c r="E57" i="5"/>
  <c r="O55" i="5"/>
  <c r="N55" i="5"/>
  <c r="M55" i="5"/>
  <c r="L55" i="5"/>
  <c r="K55" i="5"/>
  <c r="J55" i="5"/>
  <c r="I55" i="5"/>
  <c r="H55" i="5"/>
  <c r="G55" i="5"/>
  <c r="F55" i="5"/>
  <c r="E55" i="5"/>
  <c r="O48" i="5"/>
  <c r="N48" i="5"/>
  <c r="M48" i="5"/>
  <c r="L48" i="5"/>
  <c r="K48" i="5"/>
  <c r="J48" i="5"/>
  <c r="I48" i="5"/>
  <c r="H48" i="5"/>
  <c r="G48" i="5"/>
  <c r="F48" i="5"/>
  <c r="E48" i="5"/>
  <c r="O47" i="5"/>
  <c r="N47" i="5"/>
  <c r="M47" i="5"/>
  <c r="L47" i="5"/>
  <c r="K47" i="5"/>
  <c r="J47" i="5"/>
  <c r="I47" i="5"/>
  <c r="H47" i="5"/>
  <c r="G47" i="5"/>
  <c r="F47" i="5"/>
  <c r="E47" i="5"/>
  <c r="O44" i="5"/>
  <c r="N44" i="5"/>
  <c r="M44" i="5"/>
  <c r="L44" i="5"/>
  <c r="K44" i="5"/>
  <c r="J44" i="5"/>
  <c r="I44" i="5"/>
  <c r="H44" i="5"/>
  <c r="G44" i="5"/>
  <c r="F44" i="5"/>
  <c r="E44" i="5"/>
  <c r="O42" i="5"/>
  <c r="N42" i="5"/>
  <c r="M42" i="5"/>
  <c r="L42" i="5"/>
  <c r="K42" i="5"/>
  <c r="J42" i="5"/>
  <c r="I42" i="5"/>
  <c r="H42" i="5"/>
  <c r="G42" i="5"/>
  <c r="F42" i="5"/>
  <c r="E42" i="5"/>
  <c r="O41" i="5"/>
  <c r="N41" i="5"/>
  <c r="M41" i="5"/>
  <c r="L41" i="5"/>
  <c r="K41" i="5"/>
  <c r="J41" i="5"/>
  <c r="I41" i="5"/>
  <c r="H41" i="5"/>
  <c r="G41" i="5"/>
  <c r="F41" i="5"/>
  <c r="E41" i="5"/>
  <c r="O39" i="5"/>
  <c r="N39" i="5"/>
  <c r="M39" i="5"/>
  <c r="L39" i="5"/>
  <c r="K39" i="5"/>
  <c r="J39" i="5"/>
  <c r="I39" i="5"/>
  <c r="H39" i="5"/>
  <c r="G39" i="5"/>
  <c r="F39" i="5"/>
  <c r="E39" i="5"/>
  <c r="O38" i="5"/>
  <c r="N38" i="5"/>
  <c r="M38" i="5"/>
  <c r="L38" i="5"/>
  <c r="K38" i="5"/>
  <c r="J38" i="5"/>
  <c r="I38" i="5"/>
  <c r="H38" i="5"/>
  <c r="G38" i="5"/>
  <c r="F38" i="5"/>
  <c r="E38" i="5"/>
  <c r="E52" i="11"/>
  <c r="E76" i="11" s="1"/>
  <c r="E77" i="11" s="1"/>
  <c r="E78" i="11" s="1"/>
  <c r="E79" i="11" s="1"/>
  <c r="D44" i="11"/>
  <c r="H93" i="11"/>
  <c r="E91" i="11"/>
  <c r="D91" i="11"/>
  <c r="C91" i="11"/>
  <c r="H90" i="11"/>
  <c r="D82" i="11"/>
  <c r="D83" i="11" s="1"/>
  <c r="D84" i="11" s="1"/>
  <c r="C82" i="11"/>
  <c r="D76" i="11"/>
  <c r="D77" i="11" s="1"/>
  <c r="D78" i="11" s="1"/>
  <c r="D79" i="11" s="1"/>
  <c r="C76" i="11"/>
  <c r="C77" i="11" s="1"/>
  <c r="H75" i="11"/>
  <c r="D69" i="11"/>
  <c r="D70" i="11" s="1"/>
  <c r="D71" i="11" s="1"/>
  <c r="D72" i="11" s="1"/>
  <c r="D73" i="11" s="1"/>
  <c r="H68" i="11"/>
  <c r="D62" i="11"/>
  <c r="D63" i="11" s="1"/>
  <c r="C62" i="11"/>
  <c r="D61" i="11"/>
  <c r="C61" i="11"/>
  <c r="H60" i="11"/>
  <c r="H58" i="11"/>
  <c r="H57" i="11"/>
  <c r="H56" i="11"/>
  <c r="H55" i="11"/>
  <c r="H54" i="11"/>
  <c r="H53" i="11"/>
  <c r="H51" i="11"/>
  <c r="H49" i="11"/>
  <c r="H48" i="11"/>
  <c r="H47" i="11"/>
  <c r="I46" i="11"/>
  <c r="H46" i="11"/>
  <c r="I45" i="11"/>
  <c r="H45" i="11"/>
  <c r="I44" i="11"/>
  <c r="H44" i="11"/>
  <c r="I43" i="11"/>
  <c r="H43" i="11"/>
  <c r="I42" i="11"/>
  <c r="H42" i="11"/>
  <c r="I41" i="11"/>
  <c r="H41" i="11"/>
  <c r="I40" i="11"/>
  <c r="I39" i="11"/>
  <c r="H39" i="11"/>
  <c r="I38" i="11"/>
  <c r="H38" i="11"/>
  <c r="J37" i="11"/>
  <c r="H37" i="11"/>
  <c r="H36" i="11"/>
  <c r="H35" i="11"/>
  <c r="H34" i="11"/>
  <c r="H33" i="11"/>
  <c r="H32" i="11"/>
  <c r="H31" i="11"/>
  <c r="H30" i="11"/>
  <c r="N29" i="11"/>
  <c r="M29" i="11"/>
  <c r="N28" i="11"/>
  <c r="M28" i="11"/>
  <c r="H28" i="11"/>
  <c r="N27" i="11"/>
  <c r="M27" i="11"/>
  <c r="H27" i="11"/>
  <c r="N26" i="11"/>
  <c r="M26" i="11"/>
  <c r="L26" i="11"/>
  <c r="K26" i="11"/>
  <c r="J26" i="11"/>
  <c r="H26" i="11"/>
  <c r="H25" i="11"/>
  <c r="H24" i="11"/>
  <c r="H23" i="11"/>
  <c r="H22" i="11"/>
  <c r="H21" i="11"/>
  <c r="H20" i="11"/>
  <c r="H19" i="11"/>
  <c r="N18" i="11"/>
  <c r="M18" i="11"/>
  <c r="H18" i="11"/>
  <c r="N17" i="11"/>
  <c r="M17" i="11"/>
  <c r="N16" i="11"/>
  <c r="M16" i="11"/>
  <c r="H16" i="11"/>
  <c r="N15" i="11"/>
  <c r="M15" i="11"/>
  <c r="H15" i="11"/>
  <c r="N14" i="11"/>
  <c r="M14" i="11"/>
  <c r="H14" i="11"/>
  <c r="N13" i="11"/>
  <c r="M13" i="11"/>
  <c r="K13" i="11"/>
  <c r="J13" i="11"/>
  <c r="J43" i="11" s="1"/>
  <c r="H13" i="11"/>
  <c r="N12" i="11"/>
  <c r="M12" i="11"/>
  <c r="L12" i="11"/>
  <c r="L42" i="11" s="1"/>
  <c r="K12" i="11"/>
  <c r="K42" i="11" s="1"/>
  <c r="J12" i="11"/>
  <c r="H12" i="11"/>
  <c r="N11" i="11"/>
  <c r="M11" i="11"/>
  <c r="L11" i="11"/>
  <c r="L41" i="11" s="1"/>
  <c r="K11" i="11"/>
  <c r="J11" i="11"/>
  <c r="H11" i="11"/>
  <c r="N10" i="11"/>
  <c r="M10" i="11"/>
  <c r="L10" i="11"/>
  <c r="L40" i="11" s="1"/>
  <c r="K10" i="11"/>
  <c r="K40" i="11" s="1"/>
  <c r="J10" i="11"/>
  <c r="J40" i="11" s="1"/>
  <c r="H10" i="11"/>
  <c r="N9" i="11"/>
  <c r="M9" i="11"/>
  <c r="L9" i="11"/>
  <c r="L39" i="11" s="1"/>
  <c r="K9" i="11"/>
  <c r="K39" i="11" s="1"/>
  <c r="J9" i="11"/>
  <c r="J39" i="11" s="1"/>
  <c r="H9" i="11"/>
  <c r="N8" i="11"/>
  <c r="M8" i="11"/>
  <c r="L8" i="11"/>
  <c r="K8" i="11"/>
  <c r="J8" i="11"/>
  <c r="H8" i="11"/>
  <c r="N7" i="11"/>
  <c r="M7" i="11"/>
  <c r="L7" i="11"/>
  <c r="L38" i="11" s="1"/>
  <c r="K7" i="11"/>
  <c r="K37" i="11" s="1"/>
  <c r="J7" i="11"/>
  <c r="J38" i="11" s="1"/>
  <c r="H7" i="11"/>
  <c r="H6" i="11"/>
  <c r="H5" i="11"/>
  <c r="J90" i="3"/>
  <c r="N55" i="3"/>
  <c r="I55" i="3"/>
  <c r="J55" i="3"/>
  <c r="K55" i="3"/>
  <c r="L55" i="3"/>
  <c r="M55" i="3"/>
  <c r="H55" i="3"/>
  <c r="K490" i="5" l="1"/>
  <c r="N509" i="5"/>
  <c r="L540" i="5"/>
  <c r="F301" i="5"/>
  <c r="L490" i="5"/>
  <c r="O509" i="5"/>
  <c r="M540" i="5"/>
  <c r="M490" i="5"/>
  <c r="N540" i="5"/>
  <c r="N490" i="5"/>
  <c r="O540" i="5"/>
  <c r="I301" i="5"/>
  <c r="O490" i="5"/>
  <c r="E544" i="5"/>
  <c r="E540" i="5"/>
  <c r="F490" i="5"/>
  <c r="G540" i="5"/>
  <c r="G490" i="5"/>
  <c r="J509" i="5"/>
  <c r="H540" i="5"/>
  <c r="H490" i="5"/>
  <c r="I540" i="5"/>
  <c r="I490" i="5"/>
  <c r="L509" i="5"/>
  <c r="J540" i="5"/>
  <c r="F540" i="5"/>
  <c r="E87" i="11"/>
  <c r="E61" i="11"/>
  <c r="L37" i="11"/>
  <c r="E82" i="11"/>
  <c r="E83" i="11" s="1"/>
  <c r="E84" i="11" s="1"/>
  <c r="H61" i="11"/>
  <c r="H52" i="11"/>
  <c r="E69" i="11"/>
  <c r="E70" i="11" s="1"/>
  <c r="E71" i="11" s="1"/>
  <c r="E72" i="11" s="1"/>
  <c r="E73" i="11" s="1"/>
  <c r="H91" i="11"/>
  <c r="O10" i="11"/>
  <c r="O8" i="11"/>
  <c r="K38" i="11"/>
  <c r="O11" i="11"/>
  <c r="K41" i="11"/>
  <c r="O12" i="11"/>
  <c r="K43" i="11"/>
  <c r="H82" i="11"/>
  <c r="C83" i="11"/>
  <c r="H77" i="11"/>
  <c r="C78" i="11"/>
  <c r="J14" i="11"/>
  <c r="K15" i="11"/>
  <c r="D64" i="11"/>
  <c r="K27" i="11" s="1"/>
  <c r="E88" i="11"/>
  <c r="H86" i="11"/>
  <c r="C69" i="11"/>
  <c r="J42" i="11"/>
  <c r="K14" i="11"/>
  <c r="K44" i="11" s="1"/>
  <c r="O9" i="11"/>
  <c r="H76" i="11"/>
  <c r="D87" i="11"/>
  <c r="H81" i="11"/>
  <c r="C87" i="11"/>
  <c r="O7" i="11"/>
  <c r="J41" i="11"/>
  <c r="C63" i="11"/>
  <c r="E62" i="11" l="1"/>
  <c r="L13" i="11"/>
  <c r="J44" i="11"/>
  <c r="C79" i="11"/>
  <c r="H79" i="11" s="1"/>
  <c r="H78" i="11"/>
  <c r="C84" i="11"/>
  <c r="H84" i="11" s="1"/>
  <c r="H83" i="11"/>
  <c r="J15" i="11"/>
  <c r="C64" i="11"/>
  <c r="K28" i="11"/>
  <c r="D88" i="11"/>
  <c r="C70" i="11"/>
  <c r="H69" i="11"/>
  <c r="D65" i="11"/>
  <c r="K16" i="11"/>
  <c r="K46" i="11" s="1"/>
  <c r="H87" i="11"/>
  <c r="C88" i="11"/>
  <c r="K45" i="11"/>
  <c r="L43" i="11" l="1"/>
  <c r="O13" i="11"/>
  <c r="E63" i="11"/>
  <c r="H62" i="11"/>
  <c r="L14" i="11"/>
  <c r="C71" i="11"/>
  <c r="H70" i="11"/>
  <c r="C65" i="11"/>
  <c r="J16" i="11"/>
  <c r="J27" i="11"/>
  <c r="J45" i="11"/>
  <c r="H88" i="11"/>
  <c r="K17" i="11"/>
  <c r="D66" i="11"/>
  <c r="K18" i="11" s="1"/>
  <c r="L44" i="11" l="1"/>
  <c r="O14" i="11"/>
  <c r="E64" i="11"/>
  <c r="L15" i="11"/>
  <c r="H63" i="11"/>
  <c r="J46" i="11"/>
  <c r="C66" i="11"/>
  <c r="K29" i="11"/>
  <c r="H71" i="11"/>
  <c r="C72" i="11"/>
  <c r="J28" i="11" s="1"/>
  <c r="L45" i="11" l="1"/>
  <c r="O15" i="11"/>
  <c r="L27" i="11"/>
  <c r="O27" i="11" s="1"/>
  <c r="E65" i="11"/>
  <c r="L16" i="11"/>
  <c r="H64" i="11"/>
  <c r="H72" i="11"/>
  <c r="C73" i="11"/>
  <c r="H73" i="11" s="1"/>
  <c r="J17" i="11"/>
  <c r="L46" i="11" l="1"/>
  <c r="O16" i="11"/>
  <c r="E66" i="11"/>
  <c r="L28" i="11"/>
  <c r="O28" i="11" s="1"/>
  <c r="L17" i="11"/>
  <c r="O17" i="11" s="1"/>
  <c r="H65" i="11"/>
  <c r="J29" i="11"/>
  <c r="J18" i="11"/>
  <c r="L18" i="11" l="1"/>
  <c r="O18" i="11" s="1"/>
  <c r="L29" i="11"/>
  <c r="O29" i="11" s="1"/>
  <c r="H66" i="11"/>
  <c r="H56" i="3" l="1"/>
  <c r="I56" i="3" s="1"/>
  <c r="J56" i="3" s="1"/>
  <c r="K56" i="3" s="1"/>
  <c r="L56" i="3" s="1"/>
  <c r="M56" i="3" s="1"/>
  <c r="N56" i="3" s="1"/>
  <c r="R24" i="9"/>
  <c r="H99" i="9"/>
  <c r="S24" i="9" s="1"/>
  <c r="G99" i="9"/>
  <c r="R27" i="9" s="1"/>
  <c r="R45" i="9"/>
  <c r="R44" i="9"/>
  <c r="R47" i="9" s="1"/>
  <c r="Q44" i="9"/>
  <c r="R43" i="9"/>
  <c r="Q43" i="9"/>
  <c r="H62" i="8"/>
  <c r="H61" i="8"/>
  <c r="E61" i="8"/>
  <c r="I37" i="3"/>
  <c r="I36" i="3"/>
  <c r="J36" i="3"/>
  <c r="K36" i="3"/>
  <c r="L36" i="3"/>
  <c r="M36" i="3"/>
  <c r="N36" i="3"/>
  <c r="H36" i="3"/>
  <c r="H35" i="3"/>
  <c r="I35" i="3"/>
  <c r="J35" i="3"/>
  <c r="K35" i="3"/>
  <c r="L35" i="3"/>
  <c r="M35" i="3"/>
  <c r="N35" i="3"/>
  <c r="G35" i="3"/>
  <c r="G34" i="3"/>
  <c r="H34" i="3"/>
  <c r="I34" i="3"/>
  <c r="J34" i="3"/>
  <c r="K34" i="3"/>
  <c r="L34" i="3"/>
  <c r="M34" i="3"/>
  <c r="N34" i="3"/>
  <c r="F34" i="3"/>
  <c r="F33" i="3"/>
  <c r="G33" i="3"/>
  <c r="H33" i="3"/>
  <c r="I33" i="3"/>
  <c r="J33" i="3"/>
  <c r="K33" i="3"/>
  <c r="L33" i="3"/>
  <c r="M33" i="3"/>
  <c r="N33" i="3"/>
  <c r="E33" i="3"/>
  <c r="E32" i="3"/>
  <c r="F32" i="3"/>
  <c r="G32" i="3"/>
  <c r="H32" i="3"/>
  <c r="I32" i="3"/>
  <c r="J32" i="3"/>
  <c r="K32" i="3"/>
  <c r="L32" i="3"/>
  <c r="M32" i="3"/>
  <c r="N32" i="3"/>
  <c r="D32" i="3"/>
  <c r="H93" i="8"/>
  <c r="E91" i="8"/>
  <c r="D91" i="8"/>
  <c r="C91" i="8"/>
  <c r="H91" i="8" s="1"/>
  <c r="H90" i="8"/>
  <c r="E87" i="8"/>
  <c r="E82" i="8"/>
  <c r="E83" i="8" s="1"/>
  <c r="E84" i="8" s="1"/>
  <c r="D82" i="8"/>
  <c r="D83" i="8" s="1"/>
  <c r="D84" i="8" s="1"/>
  <c r="H81" i="8"/>
  <c r="E76" i="8"/>
  <c r="E77" i="8" s="1"/>
  <c r="E78" i="8" s="1"/>
  <c r="E79" i="8" s="1"/>
  <c r="D76" i="8"/>
  <c r="D77" i="8" s="1"/>
  <c r="D78" i="8" s="1"/>
  <c r="D79" i="8" s="1"/>
  <c r="C76" i="8"/>
  <c r="H76" i="8" s="1"/>
  <c r="H75" i="8"/>
  <c r="E69" i="8"/>
  <c r="E70" i="8" s="1"/>
  <c r="E71" i="8" s="1"/>
  <c r="E72" i="8" s="1"/>
  <c r="E73" i="8" s="1"/>
  <c r="D69" i="8"/>
  <c r="D70" i="8" s="1"/>
  <c r="D71" i="8" s="1"/>
  <c r="D72" i="8" s="1"/>
  <c r="D73" i="8" s="1"/>
  <c r="C69" i="8"/>
  <c r="C70" i="8" s="1"/>
  <c r="H68" i="8"/>
  <c r="E62" i="8"/>
  <c r="E63" i="8" s="1"/>
  <c r="D62" i="8"/>
  <c r="D63" i="8" s="1"/>
  <c r="C62" i="8"/>
  <c r="J14" i="8" s="1"/>
  <c r="D61" i="8"/>
  <c r="C61" i="8"/>
  <c r="H60" i="8"/>
  <c r="H58" i="8"/>
  <c r="H57" i="8"/>
  <c r="H56" i="8"/>
  <c r="H55" i="8"/>
  <c r="H54" i="8"/>
  <c r="H53" i="8"/>
  <c r="H52" i="8"/>
  <c r="H51" i="8"/>
  <c r="H49" i="8"/>
  <c r="H48" i="8"/>
  <c r="H47" i="8"/>
  <c r="I46" i="8"/>
  <c r="H46" i="8"/>
  <c r="I45" i="8"/>
  <c r="H45" i="8"/>
  <c r="I44" i="8"/>
  <c r="H44" i="8"/>
  <c r="I43" i="8"/>
  <c r="H43" i="8"/>
  <c r="I42" i="8"/>
  <c r="H42" i="8"/>
  <c r="I41" i="8"/>
  <c r="H41" i="8"/>
  <c r="K40" i="8"/>
  <c r="I40" i="8"/>
  <c r="I39" i="8"/>
  <c r="H39" i="8"/>
  <c r="I38" i="8"/>
  <c r="H38" i="8"/>
  <c r="J37" i="8"/>
  <c r="H37" i="8"/>
  <c r="H36" i="8"/>
  <c r="H35" i="8"/>
  <c r="H34" i="8"/>
  <c r="H33" i="8"/>
  <c r="H32" i="8"/>
  <c r="H31" i="8"/>
  <c r="H30" i="8"/>
  <c r="N29" i="8"/>
  <c r="M29" i="8"/>
  <c r="N28" i="8"/>
  <c r="M28" i="8"/>
  <c r="H28" i="8"/>
  <c r="N27" i="8"/>
  <c r="M27" i="8"/>
  <c r="H27" i="8"/>
  <c r="N26" i="8"/>
  <c r="M26" i="8"/>
  <c r="L26" i="8"/>
  <c r="K26" i="8"/>
  <c r="J26" i="8"/>
  <c r="H26" i="8"/>
  <c r="H25" i="8"/>
  <c r="H24" i="8"/>
  <c r="H23" i="8"/>
  <c r="H22" i="8"/>
  <c r="H21" i="8"/>
  <c r="H20" i="8"/>
  <c r="H19" i="8"/>
  <c r="N18" i="8"/>
  <c r="M18" i="8"/>
  <c r="H18" i="8"/>
  <c r="N17" i="8"/>
  <c r="M17" i="8"/>
  <c r="N16" i="8"/>
  <c r="M16" i="8"/>
  <c r="H16" i="8"/>
  <c r="N15" i="8"/>
  <c r="M15" i="8"/>
  <c r="H15" i="8"/>
  <c r="N14" i="8"/>
  <c r="M14" i="8"/>
  <c r="H14" i="8"/>
  <c r="N13" i="8"/>
  <c r="M13" i="8"/>
  <c r="L13" i="8"/>
  <c r="K13" i="8"/>
  <c r="K43" i="8" s="1"/>
  <c r="J13" i="8"/>
  <c r="H13" i="8"/>
  <c r="N12" i="8"/>
  <c r="M12" i="8"/>
  <c r="L12" i="8"/>
  <c r="L42" i="8" s="1"/>
  <c r="K12" i="8"/>
  <c r="K42" i="8" s="1"/>
  <c r="J12" i="8"/>
  <c r="H12" i="8"/>
  <c r="N11" i="8"/>
  <c r="M11" i="8"/>
  <c r="L11" i="8"/>
  <c r="L41" i="8" s="1"/>
  <c r="K11" i="8"/>
  <c r="K41" i="8" s="1"/>
  <c r="J11" i="8"/>
  <c r="H11" i="8"/>
  <c r="O10" i="8"/>
  <c r="N10" i="8"/>
  <c r="M10" i="8"/>
  <c r="L10" i="8"/>
  <c r="L40" i="8" s="1"/>
  <c r="K10" i="8"/>
  <c r="J10" i="8"/>
  <c r="J40" i="8" s="1"/>
  <c r="H10" i="8"/>
  <c r="N9" i="8"/>
  <c r="M9" i="8"/>
  <c r="L9" i="8"/>
  <c r="L39" i="8" s="1"/>
  <c r="K9" i="8"/>
  <c r="K39" i="8" s="1"/>
  <c r="J9" i="8"/>
  <c r="J39" i="8" s="1"/>
  <c r="H9" i="8"/>
  <c r="N8" i="8"/>
  <c r="M8" i="8"/>
  <c r="L8" i="8"/>
  <c r="K8" i="8"/>
  <c r="K38" i="8" s="1"/>
  <c r="J8" i="8"/>
  <c r="J38" i="8" s="1"/>
  <c r="H8" i="8"/>
  <c r="N7" i="8"/>
  <c r="M7" i="8"/>
  <c r="L7" i="8"/>
  <c r="L37" i="8" s="1"/>
  <c r="K7" i="8"/>
  <c r="K37" i="8" s="1"/>
  <c r="J7" i="8"/>
  <c r="H7" i="8"/>
  <c r="H6" i="8"/>
  <c r="H5" i="8"/>
  <c r="I60" i="3"/>
  <c r="O46" i="7"/>
  <c r="O48" i="7" s="1"/>
  <c r="Q45" i="7"/>
  <c r="Q46" i="7" s="1"/>
  <c r="P45" i="7"/>
  <c r="O45" i="7"/>
  <c r="N45" i="7"/>
  <c r="M45" i="7"/>
  <c r="M48" i="7" s="1"/>
  <c r="L45" i="7"/>
  <c r="Q44" i="7"/>
  <c r="P44" i="7"/>
  <c r="P46" i="7" s="1"/>
  <c r="O44" i="7"/>
  <c r="N44" i="7"/>
  <c r="M44" i="7"/>
  <c r="M46" i="7" s="1"/>
  <c r="L44" i="7"/>
  <c r="L46" i="7" s="1"/>
  <c r="R24" i="7"/>
  <c r="R26" i="7" s="1"/>
  <c r="R28" i="7" s="1"/>
  <c r="Q24" i="7"/>
  <c r="Q26" i="7" s="1"/>
  <c r="Q28" i="7" s="1"/>
  <c r="P24" i="7"/>
  <c r="P26" i="7" s="1"/>
  <c r="P28" i="7" s="1"/>
  <c r="O24" i="7"/>
  <c r="O26" i="7" s="1"/>
  <c r="O28" i="7" s="1"/>
  <c r="N24" i="7"/>
  <c r="N26" i="7" s="1"/>
  <c r="N28" i="7" s="1"/>
  <c r="M24" i="7"/>
  <c r="M26" i="7" s="1"/>
  <c r="M28" i="7" s="1"/>
  <c r="S27" i="9" l="1"/>
  <c r="S26" i="9"/>
  <c r="Q45" i="9"/>
  <c r="Q46" i="9" s="1"/>
  <c r="J37" i="3"/>
  <c r="O12" i="8"/>
  <c r="L43" i="8"/>
  <c r="L38" i="8"/>
  <c r="O8" i="8"/>
  <c r="O11" i="8"/>
  <c r="O7" i="8"/>
  <c r="O13" i="8"/>
  <c r="J44" i="8"/>
  <c r="K15" i="8"/>
  <c r="K45" i="8" s="1"/>
  <c r="D64" i="8"/>
  <c r="L15" i="8"/>
  <c r="L45" i="8" s="1"/>
  <c r="E64" i="8"/>
  <c r="K27" i="8"/>
  <c r="C71" i="8"/>
  <c r="H70" i="8"/>
  <c r="E88" i="8"/>
  <c r="K14" i="8"/>
  <c r="K44" i="8" s="1"/>
  <c r="O9" i="8"/>
  <c r="L14" i="8"/>
  <c r="L44" i="8" s="1"/>
  <c r="J42" i="8"/>
  <c r="H69" i="8"/>
  <c r="J43" i="8"/>
  <c r="J41" i="8"/>
  <c r="C63" i="8"/>
  <c r="C77" i="8"/>
  <c r="C82" i="8"/>
  <c r="C87" i="8"/>
  <c r="D87" i="8"/>
  <c r="K37" i="3"/>
  <c r="H86" i="8"/>
  <c r="N46" i="7"/>
  <c r="N47" i="7" s="1"/>
  <c r="P47" i="7"/>
  <c r="L47" i="7"/>
  <c r="L16" i="8" l="1"/>
  <c r="L46" i="8" s="1"/>
  <c r="E65" i="8"/>
  <c r="L27" i="8"/>
  <c r="H63" i="8"/>
  <c r="J15" i="8"/>
  <c r="C64" i="8"/>
  <c r="O14" i="8"/>
  <c r="K28" i="8"/>
  <c r="D88" i="8"/>
  <c r="H71" i="8"/>
  <c r="C72" i="8"/>
  <c r="H87" i="8"/>
  <c r="C88" i="8"/>
  <c r="H82" i="8"/>
  <c r="C83" i="8"/>
  <c r="H77" i="8"/>
  <c r="C78" i="8"/>
  <c r="K16" i="8"/>
  <c r="K46" i="8" s="1"/>
  <c r="D65" i="8"/>
  <c r="L37" i="3" l="1"/>
  <c r="C84" i="8"/>
  <c r="H84" i="8" s="1"/>
  <c r="H83" i="8"/>
  <c r="H88" i="8"/>
  <c r="E66" i="8"/>
  <c r="L17" i="8"/>
  <c r="L28" i="8"/>
  <c r="C79" i="8"/>
  <c r="H79" i="8" s="1"/>
  <c r="H78" i="8"/>
  <c r="H72" i="8"/>
  <c r="C73" i="8"/>
  <c r="H73" i="8" s="1"/>
  <c r="O15" i="8"/>
  <c r="J45" i="8"/>
  <c r="J16" i="8"/>
  <c r="C65" i="8"/>
  <c r="H64" i="8"/>
  <c r="J27" i="8"/>
  <c r="O27" i="8" s="1"/>
  <c r="K17" i="8"/>
  <c r="D66" i="8"/>
  <c r="K18" i="8" s="1"/>
  <c r="M37" i="3" l="1"/>
  <c r="L18" i="8"/>
  <c r="L29" i="8"/>
  <c r="J46" i="8"/>
  <c r="O16" i="8"/>
  <c r="C66" i="8"/>
  <c r="H65" i="8"/>
  <c r="N37" i="3" s="1"/>
  <c r="J17" i="8"/>
  <c r="O17" i="8" s="1"/>
  <c r="J28" i="8"/>
  <c r="O28" i="8" s="1"/>
  <c r="K29" i="8"/>
  <c r="H66" i="8" l="1"/>
  <c r="J18" i="8"/>
  <c r="O18" i="8" s="1"/>
  <c r="J29" i="8"/>
  <c r="O29" i="8" s="1"/>
  <c r="I59" i="3" l="1"/>
  <c r="H22" i="3"/>
  <c r="C115" i="6"/>
  <c r="C114" i="6"/>
  <c r="E113" i="6"/>
  <c r="C113" i="6"/>
  <c r="B113" i="6"/>
  <c r="D113" i="6" s="1"/>
  <c r="E112" i="6"/>
  <c r="D112" i="6"/>
  <c r="E111" i="6"/>
  <c r="D111" i="6"/>
  <c r="E109" i="6"/>
  <c r="E108" i="6"/>
  <c r="C108" i="6"/>
  <c r="D108" i="6" s="1"/>
  <c r="E103" i="6"/>
  <c r="D103" i="6"/>
  <c r="E102" i="6"/>
  <c r="D102" i="6"/>
  <c r="C101" i="6"/>
  <c r="E101" i="6" s="1"/>
  <c r="F100" i="6"/>
  <c r="F112" i="6" s="1"/>
  <c r="F113" i="6" s="1"/>
  <c r="F114" i="6" s="1"/>
  <c r="F115" i="6" s="1"/>
  <c r="E100" i="6"/>
  <c r="D100" i="6"/>
  <c r="H99" i="6"/>
  <c r="H100" i="6" s="1"/>
  <c r="G99" i="6"/>
  <c r="G98" i="6" s="1"/>
  <c r="F99" i="6"/>
  <c r="F111" i="6" s="1"/>
  <c r="E99" i="6"/>
  <c r="D99" i="6"/>
  <c r="I98" i="6"/>
  <c r="I99" i="6" s="1"/>
  <c r="H98" i="6"/>
  <c r="F98" i="6"/>
  <c r="E98" i="6"/>
  <c r="B98" i="6"/>
  <c r="D98" i="6" s="1"/>
  <c r="H94" i="6"/>
  <c r="H108" i="6" s="1"/>
  <c r="G94" i="6"/>
  <c r="G108" i="6" s="1"/>
  <c r="F94" i="6"/>
  <c r="F108" i="6" s="1"/>
  <c r="C94" i="6"/>
  <c r="E94" i="6" s="1"/>
  <c r="B94" i="6"/>
  <c r="K93" i="6"/>
  <c r="Q93" i="6" s="1"/>
  <c r="J93" i="6"/>
  <c r="J98" i="6" s="1"/>
  <c r="J99" i="6" s="1"/>
  <c r="I93" i="6"/>
  <c r="I94" i="6" s="1"/>
  <c r="I108" i="6" s="1"/>
  <c r="E93" i="6"/>
  <c r="O93" i="6" s="1"/>
  <c r="D93" i="6"/>
  <c r="P93" i="6" s="1"/>
  <c r="Q92" i="6"/>
  <c r="M92" i="6"/>
  <c r="L92" i="6"/>
  <c r="E92" i="6"/>
  <c r="O92" i="6" s="1"/>
  <c r="D92" i="6"/>
  <c r="P92" i="6" s="1"/>
  <c r="P96" i="6" s="1"/>
  <c r="M81" i="6"/>
  <c r="M82" i="6" s="1"/>
  <c r="M83" i="6" s="1"/>
  <c r="L81" i="6"/>
  <c r="M71" i="6"/>
  <c r="L71" i="6"/>
  <c r="L82" i="6" s="1"/>
  <c r="M67" i="6"/>
  <c r="M66" i="6"/>
  <c r="L66" i="6"/>
  <c r="L67" i="6" s="1"/>
  <c r="M28" i="6"/>
  <c r="L28" i="6"/>
  <c r="N98" i="6" l="1"/>
  <c r="L98" i="6"/>
  <c r="N103" i="6"/>
  <c r="L125" i="6"/>
  <c r="E104" i="6"/>
  <c r="H112" i="6"/>
  <c r="H113" i="6" s="1"/>
  <c r="H114" i="6" s="1"/>
  <c r="H115" i="6" s="1"/>
  <c r="H101" i="6"/>
  <c r="H102" i="6" s="1"/>
  <c r="H103" i="6" s="1"/>
  <c r="L103" i="6" s="1"/>
  <c r="L83" i="6"/>
  <c r="I100" i="6"/>
  <c r="I111" i="6"/>
  <c r="D109" i="6"/>
  <c r="N108" i="6"/>
  <c r="N109" i="6" s="1"/>
  <c r="L127" i="6" s="1"/>
  <c r="Q96" i="6"/>
  <c r="O96" i="6"/>
  <c r="L96" i="6"/>
  <c r="J100" i="6"/>
  <c r="J111" i="6"/>
  <c r="L100" i="6"/>
  <c r="O100" i="6"/>
  <c r="M100" i="6"/>
  <c r="L99" i="6"/>
  <c r="N100" i="6"/>
  <c r="L93" i="6"/>
  <c r="M93" i="6"/>
  <c r="M96" i="6" s="1"/>
  <c r="E96" i="6"/>
  <c r="E106" i="6" s="1"/>
  <c r="N99" i="6"/>
  <c r="N93" i="6"/>
  <c r="M98" i="6"/>
  <c r="O99" i="6"/>
  <c r="G111" i="6"/>
  <c r="H111" i="6"/>
  <c r="N111" i="6" s="1"/>
  <c r="J94" i="6"/>
  <c r="J108" i="6" s="1"/>
  <c r="Q108" i="6" s="1"/>
  <c r="Q109" i="6" s="1"/>
  <c r="L136" i="6" s="1"/>
  <c r="K98" i="6"/>
  <c r="K99" i="6" s="1"/>
  <c r="M99" i="6"/>
  <c r="O98" i="6"/>
  <c r="D101" i="6"/>
  <c r="F102" i="6"/>
  <c r="B114" i="6"/>
  <c r="F101" i="6"/>
  <c r="F103" i="6" s="1"/>
  <c r="O108" i="6"/>
  <c r="O109" i="6" s="1"/>
  <c r="L135" i="6" s="1"/>
  <c r="K94" i="6"/>
  <c r="K108" i="6" s="1"/>
  <c r="Q98" i="6"/>
  <c r="N92" i="6"/>
  <c r="N96" i="6" s="1"/>
  <c r="G100" i="6"/>
  <c r="D94" i="6"/>
  <c r="D96" i="6" s="1"/>
  <c r="L131" i="6" l="1"/>
  <c r="L102" i="6"/>
  <c r="L132" i="6"/>
  <c r="P111" i="6"/>
  <c r="K100" i="6"/>
  <c r="K111" i="6"/>
  <c r="P99" i="6"/>
  <c r="L101" i="6"/>
  <c r="L104" i="6" s="1"/>
  <c r="N101" i="6"/>
  <c r="N104" i="6" s="1"/>
  <c r="L133" i="6"/>
  <c r="L123" i="6"/>
  <c r="L124" i="6"/>
  <c r="G101" i="6"/>
  <c r="G112" i="6"/>
  <c r="N112" i="6"/>
  <c r="P108" i="6"/>
  <c r="P109" i="6" s="1"/>
  <c r="L128" i="6" s="1"/>
  <c r="P98" i="6"/>
  <c r="Q100" i="6"/>
  <c r="P103" i="6"/>
  <c r="J112" i="6"/>
  <c r="J101" i="6"/>
  <c r="J102" i="6" s="1"/>
  <c r="N102" i="6"/>
  <c r="I112" i="6"/>
  <c r="I113" i="6" s="1"/>
  <c r="I114" i="6" s="1"/>
  <c r="I115" i="6" s="1"/>
  <c r="I101" i="6"/>
  <c r="I102" i="6" s="1"/>
  <c r="I103" i="6" s="1"/>
  <c r="Q111" i="6"/>
  <c r="D104" i="6"/>
  <c r="D106" i="6" s="1"/>
  <c r="D114" i="6"/>
  <c r="E114" i="6"/>
  <c r="B115" i="6"/>
  <c r="O111" i="6"/>
  <c r="N113" i="6"/>
  <c r="Q99" i="6"/>
  <c r="M124" i="6" l="1"/>
  <c r="N106" i="6"/>
  <c r="M123" i="6"/>
  <c r="L106" i="6"/>
  <c r="J113" i="6"/>
  <c r="P112" i="6"/>
  <c r="E115" i="6"/>
  <c r="E117" i="6" s="1"/>
  <c r="E119" i="6" s="1"/>
  <c r="D115" i="6"/>
  <c r="K101" i="6"/>
  <c r="K112" i="6"/>
  <c r="K113" i="6" s="1"/>
  <c r="K114" i="6" s="1"/>
  <c r="K115" i="6" s="1"/>
  <c r="P100" i="6"/>
  <c r="N114" i="6"/>
  <c r="G113" i="6"/>
  <c r="O112" i="6"/>
  <c r="Q112" i="6"/>
  <c r="G102" i="6"/>
  <c r="G103" i="6"/>
  <c r="O101" i="6"/>
  <c r="Q101" i="6"/>
  <c r="M101" i="6"/>
  <c r="N115" i="6" l="1"/>
  <c r="N117" i="6" s="1"/>
  <c r="M103" i="6"/>
  <c r="O103" i="6"/>
  <c r="Q103" i="6"/>
  <c r="Q104" i="6" s="1"/>
  <c r="M102" i="6"/>
  <c r="Q102" i="6"/>
  <c r="O102" i="6"/>
  <c r="O104" i="6" s="1"/>
  <c r="G114" i="6"/>
  <c r="O113" i="6"/>
  <c r="Q113" i="6"/>
  <c r="M104" i="6"/>
  <c r="J114" i="6"/>
  <c r="P113" i="6"/>
  <c r="D117" i="6"/>
  <c r="D119" i="6" s="1"/>
  <c r="D121" i="6" s="1"/>
  <c r="K102" i="6"/>
  <c r="P102" i="6" s="1"/>
  <c r="P101" i="6"/>
  <c r="P104" i="6" s="1"/>
  <c r="M132" i="6" l="1"/>
  <c r="O106" i="6"/>
  <c r="M133" i="6"/>
  <c r="Q106" i="6"/>
  <c r="N119" i="6"/>
  <c r="M127" i="6"/>
  <c r="J115" i="6"/>
  <c r="P115" i="6" s="1"/>
  <c r="P114" i="6"/>
  <c r="P117" i="6" s="1"/>
  <c r="M131" i="6"/>
  <c r="M106" i="6"/>
  <c r="G115" i="6"/>
  <c r="O114" i="6"/>
  <c r="Q114" i="6"/>
  <c r="M125" i="6"/>
  <c r="P106" i="6"/>
  <c r="P119" i="6" l="1"/>
  <c r="M128" i="6"/>
  <c r="Q115" i="6"/>
  <c r="Q117" i="6" s="1"/>
  <c r="O115" i="6"/>
  <c r="O117" i="6" s="1"/>
  <c r="M135" i="6" l="1"/>
  <c r="O119" i="6"/>
  <c r="M136" i="6"/>
  <c r="Q119" i="6"/>
  <c r="D47" i="3" l="1"/>
  <c r="D48" i="3"/>
  <c r="E48" i="3"/>
  <c r="D49" i="3"/>
  <c r="E49" i="3"/>
  <c r="F49" i="3"/>
  <c r="D50" i="3"/>
  <c r="E50" i="3"/>
  <c r="F50" i="3"/>
  <c r="G50" i="3"/>
  <c r="D51" i="3"/>
  <c r="E51" i="3"/>
  <c r="F51" i="3"/>
  <c r="G51" i="3"/>
  <c r="H51" i="3"/>
  <c r="H106" i="3"/>
  <c r="H89" i="3"/>
  <c r="I89" i="3"/>
  <c r="J89" i="3"/>
  <c r="K89" i="3"/>
  <c r="L89" i="3"/>
  <c r="M89" i="3"/>
  <c r="N89" i="3"/>
  <c r="H90" i="3"/>
  <c r="I90" i="3"/>
  <c r="K90" i="3"/>
  <c r="L90" i="3"/>
  <c r="M90" i="3"/>
  <c r="N90" i="3"/>
  <c r="H91" i="3"/>
  <c r="I91" i="3"/>
  <c r="J91" i="3"/>
  <c r="K91" i="3"/>
  <c r="L91" i="3"/>
  <c r="M91" i="3"/>
  <c r="N91" i="3"/>
  <c r="H92" i="3"/>
  <c r="I92" i="3"/>
  <c r="J92" i="3"/>
  <c r="K92" i="3"/>
  <c r="L92" i="3"/>
  <c r="M92" i="3"/>
  <c r="N92" i="3"/>
  <c r="H93" i="3"/>
  <c r="I93" i="3"/>
  <c r="J93" i="3"/>
  <c r="K93" i="3"/>
  <c r="L93" i="3"/>
  <c r="M93" i="3"/>
  <c r="N93" i="3"/>
  <c r="G90" i="3"/>
  <c r="G91" i="3"/>
  <c r="G92" i="3"/>
  <c r="G93" i="3"/>
  <c r="G89" i="3"/>
  <c r="N80" i="3"/>
  <c r="M80" i="3"/>
  <c r="L80" i="3"/>
  <c r="K80" i="3"/>
  <c r="J80" i="3"/>
  <c r="I80" i="3"/>
  <c r="H80" i="3"/>
  <c r="G80" i="3"/>
  <c r="H87" i="3"/>
  <c r="I87" i="3"/>
  <c r="J87" i="3"/>
  <c r="K87" i="3"/>
  <c r="L87" i="3"/>
  <c r="M87" i="3"/>
  <c r="N87" i="3"/>
  <c r="G87" i="3"/>
  <c r="E63" i="3"/>
  <c r="N72" i="3"/>
  <c r="M72" i="3"/>
  <c r="L72" i="3"/>
  <c r="K72" i="3"/>
  <c r="J72" i="3"/>
  <c r="I72" i="3"/>
  <c r="H72" i="3"/>
  <c r="G72" i="3"/>
  <c r="E72" i="3"/>
  <c r="N71" i="3"/>
  <c r="M71" i="3"/>
  <c r="L71" i="3"/>
  <c r="K71" i="3"/>
  <c r="J71" i="3"/>
  <c r="I71" i="3"/>
  <c r="H71" i="3"/>
  <c r="G71" i="3"/>
  <c r="E71" i="3"/>
  <c r="N70" i="3"/>
  <c r="M70" i="3"/>
  <c r="L70" i="3"/>
  <c r="K70" i="3"/>
  <c r="J70" i="3"/>
  <c r="I70" i="3"/>
  <c r="H70" i="3"/>
  <c r="G70" i="3"/>
  <c r="E70" i="3"/>
  <c r="N69" i="3"/>
  <c r="M69" i="3"/>
  <c r="L69" i="3"/>
  <c r="K69" i="3"/>
  <c r="J69" i="3"/>
  <c r="I69" i="3"/>
  <c r="H69" i="3"/>
  <c r="G69" i="3"/>
  <c r="E69" i="3"/>
  <c r="N68" i="3"/>
  <c r="M68" i="3"/>
  <c r="L68" i="3"/>
  <c r="K68" i="3"/>
  <c r="J68" i="3"/>
  <c r="I68" i="3"/>
  <c r="H68" i="3"/>
  <c r="G68" i="3"/>
  <c r="E68" i="3"/>
  <c r="N67" i="3"/>
  <c r="M67" i="3"/>
  <c r="L67" i="3"/>
  <c r="K67" i="3"/>
  <c r="J67" i="3"/>
  <c r="I67" i="3"/>
  <c r="H67" i="3"/>
  <c r="G67" i="3"/>
  <c r="E67" i="3"/>
  <c r="I66" i="3"/>
  <c r="H66" i="3"/>
  <c r="G66" i="3"/>
  <c r="E66" i="3"/>
  <c r="N65" i="3"/>
  <c r="M65" i="3"/>
  <c r="L65" i="3"/>
  <c r="K65" i="3"/>
  <c r="J65" i="3"/>
  <c r="I65" i="3"/>
  <c r="H65" i="3"/>
  <c r="G65" i="3"/>
  <c r="E65" i="3"/>
  <c r="N64" i="3"/>
  <c r="M64" i="3"/>
  <c r="L64" i="3"/>
  <c r="K64" i="3"/>
  <c r="J64" i="3"/>
  <c r="I64" i="3"/>
  <c r="H64" i="3"/>
  <c r="G64" i="3"/>
  <c r="E64" i="3"/>
  <c r="N63" i="3"/>
  <c r="M63" i="3"/>
  <c r="L63" i="3"/>
  <c r="K63" i="3"/>
  <c r="J63" i="3"/>
  <c r="I63" i="3"/>
  <c r="H63" i="3"/>
  <c r="G63" i="3"/>
  <c r="Q1340" i="5"/>
  <c r="D1340" i="5"/>
  <c r="AN1338" i="5"/>
  <c r="AM1338" i="5"/>
  <c r="AL1338" i="5"/>
  <c r="AK1338" i="5"/>
  <c r="AJ1338" i="5"/>
  <c r="AI1338" i="5"/>
  <c r="AH1338" i="5"/>
  <c r="AG1338" i="5"/>
  <c r="AF1338" i="5"/>
  <c r="AE1338" i="5"/>
  <c r="AD1338" i="5"/>
  <c r="AC1338" i="5"/>
  <c r="AB1338" i="5"/>
  <c r="AA1338" i="5"/>
  <c r="P1338" i="5"/>
  <c r="AO1337" i="5"/>
  <c r="AN1335" i="5"/>
  <c r="AM1335" i="5"/>
  <c r="AL1335" i="5"/>
  <c r="AK1335" i="5"/>
  <c r="AJ1335" i="5"/>
  <c r="AI1335" i="5"/>
  <c r="AH1335" i="5"/>
  <c r="AG1335" i="5"/>
  <c r="AF1335" i="5"/>
  <c r="AE1335" i="5"/>
  <c r="AD1335" i="5"/>
  <c r="AC1335" i="5"/>
  <c r="AB1335" i="5"/>
  <c r="AA1335" i="5"/>
  <c r="P1335" i="5"/>
  <c r="AO1334" i="5"/>
  <c r="AN1332" i="5"/>
  <c r="AM1332" i="5"/>
  <c r="AL1332" i="5"/>
  <c r="AK1332" i="5"/>
  <c r="AJ1332" i="5"/>
  <c r="AI1332" i="5"/>
  <c r="AH1332" i="5"/>
  <c r="AG1332" i="5"/>
  <c r="AF1332" i="5"/>
  <c r="AE1332" i="5"/>
  <c r="AD1332" i="5"/>
  <c r="AC1332" i="5"/>
  <c r="AB1332" i="5"/>
  <c r="AA1332" i="5"/>
  <c r="P1332" i="5"/>
  <c r="AO1331" i="5"/>
  <c r="AN1329" i="5"/>
  <c r="AM1329" i="5"/>
  <c r="AL1329" i="5"/>
  <c r="AK1329" i="5"/>
  <c r="AJ1329" i="5"/>
  <c r="AI1329" i="5"/>
  <c r="AH1329" i="5"/>
  <c r="AG1329" i="5"/>
  <c r="AF1329" i="5"/>
  <c r="AE1329" i="5"/>
  <c r="AD1329" i="5"/>
  <c r="AC1329" i="5"/>
  <c r="AB1329" i="5"/>
  <c r="AA1329" i="5"/>
  <c r="P1329" i="5"/>
  <c r="AO1328" i="5"/>
  <c r="AN1326" i="5"/>
  <c r="AM1326" i="5"/>
  <c r="AL1326" i="5"/>
  <c r="AK1326" i="5"/>
  <c r="AJ1326" i="5"/>
  <c r="AI1326" i="5"/>
  <c r="AH1326" i="5"/>
  <c r="AG1326" i="5"/>
  <c r="AF1326" i="5"/>
  <c r="AE1326" i="5"/>
  <c r="AD1326" i="5"/>
  <c r="AC1326" i="5"/>
  <c r="AB1326" i="5"/>
  <c r="AA1326" i="5"/>
  <c r="P1326" i="5"/>
  <c r="AO1325" i="5"/>
  <c r="AN1323" i="5"/>
  <c r="AM1323" i="5"/>
  <c r="AL1323" i="5"/>
  <c r="AK1323" i="5"/>
  <c r="AJ1323" i="5"/>
  <c r="AI1323" i="5"/>
  <c r="AH1323" i="5"/>
  <c r="AG1323" i="5"/>
  <c r="AF1323" i="5"/>
  <c r="AE1323" i="5"/>
  <c r="AD1323" i="5"/>
  <c r="AC1323" i="5"/>
  <c r="AB1323" i="5"/>
  <c r="AA1323" i="5"/>
  <c r="P1323" i="5"/>
  <c r="AO1322" i="5"/>
  <c r="AN1320" i="5"/>
  <c r="AM1320" i="5"/>
  <c r="AL1320" i="5"/>
  <c r="AK1320" i="5"/>
  <c r="AJ1320" i="5"/>
  <c r="AI1320" i="5"/>
  <c r="AH1320" i="5"/>
  <c r="AG1320" i="5"/>
  <c r="AF1320" i="5"/>
  <c r="AE1320" i="5"/>
  <c r="AD1320" i="5"/>
  <c r="AC1320" i="5"/>
  <c r="AB1320" i="5"/>
  <c r="AA1320" i="5"/>
  <c r="P1320" i="5"/>
  <c r="AO1319" i="5"/>
  <c r="AN1317" i="5"/>
  <c r="AM1317" i="5"/>
  <c r="AL1317" i="5"/>
  <c r="AK1317" i="5"/>
  <c r="AJ1317" i="5"/>
  <c r="AI1317" i="5"/>
  <c r="AH1317" i="5"/>
  <c r="AG1317" i="5"/>
  <c r="AF1317" i="5"/>
  <c r="AE1317" i="5"/>
  <c r="AD1317" i="5"/>
  <c r="AD1340" i="5" s="1"/>
  <c r="AC1317" i="5"/>
  <c r="AB1317" i="5"/>
  <c r="AA1317" i="5"/>
  <c r="AO1316" i="5"/>
  <c r="AN1314" i="5"/>
  <c r="AM1314" i="5"/>
  <c r="AL1314" i="5"/>
  <c r="AK1314" i="5"/>
  <c r="AJ1314" i="5"/>
  <c r="AI1314" i="5"/>
  <c r="AH1314" i="5"/>
  <c r="AG1314" i="5"/>
  <c r="AF1314" i="5"/>
  <c r="AE1314" i="5"/>
  <c r="AD1314" i="5"/>
  <c r="AC1314" i="5"/>
  <c r="AB1314" i="5"/>
  <c r="AA1314" i="5"/>
  <c r="P1314" i="5"/>
  <c r="AO1313" i="5"/>
  <c r="AN1311" i="5"/>
  <c r="AM1311" i="5"/>
  <c r="AL1311" i="5"/>
  <c r="AK1311" i="5"/>
  <c r="AJ1311" i="5"/>
  <c r="AI1311" i="5"/>
  <c r="AH1311" i="5"/>
  <c r="AG1311" i="5"/>
  <c r="AF1311" i="5"/>
  <c r="AE1311" i="5"/>
  <c r="AD1311" i="5"/>
  <c r="AC1311" i="5"/>
  <c r="AB1311" i="5"/>
  <c r="AA1311" i="5"/>
  <c r="P1311" i="5"/>
  <c r="AO1310" i="5"/>
  <c r="AN1308" i="5"/>
  <c r="AM1308" i="5"/>
  <c r="AL1308" i="5"/>
  <c r="AK1308" i="5"/>
  <c r="AJ1308" i="5"/>
  <c r="AI1308" i="5"/>
  <c r="AH1308" i="5"/>
  <c r="AG1308" i="5"/>
  <c r="AF1308" i="5"/>
  <c r="AE1308" i="5"/>
  <c r="AD1308" i="5"/>
  <c r="AC1308" i="5"/>
  <c r="AB1308" i="5"/>
  <c r="AA1308" i="5"/>
  <c r="P1308" i="5"/>
  <c r="AO1307" i="5"/>
  <c r="AN1305" i="5"/>
  <c r="AM1305" i="5"/>
  <c r="AL1305" i="5"/>
  <c r="AK1305" i="5"/>
  <c r="AJ1305" i="5"/>
  <c r="AI1305" i="5"/>
  <c r="AH1305" i="5"/>
  <c r="AG1305" i="5"/>
  <c r="AF1305" i="5"/>
  <c r="AE1305" i="5"/>
  <c r="AD1305" i="5"/>
  <c r="AC1305" i="5"/>
  <c r="AB1305" i="5"/>
  <c r="AA1305" i="5"/>
  <c r="P1305" i="5"/>
  <c r="AO1304" i="5"/>
  <c r="AN1302" i="5"/>
  <c r="AM1302" i="5"/>
  <c r="AL1302" i="5"/>
  <c r="AK1302" i="5"/>
  <c r="AJ1302" i="5"/>
  <c r="AI1302" i="5"/>
  <c r="AH1302" i="5"/>
  <c r="AG1302" i="5"/>
  <c r="AF1302" i="5"/>
  <c r="AE1302" i="5"/>
  <c r="AD1302" i="5"/>
  <c r="AC1302" i="5"/>
  <c r="AB1302" i="5"/>
  <c r="AA1302" i="5"/>
  <c r="P1302" i="5"/>
  <c r="AO1301" i="5"/>
  <c r="AN1299" i="5"/>
  <c r="AM1299" i="5"/>
  <c r="AL1299" i="5"/>
  <c r="AK1299" i="5"/>
  <c r="AJ1299" i="5"/>
  <c r="AI1299" i="5"/>
  <c r="AH1299" i="5"/>
  <c r="AG1299" i="5"/>
  <c r="AF1299" i="5"/>
  <c r="AE1299" i="5"/>
  <c r="AD1299" i="5"/>
  <c r="AC1299" i="5"/>
  <c r="AB1299" i="5"/>
  <c r="AA1299" i="5"/>
  <c r="P1299" i="5"/>
  <c r="AO1298" i="5"/>
  <c r="AN1295" i="5"/>
  <c r="AM1295" i="5"/>
  <c r="AL1295" i="5"/>
  <c r="AK1295" i="5"/>
  <c r="AJ1295" i="5"/>
  <c r="AI1295" i="5"/>
  <c r="AH1295" i="5"/>
  <c r="AG1295" i="5"/>
  <c r="AF1295" i="5"/>
  <c r="AE1295" i="5"/>
  <c r="AD1295" i="5"/>
  <c r="AC1295" i="5"/>
  <c r="AB1295" i="5"/>
  <c r="AA1295" i="5"/>
  <c r="P1295" i="5"/>
  <c r="AO1294" i="5"/>
  <c r="AN1292" i="5"/>
  <c r="AM1292" i="5"/>
  <c r="AL1292" i="5"/>
  <c r="AK1292" i="5"/>
  <c r="AJ1292" i="5"/>
  <c r="AI1292" i="5"/>
  <c r="AH1292" i="5"/>
  <c r="AG1292" i="5"/>
  <c r="AF1292" i="5"/>
  <c r="AE1292" i="5"/>
  <c r="AD1292" i="5"/>
  <c r="AC1292" i="5"/>
  <c r="AB1292" i="5"/>
  <c r="AA1292" i="5"/>
  <c r="P1292" i="5"/>
  <c r="AO1291" i="5"/>
  <c r="AN1289" i="5"/>
  <c r="AM1289" i="5"/>
  <c r="AL1289" i="5"/>
  <c r="AK1289" i="5"/>
  <c r="AJ1289" i="5"/>
  <c r="AI1289" i="5"/>
  <c r="AH1289" i="5"/>
  <c r="AG1289" i="5"/>
  <c r="AF1289" i="5"/>
  <c r="AE1289" i="5"/>
  <c r="AD1289" i="5"/>
  <c r="AC1289" i="5"/>
  <c r="AB1289" i="5"/>
  <c r="AA1289" i="5"/>
  <c r="P1289" i="5"/>
  <c r="AO1288" i="5"/>
  <c r="AN1285" i="5"/>
  <c r="AM1285" i="5"/>
  <c r="AL1285" i="5"/>
  <c r="AK1285" i="5"/>
  <c r="AJ1285" i="5"/>
  <c r="AI1285" i="5"/>
  <c r="AH1285" i="5"/>
  <c r="AG1285" i="5"/>
  <c r="AF1285" i="5"/>
  <c r="AE1285" i="5"/>
  <c r="AD1285" i="5"/>
  <c r="AC1285" i="5"/>
  <c r="AB1285" i="5"/>
  <c r="AA1285" i="5"/>
  <c r="P1285" i="5"/>
  <c r="AO1284" i="5"/>
  <c r="AN1282" i="5"/>
  <c r="AM1282" i="5"/>
  <c r="AL1282" i="5"/>
  <c r="AK1282" i="5"/>
  <c r="AJ1282" i="5"/>
  <c r="AI1282" i="5"/>
  <c r="AH1282" i="5"/>
  <c r="AG1282" i="5"/>
  <c r="AF1282" i="5"/>
  <c r="AE1282" i="5"/>
  <c r="AD1282" i="5"/>
  <c r="AC1282" i="5"/>
  <c r="AB1282" i="5"/>
  <c r="AA1282" i="5"/>
  <c r="P1282" i="5"/>
  <c r="AO1281" i="5"/>
  <c r="AN1279" i="5"/>
  <c r="AM1279" i="5"/>
  <c r="AL1279" i="5"/>
  <c r="AK1279" i="5"/>
  <c r="AJ1279" i="5"/>
  <c r="AI1279" i="5"/>
  <c r="AH1279" i="5"/>
  <c r="AG1279" i="5"/>
  <c r="AF1279" i="5"/>
  <c r="AE1279" i="5"/>
  <c r="AD1279" i="5"/>
  <c r="AC1279" i="5"/>
  <c r="AB1279" i="5"/>
  <c r="AA1279" i="5"/>
  <c r="P1279" i="5"/>
  <c r="AO1278" i="5"/>
  <c r="AN1276" i="5"/>
  <c r="AM1276" i="5"/>
  <c r="AL1276" i="5"/>
  <c r="AK1276" i="5"/>
  <c r="AJ1276" i="5"/>
  <c r="AI1276" i="5"/>
  <c r="AH1276" i="5"/>
  <c r="AG1276" i="5"/>
  <c r="AF1276" i="5"/>
  <c r="AE1276" i="5"/>
  <c r="AD1276" i="5"/>
  <c r="AC1276" i="5"/>
  <c r="AB1276" i="5"/>
  <c r="AA1276" i="5"/>
  <c r="P1276" i="5"/>
  <c r="AO1275" i="5"/>
  <c r="AN1273" i="5"/>
  <c r="AM1273" i="5"/>
  <c r="AL1273" i="5"/>
  <c r="AK1273" i="5"/>
  <c r="AJ1273" i="5"/>
  <c r="AI1273" i="5"/>
  <c r="AH1273" i="5"/>
  <c r="AG1273" i="5"/>
  <c r="AF1273" i="5"/>
  <c r="AE1273" i="5"/>
  <c r="AD1273" i="5"/>
  <c r="AC1273" i="5"/>
  <c r="AB1273" i="5"/>
  <c r="AA1273" i="5"/>
  <c r="P1273" i="5"/>
  <c r="AO1272" i="5"/>
  <c r="AN1270" i="5"/>
  <c r="AM1270" i="5"/>
  <c r="AL1270" i="5"/>
  <c r="AK1270" i="5"/>
  <c r="AJ1270" i="5"/>
  <c r="AI1270" i="5"/>
  <c r="AH1270" i="5"/>
  <c r="AG1270" i="5"/>
  <c r="AF1270" i="5"/>
  <c r="AE1270" i="5"/>
  <c r="AD1270" i="5"/>
  <c r="AC1270" i="5"/>
  <c r="AB1270" i="5"/>
  <c r="AA1270" i="5"/>
  <c r="P1270" i="5"/>
  <c r="AO1269" i="5"/>
  <c r="AN1267" i="5"/>
  <c r="AM1267" i="5"/>
  <c r="AL1267" i="5"/>
  <c r="AK1267" i="5"/>
  <c r="AJ1267" i="5"/>
  <c r="AI1267" i="5"/>
  <c r="AH1267" i="5"/>
  <c r="AG1267" i="5"/>
  <c r="AF1267" i="5"/>
  <c r="AE1267" i="5"/>
  <c r="AD1267" i="5"/>
  <c r="AC1267" i="5"/>
  <c r="AB1267" i="5"/>
  <c r="AA1267" i="5"/>
  <c r="P1267" i="5"/>
  <c r="AO1266" i="5"/>
  <c r="AN1264" i="5"/>
  <c r="AM1264" i="5"/>
  <c r="AL1264" i="5"/>
  <c r="AK1264" i="5"/>
  <c r="AJ1264" i="5"/>
  <c r="AI1264" i="5"/>
  <c r="AH1264" i="5"/>
  <c r="AG1264" i="5"/>
  <c r="AF1264" i="5"/>
  <c r="AE1264" i="5"/>
  <c r="AD1264" i="5"/>
  <c r="AC1264" i="5"/>
  <c r="AB1264" i="5"/>
  <c r="AA1264" i="5"/>
  <c r="P1264" i="5"/>
  <c r="AO1263" i="5"/>
  <c r="AN1260" i="5"/>
  <c r="AM1260" i="5"/>
  <c r="AL1260" i="5"/>
  <c r="AK1260" i="5"/>
  <c r="AJ1260" i="5"/>
  <c r="AI1260" i="5"/>
  <c r="AH1260" i="5"/>
  <c r="AG1260" i="5"/>
  <c r="AF1260" i="5"/>
  <c r="AE1260" i="5"/>
  <c r="AD1260" i="5"/>
  <c r="AC1260" i="5"/>
  <c r="AC1340" i="5" s="1"/>
  <c r="AB1260" i="5"/>
  <c r="AA1260" i="5"/>
  <c r="AO1259" i="5"/>
  <c r="AN1257" i="5"/>
  <c r="AM1257" i="5"/>
  <c r="AL1257" i="5"/>
  <c r="AK1257" i="5"/>
  <c r="AJ1257" i="5"/>
  <c r="AI1257" i="5"/>
  <c r="AH1257" i="5"/>
  <c r="AG1257" i="5"/>
  <c r="AF1257" i="5"/>
  <c r="AE1257" i="5"/>
  <c r="AD1257" i="5"/>
  <c r="AC1257" i="5"/>
  <c r="AB1257" i="5"/>
  <c r="AA1257" i="5"/>
  <c r="AO1256" i="5"/>
  <c r="AN1254" i="5"/>
  <c r="AM1254" i="5"/>
  <c r="AL1254" i="5"/>
  <c r="AK1254" i="5"/>
  <c r="AJ1254" i="5"/>
  <c r="AI1254" i="5"/>
  <c r="AH1254" i="5"/>
  <c r="AG1254" i="5"/>
  <c r="AF1254" i="5"/>
  <c r="AE1254" i="5"/>
  <c r="AD1254" i="5"/>
  <c r="AC1254" i="5"/>
  <c r="AB1254" i="5"/>
  <c r="AA1254" i="5"/>
  <c r="AA1340" i="5" s="1"/>
  <c r="AO1253" i="5"/>
  <c r="AN1251" i="5"/>
  <c r="AM1251" i="5"/>
  <c r="AL1251" i="5"/>
  <c r="AK1251" i="5"/>
  <c r="AJ1251" i="5"/>
  <c r="AI1251" i="5"/>
  <c r="AH1251" i="5"/>
  <c r="AG1251" i="5"/>
  <c r="AF1251" i="5"/>
  <c r="AE1251" i="5"/>
  <c r="AD1251" i="5"/>
  <c r="AC1251" i="5"/>
  <c r="AB1251" i="5"/>
  <c r="AA1251" i="5"/>
  <c r="AO1250" i="5"/>
  <c r="AN1246" i="5"/>
  <c r="AM1246" i="5"/>
  <c r="AL1246" i="5"/>
  <c r="AK1246" i="5"/>
  <c r="AJ1246" i="5"/>
  <c r="AI1246" i="5"/>
  <c r="AH1246" i="5"/>
  <c r="AG1246" i="5"/>
  <c r="AF1246" i="5"/>
  <c r="AE1246" i="5"/>
  <c r="AD1246" i="5"/>
  <c r="AC1246" i="5"/>
  <c r="AB1246" i="5"/>
  <c r="AA1246" i="5"/>
  <c r="P1246" i="5"/>
  <c r="AO1245" i="5"/>
  <c r="AN1243" i="5"/>
  <c r="AM1243" i="5"/>
  <c r="AL1243" i="5"/>
  <c r="AK1243" i="5"/>
  <c r="AJ1243" i="5"/>
  <c r="AI1243" i="5"/>
  <c r="AH1243" i="5"/>
  <c r="AG1243" i="5"/>
  <c r="AF1243" i="5"/>
  <c r="AE1243" i="5"/>
  <c r="AD1243" i="5"/>
  <c r="AC1243" i="5"/>
  <c r="AB1243" i="5"/>
  <c r="AA1243" i="5"/>
  <c r="P1243" i="5"/>
  <c r="AO1242" i="5"/>
  <c r="AN1240" i="5"/>
  <c r="AM1240" i="5"/>
  <c r="AL1240" i="5"/>
  <c r="AK1240" i="5"/>
  <c r="AJ1240" i="5"/>
  <c r="AI1240" i="5"/>
  <c r="AH1240" i="5"/>
  <c r="AG1240" i="5"/>
  <c r="AF1240" i="5"/>
  <c r="AE1240" i="5"/>
  <c r="AD1240" i="5"/>
  <c r="AC1240" i="5"/>
  <c r="AB1240" i="5"/>
  <c r="AA1240" i="5"/>
  <c r="P1240" i="5"/>
  <c r="AO1239" i="5"/>
  <c r="AN1237" i="5"/>
  <c r="AM1237" i="5"/>
  <c r="AL1237" i="5"/>
  <c r="AK1237" i="5"/>
  <c r="AJ1237" i="5"/>
  <c r="AI1237" i="5"/>
  <c r="AH1237" i="5"/>
  <c r="AG1237" i="5"/>
  <c r="AF1237" i="5"/>
  <c r="AE1237" i="5"/>
  <c r="AD1237" i="5"/>
  <c r="AC1237" i="5"/>
  <c r="AB1237" i="5"/>
  <c r="AA1237" i="5"/>
  <c r="P1237" i="5"/>
  <c r="AO1236" i="5"/>
  <c r="AN1233" i="5"/>
  <c r="AM1233" i="5"/>
  <c r="AL1233" i="5"/>
  <c r="AK1233" i="5"/>
  <c r="AJ1233" i="5"/>
  <c r="AI1233" i="5"/>
  <c r="AH1233" i="5"/>
  <c r="AG1233" i="5"/>
  <c r="AF1233" i="5"/>
  <c r="AE1233" i="5"/>
  <c r="AD1233" i="5"/>
  <c r="AC1233" i="5"/>
  <c r="AB1233" i="5"/>
  <c r="AA1233" i="5"/>
  <c r="P1233" i="5"/>
  <c r="AO1232" i="5"/>
  <c r="AN1230" i="5"/>
  <c r="AM1230" i="5"/>
  <c r="AL1230" i="5"/>
  <c r="AK1230" i="5"/>
  <c r="AJ1230" i="5"/>
  <c r="AI1230" i="5"/>
  <c r="AH1230" i="5"/>
  <c r="AG1230" i="5"/>
  <c r="AF1230" i="5"/>
  <c r="AE1230" i="5"/>
  <c r="AD1230" i="5"/>
  <c r="AC1230" i="5"/>
  <c r="AB1230" i="5"/>
  <c r="AA1230" i="5"/>
  <c r="P1230" i="5"/>
  <c r="AO1229" i="5"/>
  <c r="AN1226" i="5"/>
  <c r="AM1226" i="5"/>
  <c r="AL1226" i="5"/>
  <c r="AK1226" i="5"/>
  <c r="AJ1226" i="5"/>
  <c r="AI1226" i="5"/>
  <c r="AH1226" i="5"/>
  <c r="AG1226" i="5"/>
  <c r="AF1226" i="5"/>
  <c r="AE1226" i="5"/>
  <c r="AD1226" i="5"/>
  <c r="AC1226" i="5"/>
  <c r="AB1226" i="5"/>
  <c r="AA1226" i="5"/>
  <c r="P1226" i="5"/>
  <c r="AO1225" i="5"/>
  <c r="AN1222" i="5"/>
  <c r="AM1222" i="5"/>
  <c r="AL1222" i="5"/>
  <c r="AK1222" i="5"/>
  <c r="AJ1222" i="5"/>
  <c r="AI1222" i="5"/>
  <c r="AH1222" i="5"/>
  <c r="AG1222" i="5"/>
  <c r="AF1222" i="5"/>
  <c r="AE1222" i="5"/>
  <c r="AD1222" i="5"/>
  <c r="AC1222" i="5"/>
  <c r="AB1222" i="5"/>
  <c r="AA1222" i="5"/>
  <c r="P1222" i="5"/>
  <c r="AO1221" i="5"/>
  <c r="AN1219" i="5"/>
  <c r="AM1219" i="5"/>
  <c r="AL1219" i="5"/>
  <c r="AK1219" i="5"/>
  <c r="AJ1219" i="5"/>
  <c r="AI1219" i="5"/>
  <c r="AH1219" i="5"/>
  <c r="AG1219" i="5"/>
  <c r="AF1219" i="5"/>
  <c r="AE1219" i="5"/>
  <c r="AD1219" i="5"/>
  <c r="AC1219" i="5"/>
  <c r="AB1219" i="5"/>
  <c r="AA1219" i="5"/>
  <c r="P1219" i="5"/>
  <c r="AO1218" i="5"/>
  <c r="AN1216" i="5"/>
  <c r="AM1216" i="5"/>
  <c r="AL1216" i="5"/>
  <c r="AK1216" i="5"/>
  <c r="AJ1216" i="5"/>
  <c r="AI1216" i="5"/>
  <c r="AH1216" i="5"/>
  <c r="AG1216" i="5"/>
  <c r="AF1216" i="5"/>
  <c r="AE1216" i="5"/>
  <c r="AD1216" i="5"/>
  <c r="AC1216" i="5"/>
  <c r="AB1216" i="5"/>
  <c r="AA1216" i="5"/>
  <c r="P1216" i="5"/>
  <c r="AO1215" i="5"/>
  <c r="AN1212" i="5"/>
  <c r="AM1212" i="5"/>
  <c r="AL1212" i="5"/>
  <c r="AK1212" i="5"/>
  <c r="AJ1212" i="5"/>
  <c r="AI1212" i="5"/>
  <c r="AH1212" i="5"/>
  <c r="AG1212" i="5"/>
  <c r="AF1212" i="5"/>
  <c r="AE1212" i="5"/>
  <c r="AD1212" i="5"/>
  <c r="AC1212" i="5"/>
  <c r="AB1212" i="5"/>
  <c r="AA1212" i="5"/>
  <c r="P1212" i="5"/>
  <c r="AO1211" i="5"/>
  <c r="AN1209" i="5"/>
  <c r="AM1209" i="5"/>
  <c r="AL1209" i="5"/>
  <c r="AK1209" i="5"/>
  <c r="AJ1209" i="5"/>
  <c r="AI1209" i="5"/>
  <c r="AH1209" i="5"/>
  <c r="AG1209" i="5"/>
  <c r="AF1209" i="5"/>
  <c r="AE1209" i="5"/>
  <c r="AD1209" i="5"/>
  <c r="AC1209" i="5"/>
  <c r="AB1209" i="5"/>
  <c r="AA1209" i="5"/>
  <c r="P1209" i="5"/>
  <c r="AO1208" i="5"/>
  <c r="AN1206" i="5"/>
  <c r="AM1206" i="5"/>
  <c r="AL1206" i="5"/>
  <c r="AK1206" i="5"/>
  <c r="AJ1206" i="5"/>
  <c r="AI1206" i="5"/>
  <c r="AH1206" i="5"/>
  <c r="AG1206" i="5"/>
  <c r="AF1206" i="5"/>
  <c r="AE1206" i="5"/>
  <c r="AD1206" i="5"/>
  <c r="AC1206" i="5"/>
  <c r="AB1206" i="5"/>
  <c r="AA1206" i="5"/>
  <c r="P1206" i="5"/>
  <c r="AO1205" i="5"/>
  <c r="AN1203" i="5"/>
  <c r="AM1203" i="5"/>
  <c r="AL1203" i="5"/>
  <c r="AK1203" i="5"/>
  <c r="AJ1203" i="5"/>
  <c r="AI1203" i="5"/>
  <c r="AH1203" i="5"/>
  <c r="AG1203" i="5"/>
  <c r="AF1203" i="5"/>
  <c r="AE1203" i="5"/>
  <c r="AD1203" i="5"/>
  <c r="AC1203" i="5"/>
  <c r="AB1203" i="5"/>
  <c r="AA1203" i="5"/>
  <c r="P1203" i="5"/>
  <c r="AO1202" i="5"/>
  <c r="AN1200" i="5"/>
  <c r="AM1200" i="5"/>
  <c r="AL1200" i="5"/>
  <c r="AK1200" i="5"/>
  <c r="AJ1200" i="5"/>
  <c r="AI1200" i="5"/>
  <c r="AH1200" i="5"/>
  <c r="AG1200" i="5"/>
  <c r="AF1200" i="5"/>
  <c r="AE1200" i="5"/>
  <c r="AD1200" i="5"/>
  <c r="AC1200" i="5"/>
  <c r="AB1200" i="5"/>
  <c r="AA1200" i="5"/>
  <c r="P1200" i="5"/>
  <c r="AO1199" i="5"/>
  <c r="AN1196" i="5"/>
  <c r="AM1196" i="5"/>
  <c r="AL1196" i="5"/>
  <c r="AK1196" i="5"/>
  <c r="AJ1196" i="5"/>
  <c r="AI1196" i="5"/>
  <c r="AH1196" i="5"/>
  <c r="AG1196" i="5"/>
  <c r="AF1196" i="5"/>
  <c r="AE1196" i="5"/>
  <c r="AD1196" i="5"/>
  <c r="AC1196" i="5"/>
  <c r="AB1196" i="5"/>
  <c r="AA1196" i="5"/>
  <c r="AO1195" i="5"/>
  <c r="AN1193" i="5"/>
  <c r="AM1193" i="5"/>
  <c r="AL1193" i="5"/>
  <c r="AK1193" i="5"/>
  <c r="AJ1193" i="5"/>
  <c r="AI1193" i="5"/>
  <c r="AH1193" i="5"/>
  <c r="AG1193" i="5"/>
  <c r="AF1193" i="5"/>
  <c r="AE1193" i="5"/>
  <c r="AD1193" i="5"/>
  <c r="AC1193" i="5"/>
  <c r="AB1193" i="5"/>
  <c r="AA1193" i="5"/>
  <c r="AO1192" i="5"/>
  <c r="AN1190" i="5"/>
  <c r="AM1190" i="5"/>
  <c r="AM1340" i="5" s="1"/>
  <c r="AL1190" i="5"/>
  <c r="AK1190" i="5"/>
  <c r="AJ1190" i="5"/>
  <c r="AI1190" i="5"/>
  <c r="AH1190" i="5"/>
  <c r="AG1190" i="5"/>
  <c r="AF1190" i="5"/>
  <c r="AE1190" i="5"/>
  <c r="AD1190" i="5"/>
  <c r="AC1190" i="5"/>
  <c r="AB1190" i="5"/>
  <c r="AA1190" i="5"/>
  <c r="AO1189" i="5"/>
  <c r="AN1187" i="5"/>
  <c r="AM1187" i="5"/>
  <c r="AL1187" i="5"/>
  <c r="AL1340" i="5" s="1"/>
  <c r="AK1187" i="5"/>
  <c r="AJ1187" i="5"/>
  <c r="AI1187" i="5"/>
  <c r="AH1187" i="5"/>
  <c r="AG1187" i="5"/>
  <c r="AF1187" i="5"/>
  <c r="AE1187" i="5"/>
  <c r="AD1187" i="5"/>
  <c r="AC1187" i="5"/>
  <c r="AB1187" i="5"/>
  <c r="AA1187" i="5"/>
  <c r="AO1186" i="5"/>
  <c r="AN1184" i="5"/>
  <c r="AM1184" i="5"/>
  <c r="AL1184" i="5"/>
  <c r="AK1184" i="5"/>
  <c r="AJ1184" i="5"/>
  <c r="AI1184" i="5"/>
  <c r="AH1184" i="5"/>
  <c r="AG1184" i="5"/>
  <c r="AF1184" i="5"/>
  <c r="AE1184" i="5"/>
  <c r="AD1184" i="5"/>
  <c r="AC1184" i="5"/>
  <c r="AB1184" i="5"/>
  <c r="AA1184" i="5"/>
  <c r="AO1183" i="5"/>
  <c r="AJ1340" i="5"/>
  <c r="AI1340" i="5"/>
  <c r="AH1340" i="5"/>
  <c r="AG1340" i="5"/>
  <c r="AF1340" i="5"/>
  <c r="AE1340" i="5"/>
  <c r="AG1174" i="5"/>
  <c r="Q1156" i="5"/>
  <c r="D1156" i="5"/>
  <c r="AN1154" i="5"/>
  <c r="AM1154" i="5"/>
  <c r="AL1154" i="5"/>
  <c r="AK1154" i="5"/>
  <c r="AJ1154" i="5"/>
  <c r="AI1154" i="5"/>
  <c r="AH1154" i="5"/>
  <c r="AG1154" i="5"/>
  <c r="AF1154" i="5"/>
  <c r="AE1154" i="5"/>
  <c r="AD1154" i="5"/>
  <c r="AC1154" i="5"/>
  <c r="AB1154" i="5"/>
  <c r="AA1154" i="5"/>
  <c r="P1154" i="5"/>
  <c r="AO1153" i="5"/>
  <c r="AN1151" i="5"/>
  <c r="AM1151" i="5"/>
  <c r="AL1151" i="5"/>
  <c r="AK1151" i="5"/>
  <c r="AJ1151" i="5"/>
  <c r="AI1151" i="5"/>
  <c r="AH1151" i="5"/>
  <c r="AG1151" i="5"/>
  <c r="AF1151" i="5"/>
  <c r="AE1151" i="5"/>
  <c r="AD1151" i="5"/>
  <c r="AC1151" i="5"/>
  <c r="AB1151" i="5"/>
  <c r="AA1151" i="5"/>
  <c r="P1151" i="5"/>
  <c r="AO1150" i="5"/>
  <c r="AN1148" i="5"/>
  <c r="AM1148" i="5"/>
  <c r="AL1148" i="5"/>
  <c r="AK1148" i="5"/>
  <c r="AJ1148" i="5"/>
  <c r="AI1148" i="5"/>
  <c r="AH1148" i="5"/>
  <c r="AG1148" i="5"/>
  <c r="AF1148" i="5"/>
  <c r="AE1148" i="5"/>
  <c r="AD1148" i="5"/>
  <c r="AC1148" i="5"/>
  <c r="AB1148" i="5"/>
  <c r="AA1148" i="5"/>
  <c r="P1148" i="5"/>
  <c r="AO1147" i="5"/>
  <c r="AN1145" i="5"/>
  <c r="AM1145" i="5"/>
  <c r="AL1145" i="5"/>
  <c r="AK1145" i="5"/>
  <c r="AJ1145" i="5"/>
  <c r="AI1145" i="5"/>
  <c r="AH1145" i="5"/>
  <c r="AG1145" i="5"/>
  <c r="AF1145" i="5"/>
  <c r="AE1145" i="5"/>
  <c r="AD1145" i="5"/>
  <c r="AC1145" i="5"/>
  <c r="AB1145" i="5"/>
  <c r="AA1145" i="5"/>
  <c r="P1145" i="5"/>
  <c r="AO1144" i="5"/>
  <c r="AN1142" i="5"/>
  <c r="AM1142" i="5"/>
  <c r="AL1142" i="5"/>
  <c r="AK1142" i="5"/>
  <c r="AJ1142" i="5"/>
  <c r="AI1142" i="5"/>
  <c r="AH1142" i="5"/>
  <c r="AG1142" i="5"/>
  <c r="AF1142" i="5"/>
  <c r="AE1142" i="5"/>
  <c r="AD1142" i="5"/>
  <c r="AC1142" i="5"/>
  <c r="AB1142" i="5"/>
  <c r="AA1142" i="5"/>
  <c r="P1142" i="5"/>
  <c r="AO1141" i="5"/>
  <c r="AN1139" i="5"/>
  <c r="AM1139" i="5"/>
  <c r="AL1139" i="5"/>
  <c r="AK1139" i="5"/>
  <c r="AJ1139" i="5"/>
  <c r="AI1139" i="5"/>
  <c r="AH1139" i="5"/>
  <c r="AG1139" i="5"/>
  <c r="AF1139" i="5"/>
  <c r="AE1139" i="5"/>
  <c r="AD1139" i="5"/>
  <c r="AC1139" i="5"/>
  <c r="AB1139" i="5"/>
  <c r="AA1139" i="5"/>
  <c r="P1139" i="5"/>
  <c r="AO1138" i="5"/>
  <c r="AN1136" i="5"/>
  <c r="AM1136" i="5"/>
  <c r="AL1136" i="5"/>
  <c r="AK1136" i="5"/>
  <c r="AJ1136" i="5"/>
  <c r="AI1136" i="5"/>
  <c r="AH1136" i="5"/>
  <c r="AG1136" i="5"/>
  <c r="AF1136" i="5"/>
  <c r="AE1136" i="5"/>
  <c r="AD1136" i="5"/>
  <c r="AC1136" i="5"/>
  <c r="AB1136" i="5"/>
  <c r="AA1136" i="5"/>
  <c r="P1136" i="5"/>
  <c r="AO1135" i="5"/>
  <c r="AN1133" i="5"/>
  <c r="AM1133" i="5"/>
  <c r="AL1133" i="5"/>
  <c r="AK1133" i="5"/>
  <c r="AJ1133" i="5"/>
  <c r="AI1133" i="5"/>
  <c r="AH1133" i="5"/>
  <c r="AG1133" i="5"/>
  <c r="AF1133" i="5"/>
  <c r="AF1156" i="5" s="1"/>
  <c r="AE1133" i="5"/>
  <c r="AD1133" i="5"/>
  <c r="AC1133" i="5"/>
  <c r="AB1133" i="5"/>
  <c r="AA1133" i="5"/>
  <c r="AO1132" i="5"/>
  <c r="AN1130" i="5"/>
  <c r="AM1130" i="5"/>
  <c r="AL1130" i="5"/>
  <c r="AK1130" i="5"/>
  <c r="AJ1130" i="5"/>
  <c r="AI1130" i="5"/>
  <c r="AH1130" i="5"/>
  <c r="AG1130" i="5"/>
  <c r="AF1130" i="5"/>
  <c r="AE1130" i="5"/>
  <c r="AD1130" i="5"/>
  <c r="AC1130" i="5"/>
  <c r="AB1130" i="5"/>
  <c r="AA1130" i="5"/>
  <c r="P1130" i="5"/>
  <c r="AO1129" i="5"/>
  <c r="AN1127" i="5"/>
  <c r="AM1127" i="5"/>
  <c r="AL1127" i="5"/>
  <c r="AK1127" i="5"/>
  <c r="AJ1127" i="5"/>
  <c r="AI1127" i="5"/>
  <c r="AH1127" i="5"/>
  <c r="AG1127" i="5"/>
  <c r="AF1127" i="5"/>
  <c r="AE1127" i="5"/>
  <c r="AD1127" i="5"/>
  <c r="AC1127" i="5"/>
  <c r="AB1127" i="5"/>
  <c r="AA1127" i="5"/>
  <c r="P1127" i="5"/>
  <c r="AO1126" i="5"/>
  <c r="AN1124" i="5"/>
  <c r="AM1124" i="5"/>
  <c r="AL1124" i="5"/>
  <c r="AK1124" i="5"/>
  <c r="AJ1124" i="5"/>
  <c r="AI1124" i="5"/>
  <c r="AH1124" i="5"/>
  <c r="AG1124" i="5"/>
  <c r="AF1124" i="5"/>
  <c r="AE1124" i="5"/>
  <c r="AD1124" i="5"/>
  <c r="AC1124" i="5"/>
  <c r="AB1124" i="5"/>
  <c r="AA1124" i="5"/>
  <c r="P1124" i="5"/>
  <c r="AO1123" i="5"/>
  <c r="AN1121" i="5"/>
  <c r="AM1121" i="5"/>
  <c r="AL1121" i="5"/>
  <c r="AK1121" i="5"/>
  <c r="AJ1121" i="5"/>
  <c r="AI1121" i="5"/>
  <c r="AH1121" i="5"/>
  <c r="AG1121" i="5"/>
  <c r="AF1121" i="5"/>
  <c r="AE1121" i="5"/>
  <c r="AD1121" i="5"/>
  <c r="AC1121" i="5"/>
  <c r="AB1121" i="5"/>
  <c r="AA1121" i="5"/>
  <c r="P1121" i="5"/>
  <c r="AO1120" i="5"/>
  <c r="AN1118" i="5"/>
  <c r="AM1118" i="5"/>
  <c r="AL1118" i="5"/>
  <c r="AK1118" i="5"/>
  <c r="AJ1118" i="5"/>
  <c r="AI1118" i="5"/>
  <c r="AH1118" i="5"/>
  <c r="AG1118" i="5"/>
  <c r="AF1118" i="5"/>
  <c r="AE1118" i="5"/>
  <c r="AD1118" i="5"/>
  <c r="AC1118" i="5"/>
  <c r="AB1118" i="5"/>
  <c r="AA1118" i="5"/>
  <c r="P1118" i="5"/>
  <c r="AO1117" i="5"/>
  <c r="AN1115" i="5"/>
  <c r="AM1115" i="5"/>
  <c r="AL1115" i="5"/>
  <c r="AK1115" i="5"/>
  <c r="AJ1115" i="5"/>
  <c r="AI1115" i="5"/>
  <c r="AH1115" i="5"/>
  <c r="AG1115" i="5"/>
  <c r="AF1115" i="5"/>
  <c r="AE1115" i="5"/>
  <c r="AD1115" i="5"/>
  <c r="AC1115" i="5"/>
  <c r="AB1115" i="5"/>
  <c r="AA1115" i="5"/>
  <c r="P1115" i="5"/>
  <c r="AO1114" i="5"/>
  <c r="AN1111" i="5"/>
  <c r="AM1111" i="5"/>
  <c r="AL1111" i="5"/>
  <c r="AK1111" i="5"/>
  <c r="AJ1111" i="5"/>
  <c r="AI1111" i="5"/>
  <c r="AH1111" i="5"/>
  <c r="AG1111" i="5"/>
  <c r="AF1111" i="5"/>
  <c r="AE1111" i="5"/>
  <c r="AD1111" i="5"/>
  <c r="AC1111" i="5"/>
  <c r="AB1111" i="5"/>
  <c r="AA1111" i="5"/>
  <c r="P1111" i="5"/>
  <c r="AO1110" i="5"/>
  <c r="AN1108" i="5"/>
  <c r="AM1108" i="5"/>
  <c r="AL1108" i="5"/>
  <c r="AK1108" i="5"/>
  <c r="AJ1108" i="5"/>
  <c r="AI1108" i="5"/>
  <c r="AH1108" i="5"/>
  <c r="AG1108" i="5"/>
  <c r="AF1108" i="5"/>
  <c r="AE1108" i="5"/>
  <c r="AD1108" i="5"/>
  <c r="AC1108" i="5"/>
  <c r="AB1108" i="5"/>
  <c r="AA1108" i="5"/>
  <c r="P1108" i="5"/>
  <c r="AO1107" i="5"/>
  <c r="AN1105" i="5"/>
  <c r="AM1105" i="5"/>
  <c r="AL1105" i="5"/>
  <c r="AK1105" i="5"/>
  <c r="AJ1105" i="5"/>
  <c r="AI1105" i="5"/>
  <c r="AH1105" i="5"/>
  <c r="AG1105" i="5"/>
  <c r="AF1105" i="5"/>
  <c r="AE1105" i="5"/>
  <c r="AD1105" i="5"/>
  <c r="AC1105" i="5"/>
  <c r="AB1105" i="5"/>
  <c r="AA1105" i="5"/>
  <c r="P1105" i="5"/>
  <c r="AO1104" i="5"/>
  <c r="AN1101" i="5"/>
  <c r="AM1101" i="5"/>
  <c r="AL1101" i="5"/>
  <c r="AK1101" i="5"/>
  <c r="AJ1101" i="5"/>
  <c r="AI1101" i="5"/>
  <c r="AH1101" i="5"/>
  <c r="AG1101" i="5"/>
  <c r="AF1101" i="5"/>
  <c r="AE1101" i="5"/>
  <c r="AD1101" i="5"/>
  <c r="AC1101" i="5"/>
  <c r="AB1101" i="5"/>
  <c r="AA1101" i="5"/>
  <c r="P1101" i="5"/>
  <c r="AO1100" i="5"/>
  <c r="AN1098" i="5"/>
  <c r="AM1098" i="5"/>
  <c r="AL1098" i="5"/>
  <c r="AK1098" i="5"/>
  <c r="AJ1098" i="5"/>
  <c r="AI1098" i="5"/>
  <c r="AH1098" i="5"/>
  <c r="AG1098" i="5"/>
  <c r="AF1098" i="5"/>
  <c r="AE1098" i="5"/>
  <c r="AD1098" i="5"/>
  <c r="AC1098" i="5"/>
  <c r="AB1098" i="5"/>
  <c r="AA1098" i="5"/>
  <c r="P1098" i="5"/>
  <c r="AO1097" i="5"/>
  <c r="AN1095" i="5"/>
  <c r="AM1095" i="5"/>
  <c r="AL1095" i="5"/>
  <c r="AK1095" i="5"/>
  <c r="AJ1095" i="5"/>
  <c r="AI1095" i="5"/>
  <c r="AH1095" i="5"/>
  <c r="AG1095" i="5"/>
  <c r="AF1095" i="5"/>
  <c r="AE1095" i="5"/>
  <c r="AD1095" i="5"/>
  <c r="AC1095" i="5"/>
  <c r="AB1095" i="5"/>
  <c r="AA1095" i="5"/>
  <c r="P1095" i="5"/>
  <c r="AO1094" i="5"/>
  <c r="AN1092" i="5"/>
  <c r="AM1092" i="5"/>
  <c r="AL1092" i="5"/>
  <c r="AK1092" i="5"/>
  <c r="AJ1092" i="5"/>
  <c r="AI1092" i="5"/>
  <c r="AH1092" i="5"/>
  <c r="AG1092" i="5"/>
  <c r="AF1092" i="5"/>
  <c r="AE1092" i="5"/>
  <c r="AD1092" i="5"/>
  <c r="AC1092" i="5"/>
  <c r="AB1092" i="5"/>
  <c r="AA1092" i="5"/>
  <c r="P1092" i="5"/>
  <c r="AO1091" i="5"/>
  <c r="AN1089" i="5"/>
  <c r="AM1089" i="5"/>
  <c r="AL1089" i="5"/>
  <c r="AK1089" i="5"/>
  <c r="AJ1089" i="5"/>
  <c r="AI1089" i="5"/>
  <c r="AH1089" i="5"/>
  <c r="AG1089" i="5"/>
  <c r="AF1089" i="5"/>
  <c r="AE1089" i="5"/>
  <c r="AD1089" i="5"/>
  <c r="AC1089" i="5"/>
  <c r="AB1089" i="5"/>
  <c r="AA1089" i="5"/>
  <c r="P1089" i="5"/>
  <c r="AO1088" i="5"/>
  <c r="AN1086" i="5"/>
  <c r="AM1086" i="5"/>
  <c r="AL1086" i="5"/>
  <c r="AK1086" i="5"/>
  <c r="AJ1086" i="5"/>
  <c r="AI1086" i="5"/>
  <c r="AH1086" i="5"/>
  <c r="AG1086" i="5"/>
  <c r="AF1086" i="5"/>
  <c r="AE1086" i="5"/>
  <c r="AD1086" i="5"/>
  <c r="AC1086" i="5"/>
  <c r="AB1086" i="5"/>
  <c r="AA1086" i="5"/>
  <c r="P1086" i="5"/>
  <c r="AO1085" i="5"/>
  <c r="AN1083" i="5"/>
  <c r="AM1083" i="5"/>
  <c r="AL1083" i="5"/>
  <c r="AK1083" i="5"/>
  <c r="AJ1083" i="5"/>
  <c r="AI1083" i="5"/>
  <c r="AH1083" i="5"/>
  <c r="AG1083" i="5"/>
  <c r="AF1083" i="5"/>
  <c r="AE1083" i="5"/>
  <c r="AD1083" i="5"/>
  <c r="AC1083" i="5"/>
  <c r="AB1083" i="5"/>
  <c r="AA1083" i="5"/>
  <c r="P1083" i="5"/>
  <c r="AO1082" i="5"/>
  <c r="AN1080" i="5"/>
  <c r="AM1080" i="5"/>
  <c r="AL1080" i="5"/>
  <c r="AK1080" i="5"/>
  <c r="AJ1080" i="5"/>
  <c r="AI1080" i="5"/>
  <c r="AH1080" i="5"/>
  <c r="AG1080" i="5"/>
  <c r="AF1080" i="5"/>
  <c r="AE1080" i="5"/>
  <c r="AD1080" i="5"/>
  <c r="AC1080" i="5"/>
  <c r="AB1080" i="5"/>
  <c r="AA1080" i="5"/>
  <c r="P1080" i="5"/>
  <c r="AO1079" i="5"/>
  <c r="AN1076" i="5"/>
  <c r="AM1076" i="5"/>
  <c r="AL1076" i="5"/>
  <c r="AK1076" i="5"/>
  <c r="AJ1076" i="5"/>
  <c r="AI1076" i="5"/>
  <c r="AH1076" i="5"/>
  <c r="AG1076" i="5"/>
  <c r="AF1076" i="5"/>
  <c r="AE1076" i="5"/>
  <c r="AE1156" i="5" s="1"/>
  <c r="AD1076" i="5"/>
  <c r="AC1076" i="5"/>
  <c r="AB1076" i="5"/>
  <c r="AA1076" i="5"/>
  <c r="AO1075" i="5"/>
  <c r="AN1073" i="5"/>
  <c r="AM1073" i="5"/>
  <c r="AL1073" i="5"/>
  <c r="AK1073" i="5"/>
  <c r="AJ1073" i="5"/>
  <c r="AI1073" i="5"/>
  <c r="AH1073" i="5"/>
  <c r="AG1073" i="5"/>
  <c r="AF1073" i="5"/>
  <c r="AE1073" i="5"/>
  <c r="AD1073" i="5"/>
  <c r="AC1073" i="5"/>
  <c r="AB1073" i="5"/>
  <c r="AA1073" i="5"/>
  <c r="AO1072" i="5"/>
  <c r="AN1070" i="5"/>
  <c r="AM1070" i="5"/>
  <c r="AL1070" i="5"/>
  <c r="AK1070" i="5"/>
  <c r="AJ1070" i="5"/>
  <c r="AI1070" i="5"/>
  <c r="AH1070" i="5"/>
  <c r="AG1070" i="5"/>
  <c r="AF1070" i="5"/>
  <c r="AE1070" i="5"/>
  <c r="AD1070" i="5"/>
  <c r="AC1070" i="5"/>
  <c r="AB1070" i="5"/>
  <c r="AA1070" i="5"/>
  <c r="AO1069" i="5"/>
  <c r="AN1067" i="5"/>
  <c r="AM1067" i="5"/>
  <c r="AL1067" i="5"/>
  <c r="AK1067" i="5"/>
  <c r="AJ1067" i="5"/>
  <c r="AI1067" i="5"/>
  <c r="AH1067" i="5"/>
  <c r="AG1067" i="5"/>
  <c r="AF1067" i="5"/>
  <c r="AE1067" i="5"/>
  <c r="AD1067" i="5"/>
  <c r="AC1067" i="5"/>
  <c r="AB1067" i="5"/>
  <c r="AB1156" i="5" s="1"/>
  <c r="AA1067" i="5"/>
  <c r="AO1066" i="5"/>
  <c r="AN1062" i="5"/>
  <c r="AM1062" i="5"/>
  <c r="AL1062" i="5"/>
  <c r="AK1062" i="5"/>
  <c r="AJ1062" i="5"/>
  <c r="AI1062" i="5"/>
  <c r="AH1062" i="5"/>
  <c r="AG1062" i="5"/>
  <c r="AF1062" i="5"/>
  <c r="AE1062" i="5"/>
  <c r="AD1062" i="5"/>
  <c r="AC1062" i="5"/>
  <c r="AB1062" i="5"/>
  <c r="AA1062" i="5"/>
  <c r="P1062" i="5"/>
  <c r="AO1061" i="5"/>
  <c r="AN1059" i="5"/>
  <c r="AM1059" i="5"/>
  <c r="AL1059" i="5"/>
  <c r="AK1059" i="5"/>
  <c r="AJ1059" i="5"/>
  <c r="AI1059" i="5"/>
  <c r="AH1059" i="5"/>
  <c r="AG1059" i="5"/>
  <c r="AF1059" i="5"/>
  <c r="AE1059" i="5"/>
  <c r="AD1059" i="5"/>
  <c r="AC1059" i="5"/>
  <c r="AB1059" i="5"/>
  <c r="AA1059" i="5"/>
  <c r="P1059" i="5"/>
  <c r="AO1058" i="5"/>
  <c r="AN1056" i="5"/>
  <c r="AM1056" i="5"/>
  <c r="AL1056" i="5"/>
  <c r="AK1056" i="5"/>
  <c r="AJ1056" i="5"/>
  <c r="AI1056" i="5"/>
  <c r="AH1056" i="5"/>
  <c r="AG1056" i="5"/>
  <c r="AF1056" i="5"/>
  <c r="AE1056" i="5"/>
  <c r="AD1056" i="5"/>
  <c r="AC1056" i="5"/>
  <c r="AB1056" i="5"/>
  <c r="AA1056" i="5"/>
  <c r="P1056" i="5"/>
  <c r="AO1055" i="5"/>
  <c r="AN1053" i="5"/>
  <c r="AM1053" i="5"/>
  <c r="AL1053" i="5"/>
  <c r="AK1053" i="5"/>
  <c r="AJ1053" i="5"/>
  <c r="AI1053" i="5"/>
  <c r="AH1053" i="5"/>
  <c r="AG1053" i="5"/>
  <c r="AF1053" i="5"/>
  <c r="AE1053" i="5"/>
  <c r="AD1053" i="5"/>
  <c r="AC1053" i="5"/>
  <c r="AB1053" i="5"/>
  <c r="AA1053" i="5"/>
  <c r="P1053" i="5"/>
  <c r="AO1052" i="5"/>
  <c r="AN1049" i="5"/>
  <c r="AM1049" i="5"/>
  <c r="AL1049" i="5"/>
  <c r="AK1049" i="5"/>
  <c r="AJ1049" i="5"/>
  <c r="AI1049" i="5"/>
  <c r="AH1049" i="5"/>
  <c r="AG1049" i="5"/>
  <c r="AF1049" i="5"/>
  <c r="AE1049" i="5"/>
  <c r="AD1049" i="5"/>
  <c r="AC1049" i="5"/>
  <c r="AB1049" i="5"/>
  <c r="AA1049" i="5"/>
  <c r="P1049" i="5"/>
  <c r="AO1048" i="5"/>
  <c r="AN1046" i="5"/>
  <c r="AM1046" i="5"/>
  <c r="AL1046" i="5"/>
  <c r="AK1046" i="5"/>
  <c r="AJ1046" i="5"/>
  <c r="AI1046" i="5"/>
  <c r="AH1046" i="5"/>
  <c r="AG1046" i="5"/>
  <c r="AF1046" i="5"/>
  <c r="AE1046" i="5"/>
  <c r="AD1046" i="5"/>
  <c r="AC1046" i="5"/>
  <c r="AB1046" i="5"/>
  <c r="AA1046" i="5"/>
  <c r="P1046" i="5"/>
  <c r="AO1045" i="5"/>
  <c r="AN1042" i="5"/>
  <c r="AM1042" i="5"/>
  <c r="AL1042" i="5"/>
  <c r="AK1042" i="5"/>
  <c r="AJ1042" i="5"/>
  <c r="AI1042" i="5"/>
  <c r="AH1042" i="5"/>
  <c r="AG1042" i="5"/>
  <c r="AF1042" i="5"/>
  <c r="AE1042" i="5"/>
  <c r="AD1042" i="5"/>
  <c r="AC1042" i="5"/>
  <c r="AB1042" i="5"/>
  <c r="AA1042" i="5"/>
  <c r="P1042" i="5"/>
  <c r="AO1041" i="5"/>
  <c r="AN1038" i="5"/>
  <c r="AM1038" i="5"/>
  <c r="AL1038" i="5"/>
  <c r="AK1038" i="5"/>
  <c r="AJ1038" i="5"/>
  <c r="AI1038" i="5"/>
  <c r="AH1038" i="5"/>
  <c r="AG1038" i="5"/>
  <c r="AF1038" i="5"/>
  <c r="AE1038" i="5"/>
  <c r="AD1038" i="5"/>
  <c r="AC1038" i="5"/>
  <c r="AB1038" i="5"/>
  <c r="AA1038" i="5"/>
  <c r="P1038" i="5"/>
  <c r="AO1037" i="5"/>
  <c r="AN1035" i="5"/>
  <c r="AM1035" i="5"/>
  <c r="AL1035" i="5"/>
  <c r="AK1035" i="5"/>
  <c r="AJ1035" i="5"/>
  <c r="AI1035" i="5"/>
  <c r="AH1035" i="5"/>
  <c r="AG1035" i="5"/>
  <c r="AF1035" i="5"/>
  <c r="AE1035" i="5"/>
  <c r="AD1035" i="5"/>
  <c r="AC1035" i="5"/>
  <c r="AB1035" i="5"/>
  <c r="AA1035" i="5"/>
  <c r="P1035" i="5"/>
  <c r="AO1034" i="5"/>
  <c r="AN1032" i="5"/>
  <c r="AM1032" i="5"/>
  <c r="AL1032" i="5"/>
  <c r="AK1032" i="5"/>
  <c r="AJ1032" i="5"/>
  <c r="AI1032" i="5"/>
  <c r="AH1032" i="5"/>
  <c r="AG1032" i="5"/>
  <c r="AF1032" i="5"/>
  <c r="AE1032" i="5"/>
  <c r="AD1032" i="5"/>
  <c r="AC1032" i="5"/>
  <c r="AB1032" i="5"/>
  <c r="AA1032" i="5"/>
  <c r="P1032" i="5"/>
  <c r="AO1031" i="5"/>
  <c r="AN1028" i="5"/>
  <c r="AM1028" i="5"/>
  <c r="AL1028" i="5"/>
  <c r="AK1028" i="5"/>
  <c r="AJ1028" i="5"/>
  <c r="AI1028" i="5"/>
  <c r="AH1028" i="5"/>
  <c r="AG1028" i="5"/>
  <c r="AF1028" i="5"/>
  <c r="AE1028" i="5"/>
  <c r="AD1028" i="5"/>
  <c r="AC1028" i="5"/>
  <c r="AB1028" i="5"/>
  <c r="AA1028" i="5"/>
  <c r="P1028" i="5"/>
  <c r="AO1027" i="5"/>
  <c r="AN1025" i="5"/>
  <c r="AM1025" i="5"/>
  <c r="AL1025" i="5"/>
  <c r="AK1025" i="5"/>
  <c r="AJ1025" i="5"/>
  <c r="AI1025" i="5"/>
  <c r="AH1025" i="5"/>
  <c r="AG1025" i="5"/>
  <c r="AF1025" i="5"/>
  <c r="AE1025" i="5"/>
  <c r="AD1025" i="5"/>
  <c r="AC1025" i="5"/>
  <c r="AB1025" i="5"/>
  <c r="AA1025" i="5"/>
  <c r="P1025" i="5"/>
  <c r="AO1024" i="5"/>
  <c r="AN1022" i="5"/>
  <c r="AM1022" i="5"/>
  <c r="AL1022" i="5"/>
  <c r="AK1022" i="5"/>
  <c r="AJ1022" i="5"/>
  <c r="AI1022" i="5"/>
  <c r="AH1022" i="5"/>
  <c r="AG1022" i="5"/>
  <c r="AF1022" i="5"/>
  <c r="AE1022" i="5"/>
  <c r="AD1022" i="5"/>
  <c r="AC1022" i="5"/>
  <c r="AB1022" i="5"/>
  <c r="AA1022" i="5"/>
  <c r="P1022" i="5"/>
  <c r="AO1021" i="5"/>
  <c r="AN1019" i="5"/>
  <c r="AM1019" i="5"/>
  <c r="AL1019" i="5"/>
  <c r="AK1019" i="5"/>
  <c r="AJ1019" i="5"/>
  <c r="AI1019" i="5"/>
  <c r="AH1019" i="5"/>
  <c r="AG1019" i="5"/>
  <c r="AF1019" i="5"/>
  <c r="AE1019" i="5"/>
  <c r="AD1019" i="5"/>
  <c r="AC1019" i="5"/>
  <c r="AB1019" i="5"/>
  <c r="AA1019" i="5"/>
  <c r="P1019" i="5"/>
  <c r="AO1018" i="5"/>
  <c r="AN1016" i="5"/>
  <c r="AM1016" i="5"/>
  <c r="AL1016" i="5"/>
  <c r="AK1016" i="5"/>
  <c r="AJ1016" i="5"/>
  <c r="AI1016" i="5"/>
  <c r="AH1016" i="5"/>
  <c r="AG1016" i="5"/>
  <c r="AF1016" i="5"/>
  <c r="AE1016" i="5"/>
  <c r="AD1016" i="5"/>
  <c r="AC1016" i="5"/>
  <c r="AB1016" i="5"/>
  <c r="AA1016" i="5"/>
  <c r="P1016" i="5"/>
  <c r="AO1015" i="5"/>
  <c r="AN1012" i="5"/>
  <c r="AM1012" i="5"/>
  <c r="AL1012" i="5"/>
  <c r="AK1012" i="5"/>
  <c r="AJ1012" i="5"/>
  <c r="AI1012" i="5"/>
  <c r="AH1012" i="5"/>
  <c r="AG1012" i="5"/>
  <c r="AF1012" i="5"/>
  <c r="AE1012" i="5"/>
  <c r="AD1012" i="5"/>
  <c r="AC1012" i="5"/>
  <c r="AB1012" i="5"/>
  <c r="AA1012" i="5"/>
  <c r="AA1156" i="5" s="1"/>
  <c r="AO1011" i="5"/>
  <c r="AN1009" i="5"/>
  <c r="AM1009" i="5"/>
  <c r="AL1009" i="5"/>
  <c r="AK1009" i="5"/>
  <c r="AJ1009" i="5"/>
  <c r="AI1009" i="5"/>
  <c r="AH1009" i="5"/>
  <c r="AG1009" i="5"/>
  <c r="AF1009" i="5"/>
  <c r="AE1009" i="5"/>
  <c r="AD1009" i="5"/>
  <c r="AC1009" i="5"/>
  <c r="AB1009" i="5"/>
  <c r="AA1009" i="5"/>
  <c r="AO1008" i="5"/>
  <c r="AN1006" i="5"/>
  <c r="AM1006" i="5"/>
  <c r="AL1006" i="5"/>
  <c r="AK1006" i="5"/>
  <c r="AJ1006" i="5"/>
  <c r="AI1006" i="5"/>
  <c r="AH1006" i="5"/>
  <c r="AG1006" i="5"/>
  <c r="AF1006" i="5"/>
  <c r="AE1006" i="5"/>
  <c r="AD1006" i="5"/>
  <c r="AC1006" i="5"/>
  <c r="AB1006" i="5"/>
  <c r="AA1006" i="5"/>
  <c r="AO1005" i="5"/>
  <c r="AN1003" i="5"/>
  <c r="AN1156" i="5" s="1"/>
  <c r="AM1003" i="5"/>
  <c r="AL1003" i="5"/>
  <c r="AK1003" i="5"/>
  <c r="AJ1003" i="5"/>
  <c r="AI1003" i="5"/>
  <c r="AH1003" i="5"/>
  <c r="AG1003" i="5"/>
  <c r="AF1003" i="5"/>
  <c r="AE1003" i="5"/>
  <c r="AD1003" i="5"/>
  <c r="AC1003" i="5"/>
  <c r="AB1003" i="5"/>
  <c r="AA1003" i="5"/>
  <c r="AO1002" i="5"/>
  <c r="AN1000" i="5"/>
  <c r="AM1000" i="5"/>
  <c r="AL1000" i="5"/>
  <c r="AK1000" i="5"/>
  <c r="AJ1000" i="5"/>
  <c r="AI1000" i="5"/>
  <c r="AH1000" i="5"/>
  <c r="AG1000" i="5"/>
  <c r="AF1000" i="5"/>
  <c r="AE1000" i="5"/>
  <c r="AD1000" i="5"/>
  <c r="AC1000" i="5"/>
  <c r="AB1000" i="5"/>
  <c r="AA1000" i="5"/>
  <c r="AO999" i="5"/>
  <c r="AJ1156" i="5"/>
  <c r="AI1156" i="5"/>
  <c r="AH1156" i="5"/>
  <c r="AG1156" i="5"/>
  <c r="AF984" i="5"/>
  <c r="AE984" i="5"/>
  <c r="Q967" i="5"/>
  <c r="N967" i="5"/>
  <c r="E967" i="5"/>
  <c r="D967" i="5"/>
  <c r="AN965" i="5"/>
  <c r="AM965" i="5"/>
  <c r="AL965" i="5"/>
  <c r="AK965" i="5"/>
  <c r="AJ965" i="5"/>
  <c r="AI965" i="5"/>
  <c r="AH965" i="5"/>
  <c r="AG965" i="5"/>
  <c r="AF965" i="5"/>
  <c r="AE965" i="5"/>
  <c r="AD965" i="5"/>
  <c r="AC965" i="5"/>
  <c r="AB965" i="5"/>
  <c r="AA965" i="5"/>
  <c r="P965" i="5"/>
  <c r="AO964" i="5"/>
  <c r="AN962" i="5"/>
  <c r="AM962" i="5"/>
  <c r="AL962" i="5"/>
  <c r="AK962" i="5"/>
  <c r="AJ962" i="5"/>
  <c r="AI962" i="5"/>
  <c r="AH962" i="5"/>
  <c r="AG962" i="5"/>
  <c r="AF962" i="5"/>
  <c r="AE962" i="5"/>
  <c r="AD962" i="5"/>
  <c r="AC962" i="5"/>
  <c r="AB962" i="5"/>
  <c r="AA962" i="5"/>
  <c r="P962" i="5"/>
  <c r="AO961" i="5"/>
  <c r="AN959" i="5"/>
  <c r="AM959" i="5"/>
  <c r="AL959" i="5"/>
  <c r="AK959" i="5"/>
  <c r="AJ959" i="5"/>
  <c r="AI959" i="5"/>
  <c r="AH959" i="5"/>
  <c r="AG959" i="5"/>
  <c r="AF959" i="5"/>
  <c r="AE959" i="5"/>
  <c r="AD959" i="5"/>
  <c r="AC959" i="5"/>
  <c r="AB959" i="5"/>
  <c r="AA959" i="5"/>
  <c r="P959" i="5"/>
  <c r="AO958" i="5"/>
  <c r="AN956" i="5"/>
  <c r="AM956" i="5"/>
  <c r="AL956" i="5"/>
  <c r="AK956" i="5"/>
  <c r="AJ956" i="5"/>
  <c r="AI956" i="5"/>
  <c r="AH956" i="5"/>
  <c r="AG956" i="5"/>
  <c r="AF956" i="5"/>
  <c r="AE956" i="5"/>
  <c r="AD956" i="5"/>
  <c r="AC956" i="5"/>
  <c r="AB956" i="5"/>
  <c r="AA956" i="5"/>
  <c r="P956" i="5"/>
  <c r="AO955" i="5"/>
  <c r="AN953" i="5"/>
  <c r="AM953" i="5"/>
  <c r="AL953" i="5"/>
  <c r="AK953" i="5"/>
  <c r="AJ953" i="5"/>
  <c r="AI953" i="5"/>
  <c r="AH953" i="5"/>
  <c r="AG953" i="5"/>
  <c r="AF953" i="5"/>
  <c r="AE953" i="5"/>
  <c r="AD953" i="5"/>
  <c r="AC953" i="5"/>
  <c r="AB953" i="5"/>
  <c r="AA953" i="5"/>
  <c r="P953" i="5"/>
  <c r="AO952" i="5"/>
  <c r="AN950" i="5"/>
  <c r="AM950" i="5"/>
  <c r="AL950" i="5"/>
  <c r="AK950" i="5"/>
  <c r="AJ950" i="5"/>
  <c r="AI950" i="5"/>
  <c r="AH950" i="5"/>
  <c r="AG950" i="5"/>
  <c r="AF950" i="5"/>
  <c r="AE950" i="5"/>
  <c r="AD950" i="5"/>
  <c r="AC950" i="5"/>
  <c r="AB950" i="5"/>
  <c r="AA950" i="5"/>
  <c r="P950" i="5"/>
  <c r="AO949" i="5"/>
  <c r="AN947" i="5"/>
  <c r="AM947" i="5"/>
  <c r="AL947" i="5"/>
  <c r="AK947" i="5"/>
  <c r="AJ947" i="5"/>
  <c r="AI947" i="5"/>
  <c r="AH947" i="5"/>
  <c r="AG947" i="5"/>
  <c r="AF947" i="5"/>
  <c r="AE947" i="5"/>
  <c r="AD947" i="5"/>
  <c r="AC947" i="5"/>
  <c r="AB947" i="5"/>
  <c r="AA947" i="5"/>
  <c r="P947" i="5"/>
  <c r="AO946" i="5"/>
  <c r="AN944" i="5"/>
  <c r="AM944" i="5"/>
  <c r="AL944" i="5"/>
  <c r="AK944" i="5"/>
  <c r="AJ944" i="5"/>
  <c r="AI944" i="5"/>
  <c r="AH944" i="5"/>
  <c r="AG944" i="5"/>
  <c r="AF944" i="5"/>
  <c r="AE944" i="5"/>
  <c r="AD944" i="5"/>
  <c r="AC944" i="5"/>
  <c r="AB944" i="5"/>
  <c r="AA944" i="5"/>
  <c r="AO943" i="5"/>
  <c r="AN941" i="5"/>
  <c r="AM941" i="5"/>
  <c r="AL941" i="5"/>
  <c r="AK941" i="5"/>
  <c r="AJ941" i="5"/>
  <c r="AI941" i="5"/>
  <c r="AH941" i="5"/>
  <c r="AG941" i="5"/>
  <c r="AF941" i="5"/>
  <c r="AE941" i="5"/>
  <c r="AD941" i="5"/>
  <c r="AC941" i="5"/>
  <c r="AB941" i="5"/>
  <c r="AA941" i="5"/>
  <c r="P941" i="5"/>
  <c r="AO940" i="5"/>
  <c r="AN938" i="5"/>
  <c r="AM938" i="5"/>
  <c r="AL938" i="5"/>
  <c r="AK938" i="5"/>
  <c r="AJ938" i="5"/>
  <c r="AI938" i="5"/>
  <c r="AH938" i="5"/>
  <c r="AG938" i="5"/>
  <c r="AF938" i="5"/>
  <c r="AE938" i="5"/>
  <c r="AD938" i="5"/>
  <c r="AC938" i="5"/>
  <c r="AB938" i="5"/>
  <c r="AA938" i="5"/>
  <c r="P938" i="5"/>
  <c r="AO937" i="5"/>
  <c r="AN935" i="5"/>
  <c r="AM935" i="5"/>
  <c r="AL935" i="5"/>
  <c r="AK935" i="5"/>
  <c r="AJ935" i="5"/>
  <c r="AI935" i="5"/>
  <c r="AH935" i="5"/>
  <c r="AG935" i="5"/>
  <c r="AF935" i="5"/>
  <c r="AE935" i="5"/>
  <c r="AD935" i="5"/>
  <c r="AC935" i="5"/>
  <c r="AB935" i="5"/>
  <c r="AA935" i="5"/>
  <c r="P935" i="5"/>
  <c r="AO934" i="5"/>
  <c r="AN932" i="5"/>
  <c r="AM932" i="5"/>
  <c r="AL932" i="5"/>
  <c r="AK932" i="5"/>
  <c r="AJ932" i="5"/>
  <c r="AI932" i="5"/>
  <c r="AH932" i="5"/>
  <c r="AG932" i="5"/>
  <c r="AF932" i="5"/>
  <c r="AE932" i="5"/>
  <c r="AD932" i="5"/>
  <c r="AC932" i="5"/>
  <c r="AB932" i="5"/>
  <c r="AA932" i="5"/>
  <c r="P932" i="5"/>
  <c r="AO931" i="5"/>
  <c r="AN929" i="5"/>
  <c r="AM929" i="5"/>
  <c r="AL929" i="5"/>
  <c r="AK929" i="5"/>
  <c r="AJ929" i="5"/>
  <c r="AI929" i="5"/>
  <c r="AH929" i="5"/>
  <c r="AG929" i="5"/>
  <c r="AF929" i="5"/>
  <c r="AE929" i="5"/>
  <c r="AD929" i="5"/>
  <c r="AC929" i="5"/>
  <c r="AB929" i="5"/>
  <c r="AA929" i="5"/>
  <c r="P929" i="5"/>
  <c r="AO928" i="5"/>
  <c r="AN926" i="5"/>
  <c r="AM926" i="5"/>
  <c r="AL926" i="5"/>
  <c r="AK926" i="5"/>
  <c r="AJ926" i="5"/>
  <c r="AI926" i="5"/>
  <c r="AH926" i="5"/>
  <c r="AG926" i="5"/>
  <c r="AF926" i="5"/>
  <c r="AE926" i="5"/>
  <c r="AD926" i="5"/>
  <c r="AC926" i="5"/>
  <c r="AB926" i="5"/>
  <c r="AA926" i="5"/>
  <c r="P926" i="5"/>
  <c r="AO925" i="5"/>
  <c r="AN922" i="5"/>
  <c r="AM922" i="5"/>
  <c r="AL922" i="5"/>
  <c r="AK922" i="5"/>
  <c r="AJ922" i="5"/>
  <c r="AI922" i="5"/>
  <c r="AH922" i="5"/>
  <c r="AG922" i="5"/>
  <c r="AF922" i="5"/>
  <c r="AE922" i="5"/>
  <c r="AD922" i="5"/>
  <c r="AC922" i="5"/>
  <c r="AB922" i="5"/>
  <c r="AA922" i="5"/>
  <c r="P922" i="5"/>
  <c r="AO921" i="5"/>
  <c r="AN919" i="5"/>
  <c r="AM919" i="5"/>
  <c r="AL919" i="5"/>
  <c r="AK919" i="5"/>
  <c r="AJ919" i="5"/>
  <c r="AI919" i="5"/>
  <c r="AH919" i="5"/>
  <c r="AG919" i="5"/>
  <c r="AF919" i="5"/>
  <c r="AE919" i="5"/>
  <c r="AD919" i="5"/>
  <c r="AC919" i="5"/>
  <c r="AB919" i="5"/>
  <c r="AA919" i="5"/>
  <c r="P919" i="5"/>
  <c r="AO918" i="5"/>
  <c r="AN916" i="5"/>
  <c r="AM916" i="5"/>
  <c r="AL916" i="5"/>
  <c r="AK916" i="5"/>
  <c r="AJ916" i="5"/>
  <c r="AI916" i="5"/>
  <c r="AH916" i="5"/>
  <c r="AG916" i="5"/>
  <c r="AF916" i="5"/>
  <c r="AE916" i="5"/>
  <c r="AD916" i="5"/>
  <c r="AC916" i="5"/>
  <c r="AB916" i="5"/>
  <c r="AA916" i="5"/>
  <c r="P916" i="5"/>
  <c r="AO915" i="5"/>
  <c r="AN912" i="5"/>
  <c r="AM912" i="5"/>
  <c r="AL912" i="5"/>
  <c r="AK912" i="5"/>
  <c r="AJ912" i="5"/>
  <c r="AI912" i="5"/>
  <c r="AH912" i="5"/>
  <c r="AG912" i="5"/>
  <c r="AF912" i="5"/>
  <c r="AE912" i="5"/>
  <c r="AD912" i="5"/>
  <c r="AC912" i="5"/>
  <c r="AB912" i="5"/>
  <c r="AA912" i="5"/>
  <c r="P912" i="5"/>
  <c r="AO911" i="5"/>
  <c r="AN909" i="5"/>
  <c r="AM909" i="5"/>
  <c r="AL909" i="5"/>
  <c r="AK909" i="5"/>
  <c r="AJ909" i="5"/>
  <c r="AI909" i="5"/>
  <c r="AH909" i="5"/>
  <c r="AG909" i="5"/>
  <c r="AF909" i="5"/>
  <c r="AE909" i="5"/>
  <c r="AD909" i="5"/>
  <c r="AC909" i="5"/>
  <c r="AB909" i="5"/>
  <c r="AA909" i="5"/>
  <c r="P909" i="5"/>
  <c r="AO908" i="5"/>
  <c r="AN906" i="5"/>
  <c r="AM906" i="5"/>
  <c r="AL906" i="5"/>
  <c r="AK906" i="5"/>
  <c r="AJ906" i="5"/>
  <c r="AI906" i="5"/>
  <c r="AH906" i="5"/>
  <c r="AG906" i="5"/>
  <c r="AF906" i="5"/>
  <c r="AE906" i="5"/>
  <c r="AD906" i="5"/>
  <c r="AC906" i="5"/>
  <c r="AB906" i="5"/>
  <c r="AA906" i="5"/>
  <c r="P906" i="5"/>
  <c r="AO905" i="5"/>
  <c r="AN903" i="5"/>
  <c r="AM903" i="5"/>
  <c r="AL903" i="5"/>
  <c r="AK903" i="5"/>
  <c r="AJ903" i="5"/>
  <c r="AI903" i="5"/>
  <c r="AH903" i="5"/>
  <c r="AG903" i="5"/>
  <c r="AF903" i="5"/>
  <c r="AE903" i="5"/>
  <c r="AD903" i="5"/>
  <c r="AC903" i="5"/>
  <c r="AB903" i="5"/>
  <c r="AA903" i="5"/>
  <c r="P903" i="5"/>
  <c r="AO902" i="5"/>
  <c r="AN900" i="5"/>
  <c r="AM900" i="5"/>
  <c r="AL900" i="5"/>
  <c r="AK900" i="5"/>
  <c r="AJ900" i="5"/>
  <c r="AI900" i="5"/>
  <c r="AH900" i="5"/>
  <c r="AG900" i="5"/>
  <c r="AF900" i="5"/>
  <c r="AE900" i="5"/>
  <c r="AD900" i="5"/>
  <c r="AC900" i="5"/>
  <c r="AB900" i="5"/>
  <c r="AA900" i="5"/>
  <c r="P900" i="5"/>
  <c r="M900" i="5"/>
  <c r="L900" i="5"/>
  <c r="K900" i="5"/>
  <c r="J900" i="5"/>
  <c r="I900" i="5"/>
  <c r="H900" i="5"/>
  <c r="G900" i="5"/>
  <c r="F900" i="5"/>
  <c r="E900" i="5"/>
  <c r="AO899" i="5"/>
  <c r="AN897" i="5"/>
  <c r="AM897" i="5"/>
  <c r="AL897" i="5"/>
  <c r="AK897" i="5"/>
  <c r="AJ897" i="5"/>
  <c r="AI897" i="5"/>
  <c r="AH897" i="5"/>
  <c r="AG897" i="5"/>
  <c r="AF897" i="5"/>
  <c r="AE897" i="5"/>
  <c r="AD897" i="5"/>
  <c r="AB897" i="5"/>
  <c r="AA897" i="5"/>
  <c r="P897" i="5"/>
  <c r="AB896" i="5"/>
  <c r="AC896" i="5" s="1"/>
  <c r="AN894" i="5"/>
  <c r="AM894" i="5"/>
  <c r="AL894" i="5"/>
  <c r="AK894" i="5"/>
  <c r="AJ894" i="5"/>
  <c r="AI894" i="5"/>
  <c r="AH894" i="5"/>
  <c r="AG894" i="5"/>
  <c r="AF894" i="5"/>
  <c r="AE894" i="5"/>
  <c r="AD894" i="5"/>
  <c r="AA894" i="5"/>
  <c r="P894" i="5"/>
  <c r="K894" i="5"/>
  <c r="J894" i="5"/>
  <c r="G894" i="5"/>
  <c r="E894" i="5"/>
  <c r="I894" i="5"/>
  <c r="S893" i="5"/>
  <c r="S894" i="5" s="1"/>
  <c r="R893" i="5"/>
  <c r="R894" i="5" s="1"/>
  <c r="AN891" i="5"/>
  <c r="AM891" i="5"/>
  <c r="AL891" i="5"/>
  <c r="AK891" i="5"/>
  <c r="AJ891" i="5"/>
  <c r="AI891" i="5"/>
  <c r="AH891" i="5"/>
  <c r="AG891" i="5"/>
  <c r="AF891" i="5"/>
  <c r="AE891" i="5"/>
  <c r="AD891" i="5"/>
  <c r="AC891" i="5"/>
  <c r="AB891" i="5"/>
  <c r="AA891" i="5"/>
  <c r="P891" i="5"/>
  <c r="AO890" i="5"/>
  <c r="AN887" i="5"/>
  <c r="AM887" i="5"/>
  <c r="AL887" i="5"/>
  <c r="AK887" i="5"/>
  <c r="AJ887" i="5"/>
  <c r="AI887" i="5"/>
  <c r="AH887" i="5"/>
  <c r="AG887" i="5"/>
  <c r="AF887" i="5"/>
  <c r="AE887" i="5"/>
  <c r="AD887" i="5"/>
  <c r="AC887" i="5"/>
  <c r="AB887" i="5"/>
  <c r="AA887" i="5"/>
  <c r="AO886" i="5"/>
  <c r="AN884" i="5"/>
  <c r="AM884" i="5"/>
  <c r="AL884" i="5"/>
  <c r="AK884" i="5"/>
  <c r="AJ884" i="5"/>
  <c r="AI884" i="5"/>
  <c r="AH884" i="5"/>
  <c r="AG884" i="5"/>
  <c r="AF884" i="5"/>
  <c r="AE884" i="5"/>
  <c r="AD884" i="5"/>
  <c r="AC884" i="5"/>
  <c r="AB884" i="5"/>
  <c r="AA884" i="5"/>
  <c r="AO883" i="5"/>
  <c r="AN881" i="5"/>
  <c r="AM881" i="5"/>
  <c r="AL881" i="5"/>
  <c r="AK881" i="5"/>
  <c r="AJ881" i="5"/>
  <c r="AI881" i="5"/>
  <c r="AH881" i="5"/>
  <c r="AG881" i="5"/>
  <c r="AF881" i="5"/>
  <c r="AE881" i="5"/>
  <c r="AD881" i="5"/>
  <c r="AC881" i="5"/>
  <c r="AB881" i="5"/>
  <c r="AA881" i="5"/>
  <c r="AO880" i="5"/>
  <c r="AN878" i="5"/>
  <c r="AM878" i="5"/>
  <c r="AL878" i="5"/>
  <c r="AK878" i="5"/>
  <c r="AJ878" i="5"/>
  <c r="AI878" i="5"/>
  <c r="AH878" i="5"/>
  <c r="AG878" i="5"/>
  <c r="AF878" i="5"/>
  <c r="AE878" i="5"/>
  <c r="AD878" i="5"/>
  <c r="AC878" i="5"/>
  <c r="AB878" i="5"/>
  <c r="AA878" i="5"/>
  <c r="AO877" i="5"/>
  <c r="AN873" i="5"/>
  <c r="AM873" i="5"/>
  <c r="AL873" i="5"/>
  <c r="AK873" i="5"/>
  <c r="AJ873" i="5"/>
  <c r="AI873" i="5"/>
  <c r="AH873" i="5"/>
  <c r="AG873" i="5"/>
  <c r="AF873" i="5"/>
  <c r="AE873" i="5"/>
  <c r="AD873" i="5"/>
  <c r="AC873" i="5"/>
  <c r="AB873" i="5"/>
  <c r="AA873" i="5"/>
  <c r="P873" i="5"/>
  <c r="AO872" i="5"/>
  <c r="AN870" i="5"/>
  <c r="AM870" i="5"/>
  <c r="AL870" i="5"/>
  <c r="AK870" i="5"/>
  <c r="AJ870" i="5"/>
  <c r="AI870" i="5"/>
  <c r="AH870" i="5"/>
  <c r="AG870" i="5"/>
  <c r="AF870" i="5"/>
  <c r="AE870" i="5"/>
  <c r="AD870" i="5"/>
  <c r="AC870" i="5"/>
  <c r="AB870" i="5"/>
  <c r="AA870" i="5"/>
  <c r="P870" i="5"/>
  <c r="AO869" i="5"/>
  <c r="AN867" i="5"/>
  <c r="AM867" i="5"/>
  <c r="AL867" i="5"/>
  <c r="AK867" i="5"/>
  <c r="AJ867" i="5"/>
  <c r="AI867" i="5"/>
  <c r="AH867" i="5"/>
  <c r="AG867" i="5"/>
  <c r="AF867" i="5"/>
  <c r="AE867" i="5"/>
  <c r="AD867" i="5"/>
  <c r="AC867" i="5"/>
  <c r="AB867" i="5"/>
  <c r="AA867" i="5"/>
  <c r="P867" i="5"/>
  <c r="AO866" i="5"/>
  <c r="AN864" i="5"/>
  <c r="AM864" i="5"/>
  <c r="AL864" i="5"/>
  <c r="AK864" i="5"/>
  <c r="AJ864" i="5"/>
  <c r="AI864" i="5"/>
  <c r="AH864" i="5"/>
  <c r="AG864" i="5"/>
  <c r="AF864" i="5"/>
  <c r="AE864" i="5"/>
  <c r="AD864" i="5"/>
  <c r="AC864" i="5"/>
  <c r="AB864" i="5"/>
  <c r="AA864" i="5"/>
  <c r="P864" i="5"/>
  <c r="AO863" i="5"/>
  <c r="AN860" i="5"/>
  <c r="AM860" i="5"/>
  <c r="AL860" i="5"/>
  <c r="AK860" i="5"/>
  <c r="AJ860" i="5"/>
  <c r="AI860" i="5"/>
  <c r="AH860" i="5"/>
  <c r="AG860" i="5"/>
  <c r="AF860" i="5"/>
  <c r="AE860" i="5"/>
  <c r="AD860" i="5"/>
  <c r="AC860" i="5"/>
  <c r="AB860" i="5"/>
  <c r="AA860" i="5"/>
  <c r="P860" i="5"/>
  <c r="AO859" i="5"/>
  <c r="AN857" i="5"/>
  <c r="AM857" i="5"/>
  <c r="AL857" i="5"/>
  <c r="AK857" i="5"/>
  <c r="AJ857" i="5"/>
  <c r="AI857" i="5"/>
  <c r="AH857" i="5"/>
  <c r="AG857" i="5"/>
  <c r="AF857" i="5"/>
  <c r="AE857" i="5"/>
  <c r="AD857" i="5"/>
  <c r="AC857" i="5"/>
  <c r="AB857" i="5"/>
  <c r="AA857" i="5"/>
  <c r="P857" i="5"/>
  <c r="AO856" i="5"/>
  <c r="AN853" i="5"/>
  <c r="AM853" i="5"/>
  <c r="AL853" i="5"/>
  <c r="AK853" i="5"/>
  <c r="AJ853" i="5"/>
  <c r="AI853" i="5"/>
  <c r="AH853" i="5"/>
  <c r="AG853" i="5"/>
  <c r="AF853" i="5"/>
  <c r="AE853" i="5"/>
  <c r="AD853" i="5"/>
  <c r="AC853" i="5"/>
  <c r="AB853" i="5"/>
  <c r="AA853" i="5"/>
  <c r="P853" i="5"/>
  <c r="AO852" i="5"/>
  <c r="AN849" i="5"/>
  <c r="AM849" i="5"/>
  <c r="AL849" i="5"/>
  <c r="AK849" i="5"/>
  <c r="AJ849" i="5"/>
  <c r="AI849" i="5"/>
  <c r="AH849" i="5"/>
  <c r="AG849" i="5"/>
  <c r="AF849" i="5"/>
  <c r="AE849" i="5"/>
  <c r="AD849" i="5"/>
  <c r="AC849" i="5"/>
  <c r="AB849" i="5"/>
  <c r="AA849" i="5"/>
  <c r="P849" i="5"/>
  <c r="AO848" i="5"/>
  <c r="AN846" i="5"/>
  <c r="AM846" i="5"/>
  <c r="AL846" i="5"/>
  <c r="AK846" i="5"/>
  <c r="AJ846" i="5"/>
  <c r="AI846" i="5"/>
  <c r="AH846" i="5"/>
  <c r="AG846" i="5"/>
  <c r="AF846" i="5"/>
  <c r="AE846" i="5"/>
  <c r="AD846" i="5"/>
  <c r="AC846" i="5"/>
  <c r="AB846" i="5"/>
  <c r="AA846" i="5"/>
  <c r="P846" i="5"/>
  <c r="AO845" i="5"/>
  <c r="AN843" i="5"/>
  <c r="AM843" i="5"/>
  <c r="AL843" i="5"/>
  <c r="AK843" i="5"/>
  <c r="AJ843" i="5"/>
  <c r="AI843" i="5"/>
  <c r="AH843" i="5"/>
  <c r="AG843" i="5"/>
  <c r="AF843" i="5"/>
  <c r="AE843" i="5"/>
  <c r="AD843" i="5"/>
  <c r="AC843" i="5"/>
  <c r="AB843" i="5"/>
  <c r="AA843" i="5"/>
  <c r="P843" i="5"/>
  <c r="AO842" i="5"/>
  <c r="AN839" i="5"/>
  <c r="AM839" i="5"/>
  <c r="AL839" i="5"/>
  <c r="AK839" i="5"/>
  <c r="AJ839" i="5"/>
  <c r="AI839" i="5"/>
  <c r="AH839" i="5"/>
  <c r="AG839" i="5"/>
  <c r="AF839" i="5"/>
  <c r="AE839" i="5"/>
  <c r="AD839" i="5"/>
  <c r="AC839" i="5"/>
  <c r="AB839" i="5"/>
  <c r="AA839" i="5"/>
  <c r="P839" i="5"/>
  <c r="AO838" i="5"/>
  <c r="AN836" i="5"/>
  <c r="AM836" i="5"/>
  <c r="AL836" i="5"/>
  <c r="AK836" i="5"/>
  <c r="AJ836" i="5"/>
  <c r="AI836" i="5"/>
  <c r="AH836" i="5"/>
  <c r="AG836" i="5"/>
  <c r="AF836" i="5"/>
  <c r="AE836" i="5"/>
  <c r="AD836" i="5"/>
  <c r="AC836" i="5"/>
  <c r="AB836" i="5"/>
  <c r="AA836" i="5"/>
  <c r="P836" i="5"/>
  <c r="AO835" i="5"/>
  <c r="AN833" i="5"/>
  <c r="AM833" i="5"/>
  <c r="AL833" i="5"/>
  <c r="AK833" i="5"/>
  <c r="AJ833" i="5"/>
  <c r="AI833" i="5"/>
  <c r="AH833" i="5"/>
  <c r="AG833" i="5"/>
  <c r="AF833" i="5"/>
  <c r="AE833" i="5"/>
  <c r="AD833" i="5"/>
  <c r="AC833" i="5"/>
  <c r="AB833" i="5"/>
  <c r="AA833" i="5"/>
  <c r="P833" i="5"/>
  <c r="AO832" i="5"/>
  <c r="AN830" i="5"/>
  <c r="AM830" i="5"/>
  <c r="AL830" i="5"/>
  <c r="AK830" i="5"/>
  <c r="AJ830" i="5"/>
  <c r="AI830" i="5"/>
  <c r="AH830" i="5"/>
  <c r="AG830" i="5"/>
  <c r="AF830" i="5"/>
  <c r="AE830" i="5"/>
  <c r="AD830" i="5"/>
  <c r="AC830" i="5"/>
  <c r="AB830" i="5"/>
  <c r="AA830" i="5"/>
  <c r="P830" i="5"/>
  <c r="AO829" i="5"/>
  <c r="AN827" i="5"/>
  <c r="AM827" i="5"/>
  <c r="AL827" i="5"/>
  <c r="AK827" i="5"/>
  <c r="AJ827" i="5"/>
  <c r="AI827" i="5"/>
  <c r="AH827" i="5"/>
  <c r="AG827" i="5"/>
  <c r="AF827" i="5"/>
  <c r="AE827" i="5"/>
  <c r="AD827" i="5"/>
  <c r="AC827" i="5"/>
  <c r="AB827" i="5"/>
  <c r="AA827" i="5"/>
  <c r="P827" i="5"/>
  <c r="AO826" i="5"/>
  <c r="AN823" i="5"/>
  <c r="AM823" i="5"/>
  <c r="AL823" i="5"/>
  <c r="AK823" i="5"/>
  <c r="AJ823" i="5"/>
  <c r="AI823" i="5"/>
  <c r="AH823" i="5"/>
  <c r="AG823" i="5"/>
  <c r="AF823" i="5"/>
  <c r="AE823" i="5"/>
  <c r="AD823" i="5"/>
  <c r="AC823" i="5"/>
  <c r="AB823" i="5"/>
  <c r="AA823" i="5"/>
  <c r="AO822" i="5"/>
  <c r="AN820" i="5"/>
  <c r="AM820" i="5"/>
  <c r="AL820" i="5"/>
  <c r="AK820" i="5"/>
  <c r="AJ820" i="5"/>
  <c r="AI820" i="5"/>
  <c r="AH820" i="5"/>
  <c r="AG820" i="5"/>
  <c r="AF820" i="5"/>
  <c r="AF967" i="5" s="1"/>
  <c r="AE820" i="5"/>
  <c r="AD820" i="5"/>
  <c r="AC820" i="5"/>
  <c r="AB820" i="5"/>
  <c r="AA820" i="5"/>
  <c r="AO819" i="5"/>
  <c r="AN817" i="5"/>
  <c r="AM817" i="5"/>
  <c r="AL817" i="5"/>
  <c r="AK817" i="5"/>
  <c r="AJ817" i="5"/>
  <c r="AI817" i="5"/>
  <c r="AH817" i="5"/>
  <c r="AG817" i="5"/>
  <c r="AF817" i="5"/>
  <c r="AE817" i="5"/>
  <c r="AE967" i="5" s="1"/>
  <c r="AD817" i="5"/>
  <c r="AC817" i="5"/>
  <c r="AB817" i="5"/>
  <c r="AA817" i="5"/>
  <c r="AO816" i="5"/>
  <c r="AN814" i="5"/>
  <c r="AM814" i="5"/>
  <c r="AL814" i="5"/>
  <c r="AK814" i="5"/>
  <c r="AJ814" i="5"/>
  <c r="AI814" i="5"/>
  <c r="AH814" i="5"/>
  <c r="AG814" i="5"/>
  <c r="AF814" i="5"/>
  <c r="AE814" i="5"/>
  <c r="AD814" i="5"/>
  <c r="AC814" i="5"/>
  <c r="AB814" i="5"/>
  <c r="AA814" i="5"/>
  <c r="AO813" i="5"/>
  <c r="AN811" i="5"/>
  <c r="AM811" i="5"/>
  <c r="AL811" i="5"/>
  <c r="AK811" i="5"/>
  <c r="AJ811" i="5"/>
  <c r="AI811" i="5"/>
  <c r="AH811" i="5"/>
  <c r="AG811" i="5"/>
  <c r="AF811" i="5"/>
  <c r="AE811" i="5"/>
  <c r="AD811" i="5"/>
  <c r="AC811" i="5"/>
  <c r="AB811" i="5"/>
  <c r="AA811" i="5"/>
  <c r="AO810" i="5"/>
  <c r="AN984" i="5"/>
  <c r="AM984" i="5"/>
  <c r="AL984" i="5"/>
  <c r="AK984" i="5"/>
  <c r="AI984" i="5"/>
  <c r="AH984" i="5"/>
  <c r="AG984" i="5"/>
  <c r="AD984" i="5"/>
  <c r="AA967" i="5"/>
  <c r="N778" i="5"/>
  <c r="M778" i="5"/>
  <c r="F778" i="5"/>
  <c r="D778" i="5"/>
  <c r="AN776" i="5"/>
  <c r="AM776" i="5"/>
  <c r="AL776" i="5"/>
  <c r="AK776" i="5"/>
  <c r="AJ776" i="5"/>
  <c r="AI776" i="5"/>
  <c r="AH776" i="5"/>
  <c r="AG776" i="5"/>
  <c r="AF776" i="5"/>
  <c r="AE776" i="5"/>
  <c r="AD776" i="5"/>
  <c r="AC776" i="5"/>
  <c r="AB776" i="5"/>
  <c r="AA776" i="5"/>
  <c r="P776" i="5"/>
  <c r="AO775" i="5"/>
  <c r="AN773" i="5"/>
  <c r="AM773" i="5"/>
  <c r="AL773" i="5"/>
  <c r="AK773" i="5"/>
  <c r="AJ773" i="5"/>
  <c r="AI773" i="5"/>
  <c r="AH773" i="5"/>
  <c r="AG773" i="5"/>
  <c r="AF773" i="5"/>
  <c r="AE773" i="5"/>
  <c r="AD773" i="5"/>
  <c r="AC773" i="5"/>
  <c r="AB773" i="5"/>
  <c r="AA773" i="5"/>
  <c r="P773" i="5"/>
  <c r="AO772" i="5"/>
  <c r="AN770" i="5"/>
  <c r="AM770" i="5"/>
  <c r="AL770" i="5"/>
  <c r="AK770" i="5"/>
  <c r="AJ770" i="5"/>
  <c r="AI770" i="5"/>
  <c r="AH770" i="5"/>
  <c r="AG770" i="5"/>
  <c r="AF770" i="5"/>
  <c r="AE770" i="5"/>
  <c r="AD770" i="5"/>
  <c r="AC770" i="5"/>
  <c r="AB770" i="5"/>
  <c r="AA770" i="5"/>
  <c r="P770" i="5"/>
  <c r="AO769" i="5"/>
  <c r="AN767" i="5"/>
  <c r="AM767" i="5"/>
  <c r="AL767" i="5"/>
  <c r="AK767" i="5"/>
  <c r="AJ767" i="5"/>
  <c r="AI767" i="5"/>
  <c r="AH767" i="5"/>
  <c r="AG767" i="5"/>
  <c r="AF767" i="5"/>
  <c r="AE767" i="5"/>
  <c r="AD767" i="5"/>
  <c r="AC767" i="5"/>
  <c r="AB767" i="5"/>
  <c r="AA767" i="5"/>
  <c r="P767" i="5"/>
  <c r="AO766" i="5"/>
  <c r="AN764" i="5"/>
  <c r="AM764" i="5"/>
  <c r="AL764" i="5"/>
  <c r="AK764" i="5"/>
  <c r="AJ764" i="5"/>
  <c r="AI764" i="5"/>
  <c r="AH764" i="5"/>
  <c r="AG764" i="5"/>
  <c r="AF764" i="5"/>
  <c r="AE764" i="5"/>
  <c r="AD764" i="5"/>
  <c r="AC764" i="5"/>
  <c r="AB764" i="5"/>
  <c r="AA764" i="5"/>
  <c r="P764" i="5"/>
  <c r="AO763" i="5"/>
  <c r="AN761" i="5"/>
  <c r="AM761" i="5"/>
  <c r="AL761" i="5"/>
  <c r="AK761" i="5"/>
  <c r="AJ761" i="5"/>
  <c r="AI761" i="5"/>
  <c r="AH761" i="5"/>
  <c r="AG761" i="5"/>
  <c r="AF761" i="5"/>
  <c r="AE761" i="5"/>
  <c r="AD761" i="5"/>
  <c r="AC761" i="5"/>
  <c r="AB761" i="5"/>
  <c r="AA761" i="5"/>
  <c r="P761" i="5"/>
  <c r="AO760" i="5"/>
  <c r="AN758" i="5"/>
  <c r="AM758" i="5"/>
  <c r="AL758" i="5"/>
  <c r="AK758" i="5"/>
  <c r="AJ758" i="5"/>
  <c r="AI758" i="5"/>
  <c r="AH758" i="5"/>
  <c r="AG758" i="5"/>
  <c r="AF758" i="5"/>
  <c r="AE758" i="5"/>
  <c r="AD758" i="5"/>
  <c r="AC758" i="5"/>
  <c r="AB758" i="5"/>
  <c r="AA758" i="5"/>
  <c r="P758" i="5"/>
  <c r="AO757" i="5"/>
  <c r="AN755" i="5"/>
  <c r="AM755" i="5"/>
  <c r="AL755" i="5"/>
  <c r="AK755" i="5"/>
  <c r="AJ755" i="5"/>
  <c r="AI755" i="5"/>
  <c r="AH755" i="5"/>
  <c r="AG755" i="5"/>
  <c r="AF755" i="5"/>
  <c r="AE755" i="5"/>
  <c r="AD755" i="5"/>
  <c r="AC755" i="5"/>
  <c r="AB755" i="5"/>
  <c r="AA755" i="5"/>
  <c r="AO754" i="5"/>
  <c r="AN752" i="5"/>
  <c r="AM752" i="5"/>
  <c r="AL752" i="5"/>
  <c r="AK752" i="5"/>
  <c r="AJ752" i="5"/>
  <c r="AI752" i="5"/>
  <c r="AH752" i="5"/>
  <c r="AG752" i="5"/>
  <c r="AF752" i="5"/>
  <c r="AE752" i="5"/>
  <c r="AD752" i="5"/>
  <c r="AC752" i="5"/>
  <c r="AB752" i="5"/>
  <c r="AA752" i="5"/>
  <c r="P752" i="5"/>
  <c r="AO751" i="5"/>
  <c r="AN749" i="5"/>
  <c r="AM749" i="5"/>
  <c r="AL749" i="5"/>
  <c r="AK749" i="5"/>
  <c r="AJ749" i="5"/>
  <c r="AI749" i="5"/>
  <c r="AH749" i="5"/>
  <c r="AG749" i="5"/>
  <c r="AF749" i="5"/>
  <c r="AE749" i="5"/>
  <c r="AD749" i="5"/>
  <c r="AC749" i="5"/>
  <c r="AB749" i="5"/>
  <c r="AA749" i="5"/>
  <c r="P749" i="5"/>
  <c r="AO748" i="5"/>
  <c r="AN746" i="5"/>
  <c r="AM746" i="5"/>
  <c r="AL746" i="5"/>
  <c r="AK746" i="5"/>
  <c r="AJ746" i="5"/>
  <c r="AI746" i="5"/>
  <c r="AH746" i="5"/>
  <c r="AG746" i="5"/>
  <c r="AF746" i="5"/>
  <c r="AE746" i="5"/>
  <c r="AD746" i="5"/>
  <c r="AC746" i="5"/>
  <c r="AB746" i="5"/>
  <c r="AA746" i="5"/>
  <c r="P746" i="5"/>
  <c r="AO745" i="5"/>
  <c r="AN743" i="5"/>
  <c r="AM743" i="5"/>
  <c r="AL743" i="5"/>
  <c r="AK743" i="5"/>
  <c r="AJ743" i="5"/>
  <c r="AI743" i="5"/>
  <c r="AH743" i="5"/>
  <c r="AG743" i="5"/>
  <c r="AF743" i="5"/>
  <c r="AE743" i="5"/>
  <c r="AD743" i="5"/>
  <c r="AC743" i="5"/>
  <c r="AB743" i="5"/>
  <c r="AA743" i="5"/>
  <c r="P743" i="5"/>
  <c r="AO742" i="5"/>
  <c r="AN740" i="5"/>
  <c r="AM740" i="5"/>
  <c r="AL740" i="5"/>
  <c r="AK740" i="5"/>
  <c r="AJ740" i="5"/>
  <c r="AI740" i="5"/>
  <c r="AH740" i="5"/>
  <c r="AG740" i="5"/>
  <c r="AF740" i="5"/>
  <c r="AE740" i="5"/>
  <c r="AD740" i="5"/>
  <c r="AC740" i="5"/>
  <c r="AB740" i="5"/>
  <c r="AA740" i="5"/>
  <c r="P740" i="5"/>
  <c r="AO739" i="5"/>
  <c r="AN737" i="5"/>
  <c r="AM737" i="5"/>
  <c r="AL737" i="5"/>
  <c r="AK737" i="5"/>
  <c r="AJ737" i="5"/>
  <c r="AI737" i="5"/>
  <c r="AH737" i="5"/>
  <c r="AG737" i="5"/>
  <c r="AF737" i="5"/>
  <c r="AE737" i="5"/>
  <c r="AD737" i="5"/>
  <c r="AC737" i="5"/>
  <c r="AB737" i="5"/>
  <c r="AA737" i="5"/>
  <c r="P737" i="5"/>
  <c r="AO736" i="5"/>
  <c r="AN733" i="5"/>
  <c r="AM733" i="5"/>
  <c r="AL733" i="5"/>
  <c r="AK733" i="5"/>
  <c r="AJ733" i="5"/>
  <c r="AI733" i="5"/>
  <c r="AH733" i="5"/>
  <c r="AG733" i="5"/>
  <c r="AF733" i="5"/>
  <c r="AE733" i="5"/>
  <c r="AD733" i="5"/>
  <c r="AC733" i="5"/>
  <c r="AB733" i="5"/>
  <c r="AA733" i="5"/>
  <c r="P733" i="5"/>
  <c r="AO732" i="5"/>
  <c r="AN730" i="5"/>
  <c r="AM730" i="5"/>
  <c r="AL730" i="5"/>
  <c r="AK730" i="5"/>
  <c r="AJ730" i="5"/>
  <c r="AI730" i="5"/>
  <c r="AH730" i="5"/>
  <c r="AG730" i="5"/>
  <c r="AF730" i="5"/>
  <c r="AE730" i="5"/>
  <c r="AD730" i="5"/>
  <c r="AC730" i="5"/>
  <c r="AB730" i="5"/>
  <c r="AA730" i="5"/>
  <c r="P730" i="5"/>
  <c r="AO729" i="5"/>
  <c r="AN727" i="5"/>
  <c r="AM727" i="5"/>
  <c r="AL727" i="5"/>
  <c r="AK727" i="5"/>
  <c r="AJ727" i="5"/>
  <c r="AI727" i="5"/>
  <c r="AH727" i="5"/>
  <c r="AG727" i="5"/>
  <c r="AF727" i="5"/>
  <c r="AE727" i="5"/>
  <c r="AD727" i="5"/>
  <c r="AC727" i="5"/>
  <c r="AB727" i="5"/>
  <c r="AA727" i="5"/>
  <c r="P727" i="5"/>
  <c r="AO726" i="5"/>
  <c r="AN723" i="5"/>
  <c r="AM723" i="5"/>
  <c r="AL723" i="5"/>
  <c r="AK723" i="5"/>
  <c r="AJ723" i="5"/>
  <c r="AI723" i="5"/>
  <c r="AH723" i="5"/>
  <c r="AG723" i="5"/>
  <c r="AF723" i="5"/>
  <c r="AE723" i="5"/>
  <c r="AD723" i="5"/>
  <c r="AC723" i="5"/>
  <c r="AB723" i="5"/>
  <c r="AA723" i="5"/>
  <c r="P723" i="5"/>
  <c r="AO722" i="5"/>
  <c r="AN720" i="5"/>
  <c r="AM720" i="5"/>
  <c r="AL720" i="5"/>
  <c r="AK720" i="5"/>
  <c r="AJ720" i="5"/>
  <c r="AI720" i="5"/>
  <c r="AH720" i="5"/>
  <c r="AG720" i="5"/>
  <c r="AF720" i="5"/>
  <c r="AE720" i="5"/>
  <c r="AD720" i="5"/>
  <c r="AC720" i="5"/>
  <c r="AB720" i="5"/>
  <c r="AA720" i="5"/>
  <c r="P720" i="5"/>
  <c r="AO719" i="5"/>
  <c r="AN717" i="5"/>
  <c r="AM717" i="5"/>
  <c r="AL717" i="5"/>
  <c r="AK717" i="5"/>
  <c r="AJ717" i="5"/>
  <c r="AI717" i="5"/>
  <c r="AH717" i="5"/>
  <c r="AG717" i="5"/>
  <c r="AF717" i="5"/>
  <c r="AE717" i="5"/>
  <c r="AD717" i="5"/>
  <c r="AC717" i="5"/>
  <c r="AB717" i="5"/>
  <c r="AA717" i="5"/>
  <c r="P717" i="5"/>
  <c r="AO716" i="5"/>
  <c r="K716" i="5"/>
  <c r="H716" i="5"/>
  <c r="E716" i="5"/>
  <c r="AN714" i="5"/>
  <c r="AM714" i="5"/>
  <c r="AL714" i="5"/>
  <c r="AK714" i="5"/>
  <c r="AJ714" i="5"/>
  <c r="AI714" i="5"/>
  <c r="AH714" i="5"/>
  <c r="AG714" i="5"/>
  <c r="AF714" i="5"/>
  <c r="AE714" i="5"/>
  <c r="AD714" i="5"/>
  <c r="AC714" i="5"/>
  <c r="AB714" i="5"/>
  <c r="AA714" i="5"/>
  <c r="P714" i="5"/>
  <c r="AO713" i="5"/>
  <c r="AN711" i="5"/>
  <c r="AM711" i="5"/>
  <c r="AL711" i="5"/>
  <c r="AK711" i="5"/>
  <c r="AJ711" i="5"/>
  <c r="AI711" i="5"/>
  <c r="AH711" i="5"/>
  <c r="AG711" i="5"/>
  <c r="AF711" i="5"/>
  <c r="AE711" i="5"/>
  <c r="AD711" i="5"/>
  <c r="AC711" i="5"/>
  <c r="AB711" i="5"/>
  <c r="AA711" i="5"/>
  <c r="P711" i="5"/>
  <c r="AO710" i="5"/>
  <c r="Q710" i="5"/>
  <c r="AN708" i="5"/>
  <c r="AM708" i="5"/>
  <c r="AL708" i="5"/>
  <c r="AK708" i="5"/>
  <c r="AJ708" i="5"/>
  <c r="AI708" i="5"/>
  <c r="AH708" i="5"/>
  <c r="AG708" i="5"/>
  <c r="AF708" i="5"/>
  <c r="AE708" i="5"/>
  <c r="AD708" i="5"/>
  <c r="AB708" i="5"/>
  <c r="AA708" i="5"/>
  <c r="P708" i="5"/>
  <c r="AO707" i="5"/>
  <c r="AC707" i="5"/>
  <c r="AC708" i="5" s="1"/>
  <c r="Q707" i="5"/>
  <c r="AN705" i="5"/>
  <c r="AM705" i="5"/>
  <c r="AL705" i="5"/>
  <c r="AK705" i="5"/>
  <c r="AJ705" i="5"/>
  <c r="AI705" i="5"/>
  <c r="AH705" i="5"/>
  <c r="AG705" i="5"/>
  <c r="AF705" i="5"/>
  <c r="AE705" i="5"/>
  <c r="AD705" i="5"/>
  <c r="AC705" i="5"/>
  <c r="AB705" i="5"/>
  <c r="AA705" i="5"/>
  <c r="P705" i="5"/>
  <c r="AO704" i="5"/>
  <c r="AN702" i="5"/>
  <c r="AM702" i="5"/>
  <c r="AL702" i="5"/>
  <c r="AK702" i="5"/>
  <c r="AJ702" i="5"/>
  <c r="AI702" i="5"/>
  <c r="AH702" i="5"/>
  <c r="AG702" i="5"/>
  <c r="AF702" i="5"/>
  <c r="AE702" i="5"/>
  <c r="AD702" i="5"/>
  <c r="AB702" i="5"/>
  <c r="AA702" i="5"/>
  <c r="P702" i="5"/>
  <c r="AC701" i="5"/>
  <c r="E701" i="5"/>
  <c r="AN699" i="5"/>
  <c r="AM699" i="5"/>
  <c r="AL699" i="5"/>
  <c r="AK699" i="5"/>
  <c r="AJ699" i="5"/>
  <c r="AI699" i="5"/>
  <c r="AH699" i="5"/>
  <c r="AG699" i="5"/>
  <c r="AF699" i="5"/>
  <c r="AE699" i="5"/>
  <c r="AD699" i="5"/>
  <c r="AC699" i="5"/>
  <c r="AB699" i="5"/>
  <c r="AA699" i="5"/>
  <c r="P699" i="5"/>
  <c r="AO698" i="5"/>
  <c r="AN695" i="5"/>
  <c r="AM695" i="5"/>
  <c r="AL695" i="5"/>
  <c r="AK695" i="5"/>
  <c r="AJ695" i="5"/>
  <c r="AI695" i="5"/>
  <c r="AH695" i="5"/>
  <c r="AG695" i="5"/>
  <c r="AF695" i="5"/>
  <c r="AE695" i="5"/>
  <c r="AD695" i="5"/>
  <c r="AC695" i="5"/>
  <c r="AB695" i="5"/>
  <c r="AA695" i="5"/>
  <c r="AO694" i="5"/>
  <c r="AN692" i="5"/>
  <c r="AM692" i="5"/>
  <c r="AL692" i="5"/>
  <c r="AK692" i="5"/>
  <c r="AJ692" i="5"/>
  <c r="AI692" i="5"/>
  <c r="AH692" i="5"/>
  <c r="AG692" i="5"/>
  <c r="AF692" i="5"/>
  <c r="AE692" i="5"/>
  <c r="AD692" i="5"/>
  <c r="AC692" i="5"/>
  <c r="AB692" i="5"/>
  <c r="AA692" i="5"/>
  <c r="AO691" i="5"/>
  <c r="AN689" i="5"/>
  <c r="AM689" i="5"/>
  <c r="AL689" i="5"/>
  <c r="AK689" i="5"/>
  <c r="AJ689" i="5"/>
  <c r="AI689" i="5"/>
  <c r="AH689" i="5"/>
  <c r="AG689" i="5"/>
  <c r="AF689" i="5"/>
  <c r="AE689" i="5"/>
  <c r="AD689" i="5"/>
  <c r="AC689" i="5"/>
  <c r="AB689" i="5"/>
  <c r="AA689" i="5"/>
  <c r="AO688" i="5"/>
  <c r="AN686" i="5"/>
  <c r="AM686" i="5"/>
  <c r="AL686" i="5"/>
  <c r="AK686" i="5"/>
  <c r="AJ686" i="5"/>
  <c r="AI686" i="5"/>
  <c r="AH686" i="5"/>
  <c r="AG686" i="5"/>
  <c r="AF686" i="5"/>
  <c r="AE686" i="5"/>
  <c r="AD686" i="5"/>
  <c r="AC686" i="5"/>
  <c r="AB686" i="5"/>
  <c r="AA686" i="5"/>
  <c r="AO685" i="5"/>
  <c r="AN681" i="5"/>
  <c r="AM681" i="5"/>
  <c r="AL681" i="5"/>
  <c r="AK681" i="5"/>
  <c r="AJ681" i="5"/>
  <c r="AI681" i="5"/>
  <c r="AH681" i="5"/>
  <c r="AG681" i="5"/>
  <c r="AF681" i="5"/>
  <c r="AE681" i="5"/>
  <c r="AD681" i="5"/>
  <c r="AC681" i="5"/>
  <c r="AB681" i="5"/>
  <c r="AA681" i="5"/>
  <c r="P681" i="5"/>
  <c r="AO680" i="5"/>
  <c r="AN678" i="5"/>
  <c r="AM678" i="5"/>
  <c r="AL678" i="5"/>
  <c r="AK678" i="5"/>
  <c r="AJ678" i="5"/>
  <c r="AI678" i="5"/>
  <c r="AH678" i="5"/>
  <c r="AG678" i="5"/>
  <c r="AF678" i="5"/>
  <c r="AE678" i="5"/>
  <c r="AD678" i="5"/>
  <c r="AC678" i="5"/>
  <c r="AB678" i="5"/>
  <c r="AA678" i="5"/>
  <c r="P678" i="5"/>
  <c r="AO677" i="5"/>
  <c r="AN675" i="5"/>
  <c r="AM675" i="5"/>
  <c r="AL675" i="5"/>
  <c r="AK675" i="5"/>
  <c r="AJ675" i="5"/>
  <c r="AI675" i="5"/>
  <c r="AH675" i="5"/>
  <c r="AG675" i="5"/>
  <c r="AF675" i="5"/>
  <c r="AE675" i="5"/>
  <c r="AD675" i="5"/>
  <c r="AC675" i="5"/>
  <c r="AB675" i="5"/>
  <c r="AA675" i="5"/>
  <c r="P675" i="5"/>
  <c r="AO674" i="5"/>
  <c r="AN672" i="5"/>
  <c r="AM672" i="5"/>
  <c r="AL672" i="5"/>
  <c r="AK672" i="5"/>
  <c r="AJ672" i="5"/>
  <c r="AI672" i="5"/>
  <c r="AH672" i="5"/>
  <c r="AG672" i="5"/>
  <c r="AF672" i="5"/>
  <c r="AE672" i="5"/>
  <c r="AD672" i="5"/>
  <c r="AC672" i="5"/>
  <c r="AB672" i="5"/>
  <c r="AA672" i="5"/>
  <c r="P672" i="5"/>
  <c r="AO671" i="5"/>
  <c r="AN668" i="5"/>
  <c r="AM668" i="5"/>
  <c r="AL668" i="5"/>
  <c r="AK668" i="5"/>
  <c r="AJ668" i="5"/>
  <c r="AI668" i="5"/>
  <c r="AH668" i="5"/>
  <c r="AG668" i="5"/>
  <c r="AF668" i="5"/>
  <c r="AE668" i="5"/>
  <c r="AD668" i="5"/>
  <c r="AC668" i="5"/>
  <c r="AB668" i="5"/>
  <c r="AA668" i="5"/>
  <c r="P668" i="5"/>
  <c r="AO667" i="5"/>
  <c r="AN665" i="5"/>
  <c r="AM665" i="5"/>
  <c r="AL665" i="5"/>
  <c r="AK665" i="5"/>
  <c r="AJ665" i="5"/>
  <c r="AI665" i="5"/>
  <c r="AH665" i="5"/>
  <c r="AG665" i="5"/>
  <c r="AF665" i="5"/>
  <c r="AE665" i="5"/>
  <c r="AD665" i="5"/>
  <c r="AC665" i="5"/>
  <c r="AB665" i="5"/>
  <c r="AA665" i="5"/>
  <c r="P665" i="5"/>
  <c r="AO664" i="5"/>
  <c r="AN661" i="5"/>
  <c r="AM661" i="5"/>
  <c r="AL661" i="5"/>
  <c r="AK661" i="5"/>
  <c r="AJ661" i="5"/>
  <c r="AI661" i="5"/>
  <c r="AH661" i="5"/>
  <c r="AG661" i="5"/>
  <c r="AF661" i="5"/>
  <c r="AE661" i="5"/>
  <c r="AD661" i="5"/>
  <c r="AC661" i="5"/>
  <c r="AB661" i="5"/>
  <c r="AA661" i="5"/>
  <c r="P661" i="5"/>
  <c r="AO660" i="5"/>
  <c r="AN657" i="5"/>
  <c r="AM657" i="5"/>
  <c r="AL657" i="5"/>
  <c r="AK657" i="5"/>
  <c r="AJ657" i="5"/>
  <c r="AI657" i="5"/>
  <c r="AH657" i="5"/>
  <c r="AG657" i="5"/>
  <c r="AF657" i="5"/>
  <c r="AE657" i="5"/>
  <c r="AD657" i="5"/>
  <c r="AC657" i="5"/>
  <c r="AB657" i="5"/>
  <c r="AA657" i="5"/>
  <c r="P657" i="5"/>
  <c r="AO656" i="5"/>
  <c r="AN654" i="5"/>
  <c r="AM654" i="5"/>
  <c r="AL654" i="5"/>
  <c r="AK654" i="5"/>
  <c r="AJ654" i="5"/>
  <c r="AI654" i="5"/>
  <c r="AH654" i="5"/>
  <c r="AG654" i="5"/>
  <c r="AF654" i="5"/>
  <c r="AE654" i="5"/>
  <c r="AD654" i="5"/>
  <c r="AC654" i="5"/>
  <c r="AB654" i="5"/>
  <c r="AA654" i="5"/>
  <c r="P654" i="5"/>
  <c r="AO653" i="5"/>
  <c r="AN651" i="5"/>
  <c r="AM651" i="5"/>
  <c r="AL651" i="5"/>
  <c r="AK651" i="5"/>
  <c r="AJ651" i="5"/>
  <c r="AI651" i="5"/>
  <c r="AH651" i="5"/>
  <c r="AG651" i="5"/>
  <c r="AF651" i="5"/>
  <c r="AE651" i="5"/>
  <c r="AD651" i="5"/>
  <c r="AC651" i="5"/>
  <c r="AB651" i="5"/>
  <c r="AA651" i="5"/>
  <c r="P651" i="5"/>
  <c r="AO650" i="5"/>
  <c r="AN647" i="5"/>
  <c r="AM647" i="5"/>
  <c r="AL647" i="5"/>
  <c r="AK647" i="5"/>
  <c r="AJ647" i="5"/>
  <c r="AI647" i="5"/>
  <c r="AH647" i="5"/>
  <c r="AG647" i="5"/>
  <c r="AF647" i="5"/>
  <c r="AE647" i="5"/>
  <c r="AD647" i="5"/>
  <c r="AC647" i="5"/>
  <c r="AB647" i="5"/>
  <c r="AA647" i="5"/>
  <c r="P647" i="5"/>
  <c r="AO646" i="5"/>
  <c r="AN644" i="5"/>
  <c r="AM644" i="5"/>
  <c r="AL644" i="5"/>
  <c r="AK644" i="5"/>
  <c r="AJ644" i="5"/>
  <c r="AI644" i="5"/>
  <c r="AH644" i="5"/>
  <c r="AG644" i="5"/>
  <c r="AF644" i="5"/>
  <c r="AE644" i="5"/>
  <c r="AD644" i="5"/>
  <c r="AC644" i="5"/>
  <c r="AB644" i="5"/>
  <c r="AA644" i="5"/>
  <c r="P644" i="5"/>
  <c r="AO643" i="5"/>
  <c r="AN641" i="5"/>
  <c r="AM641" i="5"/>
  <c r="AL641" i="5"/>
  <c r="AK641" i="5"/>
  <c r="AJ641" i="5"/>
  <c r="AI641" i="5"/>
  <c r="AH641" i="5"/>
  <c r="AG641" i="5"/>
  <c r="AF641" i="5"/>
  <c r="AE641" i="5"/>
  <c r="AD641" i="5"/>
  <c r="AC641" i="5"/>
  <c r="AB641" i="5"/>
  <c r="AA641" i="5"/>
  <c r="P641" i="5"/>
  <c r="AO640" i="5"/>
  <c r="AN638" i="5"/>
  <c r="AM638" i="5"/>
  <c r="AL638" i="5"/>
  <c r="AK638" i="5"/>
  <c r="AJ638" i="5"/>
  <c r="AI638" i="5"/>
  <c r="AH638" i="5"/>
  <c r="AG638" i="5"/>
  <c r="AF638" i="5"/>
  <c r="AE638" i="5"/>
  <c r="AD638" i="5"/>
  <c r="AC638" i="5"/>
  <c r="AB638" i="5"/>
  <c r="AA638" i="5"/>
  <c r="P638" i="5"/>
  <c r="AO637" i="5"/>
  <c r="AN635" i="5"/>
  <c r="AM635" i="5"/>
  <c r="AL635" i="5"/>
  <c r="AK635" i="5"/>
  <c r="AJ635" i="5"/>
  <c r="AI635" i="5"/>
  <c r="AH635" i="5"/>
  <c r="AG635" i="5"/>
  <c r="AF635" i="5"/>
  <c r="AE635" i="5"/>
  <c r="AD635" i="5"/>
  <c r="AC635" i="5"/>
  <c r="AB635" i="5"/>
  <c r="AA635" i="5"/>
  <c r="P635" i="5"/>
  <c r="AO634" i="5"/>
  <c r="AN631" i="5"/>
  <c r="AM631" i="5"/>
  <c r="AM795" i="5" s="1"/>
  <c r="AL631" i="5"/>
  <c r="AK631" i="5"/>
  <c r="AJ631" i="5"/>
  <c r="AI631" i="5"/>
  <c r="AH631" i="5"/>
  <c r="AG631" i="5"/>
  <c r="AF631" i="5"/>
  <c r="AF795" i="5" s="1"/>
  <c r="AE631" i="5"/>
  <c r="AE778" i="5" s="1"/>
  <c r="AD631" i="5"/>
  <c r="AC631" i="5"/>
  <c r="AB631" i="5"/>
  <c r="AA631" i="5"/>
  <c r="AO630" i="5"/>
  <c r="AN628" i="5"/>
  <c r="AM628" i="5"/>
  <c r="AL628" i="5"/>
  <c r="AL778" i="5" s="1"/>
  <c r="AK628" i="5"/>
  <c r="AJ628" i="5"/>
  <c r="AI628" i="5"/>
  <c r="AH628" i="5"/>
  <c r="AG628" i="5"/>
  <c r="AF628" i="5"/>
  <c r="AE628" i="5"/>
  <c r="AE795" i="5" s="1"/>
  <c r="AD628" i="5"/>
  <c r="AD778" i="5" s="1"/>
  <c r="AC628" i="5"/>
  <c r="AB628" i="5"/>
  <c r="AA628" i="5"/>
  <c r="AO627" i="5"/>
  <c r="AN625" i="5"/>
  <c r="AM625" i="5"/>
  <c r="AL625" i="5"/>
  <c r="AK625" i="5"/>
  <c r="AK794" i="5" s="1"/>
  <c r="AJ625" i="5"/>
  <c r="AI625" i="5"/>
  <c r="AH625" i="5"/>
  <c r="AG625" i="5"/>
  <c r="AF625" i="5"/>
  <c r="AE625" i="5"/>
  <c r="AD625" i="5"/>
  <c r="AD794" i="5" s="1"/>
  <c r="AC625" i="5"/>
  <c r="AB625" i="5"/>
  <c r="AA625" i="5"/>
  <c r="AO624" i="5"/>
  <c r="AN622" i="5"/>
  <c r="AM622" i="5"/>
  <c r="AL622" i="5"/>
  <c r="AK622" i="5"/>
  <c r="AJ622" i="5"/>
  <c r="AI622" i="5"/>
  <c r="AH622" i="5"/>
  <c r="AG622" i="5"/>
  <c r="AF622" i="5"/>
  <c r="AE622" i="5"/>
  <c r="AD622" i="5"/>
  <c r="AC622" i="5"/>
  <c r="AB622" i="5"/>
  <c r="AA622" i="5"/>
  <c r="AO621" i="5"/>
  <c r="AN619" i="5"/>
  <c r="AM619" i="5"/>
  <c r="AL619" i="5"/>
  <c r="AK619" i="5"/>
  <c r="AJ619" i="5"/>
  <c r="AI619" i="5"/>
  <c r="AH619" i="5"/>
  <c r="AG619" i="5"/>
  <c r="AF619" i="5"/>
  <c r="AE619" i="5"/>
  <c r="AD619" i="5"/>
  <c r="AC619" i="5"/>
  <c r="AB619" i="5"/>
  <c r="AA619" i="5"/>
  <c r="AO618" i="5"/>
  <c r="AL794" i="5"/>
  <c r="AK778" i="5"/>
  <c r="AJ794" i="5"/>
  <c r="AH794" i="5"/>
  <c r="AG794" i="5"/>
  <c r="AE794" i="5"/>
  <c r="AN584" i="5"/>
  <c r="AM584" i="5"/>
  <c r="AL584" i="5"/>
  <c r="AK584" i="5"/>
  <c r="AJ584" i="5"/>
  <c r="AI584" i="5"/>
  <c r="AH584" i="5"/>
  <c r="AG584" i="5"/>
  <c r="AF584" i="5"/>
  <c r="AE584" i="5"/>
  <c r="AD584" i="5"/>
  <c r="AC584" i="5"/>
  <c r="AB584" i="5"/>
  <c r="AA584" i="5"/>
  <c r="P584" i="5"/>
  <c r="AO583" i="5"/>
  <c r="AN581" i="5"/>
  <c r="AM581" i="5"/>
  <c r="AL581" i="5"/>
  <c r="AK581" i="5"/>
  <c r="AJ581" i="5"/>
  <c r="AI581" i="5"/>
  <c r="AH581" i="5"/>
  <c r="AG581" i="5"/>
  <c r="AF581" i="5"/>
  <c r="AE581" i="5"/>
  <c r="AD581" i="5"/>
  <c r="AC581" i="5"/>
  <c r="AB581" i="5"/>
  <c r="AA581" i="5"/>
  <c r="P581" i="5"/>
  <c r="AO580" i="5"/>
  <c r="AN578" i="5"/>
  <c r="AM578" i="5"/>
  <c r="AL578" i="5"/>
  <c r="AK578" i="5"/>
  <c r="AJ578" i="5"/>
  <c r="AI578" i="5"/>
  <c r="AH578" i="5"/>
  <c r="AG578" i="5"/>
  <c r="AF578" i="5"/>
  <c r="AE578" i="5"/>
  <c r="AD578" i="5"/>
  <c r="AC578" i="5"/>
  <c r="AB578" i="5"/>
  <c r="AA578" i="5"/>
  <c r="P578" i="5"/>
  <c r="AO577" i="5"/>
  <c r="AN575" i="5"/>
  <c r="AM575" i="5"/>
  <c r="AL575" i="5"/>
  <c r="AK575" i="5"/>
  <c r="AJ575" i="5"/>
  <c r="AI575" i="5"/>
  <c r="AH575" i="5"/>
  <c r="AG575" i="5"/>
  <c r="AF575" i="5"/>
  <c r="AE575" i="5"/>
  <c r="AD575" i="5"/>
  <c r="AC575" i="5"/>
  <c r="AB575" i="5"/>
  <c r="AA575" i="5"/>
  <c r="P575" i="5"/>
  <c r="AO574" i="5"/>
  <c r="AN572" i="5"/>
  <c r="AM572" i="5"/>
  <c r="AL572" i="5"/>
  <c r="AK572" i="5"/>
  <c r="AJ572" i="5"/>
  <c r="AI572" i="5"/>
  <c r="AH572" i="5"/>
  <c r="AG572" i="5"/>
  <c r="AF572" i="5"/>
  <c r="AE572" i="5"/>
  <c r="AD572" i="5"/>
  <c r="AC572" i="5"/>
  <c r="AB572" i="5"/>
  <c r="AA572" i="5"/>
  <c r="P572" i="5"/>
  <c r="AO571" i="5"/>
  <c r="AN569" i="5"/>
  <c r="AM569" i="5"/>
  <c r="AL569" i="5"/>
  <c r="AK569" i="5"/>
  <c r="AJ569" i="5"/>
  <c r="AI569" i="5"/>
  <c r="AH569" i="5"/>
  <c r="AG569" i="5"/>
  <c r="AF569" i="5"/>
  <c r="AE569" i="5"/>
  <c r="AD569" i="5"/>
  <c r="AC569" i="5"/>
  <c r="AB569" i="5"/>
  <c r="AA569" i="5"/>
  <c r="P569" i="5"/>
  <c r="AO568" i="5"/>
  <c r="AN566" i="5"/>
  <c r="AM566" i="5"/>
  <c r="AL566" i="5"/>
  <c r="AK566" i="5"/>
  <c r="AJ566" i="5"/>
  <c r="AI566" i="5"/>
  <c r="AH566" i="5"/>
  <c r="AG566" i="5"/>
  <c r="AF566" i="5"/>
  <c r="AE566" i="5"/>
  <c r="AD566" i="5"/>
  <c r="AC566" i="5"/>
  <c r="AB566" i="5"/>
  <c r="AA566" i="5"/>
  <c r="P566" i="5"/>
  <c r="AO565" i="5"/>
  <c r="AN563" i="5"/>
  <c r="AM563" i="5"/>
  <c r="AL563" i="5"/>
  <c r="AK563" i="5"/>
  <c r="AJ563" i="5"/>
  <c r="AI563" i="5"/>
  <c r="AH563" i="5"/>
  <c r="AG563" i="5"/>
  <c r="AF563" i="5"/>
  <c r="AE563" i="5"/>
  <c r="AD563" i="5"/>
  <c r="AC563" i="5"/>
  <c r="AB563" i="5"/>
  <c r="AA563" i="5"/>
  <c r="AO562" i="5"/>
  <c r="AN560" i="5"/>
  <c r="AM560" i="5"/>
  <c r="AL560" i="5"/>
  <c r="AK560" i="5"/>
  <c r="AJ560" i="5"/>
  <c r="AI560" i="5"/>
  <c r="AH560" i="5"/>
  <c r="AG560" i="5"/>
  <c r="AF560" i="5"/>
  <c r="AE560" i="5"/>
  <c r="AD560" i="5"/>
  <c r="AC560" i="5"/>
  <c r="AB560" i="5"/>
  <c r="AA560" i="5"/>
  <c r="P560" i="5"/>
  <c r="AO559" i="5"/>
  <c r="AN557" i="5"/>
  <c r="AM557" i="5"/>
  <c r="AL557" i="5"/>
  <c r="AK557" i="5"/>
  <c r="AJ557" i="5"/>
  <c r="AI557" i="5"/>
  <c r="AH557" i="5"/>
  <c r="AG557" i="5"/>
  <c r="AF557" i="5"/>
  <c r="AE557" i="5"/>
  <c r="AD557" i="5"/>
  <c r="AC557" i="5"/>
  <c r="AB557" i="5"/>
  <c r="AA557" i="5"/>
  <c r="P557" i="5"/>
  <c r="AO556" i="5"/>
  <c r="AN554" i="5"/>
  <c r="AM554" i="5"/>
  <c r="AL554" i="5"/>
  <c r="AK554" i="5"/>
  <c r="AJ554" i="5"/>
  <c r="AI554" i="5"/>
  <c r="AH554" i="5"/>
  <c r="AG554" i="5"/>
  <c r="AF554" i="5"/>
  <c r="AE554" i="5"/>
  <c r="AD554" i="5"/>
  <c r="AC554" i="5"/>
  <c r="AB554" i="5"/>
  <c r="AA554" i="5"/>
  <c r="P554" i="5"/>
  <c r="AO553" i="5"/>
  <c r="AN551" i="5"/>
  <c r="AM551" i="5"/>
  <c r="AL551" i="5"/>
  <c r="AK551" i="5"/>
  <c r="AJ551" i="5"/>
  <c r="AI551" i="5"/>
  <c r="AH551" i="5"/>
  <c r="AG551" i="5"/>
  <c r="AF551" i="5"/>
  <c r="AE551" i="5"/>
  <c r="AD551" i="5"/>
  <c r="AC551" i="5"/>
  <c r="AB551" i="5"/>
  <c r="AA551" i="5"/>
  <c r="P551" i="5"/>
  <c r="AO550" i="5"/>
  <c r="AN548" i="5"/>
  <c r="AM548" i="5"/>
  <c r="AL548" i="5"/>
  <c r="AK548" i="5"/>
  <c r="AJ548" i="5"/>
  <c r="AI548" i="5"/>
  <c r="AH548" i="5"/>
  <c r="AG548" i="5"/>
  <c r="AF548" i="5"/>
  <c r="AE548" i="5"/>
  <c r="AD548" i="5"/>
  <c r="AC548" i="5"/>
  <c r="AB548" i="5"/>
  <c r="AA548" i="5"/>
  <c r="P548" i="5"/>
  <c r="AO547" i="5"/>
  <c r="AN545" i="5"/>
  <c r="AM545" i="5"/>
  <c r="AL545" i="5"/>
  <c r="AK545" i="5"/>
  <c r="AJ545" i="5"/>
  <c r="AI545" i="5"/>
  <c r="AH545" i="5"/>
  <c r="AG545" i="5"/>
  <c r="AF545" i="5"/>
  <c r="AE545" i="5"/>
  <c r="AD545" i="5"/>
  <c r="AC545" i="5"/>
  <c r="AB545" i="5"/>
  <c r="AO544" i="5"/>
  <c r="AN541" i="5"/>
  <c r="AM541" i="5"/>
  <c r="AL541" i="5"/>
  <c r="AK541" i="5"/>
  <c r="AJ541" i="5"/>
  <c r="AI541" i="5"/>
  <c r="AH541" i="5"/>
  <c r="AG541" i="5"/>
  <c r="AF541" i="5"/>
  <c r="AE541" i="5"/>
  <c r="AD541" i="5"/>
  <c r="AC541" i="5"/>
  <c r="AB541" i="5"/>
  <c r="F541" i="5"/>
  <c r="E541" i="5"/>
  <c r="AO540" i="5"/>
  <c r="AN538" i="5"/>
  <c r="AM538" i="5"/>
  <c r="AL538" i="5"/>
  <c r="AK538" i="5"/>
  <c r="AJ538" i="5"/>
  <c r="AI538" i="5"/>
  <c r="AH538" i="5"/>
  <c r="AG538" i="5"/>
  <c r="AF538" i="5"/>
  <c r="AE538" i="5"/>
  <c r="AD538" i="5"/>
  <c r="AC538" i="5"/>
  <c r="AB538" i="5"/>
  <c r="AA538" i="5"/>
  <c r="P538" i="5"/>
  <c r="AO537" i="5"/>
  <c r="AN535" i="5"/>
  <c r="AM535" i="5"/>
  <c r="AL535" i="5"/>
  <c r="AK535" i="5"/>
  <c r="AJ535" i="5"/>
  <c r="AI535" i="5"/>
  <c r="AH535" i="5"/>
  <c r="AG535" i="5"/>
  <c r="AF535" i="5"/>
  <c r="AE535" i="5"/>
  <c r="AD535" i="5"/>
  <c r="AC535" i="5"/>
  <c r="AB535" i="5"/>
  <c r="AA535" i="5"/>
  <c r="P535" i="5"/>
  <c r="AO534" i="5"/>
  <c r="AN531" i="5"/>
  <c r="AM531" i="5"/>
  <c r="AL531" i="5"/>
  <c r="AK531" i="5"/>
  <c r="AJ531" i="5"/>
  <c r="AI531" i="5"/>
  <c r="AH531" i="5"/>
  <c r="AG531" i="5"/>
  <c r="AF531" i="5"/>
  <c r="AE531" i="5"/>
  <c r="AD531" i="5"/>
  <c r="P531" i="5"/>
  <c r="AO530" i="5"/>
  <c r="AN528" i="5"/>
  <c r="AM528" i="5"/>
  <c r="AL528" i="5"/>
  <c r="AK528" i="5"/>
  <c r="AJ528" i="5"/>
  <c r="AI528" i="5"/>
  <c r="AH528" i="5"/>
  <c r="AG528" i="5"/>
  <c r="AF528" i="5"/>
  <c r="AE528" i="5"/>
  <c r="AD528" i="5"/>
  <c r="AC528" i="5"/>
  <c r="AB528" i="5"/>
  <c r="AA528" i="5"/>
  <c r="P528" i="5"/>
  <c r="AO527" i="5"/>
  <c r="AN525" i="5"/>
  <c r="AM525" i="5"/>
  <c r="AL525" i="5"/>
  <c r="AK525" i="5"/>
  <c r="AJ525" i="5"/>
  <c r="AI525" i="5"/>
  <c r="AH525" i="5"/>
  <c r="AG525" i="5"/>
  <c r="AF525" i="5"/>
  <c r="AE525" i="5"/>
  <c r="AD525" i="5"/>
  <c r="AC525" i="5"/>
  <c r="AB525" i="5"/>
  <c r="AA525" i="5"/>
  <c r="P525" i="5"/>
  <c r="AO524" i="5"/>
  <c r="AN522" i="5"/>
  <c r="AM522" i="5"/>
  <c r="AL522" i="5"/>
  <c r="AK522" i="5"/>
  <c r="AJ522" i="5"/>
  <c r="AI522" i="5"/>
  <c r="AH522" i="5"/>
  <c r="AG522" i="5"/>
  <c r="AF522" i="5"/>
  <c r="AE522" i="5"/>
  <c r="AD522" i="5"/>
  <c r="AC522" i="5"/>
  <c r="AB522" i="5"/>
  <c r="AA522" i="5"/>
  <c r="P522" i="5"/>
  <c r="AO521" i="5"/>
  <c r="AN519" i="5"/>
  <c r="AM519" i="5"/>
  <c r="AL519" i="5"/>
  <c r="AK519" i="5"/>
  <c r="AJ519" i="5"/>
  <c r="AI519" i="5"/>
  <c r="AH519" i="5"/>
  <c r="AG519" i="5"/>
  <c r="AF519" i="5"/>
  <c r="AE519" i="5"/>
  <c r="AD519" i="5"/>
  <c r="AC519" i="5"/>
  <c r="P519" i="5"/>
  <c r="AC518" i="5"/>
  <c r="AO518" i="5" s="1"/>
  <c r="T710" i="5"/>
  <c r="S710" i="5"/>
  <c r="R710" i="5"/>
  <c r="AN516" i="5"/>
  <c r="AM516" i="5"/>
  <c r="AL516" i="5"/>
  <c r="AK516" i="5"/>
  <c r="AJ516" i="5"/>
  <c r="AI516" i="5"/>
  <c r="AH516" i="5"/>
  <c r="AG516" i="5"/>
  <c r="AF516" i="5"/>
  <c r="AE516" i="5"/>
  <c r="AD516" i="5"/>
  <c r="AC516" i="5"/>
  <c r="P516" i="5"/>
  <c r="AC515" i="5"/>
  <c r="AO515" i="5" s="1"/>
  <c r="T707" i="5"/>
  <c r="S707" i="5"/>
  <c r="R707" i="5"/>
  <c r="AN513" i="5"/>
  <c r="AM513" i="5"/>
  <c r="AL513" i="5"/>
  <c r="AK513" i="5"/>
  <c r="AJ513" i="5"/>
  <c r="AI513" i="5"/>
  <c r="AH513" i="5"/>
  <c r="AG513" i="5"/>
  <c r="AF513" i="5"/>
  <c r="AD513" i="5"/>
  <c r="P513" i="5"/>
  <c r="AO512" i="5"/>
  <c r="Q586" i="5"/>
  <c r="N512" i="5"/>
  <c r="O512" i="5" s="1"/>
  <c r="AN510" i="5"/>
  <c r="AM510" i="5"/>
  <c r="AL510" i="5"/>
  <c r="AK510" i="5"/>
  <c r="AJ510" i="5"/>
  <c r="AI510" i="5"/>
  <c r="AH510" i="5"/>
  <c r="AG510" i="5"/>
  <c r="AF510" i="5"/>
  <c r="AE510" i="5"/>
  <c r="AD510" i="5"/>
  <c r="AB510" i="5"/>
  <c r="P510" i="5"/>
  <c r="AC509" i="5"/>
  <c r="AO509" i="5" s="1"/>
  <c r="D509" i="5"/>
  <c r="Q701" i="5" s="1"/>
  <c r="Q778" i="5" s="1"/>
  <c r="AN507" i="5"/>
  <c r="AM507" i="5"/>
  <c r="AL507" i="5"/>
  <c r="AK507" i="5"/>
  <c r="AJ507" i="5"/>
  <c r="AI507" i="5"/>
  <c r="AH507" i="5"/>
  <c r="AG507" i="5"/>
  <c r="AF507" i="5"/>
  <c r="AE507" i="5"/>
  <c r="AD507" i="5"/>
  <c r="P507" i="5"/>
  <c r="AO506" i="5"/>
  <c r="AN503" i="5"/>
  <c r="AM503" i="5"/>
  <c r="AL503" i="5"/>
  <c r="AK503" i="5"/>
  <c r="AJ503" i="5"/>
  <c r="AI503" i="5"/>
  <c r="AH503" i="5"/>
  <c r="AG503" i="5"/>
  <c r="AF503" i="5"/>
  <c r="AE503" i="5"/>
  <c r="AD503" i="5"/>
  <c r="AC503" i="5"/>
  <c r="AB503" i="5"/>
  <c r="AA503" i="5"/>
  <c r="AO502" i="5"/>
  <c r="AN500" i="5"/>
  <c r="AM500" i="5"/>
  <c r="AL500" i="5"/>
  <c r="AK500" i="5"/>
  <c r="AJ500" i="5"/>
  <c r="AI500" i="5"/>
  <c r="AH500" i="5"/>
  <c r="AG500" i="5"/>
  <c r="AF500" i="5"/>
  <c r="AE500" i="5"/>
  <c r="AD500" i="5"/>
  <c r="AC500" i="5"/>
  <c r="AB500" i="5"/>
  <c r="AA500" i="5"/>
  <c r="AO499" i="5"/>
  <c r="AN497" i="5"/>
  <c r="AM497" i="5"/>
  <c r="AL497" i="5"/>
  <c r="AK497" i="5"/>
  <c r="AJ497" i="5"/>
  <c r="AI497" i="5"/>
  <c r="AH497" i="5"/>
  <c r="AG497" i="5"/>
  <c r="AF497" i="5"/>
  <c r="AE497" i="5"/>
  <c r="AD497" i="5"/>
  <c r="AC497" i="5"/>
  <c r="AB497" i="5"/>
  <c r="AO496" i="5"/>
  <c r="AN494" i="5"/>
  <c r="AM494" i="5"/>
  <c r="AL494" i="5"/>
  <c r="AK494" i="5"/>
  <c r="AJ494" i="5"/>
  <c r="AI494" i="5"/>
  <c r="AH494" i="5"/>
  <c r="AG494" i="5"/>
  <c r="AF494" i="5"/>
  <c r="AE494" i="5"/>
  <c r="AD494" i="5"/>
  <c r="AC494" i="5"/>
  <c r="AB494" i="5"/>
  <c r="AO493" i="5"/>
  <c r="AN491" i="5"/>
  <c r="AM491" i="5"/>
  <c r="AL491" i="5"/>
  <c r="AK491" i="5"/>
  <c r="AJ491" i="5"/>
  <c r="AI491" i="5"/>
  <c r="AH491" i="5"/>
  <c r="AG491" i="5"/>
  <c r="AF491" i="5"/>
  <c r="AE491" i="5"/>
  <c r="AD491" i="5"/>
  <c r="AC491" i="5"/>
  <c r="AB491" i="5"/>
  <c r="AO490" i="5"/>
  <c r="AN488" i="5"/>
  <c r="AM488" i="5"/>
  <c r="AL488" i="5"/>
  <c r="AK488" i="5"/>
  <c r="AJ488" i="5"/>
  <c r="AI488" i="5"/>
  <c r="AH488" i="5"/>
  <c r="AG488" i="5"/>
  <c r="AF488" i="5"/>
  <c r="AE488" i="5"/>
  <c r="AD488" i="5"/>
  <c r="AC488" i="5"/>
  <c r="AB488" i="5"/>
  <c r="AO487" i="5"/>
  <c r="AN483" i="5"/>
  <c r="AM483" i="5"/>
  <c r="AL483" i="5"/>
  <c r="AK483" i="5"/>
  <c r="AJ483" i="5"/>
  <c r="AI483" i="5"/>
  <c r="AH483" i="5"/>
  <c r="AG483" i="5"/>
  <c r="AF483" i="5"/>
  <c r="AE483" i="5"/>
  <c r="AD483" i="5"/>
  <c r="AC483" i="5"/>
  <c r="AB483" i="5"/>
  <c r="AA483" i="5"/>
  <c r="P483" i="5"/>
  <c r="AO482" i="5"/>
  <c r="AN480" i="5"/>
  <c r="AM480" i="5"/>
  <c r="AL480" i="5"/>
  <c r="AK480" i="5"/>
  <c r="AJ480" i="5"/>
  <c r="AI480" i="5"/>
  <c r="AH480" i="5"/>
  <c r="AG480" i="5"/>
  <c r="AF480" i="5"/>
  <c r="AE480" i="5"/>
  <c r="AD480" i="5"/>
  <c r="AC480" i="5"/>
  <c r="AB480" i="5"/>
  <c r="AA480" i="5"/>
  <c r="P480" i="5"/>
  <c r="AO479" i="5"/>
  <c r="AN477" i="5"/>
  <c r="AM477" i="5"/>
  <c r="AL477" i="5"/>
  <c r="AK477" i="5"/>
  <c r="AJ477" i="5"/>
  <c r="AI477" i="5"/>
  <c r="AH477" i="5"/>
  <c r="AG477" i="5"/>
  <c r="AF477" i="5"/>
  <c r="AE477" i="5"/>
  <c r="AD477" i="5"/>
  <c r="AC477" i="5"/>
  <c r="AB477" i="5"/>
  <c r="AA477" i="5"/>
  <c r="P477" i="5"/>
  <c r="AO476" i="5"/>
  <c r="AN474" i="5"/>
  <c r="AM474" i="5"/>
  <c r="AL474" i="5"/>
  <c r="AK474" i="5"/>
  <c r="AJ474" i="5"/>
  <c r="AI474" i="5"/>
  <c r="AH474" i="5"/>
  <c r="AG474" i="5"/>
  <c r="AF474" i="5"/>
  <c r="AE474" i="5"/>
  <c r="AD474" i="5"/>
  <c r="AC474" i="5"/>
  <c r="AB474" i="5"/>
  <c r="AA474" i="5"/>
  <c r="P474" i="5"/>
  <c r="AO473" i="5"/>
  <c r="AN470" i="5"/>
  <c r="AM470" i="5"/>
  <c r="AL470" i="5"/>
  <c r="AK470" i="5"/>
  <c r="AJ470" i="5"/>
  <c r="AI470" i="5"/>
  <c r="AH470" i="5"/>
  <c r="AG470" i="5"/>
  <c r="AF470" i="5"/>
  <c r="AE470" i="5"/>
  <c r="AD470" i="5"/>
  <c r="AC470" i="5"/>
  <c r="AB470" i="5"/>
  <c r="AA470" i="5"/>
  <c r="P470" i="5"/>
  <c r="AO469" i="5"/>
  <c r="AN467" i="5"/>
  <c r="AM467" i="5"/>
  <c r="AL467" i="5"/>
  <c r="AK467" i="5"/>
  <c r="AJ467" i="5"/>
  <c r="AI467" i="5"/>
  <c r="AH467" i="5"/>
  <c r="AG467" i="5"/>
  <c r="AF467" i="5"/>
  <c r="AE467" i="5"/>
  <c r="AD467" i="5"/>
  <c r="AC467" i="5"/>
  <c r="AB467" i="5"/>
  <c r="AA467" i="5"/>
  <c r="P467" i="5"/>
  <c r="AO466" i="5"/>
  <c r="AN463" i="5"/>
  <c r="AM463" i="5"/>
  <c r="AL463" i="5"/>
  <c r="AK463" i="5"/>
  <c r="AJ463" i="5"/>
  <c r="AI463" i="5"/>
  <c r="AH463" i="5"/>
  <c r="AG463" i="5"/>
  <c r="AF463" i="5"/>
  <c r="AE463" i="5"/>
  <c r="AD463" i="5"/>
  <c r="AC463" i="5"/>
  <c r="AB463" i="5"/>
  <c r="AA463" i="5"/>
  <c r="P463" i="5"/>
  <c r="AO462" i="5"/>
  <c r="AN459" i="5"/>
  <c r="AM459" i="5"/>
  <c r="AL459" i="5"/>
  <c r="AK459" i="5"/>
  <c r="AJ459" i="5"/>
  <c r="AI459" i="5"/>
  <c r="AH459" i="5"/>
  <c r="AG459" i="5"/>
  <c r="AF459" i="5"/>
  <c r="AE459" i="5"/>
  <c r="AD459" i="5"/>
  <c r="AC459" i="5"/>
  <c r="AB459" i="5"/>
  <c r="AA459" i="5"/>
  <c r="P459" i="5"/>
  <c r="AO458" i="5"/>
  <c r="AN456" i="5"/>
  <c r="AM456" i="5"/>
  <c r="AL456" i="5"/>
  <c r="AK456" i="5"/>
  <c r="AJ456" i="5"/>
  <c r="AI456" i="5"/>
  <c r="AH456" i="5"/>
  <c r="AG456" i="5"/>
  <c r="AF456" i="5"/>
  <c r="AE456" i="5"/>
  <c r="AD456" i="5"/>
  <c r="AC456" i="5"/>
  <c r="AB456" i="5"/>
  <c r="AA456" i="5"/>
  <c r="P456" i="5"/>
  <c r="AO455" i="5"/>
  <c r="AN453" i="5"/>
  <c r="AM453" i="5"/>
  <c r="AL453" i="5"/>
  <c r="AK453" i="5"/>
  <c r="AJ453" i="5"/>
  <c r="AI453" i="5"/>
  <c r="AH453" i="5"/>
  <c r="AG453" i="5"/>
  <c r="AF453" i="5"/>
  <c r="AE453" i="5"/>
  <c r="AD453" i="5"/>
  <c r="AC453" i="5"/>
  <c r="AB453" i="5"/>
  <c r="AA453" i="5"/>
  <c r="P453" i="5"/>
  <c r="AO452" i="5"/>
  <c r="AN449" i="5"/>
  <c r="AM449" i="5"/>
  <c r="AL449" i="5"/>
  <c r="AK449" i="5"/>
  <c r="AJ449" i="5"/>
  <c r="AI449" i="5"/>
  <c r="AH449" i="5"/>
  <c r="AG449" i="5"/>
  <c r="AF449" i="5"/>
  <c r="AE449" i="5"/>
  <c r="AD449" i="5"/>
  <c r="AC449" i="5"/>
  <c r="AB449" i="5"/>
  <c r="AA449" i="5"/>
  <c r="P449" i="5"/>
  <c r="AO448" i="5"/>
  <c r="AN446" i="5"/>
  <c r="AM446" i="5"/>
  <c r="AL446" i="5"/>
  <c r="AK446" i="5"/>
  <c r="AJ446" i="5"/>
  <c r="AI446" i="5"/>
  <c r="AH446" i="5"/>
  <c r="AG446" i="5"/>
  <c r="AF446" i="5"/>
  <c r="AE446" i="5"/>
  <c r="AD446" i="5"/>
  <c r="AC446" i="5"/>
  <c r="AB446" i="5"/>
  <c r="AA446" i="5"/>
  <c r="P446" i="5"/>
  <c r="AO445" i="5"/>
  <c r="AN443" i="5"/>
  <c r="AM443" i="5"/>
  <c r="AL443" i="5"/>
  <c r="AK443" i="5"/>
  <c r="AJ443" i="5"/>
  <c r="AI443" i="5"/>
  <c r="AH443" i="5"/>
  <c r="AG443" i="5"/>
  <c r="AF443" i="5"/>
  <c r="AE443" i="5"/>
  <c r="AD443" i="5"/>
  <c r="AC443" i="5"/>
  <c r="AB443" i="5"/>
  <c r="AA443" i="5"/>
  <c r="P443" i="5"/>
  <c r="AO442" i="5"/>
  <c r="AN440" i="5"/>
  <c r="AM440" i="5"/>
  <c r="AL440" i="5"/>
  <c r="AK440" i="5"/>
  <c r="AJ440" i="5"/>
  <c r="AI440" i="5"/>
  <c r="AH440" i="5"/>
  <c r="AG440" i="5"/>
  <c r="AF440" i="5"/>
  <c r="AE440" i="5"/>
  <c r="AD440" i="5"/>
  <c r="AC440" i="5"/>
  <c r="AB440" i="5"/>
  <c r="AA440" i="5"/>
  <c r="P440" i="5"/>
  <c r="AO439" i="5"/>
  <c r="AN437" i="5"/>
  <c r="AM437" i="5"/>
  <c r="AL437" i="5"/>
  <c r="AK437" i="5"/>
  <c r="AJ437" i="5"/>
  <c r="AI437" i="5"/>
  <c r="AH437" i="5"/>
  <c r="AG437" i="5"/>
  <c r="AF437" i="5"/>
  <c r="AE437" i="5"/>
  <c r="AD437" i="5"/>
  <c r="AC437" i="5"/>
  <c r="AB437" i="5"/>
  <c r="AA437" i="5"/>
  <c r="P437" i="5"/>
  <c r="AO436" i="5"/>
  <c r="AN433" i="5"/>
  <c r="AM433" i="5"/>
  <c r="AL433" i="5"/>
  <c r="AK433" i="5"/>
  <c r="AJ433" i="5"/>
  <c r="AI433" i="5"/>
  <c r="AH433" i="5"/>
  <c r="AG433" i="5"/>
  <c r="AF433" i="5"/>
  <c r="AE433" i="5"/>
  <c r="AD433" i="5"/>
  <c r="AC433" i="5"/>
  <c r="AB433" i="5"/>
  <c r="AA433" i="5"/>
  <c r="AO432" i="5"/>
  <c r="AN430" i="5"/>
  <c r="AM430" i="5"/>
  <c r="AL430" i="5"/>
  <c r="AK430" i="5"/>
  <c r="AJ430" i="5"/>
  <c r="AI430" i="5"/>
  <c r="AH430" i="5"/>
  <c r="AG430" i="5"/>
  <c r="AF430" i="5"/>
  <c r="AE430" i="5"/>
  <c r="AD430" i="5"/>
  <c r="AC430" i="5"/>
  <c r="AB430" i="5"/>
  <c r="AA430" i="5"/>
  <c r="AO429" i="5"/>
  <c r="AN427" i="5"/>
  <c r="AM427" i="5"/>
  <c r="AL427" i="5"/>
  <c r="AK427" i="5"/>
  <c r="AJ427" i="5"/>
  <c r="AI427" i="5"/>
  <c r="AH427" i="5"/>
  <c r="AG427" i="5"/>
  <c r="AF427" i="5"/>
  <c r="AE427" i="5"/>
  <c r="AD427" i="5"/>
  <c r="AC427" i="5"/>
  <c r="AB427" i="5"/>
  <c r="AA427" i="5"/>
  <c r="AO426" i="5"/>
  <c r="AN424" i="5"/>
  <c r="AM424" i="5"/>
  <c r="AL424" i="5"/>
  <c r="AK424" i="5"/>
  <c r="AJ424" i="5"/>
  <c r="AI424" i="5"/>
  <c r="AH424" i="5"/>
  <c r="AG424" i="5"/>
  <c r="AF424" i="5"/>
  <c r="AE424" i="5"/>
  <c r="AD424" i="5"/>
  <c r="AC424" i="5"/>
  <c r="AB424" i="5"/>
  <c r="AA424" i="5"/>
  <c r="AO423" i="5"/>
  <c r="AN421" i="5"/>
  <c r="AM421" i="5"/>
  <c r="AL421" i="5"/>
  <c r="AK421" i="5"/>
  <c r="AJ421" i="5"/>
  <c r="AI421" i="5"/>
  <c r="AH421" i="5"/>
  <c r="AG421" i="5"/>
  <c r="AF421" i="5"/>
  <c r="AE421" i="5"/>
  <c r="AD421" i="5"/>
  <c r="AC421" i="5"/>
  <c r="AB421" i="5"/>
  <c r="AA421" i="5"/>
  <c r="AO420" i="5"/>
  <c r="AB586" i="5"/>
  <c r="Q388" i="5"/>
  <c r="D388" i="5"/>
  <c r="AN386" i="5"/>
  <c r="AM386" i="5"/>
  <c r="AL386" i="5"/>
  <c r="AK386" i="5"/>
  <c r="AJ386" i="5"/>
  <c r="AI386" i="5"/>
  <c r="AH386" i="5"/>
  <c r="AG386" i="5"/>
  <c r="AF386" i="5"/>
  <c r="AE386" i="5"/>
  <c r="AD386" i="5"/>
  <c r="AC386" i="5"/>
  <c r="AB386" i="5"/>
  <c r="AA386" i="5"/>
  <c r="P386" i="5"/>
  <c r="AO385" i="5"/>
  <c r="AN383" i="5"/>
  <c r="AM383" i="5"/>
  <c r="AL383" i="5"/>
  <c r="AK383" i="5"/>
  <c r="AJ383" i="5"/>
  <c r="AI383" i="5"/>
  <c r="AH383" i="5"/>
  <c r="AG383" i="5"/>
  <c r="AF383" i="5"/>
  <c r="AE383" i="5"/>
  <c r="AD383" i="5"/>
  <c r="AC383" i="5"/>
  <c r="AB383" i="5"/>
  <c r="AA383" i="5"/>
  <c r="P383" i="5"/>
  <c r="AO382" i="5"/>
  <c r="AN380" i="5"/>
  <c r="AM380" i="5"/>
  <c r="AL380" i="5"/>
  <c r="AK380" i="5"/>
  <c r="AJ380" i="5"/>
  <c r="AI380" i="5"/>
  <c r="AH380" i="5"/>
  <c r="AG380" i="5"/>
  <c r="AF380" i="5"/>
  <c r="AE380" i="5"/>
  <c r="AD380" i="5"/>
  <c r="AC380" i="5"/>
  <c r="AB380" i="5"/>
  <c r="AA380" i="5"/>
  <c r="P380" i="5"/>
  <c r="AO379" i="5"/>
  <c r="AN377" i="5"/>
  <c r="AM377" i="5"/>
  <c r="AL377" i="5"/>
  <c r="AK377" i="5"/>
  <c r="AJ377" i="5"/>
  <c r="AI377" i="5"/>
  <c r="AH377" i="5"/>
  <c r="AG377" i="5"/>
  <c r="AF377" i="5"/>
  <c r="AE377" i="5"/>
  <c r="AD377" i="5"/>
  <c r="AC377" i="5"/>
  <c r="AB377" i="5"/>
  <c r="AA377" i="5"/>
  <c r="P377" i="5"/>
  <c r="AO376" i="5"/>
  <c r="AN374" i="5"/>
  <c r="AM374" i="5"/>
  <c r="AL374" i="5"/>
  <c r="AK374" i="5"/>
  <c r="AJ374" i="5"/>
  <c r="AI374" i="5"/>
  <c r="AH374" i="5"/>
  <c r="AG374" i="5"/>
  <c r="AF374" i="5"/>
  <c r="AE374" i="5"/>
  <c r="AD374" i="5"/>
  <c r="AC374" i="5"/>
  <c r="AB374" i="5"/>
  <c r="AA374" i="5"/>
  <c r="P374" i="5"/>
  <c r="AO373" i="5"/>
  <c r="AN371" i="5"/>
  <c r="AM371" i="5"/>
  <c r="AL371" i="5"/>
  <c r="AK371" i="5"/>
  <c r="AJ371" i="5"/>
  <c r="AI371" i="5"/>
  <c r="AH371" i="5"/>
  <c r="AG371" i="5"/>
  <c r="AF371" i="5"/>
  <c r="AE371" i="5"/>
  <c r="AD371" i="5"/>
  <c r="AC371" i="5"/>
  <c r="AB371" i="5"/>
  <c r="AA371" i="5"/>
  <c r="P371" i="5"/>
  <c r="AO370" i="5"/>
  <c r="AN368" i="5"/>
  <c r="AM368" i="5"/>
  <c r="AL368" i="5"/>
  <c r="AK368" i="5"/>
  <c r="AJ368" i="5"/>
  <c r="AI368" i="5"/>
  <c r="AH368" i="5"/>
  <c r="AG368" i="5"/>
  <c r="AF368" i="5"/>
  <c r="AE368" i="5"/>
  <c r="AD368" i="5"/>
  <c r="AC368" i="5"/>
  <c r="AB368" i="5"/>
  <c r="AA368" i="5"/>
  <c r="P368" i="5"/>
  <c r="AO367" i="5"/>
  <c r="AN365" i="5"/>
  <c r="AM365" i="5"/>
  <c r="AL365" i="5"/>
  <c r="AK365" i="5"/>
  <c r="AJ365" i="5"/>
  <c r="AI365" i="5"/>
  <c r="AH365" i="5"/>
  <c r="AG365" i="5"/>
  <c r="AF365" i="5"/>
  <c r="AE365" i="5"/>
  <c r="AD365" i="5"/>
  <c r="AC365" i="5"/>
  <c r="AB365" i="5"/>
  <c r="AA365" i="5"/>
  <c r="AO364" i="5"/>
  <c r="AN362" i="5"/>
  <c r="AM362" i="5"/>
  <c r="AL362" i="5"/>
  <c r="AK362" i="5"/>
  <c r="AJ362" i="5"/>
  <c r="AI362" i="5"/>
  <c r="AH362" i="5"/>
  <c r="AG362" i="5"/>
  <c r="AF362" i="5"/>
  <c r="AE362" i="5"/>
  <c r="AD362" i="5"/>
  <c r="AC362" i="5"/>
  <c r="AB362" i="5"/>
  <c r="AA362" i="5"/>
  <c r="P362" i="5"/>
  <c r="AO361" i="5"/>
  <c r="AN359" i="5"/>
  <c r="AM359" i="5"/>
  <c r="AL359" i="5"/>
  <c r="AK359" i="5"/>
  <c r="AJ359" i="5"/>
  <c r="AI359" i="5"/>
  <c r="AH359" i="5"/>
  <c r="AG359" i="5"/>
  <c r="AF359" i="5"/>
  <c r="AE359" i="5"/>
  <c r="AD359" i="5"/>
  <c r="AC359" i="5"/>
  <c r="AB359" i="5"/>
  <c r="AA359" i="5"/>
  <c r="P359" i="5"/>
  <c r="AO358" i="5"/>
  <c r="AN356" i="5"/>
  <c r="AM356" i="5"/>
  <c r="AL356" i="5"/>
  <c r="AK356" i="5"/>
  <c r="AJ356" i="5"/>
  <c r="AI356" i="5"/>
  <c r="AH356" i="5"/>
  <c r="AG356" i="5"/>
  <c r="AF356" i="5"/>
  <c r="AE356" i="5"/>
  <c r="AD356" i="5"/>
  <c r="AC356" i="5"/>
  <c r="AB356" i="5"/>
  <c r="AA356" i="5"/>
  <c r="P356" i="5"/>
  <c r="AO355" i="5"/>
  <c r="AN353" i="5"/>
  <c r="AM353" i="5"/>
  <c r="AL353" i="5"/>
  <c r="AK353" i="5"/>
  <c r="AJ353" i="5"/>
  <c r="AI353" i="5"/>
  <c r="AH353" i="5"/>
  <c r="AG353" i="5"/>
  <c r="AF353" i="5"/>
  <c r="AE353" i="5"/>
  <c r="AD353" i="5"/>
  <c r="AC353" i="5"/>
  <c r="AB353" i="5"/>
  <c r="AA353" i="5"/>
  <c r="P353" i="5"/>
  <c r="AO352" i="5"/>
  <c r="AN350" i="5"/>
  <c r="AM350" i="5"/>
  <c r="AL350" i="5"/>
  <c r="AK350" i="5"/>
  <c r="AJ350" i="5"/>
  <c r="AI350" i="5"/>
  <c r="AH350" i="5"/>
  <c r="AG350" i="5"/>
  <c r="AF350" i="5"/>
  <c r="AE350" i="5"/>
  <c r="AD350" i="5"/>
  <c r="AC350" i="5"/>
  <c r="AB350" i="5"/>
  <c r="AA350" i="5"/>
  <c r="P350" i="5"/>
  <c r="AO349" i="5"/>
  <c r="AN347" i="5"/>
  <c r="AM347" i="5"/>
  <c r="AL347" i="5"/>
  <c r="AK347" i="5"/>
  <c r="AJ347" i="5"/>
  <c r="AI347" i="5"/>
  <c r="AH347" i="5"/>
  <c r="AG347" i="5"/>
  <c r="AF347" i="5"/>
  <c r="AE347" i="5"/>
  <c r="AD347" i="5"/>
  <c r="AC347" i="5"/>
  <c r="AB347" i="5"/>
  <c r="AA347" i="5"/>
  <c r="P347" i="5"/>
  <c r="AO346" i="5"/>
  <c r="AN343" i="5"/>
  <c r="AM343" i="5"/>
  <c r="AL343" i="5"/>
  <c r="AK343" i="5"/>
  <c r="AJ343" i="5"/>
  <c r="AI343" i="5"/>
  <c r="AH343" i="5"/>
  <c r="AG343" i="5"/>
  <c r="AF343" i="5"/>
  <c r="AE343" i="5"/>
  <c r="AD343" i="5"/>
  <c r="AC343" i="5"/>
  <c r="AB343" i="5"/>
  <c r="AA343" i="5"/>
  <c r="P343" i="5"/>
  <c r="AO342" i="5"/>
  <c r="AN340" i="5"/>
  <c r="AM340" i="5"/>
  <c r="AL340" i="5"/>
  <c r="AK340" i="5"/>
  <c r="AJ340" i="5"/>
  <c r="AI340" i="5"/>
  <c r="AH340" i="5"/>
  <c r="AG340" i="5"/>
  <c r="AF340" i="5"/>
  <c r="AE340" i="5"/>
  <c r="AD340" i="5"/>
  <c r="AC340" i="5"/>
  <c r="AB340" i="5"/>
  <c r="AA340" i="5"/>
  <c r="P340" i="5"/>
  <c r="AO339" i="5"/>
  <c r="AN337" i="5"/>
  <c r="AM337" i="5"/>
  <c r="AL337" i="5"/>
  <c r="AK337" i="5"/>
  <c r="AJ337" i="5"/>
  <c r="AI337" i="5"/>
  <c r="AH337" i="5"/>
  <c r="AG337" i="5"/>
  <c r="AF337" i="5"/>
  <c r="AE337" i="5"/>
  <c r="AD337" i="5"/>
  <c r="AC337" i="5"/>
  <c r="AB337" i="5"/>
  <c r="AA337" i="5"/>
  <c r="P337" i="5"/>
  <c r="AO336" i="5"/>
  <c r="AN333" i="5"/>
  <c r="AM333" i="5"/>
  <c r="AL333" i="5"/>
  <c r="AK333" i="5"/>
  <c r="AJ333" i="5"/>
  <c r="AI333" i="5"/>
  <c r="AH333" i="5"/>
  <c r="AG333" i="5"/>
  <c r="AF333" i="5"/>
  <c r="AE333" i="5"/>
  <c r="AD333" i="5"/>
  <c r="P333" i="5"/>
  <c r="AO332" i="5"/>
  <c r="AN330" i="5"/>
  <c r="AM330" i="5"/>
  <c r="AL330" i="5"/>
  <c r="AK330" i="5"/>
  <c r="AJ330" i="5"/>
  <c r="AI330" i="5"/>
  <c r="AH330" i="5"/>
  <c r="AG330" i="5"/>
  <c r="AF330" i="5"/>
  <c r="AE330" i="5"/>
  <c r="AD330" i="5"/>
  <c r="AC330" i="5"/>
  <c r="AB330" i="5"/>
  <c r="AA330" i="5"/>
  <c r="P330" i="5"/>
  <c r="AO329" i="5"/>
  <c r="AN327" i="5"/>
  <c r="AM327" i="5"/>
  <c r="AL327" i="5"/>
  <c r="AK327" i="5"/>
  <c r="AJ327" i="5"/>
  <c r="AI327" i="5"/>
  <c r="AH327" i="5"/>
  <c r="AG327" i="5"/>
  <c r="AF327" i="5"/>
  <c r="AE327" i="5"/>
  <c r="AD327" i="5"/>
  <c r="P327" i="5"/>
  <c r="AO326" i="5"/>
  <c r="AN324" i="5"/>
  <c r="AM324" i="5"/>
  <c r="AL324" i="5"/>
  <c r="AK324" i="5"/>
  <c r="AJ324" i="5"/>
  <c r="AI324" i="5"/>
  <c r="AH324" i="5"/>
  <c r="AG324" i="5"/>
  <c r="AF324" i="5"/>
  <c r="AE324" i="5"/>
  <c r="AD324" i="5"/>
  <c r="AC324" i="5"/>
  <c r="AB324" i="5"/>
  <c r="AA324" i="5"/>
  <c r="P324" i="5"/>
  <c r="AO323" i="5"/>
  <c r="AN321" i="5"/>
  <c r="AM321" i="5"/>
  <c r="AL321" i="5"/>
  <c r="AK321" i="5"/>
  <c r="AJ321" i="5"/>
  <c r="AI321" i="5"/>
  <c r="AH321" i="5"/>
  <c r="AG321" i="5"/>
  <c r="AF321" i="5"/>
  <c r="AE321" i="5"/>
  <c r="AD321" i="5"/>
  <c r="P321" i="5"/>
  <c r="AO320" i="5"/>
  <c r="AN318" i="5"/>
  <c r="AM318" i="5"/>
  <c r="AL318" i="5"/>
  <c r="AK318" i="5"/>
  <c r="AJ318" i="5"/>
  <c r="AI318" i="5"/>
  <c r="AH318" i="5"/>
  <c r="AG318" i="5"/>
  <c r="AF318" i="5"/>
  <c r="AE318" i="5"/>
  <c r="AD318" i="5"/>
  <c r="AC318" i="5"/>
  <c r="AB318" i="5"/>
  <c r="AA318" i="5"/>
  <c r="P318" i="5"/>
  <c r="AO317" i="5"/>
  <c r="AN315" i="5"/>
  <c r="AM315" i="5"/>
  <c r="AL315" i="5"/>
  <c r="AK315" i="5"/>
  <c r="AJ315" i="5"/>
  <c r="AI315" i="5"/>
  <c r="AH315" i="5"/>
  <c r="AG315" i="5"/>
  <c r="AF315" i="5"/>
  <c r="AE315" i="5"/>
  <c r="AD315" i="5"/>
  <c r="AC315" i="5"/>
  <c r="AB315" i="5"/>
  <c r="AA315" i="5"/>
  <c r="P315" i="5"/>
  <c r="AC314" i="5"/>
  <c r="AO313" i="5"/>
  <c r="AC313" i="5"/>
  <c r="AN311" i="5"/>
  <c r="AM311" i="5"/>
  <c r="AL311" i="5"/>
  <c r="AK311" i="5"/>
  <c r="AJ311" i="5"/>
  <c r="AI311" i="5"/>
  <c r="AH311" i="5"/>
  <c r="AG311" i="5"/>
  <c r="AF311" i="5"/>
  <c r="AE311" i="5"/>
  <c r="AD311" i="5"/>
  <c r="P311" i="5"/>
  <c r="AO310" i="5"/>
  <c r="AN307" i="5"/>
  <c r="AM307" i="5"/>
  <c r="AL307" i="5"/>
  <c r="AK307" i="5"/>
  <c r="AJ307" i="5"/>
  <c r="AI307" i="5"/>
  <c r="AH307" i="5"/>
  <c r="AG307" i="5"/>
  <c r="AF307" i="5"/>
  <c r="AE307" i="5"/>
  <c r="AD307" i="5"/>
  <c r="AC307" i="5"/>
  <c r="AB307" i="5"/>
  <c r="AA307" i="5"/>
  <c r="AO306" i="5"/>
  <c r="AN304" i="5"/>
  <c r="AM304" i="5"/>
  <c r="AL304" i="5"/>
  <c r="AK304" i="5"/>
  <c r="AJ304" i="5"/>
  <c r="AI304" i="5"/>
  <c r="AH304" i="5"/>
  <c r="AG304" i="5"/>
  <c r="AF304" i="5"/>
  <c r="AE304" i="5"/>
  <c r="AD304" i="5"/>
  <c r="AC304" i="5"/>
  <c r="AB304" i="5"/>
  <c r="AA304" i="5"/>
  <c r="AO303" i="5"/>
  <c r="AN301" i="5"/>
  <c r="AM301" i="5"/>
  <c r="AL301" i="5"/>
  <c r="AK301" i="5"/>
  <c r="AJ301" i="5"/>
  <c r="AI301" i="5"/>
  <c r="AH301" i="5"/>
  <c r="AG301" i="5"/>
  <c r="AF301" i="5"/>
  <c r="AE301" i="5"/>
  <c r="AD301" i="5"/>
  <c r="AC301" i="5"/>
  <c r="AB301" i="5"/>
  <c r="AO300" i="5"/>
  <c r="AN298" i="5"/>
  <c r="AM298" i="5"/>
  <c r="AL298" i="5"/>
  <c r="AK298" i="5"/>
  <c r="AJ298" i="5"/>
  <c r="AI298" i="5"/>
  <c r="AH298" i="5"/>
  <c r="AG298" i="5"/>
  <c r="AF298" i="5"/>
  <c r="AE298" i="5"/>
  <c r="AD298" i="5"/>
  <c r="AC298" i="5"/>
  <c r="AB298" i="5"/>
  <c r="AO297" i="5"/>
  <c r="AN293" i="5"/>
  <c r="AM293" i="5"/>
  <c r="AL293" i="5"/>
  <c r="AK293" i="5"/>
  <c r="AJ293" i="5"/>
  <c r="AI293" i="5"/>
  <c r="AH293" i="5"/>
  <c r="AG293" i="5"/>
  <c r="AF293" i="5"/>
  <c r="AE293" i="5"/>
  <c r="AD293" i="5"/>
  <c r="AC293" i="5"/>
  <c r="AB293" i="5"/>
  <c r="AA293" i="5"/>
  <c r="P293" i="5"/>
  <c r="AO292" i="5"/>
  <c r="AN290" i="5"/>
  <c r="AM290" i="5"/>
  <c r="AL290" i="5"/>
  <c r="AK290" i="5"/>
  <c r="AJ290" i="5"/>
  <c r="AI290" i="5"/>
  <c r="AH290" i="5"/>
  <c r="AG290" i="5"/>
  <c r="AF290" i="5"/>
  <c r="AE290" i="5"/>
  <c r="AD290" i="5"/>
  <c r="AC290" i="5"/>
  <c r="AB290" i="5"/>
  <c r="P290" i="5"/>
  <c r="AO289" i="5"/>
  <c r="AC411" i="5"/>
  <c r="AA409" i="5"/>
  <c r="AN287" i="5"/>
  <c r="AM287" i="5"/>
  <c r="AL287" i="5"/>
  <c r="AK287" i="5"/>
  <c r="AJ287" i="5"/>
  <c r="AI287" i="5"/>
  <c r="AH287" i="5"/>
  <c r="AG287" i="5"/>
  <c r="AF287" i="5"/>
  <c r="AE287" i="5"/>
  <c r="AD287" i="5"/>
  <c r="AC287" i="5"/>
  <c r="AB287" i="5"/>
  <c r="AA287" i="5"/>
  <c r="P287" i="5"/>
  <c r="AO286" i="5"/>
  <c r="AN284" i="5"/>
  <c r="AM284" i="5"/>
  <c r="AL284" i="5"/>
  <c r="AK284" i="5"/>
  <c r="AJ284" i="5"/>
  <c r="AI284" i="5"/>
  <c r="AH284" i="5"/>
  <c r="AG284" i="5"/>
  <c r="AF284" i="5"/>
  <c r="AE284" i="5"/>
  <c r="AD284" i="5"/>
  <c r="AC284" i="5"/>
  <c r="AB284" i="5"/>
  <c r="AA284" i="5"/>
  <c r="P284" i="5"/>
  <c r="AO283" i="5"/>
  <c r="AN280" i="5"/>
  <c r="AM280" i="5"/>
  <c r="AL280" i="5"/>
  <c r="AK280" i="5"/>
  <c r="AJ280" i="5"/>
  <c r="AI280" i="5"/>
  <c r="AH280" i="5"/>
  <c r="AG280" i="5"/>
  <c r="AF280" i="5"/>
  <c r="AE280" i="5"/>
  <c r="AD280" i="5"/>
  <c r="AC280" i="5"/>
  <c r="AB280" i="5"/>
  <c r="AA280" i="5"/>
  <c r="P280" i="5"/>
  <c r="AO279" i="5"/>
  <c r="AN277" i="5"/>
  <c r="AM277" i="5"/>
  <c r="AL277" i="5"/>
  <c r="AK277" i="5"/>
  <c r="AJ277" i="5"/>
  <c r="AI277" i="5"/>
  <c r="AH277" i="5"/>
  <c r="AG277" i="5"/>
  <c r="AF277" i="5"/>
  <c r="AE277" i="5"/>
  <c r="AD277" i="5"/>
  <c r="AC277" i="5"/>
  <c r="AB277" i="5"/>
  <c r="AA277" i="5"/>
  <c r="P277" i="5"/>
  <c r="AO276" i="5"/>
  <c r="AN273" i="5"/>
  <c r="AM273" i="5"/>
  <c r="AL273" i="5"/>
  <c r="AK273" i="5"/>
  <c r="AJ273" i="5"/>
  <c r="AI273" i="5"/>
  <c r="AH273" i="5"/>
  <c r="AG273" i="5"/>
  <c r="AF273" i="5"/>
  <c r="AE273" i="5"/>
  <c r="AD273" i="5"/>
  <c r="AC273" i="5"/>
  <c r="AB273" i="5"/>
  <c r="AA273" i="5"/>
  <c r="P273" i="5"/>
  <c r="AO272" i="5"/>
  <c r="AN269" i="5"/>
  <c r="AM269" i="5"/>
  <c r="AL269" i="5"/>
  <c r="AK269" i="5"/>
  <c r="AJ269" i="5"/>
  <c r="AI269" i="5"/>
  <c r="AH269" i="5"/>
  <c r="AG269" i="5"/>
  <c r="AF269" i="5"/>
  <c r="AE269" i="5"/>
  <c r="AD269" i="5"/>
  <c r="AC269" i="5"/>
  <c r="AB269" i="5"/>
  <c r="AA269" i="5"/>
  <c r="P269" i="5"/>
  <c r="AO268" i="5"/>
  <c r="AN266" i="5"/>
  <c r="AM266" i="5"/>
  <c r="AL266" i="5"/>
  <c r="AK266" i="5"/>
  <c r="AJ266" i="5"/>
  <c r="AI266" i="5"/>
  <c r="AH266" i="5"/>
  <c r="AG266" i="5"/>
  <c r="AF266" i="5"/>
  <c r="AE266" i="5"/>
  <c r="AD266" i="5"/>
  <c r="AC266" i="5"/>
  <c r="AB266" i="5"/>
  <c r="AA266" i="5"/>
  <c r="P266" i="5"/>
  <c r="AO265" i="5"/>
  <c r="AN263" i="5"/>
  <c r="AM263" i="5"/>
  <c r="AL263" i="5"/>
  <c r="AK263" i="5"/>
  <c r="AJ263" i="5"/>
  <c r="AI263" i="5"/>
  <c r="AH263" i="5"/>
  <c r="AG263" i="5"/>
  <c r="AF263" i="5"/>
  <c r="AE263" i="5"/>
  <c r="AD263" i="5"/>
  <c r="AC263" i="5"/>
  <c r="AB263" i="5"/>
  <c r="AA263" i="5"/>
  <c r="P263" i="5"/>
  <c r="AO262" i="5"/>
  <c r="AN259" i="5"/>
  <c r="AM259" i="5"/>
  <c r="AL259" i="5"/>
  <c r="AK259" i="5"/>
  <c r="AJ259" i="5"/>
  <c r="AI259" i="5"/>
  <c r="AH259" i="5"/>
  <c r="AG259" i="5"/>
  <c r="AF259" i="5"/>
  <c r="AE259" i="5"/>
  <c r="AD259" i="5"/>
  <c r="AC259" i="5"/>
  <c r="AB259" i="5"/>
  <c r="AA259" i="5"/>
  <c r="P259" i="5"/>
  <c r="AO258" i="5"/>
  <c r="AN256" i="5"/>
  <c r="AM256" i="5"/>
  <c r="AL256" i="5"/>
  <c r="AK256" i="5"/>
  <c r="AJ256" i="5"/>
  <c r="AI256" i="5"/>
  <c r="AH256" i="5"/>
  <c r="AG256" i="5"/>
  <c r="AF256" i="5"/>
  <c r="AE256" i="5"/>
  <c r="AD256" i="5"/>
  <c r="AC256" i="5"/>
  <c r="AB256" i="5"/>
  <c r="AA256" i="5"/>
  <c r="P256" i="5"/>
  <c r="AO255" i="5"/>
  <c r="AN253" i="5"/>
  <c r="AM253" i="5"/>
  <c r="AL253" i="5"/>
  <c r="AK253" i="5"/>
  <c r="AJ253" i="5"/>
  <c r="AI253" i="5"/>
  <c r="AH253" i="5"/>
  <c r="AG253" i="5"/>
  <c r="AF253" i="5"/>
  <c r="AE253" i="5"/>
  <c r="AD253" i="5"/>
  <c r="AC253" i="5"/>
  <c r="AB253" i="5"/>
  <c r="AA253" i="5"/>
  <c r="P253" i="5"/>
  <c r="AO252" i="5"/>
  <c r="AN250" i="5"/>
  <c r="AM250" i="5"/>
  <c r="AL250" i="5"/>
  <c r="AK250" i="5"/>
  <c r="AJ250" i="5"/>
  <c r="AI250" i="5"/>
  <c r="AH250" i="5"/>
  <c r="AG250" i="5"/>
  <c r="AF250" i="5"/>
  <c r="AE250" i="5"/>
  <c r="AD250" i="5"/>
  <c r="AC250" i="5"/>
  <c r="AB250" i="5"/>
  <c r="AA250" i="5"/>
  <c r="P250" i="5"/>
  <c r="AO249" i="5"/>
  <c r="AN247" i="5"/>
  <c r="AM247" i="5"/>
  <c r="AL247" i="5"/>
  <c r="AK247" i="5"/>
  <c r="AJ247" i="5"/>
  <c r="AI247" i="5"/>
  <c r="AH247" i="5"/>
  <c r="AG247" i="5"/>
  <c r="AF247" i="5"/>
  <c r="AE247" i="5"/>
  <c r="AD247" i="5"/>
  <c r="AC247" i="5"/>
  <c r="AB247" i="5"/>
  <c r="AA247" i="5"/>
  <c r="P247" i="5"/>
  <c r="AO246" i="5"/>
  <c r="AN243" i="5"/>
  <c r="AM243" i="5"/>
  <c r="AL243" i="5"/>
  <c r="AK243" i="5"/>
  <c r="AJ243" i="5"/>
  <c r="AI243" i="5"/>
  <c r="AH243" i="5"/>
  <c r="AG243" i="5"/>
  <c r="AF243" i="5"/>
  <c r="AE243" i="5"/>
  <c r="AD243" i="5"/>
  <c r="AC243" i="5"/>
  <c r="AB243" i="5"/>
  <c r="AA243" i="5"/>
  <c r="AO242" i="5"/>
  <c r="AN240" i="5"/>
  <c r="AM240" i="5"/>
  <c r="AL240" i="5"/>
  <c r="AK240" i="5"/>
  <c r="AK388" i="5" s="1"/>
  <c r="AJ240" i="5"/>
  <c r="AI240" i="5"/>
  <c r="AH240" i="5"/>
  <c r="AG240" i="5"/>
  <c r="AF240" i="5"/>
  <c r="AE240" i="5"/>
  <c r="AD240" i="5"/>
  <c r="AC240" i="5"/>
  <c r="AB240" i="5"/>
  <c r="AA240" i="5"/>
  <c r="AO239" i="5"/>
  <c r="AN237" i="5"/>
  <c r="AM237" i="5"/>
  <c r="AL237" i="5"/>
  <c r="AK237" i="5"/>
  <c r="AJ237" i="5"/>
  <c r="AI237" i="5"/>
  <c r="AH237" i="5"/>
  <c r="AG237" i="5"/>
  <c r="AF237" i="5"/>
  <c r="AE237" i="5"/>
  <c r="AD237" i="5"/>
  <c r="AC237" i="5"/>
  <c r="AB237" i="5"/>
  <c r="AA237" i="5"/>
  <c r="AO236" i="5"/>
  <c r="AN234" i="5"/>
  <c r="AM234" i="5"/>
  <c r="AL234" i="5"/>
  <c r="AK234" i="5"/>
  <c r="AJ234" i="5"/>
  <c r="AI234" i="5"/>
  <c r="AH234" i="5"/>
  <c r="AG234" i="5"/>
  <c r="AF234" i="5"/>
  <c r="AE234" i="5"/>
  <c r="AD234" i="5"/>
  <c r="AC234" i="5"/>
  <c r="AB234" i="5"/>
  <c r="AA234" i="5"/>
  <c r="AO233" i="5"/>
  <c r="AN231" i="5"/>
  <c r="AM231" i="5"/>
  <c r="AL231" i="5"/>
  <c r="AK231" i="5"/>
  <c r="AJ231" i="5"/>
  <c r="AI231" i="5"/>
  <c r="AH231" i="5"/>
  <c r="AG231" i="5"/>
  <c r="AF231" i="5"/>
  <c r="AE231" i="5"/>
  <c r="AD231" i="5"/>
  <c r="AC231" i="5"/>
  <c r="AB231" i="5"/>
  <c r="AA231" i="5"/>
  <c r="AO230" i="5"/>
  <c r="AB388" i="5"/>
  <c r="AA388" i="5"/>
  <c r="Q198" i="5"/>
  <c r="AN196" i="5"/>
  <c r="AM196" i="5"/>
  <c r="AL196" i="5"/>
  <c r="AK196" i="5"/>
  <c r="AJ196" i="5"/>
  <c r="AI196" i="5"/>
  <c r="AH196" i="5"/>
  <c r="AG196" i="5"/>
  <c r="AF196" i="5"/>
  <c r="AE196" i="5"/>
  <c r="AD196" i="5"/>
  <c r="AC196" i="5"/>
  <c r="AB196" i="5"/>
  <c r="AA196" i="5"/>
  <c r="P196" i="5"/>
  <c r="AO195" i="5"/>
  <c r="AN193" i="5"/>
  <c r="AM193" i="5"/>
  <c r="AL193" i="5"/>
  <c r="AK193" i="5"/>
  <c r="AJ193" i="5"/>
  <c r="AI193" i="5"/>
  <c r="AH193" i="5"/>
  <c r="AG193" i="5"/>
  <c r="AF193" i="5"/>
  <c r="AE193" i="5"/>
  <c r="AD193" i="5"/>
  <c r="AC193" i="5"/>
  <c r="AB193" i="5"/>
  <c r="AA193" i="5"/>
  <c r="P193" i="5"/>
  <c r="AO192" i="5"/>
  <c r="AN190" i="5"/>
  <c r="AM190" i="5"/>
  <c r="AL190" i="5"/>
  <c r="AK190" i="5"/>
  <c r="AJ190" i="5"/>
  <c r="AI190" i="5"/>
  <c r="AH190" i="5"/>
  <c r="AG190" i="5"/>
  <c r="AF190" i="5"/>
  <c r="AE190" i="5"/>
  <c r="AD190" i="5"/>
  <c r="AC190" i="5"/>
  <c r="AB190" i="5"/>
  <c r="AA190" i="5"/>
  <c r="P190" i="5"/>
  <c r="AO189" i="5"/>
  <c r="AN187" i="5"/>
  <c r="AM187" i="5"/>
  <c r="AL187" i="5"/>
  <c r="AK187" i="5"/>
  <c r="AJ187" i="5"/>
  <c r="AI187" i="5"/>
  <c r="AH187" i="5"/>
  <c r="AG187" i="5"/>
  <c r="AF187" i="5"/>
  <c r="AE187" i="5"/>
  <c r="AD187" i="5"/>
  <c r="AC187" i="5"/>
  <c r="AB187" i="5"/>
  <c r="AA187" i="5"/>
  <c r="P187" i="5"/>
  <c r="AO186" i="5"/>
  <c r="AN184" i="5"/>
  <c r="AM184" i="5"/>
  <c r="AL184" i="5"/>
  <c r="AK184" i="5"/>
  <c r="AJ184" i="5"/>
  <c r="AI184" i="5"/>
  <c r="AH184" i="5"/>
  <c r="AG184" i="5"/>
  <c r="AF184" i="5"/>
  <c r="AE184" i="5"/>
  <c r="AD184" i="5"/>
  <c r="AC184" i="5"/>
  <c r="AB184" i="5"/>
  <c r="AA184" i="5"/>
  <c r="P184" i="5"/>
  <c r="AO183" i="5"/>
  <c r="AN181" i="5"/>
  <c r="AM181" i="5"/>
  <c r="AL181" i="5"/>
  <c r="AK181" i="5"/>
  <c r="AJ181" i="5"/>
  <c r="AI181" i="5"/>
  <c r="AH181" i="5"/>
  <c r="AG181" i="5"/>
  <c r="AF181" i="5"/>
  <c r="AE181" i="5"/>
  <c r="AD181" i="5"/>
  <c r="AC181" i="5"/>
  <c r="AB181" i="5"/>
  <c r="AA181" i="5"/>
  <c r="P181" i="5"/>
  <c r="AO180" i="5"/>
  <c r="AN178" i="5"/>
  <c r="AM178" i="5"/>
  <c r="AL178" i="5"/>
  <c r="AK178" i="5"/>
  <c r="AJ178" i="5"/>
  <c r="AI178" i="5"/>
  <c r="AH178" i="5"/>
  <c r="AG178" i="5"/>
  <c r="AF178" i="5"/>
  <c r="AE178" i="5"/>
  <c r="AD178" i="5"/>
  <c r="AC178" i="5"/>
  <c r="AB178" i="5"/>
  <c r="AA178" i="5"/>
  <c r="P178" i="5"/>
  <c r="AO177" i="5"/>
  <c r="AN175" i="5"/>
  <c r="AM175" i="5"/>
  <c r="AL175" i="5"/>
  <c r="AK175" i="5"/>
  <c r="AJ175" i="5"/>
  <c r="AI175" i="5"/>
  <c r="AH175" i="5"/>
  <c r="AG175" i="5"/>
  <c r="AF175" i="5"/>
  <c r="AE175" i="5"/>
  <c r="AD175" i="5"/>
  <c r="AC175" i="5"/>
  <c r="AB175" i="5"/>
  <c r="AA175" i="5"/>
  <c r="AO174" i="5"/>
  <c r="AN172" i="5"/>
  <c r="AM172" i="5"/>
  <c r="AL172" i="5"/>
  <c r="AK172" i="5"/>
  <c r="AJ172" i="5"/>
  <c r="AI172" i="5"/>
  <c r="AH172" i="5"/>
  <c r="AG172" i="5"/>
  <c r="AF172" i="5"/>
  <c r="AE172" i="5"/>
  <c r="AD172" i="5"/>
  <c r="AC172" i="5"/>
  <c r="AB172" i="5"/>
  <c r="AA172" i="5"/>
  <c r="P172" i="5"/>
  <c r="AO171" i="5"/>
  <c r="AN169" i="5"/>
  <c r="AM169" i="5"/>
  <c r="AL169" i="5"/>
  <c r="AK169" i="5"/>
  <c r="AJ169" i="5"/>
  <c r="AI169" i="5"/>
  <c r="AH169" i="5"/>
  <c r="AG169" i="5"/>
  <c r="AF169" i="5"/>
  <c r="AE169" i="5"/>
  <c r="AD169" i="5"/>
  <c r="AC169" i="5"/>
  <c r="AB169" i="5"/>
  <c r="AA169" i="5"/>
  <c r="P169" i="5"/>
  <c r="AO168" i="5"/>
  <c r="AN166" i="5"/>
  <c r="AM166" i="5"/>
  <c r="AL166" i="5"/>
  <c r="AK166" i="5"/>
  <c r="AJ166" i="5"/>
  <c r="AI166" i="5"/>
  <c r="AH166" i="5"/>
  <c r="AG166" i="5"/>
  <c r="AF166" i="5"/>
  <c r="AE166" i="5"/>
  <c r="AD166" i="5"/>
  <c r="AC166" i="5"/>
  <c r="AB166" i="5"/>
  <c r="AA166" i="5"/>
  <c r="P166" i="5"/>
  <c r="AO165" i="5"/>
  <c r="AN163" i="5"/>
  <c r="AM163" i="5"/>
  <c r="AL163" i="5"/>
  <c r="AK163" i="5"/>
  <c r="AJ163" i="5"/>
  <c r="AI163" i="5"/>
  <c r="AH163" i="5"/>
  <c r="AG163" i="5"/>
  <c r="AF163" i="5"/>
  <c r="AE163" i="5"/>
  <c r="AD163" i="5"/>
  <c r="AC163" i="5"/>
  <c r="AB163" i="5"/>
  <c r="AA163" i="5"/>
  <c r="P163" i="5"/>
  <c r="AO162" i="5"/>
  <c r="AN160" i="5"/>
  <c r="AM160" i="5"/>
  <c r="AL160" i="5"/>
  <c r="AK160" i="5"/>
  <c r="AJ160" i="5"/>
  <c r="AI160" i="5"/>
  <c r="AH160" i="5"/>
  <c r="AG160" i="5"/>
  <c r="AF160" i="5"/>
  <c r="AE160" i="5"/>
  <c r="AD160" i="5"/>
  <c r="AC160" i="5"/>
  <c r="AB160" i="5"/>
  <c r="AA160" i="5"/>
  <c r="P160" i="5"/>
  <c r="AO159" i="5"/>
  <c r="AN157" i="5"/>
  <c r="AM157" i="5"/>
  <c r="AL157" i="5"/>
  <c r="AK157" i="5"/>
  <c r="AJ157" i="5"/>
  <c r="AI157" i="5"/>
  <c r="AH157" i="5"/>
  <c r="AG157" i="5"/>
  <c r="AF157" i="5"/>
  <c r="AE157" i="5"/>
  <c r="AD157" i="5"/>
  <c r="AC157" i="5"/>
  <c r="AB157" i="5"/>
  <c r="AA157" i="5"/>
  <c r="P157" i="5"/>
  <c r="AO156" i="5"/>
  <c r="AN153" i="5"/>
  <c r="AM153" i="5"/>
  <c r="AL153" i="5"/>
  <c r="AK153" i="5"/>
  <c r="AJ153" i="5"/>
  <c r="AI153" i="5"/>
  <c r="AH153" i="5"/>
  <c r="AG153" i="5"/>
  <c r="AF153" i="5"/>
  <c r="AE153" i="5"/>
  <c r="AD153" i="5"/>
  <c r="AC153" i="5"/>
  <c r="AB153" i="5"/>
  <c r="AA153" i="5"/>
  <c r="P153" i="5"/>
  <c r="AO152" i="5"/>
  <c r="AN150" i="5"/>
  <c r="AM150" i="5"/>
  <c r="AL150" i="5"/>
  <c r="AK150" i="5"/>
  <c r="AJ150" i="5"/>
  <c r="AI150" i="5"/>
  <c r="AH150" i="5"/>
  <c r="AG150" i="5"/>
  <c r="AF150" i="5"/>
  <c r="AE150" i="5"/>
  <c r="AD150" i="5"/>
  <c r="AC150" i="5"/>
  <c r="AB150" i="5"/>
  <c r="AA150" i="5"/>
  <c r="P150" i="5"/>
  <c r="AO149" i="5"/>
  <c r="AN147" i="5"/>
  <c r="AM147" i="5"/>
  <c r="AL147" i="5"/>
  <c r="AK147" i="5"/>
  <c r="AJ147" i="5"/>
  <c r="AI147" i="5"/>
  <c r="AH147" i="5"/>
  <c r="AG147" i="5"/>
  <c r="AF147" i="5"/>
  <c r="AE147" i="5"/>
  <c r="AD147" i="5"/>
  <c r="AC147" i="5"/>
  <c r="AB147" i="5"/>
  <c r="AA147" i="5"/>
  <c r="P147" i="5"/>
  <c r="AO146" i="5"/>
  <c r="AN143" i="5"/>
  <c r="AM143" i="5"/>
  <c r="AL143" i="5"/>
  <c r="AK143" i="5"/>
  <c r="AJ143" i="5"/>
  <c r="AI143" i="5"/>
  <c r="AH143" i="5"/>
  <c r="AG143" i="5"/>
  <c r="AF143" i="5"/>
  <c r="AE143" i="5"/>
  <c r="AD143" i="5"/>
  <c r="AC143" i="5"/>
  <c r="AB143" i="5"/>
  <c r="AA143" i="5"/>
  <c r="P143" i="5"/>
  <c r="AO142" i="5"/>
  <c r="AN140" i="5"/>
  <c r="AM140" i="5"/>
  <c r="AL140" i="5"/>
  <c r="AK140" i="5"/>
  <c r="AJ140" i="5"/>
  <c r="AI140" i="5"/>
  <c r="AH140" i="5"/>
  <c r="AG140" i="5"/>
  <c r="AF140" i="5"/>
  <c r="AE140" i="5"/>
  <c r="AD140" i="5"/>
  <c r="AC140" i="5"/>
  <c r="AB140" i="5"/>
  <c r="AA140" i="5"/>
  <c r="P140" i="5"/>
  <c r="AO139" i="5"/>
  <c r="AN137" i="5"/>
  <c r="AM137" i="5"/>
  <c r="AL137" i="5"/>
  <c r="AK137" i="5"/>
  <c r="AJ137" i="5"/>
  <c r="AI137" i="5"/>
  <c r="AH137" i="5"/>
  <c r="AG137" i="5"/>
  <c r="AF137" i="5"/>
  <c r="AE137" i="5"/>
  <c r="AD137" i="5"/>
  <c r="AC137" i="5"/>
  <c r="AB137" i="5"/>
  <c r="AA137" i="5"/>
  <c r="P137" i="5"/>
  <c r="AO136" i="5"/>
  <c r="AN134" i="5"/>
  <c r="AM134" i="5"/>
  <c r="AL134" i="5"/>
  <c r="AK134" i="5"/>
  <c r="AJ134" i="5"/>
  <c r="AI134" i="5"/>
  <c r="AH134" i="5"/>
  <c r="AG134" i="5"/>
  <c r="AF134" i="5"/>
  <c r="AE134" i="5"/>
  <c r="AD134" i="5"/>
  <c r="AC134" i="5"/>
  <c r="AB134" i="5"/>
  <c r="AA134" i="5"/>
  <c r="P134" i="5"/>
  <c r="AO133" i="5"/>
  <c r="AN131" i="5"/>
  <c r="AM131" i="5"/>
  <c r="AL131" i="5"/>
  <c r="AK131" i="5"/>
  <c r="AJ131" i="5"/>
  <c r="AI131" i="5"/>
  <c r="AH131" i="5"/>
  <c r="AG131" i="5"/>
  <c r="AF131" i="5"/>
  <c r="AE131" i="5"/>
  <c r="AD131" i="5"/>
  <c r="AC131" i="5"/>
  <c r="AB131" i="5"/>
  <c r="AA131" i="5"/>
  <c r="P131" i="5"/>
  <c r="AO130" i="5"/>
  <c r="AN128" i="5"/>
  <c r="AM128" i="5"/>
  <c r="AL128" i="5"/>
  <c r="AK128" i="5"/>
  <c r="AJ128" i="5"/>
  <c r="AI128" i="5"/>
  <c r="AH128" i="5"/>
  <c r="AG128" i="5"/>
  <c r="AF128" i="5"/>
  <c r="AE128" i="5"/>
  <c r="AD128" i="5"/>
  <c r="AC128" i="5"/>
  <c r="AB128" i="5"/>
  <c r="AA128" i="5"/>
  <c r="P128" i="5"/>
  <c r="AO127" i="5"/>
  <c r="AN125" i="5"/>
  <c r="AM125" i="5"/>
  <c r="AL125" i="5"/>
  <c r="AK125" i="5"/>
  <c r="AJ125" i="5"/>
  <c r="AI125" i="5"/>
  <c r="AH125" i="5"/>
  <c r="AG125" i="5"/>
  <c r="AF125" i="5"/>
  <c r="AE125" i="5"/>
  <c r="AD125" i="5"/>
  <c r="AC125" i="5"/>
  <c r="AB125" i="5"/>
  <c r="AA125" i="5"/>
  <c r="AC123" i="5"/>
  <c r="AB123" i="5"/>
  <c r="AB124" i="5" s="1"/>
  <c r="AC124" i="5" s="1"/>
  <c r="AC122" i="5"/>
  <c r="AO122" i="5" s="1"/>
  <c r="AN120" i="5"/>
  <c r="AM120" i="5"/>
  <c r="AL120" i="5"/>
  <c r="AK120" i="5"/>
  <c r="AJ120" i="5"/>
  <c r="AI120" i="5"/>
  <c r="AH120" i="5"/>
  <c r="AG120" i="5"/>
  <c r="AF120" i="5"/>
  <c r="AE120" i="5"/>
  <c r="AD120" i="5"/>
  <c r="AC120" i="5"/>
  <c r="AB120" i="5"/>
  <c r="AA120" i="5"/>
  <c r="P120" i="5"/>
  <c r="AO119" i="5"/>
  <c r="AN116" i="5"/>
  <c r="AM116" i="5"/>
  <c r="AL116" i="5"/>
  <c r="AK116" i="5"/>
  <c r="AJ116" i="5"/>
  <c r="AI116" i="5"/>
  <c r="AH116" i="5"/>
  <c r="AG116" i="5"/>
  <c r="AF116" i="5"/>
  <c r="AE116" i="5"/>
  <c r="AD116" i="5"/>
  <c r="AC116" i="5"/>
  <c r="AB116" i="5"/>
  <c r="AA116" i="5"/>
  <c r="D198" i="5"/>
  <c r="AO115" i="5"/>
  <c r="AN113" i="5"/>
  <c r="AM113" i="5"/>
  <c r="AL113" i="5"/>
  <c r="AK113" i="5"/>
  <c r="AJ113" i="5"/>
  <c r="AI113" i="5"/>
  <c r="AH113" i="5"/>
  <c r="AG113" i="5"/>
  <c r="AF113" i="5"/>
  <c r="AE113" i="5"/>
  <c r="AD113" i="5"/>
  <c r="AC113" i="5"/>
  <c r="AB113" i="5"/>
  <c r="AA113" i="5"/>
  <c r="AO112" i="5"/>
  <c r="AN110" i="5"/>
  <c r="AM110" i="5"/>
  <c r="AL110" i="5"/>
  <c r="AK110" i="5"/>
  <c r="AJ110" i="5"/>
  <c r="AI110" i="5"/>
  <c r="AH110" i="5"/>
  <c r="AG110" i="5"/>
  <c r="AF110" i="5"/>
  <c r="AE110" i="5"/>
  <c r="AD110" i="5"/>
  <c r="AC110" i="5"/>
  <c r="AB110" i="5"/>
  <c r="AA110" i="5"/>
  <c r="AO109" i="5"/>
  <c r="AN107" i="5"/>
  <c r="AM107" i="5"/>
  <c r="AL107" i="5"/>
  <c r="AK107" i="5"/>
  <c r="AJ107" i="5"/>
  <c r="AI107" i="5"/>
  <c r="AH107" i="5"/>
  <c r="AG107" i="5"/>
  <c r="AF107" i="5"/>
  <c r="AE107" i="5"/>
  <c r="AD107" i="5"/>
  <c r="AC107" i="5"/>
  <c r="AB107" i="5"/>
  <c r="AA107" i="5"/>
  <c r="AO106" i="5"/>
  <c r="AN102" i="5"/>
  <c r="AM102" i="5"/>
  <c r="AL102" i="5"/>
  <c r="AK102" i="5"/>
  <c r="AJ102" i="5"/>
  <c r="AI102" i="5"/>
  <c r="AH102" i="5"/>
  <c r="AG102" i="5"/>
  <c r="AF102" i="5"/>
  <c r="AE102" i="5"/>
  <c r="AD102" i="5"/>
  <c r="AC102" i="5"/>
  <c r="AB102" i="5"/>
  <c r="AA102" i="5"/>
  <c r="P102" i="5"/>
  <c r="AO101" i="5"/>
  <c r="AN99" i="5"/>
  <c r="AM99" i="5"/>
  <c r="AL99" i="5"/>
  <c r="AK99" i="5"/>
  <c r="AJ99" i="5"/>
  <c r="AI99" i="5"/>
  <c r="AH99" i="5"/>
  <c r="AG99" i="5"/>
  <c r="AF99" i="5"/>
  <c r="AE99" i="5"/>
  <c r="AD99" i="5"/>
  <c r="AC99" i="5"/>
  <c r="AB99" i="5"/>
  <c r="AA99" i="5"/>
  <c r="P99" i="5"/>
  <c r="AO98" i="5"/>
  <c r="AN96" i="5"/>
  <c r="AM96" i="5"/>
  <c r="AL96" i="5"/>
  <c r="AK96" i="5"/>
  <c r="AJ96" i="5"/>
  <c r="AI96" i="5"/>
  <c r="AH96" i="5"/>
  <c r="AG96" i="5"/>
  <c r="AF96" i="5"/>
  <c r="AE96" i="5"/>
  <c r="AD96" i="5"/>
  <c r="AC96" i="5"/>
  <c r="AB96" i="5"/>
  <c r="AA96" i="5"/>
  <c r="P96" i="5"/>
  <c r="AO95" i="5"/>
  <c r="AN93" i="5"/>
  <c r="AM93" i="5"/>
  <c r="AL93" i="5"/>
  <c r="AK93" i="5"/>
  <c r="AJ93" i="5"/>
  <c r="AI93" i="5"/>
  <c r="AH93" i="5"/>
  <c r="AG93" i="5"/>
  <c r="AF93" i="5"/>
  <c r="AE93" i="5"/>
  <c r="AD93" i="5"/>
  <c r="AC93" i="5"/>
  <c r="AB93" i="5"/>
  <c r="AA93" i="5"/>
  <c r="P93" i="5"/>
  <c r="AO92" i="5"/>
  <c r="AN89" i="5"/>
  <c r="AM89" i="5"/>
  <c r="AL89" i="5"/>
  <c r="AK89" i="5"/>
  <c r="AJ89" i="5"/>
  <c r="AI89" i="5"/>
  <c r="AH89" i="5"/>
  <c r="AG89" i="5"/>
  <c r="AF89" i="5"/>
  <c r="AE89" i="5"/>
  <c r="AD89" i="5"/>
  <c r="AC89" i="5"/>
  <c r="AB89" i="5"/>
  <c r="AA89" i="5"/>
  <c r="P89" i="5"/>
  <c r="AO88" i="5"/>
  <c r="AN86" i="5"/>
  <c r="AM86" i="5"/>
  <c r="AL86" i="5"/>
  <c r="AK86" i="5"/>
  <c r="AJ86" i="5"/>
  <c r="AI86" i="5"/>
  <c r="AH86" i="5"/>
  <c r="AG86" i="5"/>
  <c r="AF86" i="5"/>
  <c r="AE86" i="5"/>
  <c r="AD86" i="5"/>
  <c r="AC86" i="5"/>
  <c r="AB86" i="5"/>
  <c r="AA86" i="5"/>
  <c r="P86" i="5"/>
  <c r="AO85" i="5"/>
  <c r="AN82" i="5"/>
  <c r="AM82" i="5"/>
  <c r="AL82" i="5"/>
  <c r="AK82" i="5"/>
  <c r="AJ82" i="5"/>
  <c r="AI82" i="5"/>
  <c r="AH82" i="5"/>
  <c r="AG82" i="5"/>
  <c r="AF82" i="5"/>
  <c r="AE82" i="5"/>
  <c r="AD82" i="5"/>
  <c r="AC82" i="5"/>
  <c r="AB82" i="5"/>
  <c r="AA82" i="5"/>
  <c r="P82" i="5"/>
  <c r="AO81" i="5"/>
  <c r="AN78" i="5"/>
  <c r="AM78" i="5"/>
  <c r="AL78" i="5"/>
  <c r="AK78" i="5"/>
  <c r="AJ78" i="5"/>
  <c r="AI78" i="5"/>
  <c r="AH78" i="5"/>
  <c r="AG78" i="5"/>
  <c r="AF78" i="5"/>
  <c r="AE78" i="5"/>
  <c r="AD78" i="5"/>
  <c r="AC78" i="5"/>
  <c r="AB78" i="5"/>
  <c r="AA78" i="5"/>
  <c r="P78" i="5"/>
  <c r="AO77" i="5"/>
  <c r="AN75" i="5"/>
  <c r="AM75" i="5"/>
  <c r="AL75" i="5"/>
  <c r="AK75" i="5"/>
  <c r="AJ75" i="5"/>
  <c r="AI75" i="5"/>
  <c r="AH75" i="5"/>
  <c r="AG75" i="5"/>
  <c r="AF75" i="5"/>
  <c r="AE75" i="5"/>
  <c r="AD75" i="5"/>
  <c r="AC75" i="5"/>
  <c r="AB75" i="5"/>
  <c r="AA75" i="5"/>
  <c r="P75" i="5"/>
  <c r="AO74" i="5"/>
  <c r="AN72" i="5"/>
  <c r="AM72" i="5"/>
  <c r="AL72" i="5"/>
  <c r="AK72" i="5"/>
  <c r="AJ72" i="5"/>
  <c r="AI72" i="5"/>
  <c r="AH72" i="5"/>
  <c r="AG72" i="5"/>
  <c r="AF72" i="5"/>
  <c r="AE72" i="5"/>
  <c r="AD72" i="5"/>
  <c r="AC72" i="5"/>
  <c r="AB72" i="5"/>
  <c r="AA72" i="5"/>
  <c r="P72" i="5"/>
  <c r="AO71" i="5"/>
  <c r="AN68" i="5"/>
  <c r="AM68" i="5"/>
  <c r="AL68" i="5"/>
  <c r="AK68" i="5"/>
  <c r="AJ68" i="5"/>
  <c r="AI68" i="5"/>
  <c r="AH68" i="5"/>
  <c r="AG68" i="5"/>
  <c r="AF68" i="5"/>
  <c r="AE68" i="5"/>
  <c r="AD68" i="5"/>
  <c r="AC68" i="5"/>
  <c r="AB68" i="5"/>
  <c r="AA68" i="5"/>
  <c r="P68" i="5"/>
  <c r="AO67" i="5"/>
  <c r="AN65" i="5"/>
  <c r="AM65" i="5"/>
  <c r="AL65" i="5"/>
  <c r="AK65" i="5"/>
  <c r="AJ65" i="5"/>
  <c r="AI65" i="5"/>
  <c r="AH65" i="5"/>
  <c r="AG65" i="5"/>
  <c r="AF65" i="5"/>
  <c r="AE65" i="5"/>
  <c r="AD65" i="5"/>
  <c r="AC65" i="5"/>
  <c r="AB65" i="5"/>
  <c r="AA65" i="5"/>
  <c r="P65" i="5"/>
  <c r="AO64" i="5"/>
  <c r="AN62" i="5"/>
  <c r="AM62" i="5"/>
  <c r="AL62" i="5"/>
  <c r="AK62" i="5"/>
  <c r="AJ62" i="5"/>
  <c r="AI62" i="5"/>
  <c r="AH62" i="5"/>
  <c r="AG62" i="5"/>
  <c r="AF62" i="5"/>
  <c r="AE62" i="5"/>
  <c r="AD62" i="5"/>
  <c r="AC62" i="5"/>
  <c r="AB62" i="5"/>
  <c r="AA62" i="5"/>
  <c r="P62" i="5"/>
  <c r="AO61" i="5"/>
  <c r="AN59" i="5"/>
  <c r="AM59" i="5"/>
  <c r="AL59" i="5"/>
  <c r="AK59" i="5"/>
  <c r="AJ59" i="5"/>
  <c r="AI59" i="5"/>
  <c r="AH59" i="5"/>
  <c r="AG59" i="5"/>
  <c r="AF59" i="5"/>
  <c r="AE59" i="5"/>
  <c r="AD59" i="5"/>
  <c r="AC59" i="5"/>
  <c r="AB59" i="5"/>
  <c r="AA59" i="5"/>
  <c r="P59" i="5"/>
  <c r="AC58" i="5"/>
  <c r="AC57" i="5"/>
  <c r="AO57" i="5" s="1"/>
  <c r="AN55" i="5"/>
  <c r="AM55" i="5"/>
  <c r="AL55" i="5"/>
  <c r="AK55" i="5"/>
  <c r="AJ55" i="5"/>
  <c r="AI55" i="5"/>
  <c r="AH55" i="5"/>
  <c r="AG55" i="5"/>
  <c r="AF55" i="5"/>
  <c r="AE55" i="5"/>
  <c r="AD55" i="5"/>
  <c r="AC55" i="5"/>
  <c r="AB55" i="5"/>
  <c r="AA55" i="5"/>
  <c r="P55" i="5"/>
  <c r="AO54" i="5"/>
  <c r="AN51" i="5"/>
  <c r="AM51" i="5"/>
  <c r="AL51" i="5"/>
  <c r="AK51" i="5"/>
  <c r="AJ51" i="5"/>
  <c r="AI51" i="5"/>
  <c r="AH51" i="5"/>
  <c r="AG51" i="5"/>
  <c r="AF51" i="5"/>
  <c r="AE51" i="5"/>
  <c r="AD51" i="5"/>
  <c r="AC51" i="5"/>
  <c r="AB51" i="5"/>
  <c r="AA51" i="5"/>
  <c r="AO50" i="5"/>
  <c r="AN48" i="5"/>
  <c r="AM48" i="5"/>
  <c r="AL48" i="5"/>
  <c r="AK48" i="5"/>
  <c r="AJ48" i="5"/>
  <c r="AI48" i="5"/>
  <c r="AH48" i="5"/>
  <c r="AG48" i="5"/>
  <c r="AF48" i="5"/>
  <c r="AE48" i="5"/>
  <c r="AD48" i="5"/>
  <c r="AC48" i="5"/>
  <c r="AB48" i="5"/>
  <c r="AA48" i="5"/>
  <c r="AO47" i="5"/>
  <c r="AN45" i="5"/>
  <c r="AM45" i="5"/>
  <c r="AL45" i="5"/>
  <c r="AK45" i="5"/>
  <c r="AJ45" i="5"/>
  <c r="AI45" i="5"/>
  <c r="AH45" i="5"/>
  <c r="AG45" i="5"/>
  <c r="AF45" i="5"/>
  <c r="AE45" i="5"/>
  <c r="AD45" i="5"/>
  <c r="AC45" i="5"/>
  <c r="AB45" i="5"/>
  <c r="AA45" i="5"/>
  <c r="AO44" i="5"/>
  <c r="AN42" i="5"/>
  <c r="AM42" i="5"/>
  <c r="AL42" i="5"/>
  <c r="AK42" i="5"/>
  <c r="AJ42" i="5"/>
  <c r="AI42" i="5"/>
  <c r="AH42" i="5"/>
  <c r="AG42" i="5"/>
  <c r="AF42" i="5"/>
  <c r="AE42" i="5"/>
  <c r="AD42" i="5"/>
  <c r="AC42" i="5"/>
  <c r="AB42" i="5"/>
  <c r="AA42" i="5"/>
  <c r="AD212" i="5"/>
  <c r="AO41" i="5"/>
  <c r="AN39" i="5"/>
  <c r="AM39" i="5"/>
  <c r="AL39" i="5"/>
  <c r="AL216" i="5" s="1"/>
  <c r="AK39" i="5"/>
  <c r="AJ39" i="5"/>
  <c r="AI39" i="5"/>
  <c r="AH39" i="5"/>
  <c r="AG39" i="5"/>
  <c r="AF39" i="5"/>
  <c r="AE39" i="5"/>
  <c r="AE198" i="5" s="1"/>
  <c r="AD39" i="5"/>
  <c r="AC39" i="5"/>
  <c r="AB39" i="5"/>
  <c r="AA39" i="5"/>
  <c r="AO38" i="5"/>
  <c r="AB217" i="5"/>
  <c r="AE213" i="5"/>
  <c r="AN215" i="5"/>
  <c r="AM215" i="5"/>
  <c r="AL214" i="5"/>
  <c r="AK214" i="5"/>
  <c r="AJ213" i="5"/>
  <c r="AI213" i="5"/>
  <c r="AH212" i="5"/>
  <c r="AG212" i="5"/>
  <c r="AF211" i="5"/>
  <c r="AE211" i="5"/>
  <c r="AD211" i="5"/>
  <c r="AA198" i="5"/>
  <c r="I22" i="3"/>
  <c r="J22" i="3"/>
  <c r="K22" i="3"/>
  <c r="L22" i="3"/>
  <c r="M22" i="3"/>
  <c r="N22" i="3"/>
  <c r="I106" i="3"/>
  <c r="J106" i="3"/>
  <c r="K106" i="3"/>
  <c r="L106" i="3"/>
  <c r="M106" i="3"/>
  <c r="N106" i="3"/>
  <c r="I107" i="3"/>
  <c r="J107" i="3"/>
  <c r="K107" i="3"/>
  <c r="L107" i="3"/>
  <c r="M107" i="3"/>
  <c r="N107" i="3"/>
  <c r="I108" i="3"/>
  <c r="J108" i="3"/>
  <c r="K108" i="3"/>
  <c r="L108" i="3"/>
  <c r="M108" i="3"/>
  <c r="N108" i="3"/>
  <c r="H107" i="3"/>
  <c r="H108" i="3"/>
  <c r="N99" i="3"/>
  <c r="M99" i="3"/>
  <c r="L99" i="3"/>
  <c r="K99" i="3"/>
  <c r="J99" i="3"/>
  <c r="I99" i="3"/>
  <c r="H99" i="3"/>
  <c r="I104" i="3"/>
  <c r="J104" i="3"/>
  <c r="K104" i="3"/>
  <c r="L104" i="3"/>
  <c r="M104" i="3"/>
  <c r="N104" i="3"/>
  <c r="H104" i="3"/>
  <c r="N94" i="3" l="1"/>
  <c r="J94" i="3"/>
  <c r="J42" i="3" s="1"/>
  <c r="K94" i="3"/>
  <c r="H94" i="3"/>
  <c r="L94" i="3"/>
  <c r="M94" i="3"/>
  <c r="G94" i="3"/>
  <c r="I94" i="3"/>
  <c r="G73" i="3"/>
  <c r="H73" i="3"/>
  <c r="I73" i="3"/>
  <c r="I109" i="3"/>
  <c r="I43" i="3" s="1"/>
  <c r="H109" i="3"/>
  <c r="J109" i="3"/>
  <c r="AC212" i="5"/>
  <c r="AB405" i="5"/>
  <c r="AB1346" i="5" s="1"/>
  <c r="AB1354" i="5"/>
  <c r="AC219" i="5"/>
  <c r="AB211" i="5"/>
  <c r="AB212" i="5"/>
  <c r="AD594" i="5"/>
  <c r="AB198" i="5"/>
  <c r="AB206" i="5" s="1"/>
  <c r="AB214" i="5"/>
  <c r="AB975" i="5" s="1"/>
  <c r="AC405" i="5"/>
  <c r="AC221" i="5"/>
  <c r="AC211" i="5"/>
  <c r="AB215" i="5"/>
  <c r="AB216" i="5"/>
  <c r="AB1164" i="5" s="1"/>
  <c r="AD598" i="5"/>
  <c r="AE598" i="5"/>
  <c r="AE207" i="5"/>
  <c r="AC218" i="5"/>
  <c r="AG208" i="5"/>
  <c r="AC220" i="5"/>
  <c r="AM1348" i="5"/>
  <c r="AE206" i="5"/>
  <c r="AD791" i="5"/>
  <c r="AK975" i="5"/>
  <c r="AH214" i="5"/>
  <c r="AH975" i="5" s="1"/>
  <c r="AN981" i="5"/>
  <c r="AK198" i="5"/>
  <c r="AM208" i="5"/>
  <c r="AG211" i="5"/>
  <c r="AG396" i="5" s="1"/>
  <c r="AI212" i="5"/>
  <c r="AK213" i="5"/>
  <c r="AK786" i="5" s="1"/>
  <c r="AM214" i="5"/>
  <c r="AA216" i="5"/>
  <c r="AC217" i="5"/>
  <c r="AD405" i="5"/>
  <c r="AB409" i="5"/>
  <c r="AJ586" i="5"/>
  <c r="AM794" i="5"/>
  <c r="AJ1171" i="5"/>
  <c r="AA988" i="5"/>
  <c r="I967" i="5"/>
  <c r="AL198" i="5"/>
  <c r="AL206" i="5" s="1"/>
  <c r="AH211" i="5"/>
  <c r="AH396" i="5" s="1"/>
  <c r="AJ212" i="5"/>
  <c r="AL213" i="5"/>
  <c r="AN214" i="5"/>
  <c r="AN975" i="5" s="1"/>
  <c r="AA218" i="5"/>
  <c r="AE405" i="5"/>
  <c r="AC409" i="5"/>
  <c r="AK586" i="5"/>
  <c r="AK596" i="5" s="1"/>
  <c r="AN794" i="5"/>
  <c r="AF1174" i="5"/>
  <c r="AM198" i="5"/>
  <c r="AM206" i="5" s="1"/>
  <c r="AA206" i="5"/>
  <c r="AI211" i="5"/>
  <c r="AI396" i="5" s="1"/>
  <c r="AK212" i="5"/>
  <c r="AK594" i="5" s="1"/>
  <c r="AM213" i="5"/>
  <c r="AA215" i="5"/>
  <c r="AC216" i="5"/>
  <c r="AB218" i="5"/>
  <c r="AF598" i="5"/>
  <c r="AC388" i="5"/>
  <c r="AE399" i="5"/>
  <c r="AK791" i="5"/>
  <c r="AL586" i="5"/>
  <c r="AD1156" i="5"/>
  <c r="AD1169" i="5" s="1"/>
  <c r="AN198" i="5"/>
  <c r="AJ211" i="5"/>
  <c r="AL212" i="5"/>
  <c r="AN213" i="5"/>
  <c r="AN786" i="5" s="1"/>
  <c r="AD216" i="5"/>
  <c r="AD1164" i="5" s="1"/>
  <c r="AF405" i="5"/>
  <c r="AF1346" i="5" s="1"/>
  <c r="AD388" i="5"/>
  <c r="AF399" i="5"/>
  <c r="AG405" i="5"/>
  <c r="AM586" i="5"/>
  <c r="AM596" i="5" s="1"/>
  <c r="AA794" i="5"/>
  <c r="AA795" i="5"/>
  <c r="J967" i="5"/>
  <c r="AH981" i="5"/>
  <c r="AD1354" i="5"/>
  <c r="AE1174" i="5"/>
  <c r="AB1340" i="5"/>
  <c r="AB1351" i="5" s="1"/>
  <c r="AH1169" i="5"/>
  <c r="AB596" i="5"/>
  <c r="AK211" i="5"/>
  <c r="AM212" i="5"/>
  <c r="AM594" i="5" s="1"/>
  <c r="AA214" i="5"/>
  <c r="AA975" i="5" s="1"/>
  <c r="AC215" i="5"/>
  <c r="AE216" i="5"/>
  <c r="AA219" i="5"/>
  <c r="AJ402" i="5"/>
  <c r="AJ595" i="5" s="1"/>
  <c r="AE388" i="5"/>
  <c r="AE397" i="5" s="1"/>
  <c r="AG399" i="5"/>
  <c r="AH405" i="5"/>
  <c r="AN586" i="5"/>
  <c r="AN596" i="5" s="1"/>
  <c r="AA778" i="5"/>
  <c r="AB778" i="5"/>
  <c r="AB795" i="5"/>
  <c r="AB1348" i="5" s="1"/>
  <c r="AB796" i="5"/>
  <c r="AB1167" i="5" s="1"/>
  <c r="K967" i="5"/>
  <c r="AA990" i="5"/>
  <c r="AI981" i="5"/>
  <c r="AC1351" i="5"/>
  <c r="AB208" i="5"/>
  <c r="AL211" i="5"/>
  <c r="AN212" i="5"/>
  <c r="AN594" i="5" s="1"/>
  <c r="AD215" i="5"/>
  <c r="AF216" i="5"/>
  <c r="AB219" i="5"/>
  <c r="AB403" i="5"/>
  <c r="AB787" i="5" s="1"/>
  <c r="AC407" i="5"/>
  <c r="AF388" i="5"/>
  <c r="AF397" i="5" s="1"/>
  <c r="AH399" i="5"/>
  <c r="AC402" i="5"/>
  <c r="AC595" i="5" s="1"/>
  <c r="AE403" i="5"/>
  <c r="AI405" i="5"/>
  <c r="AI1346" i="5" s="1"/>
  <c r="AA411" i="5"/>
  <c r="AN791" i="5"/>
  <c r="AA981" i="5"/>
  <c r="AC897" i="5"/>
  <c r="AO896" i="5"/>
  <c r="AJ981" i="5"/>
  <c r="AA1352" i="5"/>
  <c r="AA791" i="5"/>
  <c r="AA1171" i="5"/>
  <c r="AD1351" i="5"/>
  <c r="AD978" i="5"/>
  <c r="AC208" i="5"/>
  <c r="AM211" i="5"/>
  <c r="AM396" i="5" s="1"/>
  <c r="AA213" i="5"/>
  <c r="AA786" i="5" s="1"/>
  <c r="AC214" i="5"/>
  <c r="AC975" i="5" s="1"/>
  <c r="AE215" i="5"/>
  <c r="AG216" i="5"/>
  <c r="AG1164" i="5" s="1"/>
  <c r="AJ598" i="5"/>
  <c r="AC404" i="5"/>
  <c r="AC976" i="5" s="1"/>
  <c r="AA408" i="5"/>
  <c r="AG388" i="5"/>
  <c r="AG397" i="5" s="1"/>
  <c r="AI399" i="5"/>
  <c r="AJ405" i="5"/>
  <c r="AB411" i="5"/>
  <c r="AB981" i="5"/>
  <c r="AA979" i="5"/>
  <c r="AD208" i="5"/>
  <c r="AJ207" i="5"/>
  <c r="AN211" i="5"/>
  <c r="AB213" i="5"/>
  <c r="AB786" i="5" s="1"/>
  <c r="AD214" i="5"/>
  <c r="AD975" i="5" s="1"/>
  <c r="AF215" i="5"/>
  <c r="AH216" i="5"/>
  <c r="AH1164" i="5" s="1"/>
  <c r="AA220" i="5"/>
  <c r="AK598" i="5"/>
  <c r="AH388" i="5"/>
  <c r="AH397" i="5" s="1"/>
  <c r="AA586" i="5"/>
  <c r="AD795" i="5"/>
  <c r="AD1348" i="5" s="1"/>
  <c r="AE1348" i="5"/>
  <c r="AE786" i="5"/>
  <c r="AE1169" i="5"/>
  <c r="AF1354" i="5"/>
  <c r="AF1171" i="5"/>
  <c r="AF979" i="5"/>
  <c r="AC198" i="5"/>
  <c r="AC206" i="5" s="1"/>
  <c r="AE208" i="5"/>
  <c r="AA212" i="5"/>
  <c r="AC213" i="5"/>
  <c r="AE214" i="5"/>
  <c r="AG215" i="5"/>
  <c r="AI216" i="5"/>
  <c r="AB220" i="5"/>
  <c r="AH406" i="5"/>
  <c r="AH1165" i="5" s="1"/>
  <c r="AB410" i="5"/>
  <c r="AI388" i="5"/>
  <c r="AI397" i="5" s="1"/>
  <c r="AK399" i="5"/>
  <c r="AJ404" i="5"/>
  <c r="AL405" i="5"/>
  <c r="AG598" i="5"/>
  <c r="AD981" i="5"/>
  <c r="AB1171" i="5"/>
  <c r="AI1354" i="5"/>
  <c r="AJ1169" i="5"/>
  <c r="AH1171" i="5"/>
  <c r="AG1351" i="5"/>
  <c r="AD198" i="5"/>
  <c r="AD206" i="5" s="1"/>
  <c r="AD213" i="5"/>
  <c r="AD786" i="5" s="1"/>
  <c r="AF214" i="5"/>
  <c r="AH215" i="5"/>
  <c r="AJ216" i="5"/>
  <c r="AJ1164" i="5" s="1"/>
  <c r="AM598" i="5"/>
  <c r="AJ388" i="5"/>
  <c r="AJ397" i="5" s="1"/>
  <c r="AL399" i="5"/>
  <c r="AK404" i="5"/>
  <c r="AK976" i="5" s="1"/>
  <c r="AM405" i="5"/>
  <c r="AM1346" i="5" s="1"/>
  <c r="AA407" i="5"/>
  <c r="AB791" i="5"/>
  <c r="AB794" i="5"/>
  <c r="AB978" i="5" s="1"/>
  <c r="AC1171" i="5"/>
  <c r="AK1156" i="5"/>
  <c r="AK1169" i="5" s="1"/>
  <c r="AK1174" i="5"/>
  <c r="AK1350" i="5" s="1"/>
  <c r="AI1169" i="5"/>
  <c r="AA211" i="5"/>
  <c r="AA396" i="5" s="1"/>
  <c r="AG214" i="5"/>
  <c r="AI215" i="5"/>
  <c r="AK216" i="5"/>
  <c r="AK1164" i="5" s="1"/>
  <c r="AA221" i="5"/>
  <c r="AN598" i="5"/>
  <c r="AL404" i="5"/>
  <c r="AN405" i="5"/>
  <c r="AN1346" i="5" s="1"/>
  <c r="AD586" i="5"/>
  <c r="AD596" i="5" s="1"/>
  <c r="S701" i="5"/>
  <c r="R701" i="5"/>
  <c r="AD1171" i="5"/>
  <c r="AK1354" i="5"/>
  <c r="AL1156" i="5"/>
  <c r="AL1174" i="5"/>
  <c r="AN1169" i="5"/>
  <c r="AC1156" i="5"/>
  <c r="AC1169" i="5" s="1"/>
  <c r="AC1174" i="5"/>
  <c r="AI1351" i="5"/>
  <c r="AE1354" i="5"/>
  <c r="AG1169" i="5"/>
  <c r="AG981" i="5"/>
  <c r="AB221" i="5"/>
  <c r="AL388" i="5"/>
  <c r="AL397" i="5" s="1"/>
  <c r="AN399" i="5"/>
  <c r="AE586" i="5"/>
  <c r="AE596" i="5" s="1"/>
  <c r="AH978" i="5"/>
  <c r="AK978" i="5"/>
  <c r="AC702" i="5"/>
  <c r="AC794" i="5" s="1"/>
  <c r="AC978" i="5" s="1"/>
  <c r="AO701" i="5"/>
  <c r="AI791" i="5"/>
  <c r="AE1171" i="5"/>
  <c r="AF985" i="5"/>
  <c r="AM1156" i="5"/>
  <c r="AM1169" i="5" s="1"/>
  <c r="AM1351" i="5"/>
  <c r="AF213" i="5"/>
  <c r="AJ1351" i="5"/>
  <c r="AJ791" i="5"/>
  <c r="AG198" i="5"/>
  <c r="AG206" i="5" s="1"/>
  <c r="AI208" i="5"/>
  <c r="AE212" i="5"/>
  <c r="AE594" i="5" s="1"/>
  <c r="AG213" i="5"/>
  <c r="AG786" i="5" s="1"/>
  <c r="AI214" i="5"/>
  <c r="AI975" i="5" s="1"/>
  <c r="AK215" i="5"/>
  <c r="AM216" i="5"/>
  <c r="AM1164" i="5" s="1"/>
  <c r="AA410" i="5"/>
  <c r="AM388" i="5"/>
  <c r="AA397" i="5"/>
  <c r="AL403" i="5"/>
  <c r="AF586" i="5"/>
  <c r="AF596" i="5" s="1"/>
  <c r="AD603" i="5"/>
  <c r="AI794" i="5"/>
  <c r="AM1354" i="5"/>
  <c r="AN1174" i="5"/>
  <c r="AN1350" i="5" s="1"/>
  <c r="AK1340" i="5"/>
  <c r="AK1351" i="5" s="1"/>
  <c r="AG1354" i="5"/>
  <c r="AH198" i="5"/>
  <c r="AH206" i="5" s="1"/>
  <c r="AJ208" i="5"/>
  <c r="AF212" i="5"/>
  <c r="AF594" i="5" s="1"/>
  <c r="AH213" i="5"/>
  <c r="AJ214" i="5"/>
  <c r="AL215" i="5"/>
  <c r="AN216" i="5"/>
  <c r="AN1164" i="5" s="1"/>
  <c r="AN388" i="5"/>
  <c r="AN397" i="5" s="1"/>
  <c r="AB397" i="5"/>
  <c r="AM403" i="5"/>
  <c r="AM787" i="5" s="1"/>
  <c r="AA405" i="5"/>
  <c r="AB408" i="5"/>
  <c r="AG586" i="5"/>
  <c r="AG596" i="5" s="1"/>
  <c r="AN1354" i="5"/>
  <c r="AH1351" i="5"/>
  <c r="AL1171" i="5"/>
  <c r="AL981" i="5"/>
  <c r="AI198" i="5"/>
  <c r="AA217" i="5"/>
  <c r="AB598" i="5"/>
  <c r="AH586" i="5"/>
  <c r="AH596" i="5" s="1"/>
  <c r="AK789" i="5"/>
  <c r="AA1174" i="5"/>
  <c r="AF198" i="5"/>
  <c r="AH208" i="5"/>
  <c r="AJ215" i="5"/>
  <c r="AM981" i="5"/>
  <c r="AJ198" i="5"/>
  <c r="AJ206" i="5" s="1"/>
  <c r="AL208" i="5"/>
  <c r="AC598" i="5"/>
  <c r="AB399" i="5"/>
  <c r="AH791" i="5"/>
  <c r="AI586" i="5"/>
  <c r="AI596" i="5" s="1"/>
  <c r="AK981" i="5"/>
  <c r="AI1171" i="5"/>
  <c r="AJ984" i="5"/>
  <c r="AA989" i="5"/>
  <c r="AB1174" i="5"/>
  <c r="AB1350" i="5" s="1"/>
  <c r="AN1340" i="5"/>
  <c r="AN1351" i="5" s="1"/>
  <c r="AC510" i="5"/>
  <c r="AC586" i="5" s="1"/>
  <c r="AC596" i="5" s="1"/>
  <c r="E778" i="5"/>
  <c r="AF778" i="5"/>
  <c r="AG795" i="5"/>
  <c r="AG1348" i="5" s="1"/>
  <c r="L894" i="5"/>
  <c r="L967" i="5" s="1"/>
  <c r="AG967" i="5"/>
  <c r="AI985" i="5"/>
  <c r="AH1174" i="5"/>
  <c r="AG778" i="5"/>
  <c r="AF794" i="5"/>
  <c r="AF978" i="5" s="1"/>
  <c r="AH795" i="5"/>
  <c r="AH1348" i="5" s="1"/>
  <c r="M894" i="5"/>
  <c r="M967" i="5" s="1"/>
  <c r="G967" i="5"/>
  <c r="AH967" i="5"/>
  <c r="AH979" i="5" s="1"/>
  <c r="AI1174" i="5"/>
  <c r="AI1350" i="5" s="1"/>
  <c r="AH778" i="5"/>
  <c r="AH789" i="5" s="1"/>
  <c r="AI795" i="5"/>
  <c r="AI1348" i="5" s="1"/>
  <c r="AI967" i="5"/>
  <c r="AK985" i="5"/>
  <c r="AJ1174" i="5"/>
  <c r="AJ1350" i="5" s="1"/>
  <c r="H541" i="5"/>
  <c r="I541" i="5" s="1"/>
  <c r="J541" i="5" s="1"/>
  <c r="K541" i="5" s="1"/>
  <c r="L541" i="5" s="1"/>
  <c r="AB608" i="5" s="1"/>
  <c r="AI778" i="5"/>
  <c r="AI789" i="5" s="1"/>
  <c r="AJ795" i="5"/>
  <c r="AJ1348" i="5" s="1"/>
  <c r="AJ967" i="5"/>
  <c r="AJ979" i="5" s="1"/>
  <c r="AL985" i="5"/>
  <c r="AJ778" i="5"/>
  <c r="AK795" i="5"/>
  <c r="AK1348" i="5" s="1"/>
  <c r="AK967" i="5"/>
  <c r="AK979" i="5" s="1"/>
  <c r="AL795" i="5"/>
  <c r="AL967" i="5"/>
  <c r="AN985" i="5"/>
  <c r="AM1174" i="5"/>
  <c r="AM1350" i="5" s="1"/>
  <c r="AM967" i="5"/>
  <c r="AM979" i="5" s="1"/>
  <c r="AA986" i="5"/>
  <c r="AM778" i="5"/>
  <c r="AM789" i="5" s="1"/>
  <c r="AN795" i="5"/>
  <c r="AN1348" i="5" s="1"/>
  <c r="AN967" i="5"/>
  <c r="AN979" i="5" s="1"/>
  <c r="AN778" i="5"/>
  <c r="AN789" i="5" s="1"/>
  <c r="F894" i="5"/>
  <c r="AM985" i="5" s="1"/>
  <c r="AA984" i="5"/>
  <c r="D586" i="5"/>
  <c r="H894" i="5"/>
  <c r="AD1174" i="5"/>
  <c r="AD1350" i="5" s="1"/>
  <c r="AD967" i="5"/>
  <c r="AD979" i="5" s="1"/>
  <c r="N109" i="3"/>
  <c r="L109" i="3"/>
  <c r="M109" i="3"/>
  <c r="K109" i="3"/>
  <c r="AD604" i="5" l="1"/>
  <c r="AD1166" i="5" s="1"/>
  <c r="AE606" i="5"/>
  <c r="AE604" i="5"/>
  <c r="AE1166" i="5" s="1"/>
  <c r="M541" i="5"/>
  <c r="AD608" i="5"/>
  <c r="AC608" i="5"/>
  <c r="AA608" i="5"/>
  <c r="AE608" i="5"/>
  <c r="AE605" i="5"/>
  <c r="AD607" i="5"/>
  <c r="AM1349" i="5"/>
  <c r="AM1168" i="5"/>
  <c r="AH604" i="5"/>
  <c r="AH1166" i="5" s="1"/>
  <c r="AF604" i="5"/>
  <c r="AF1166" i="5" s="1"/>
  <c r="AD602" i="5"/>
  <c r="AD977" i="5" s="1"/>
  <c r="AI979" i="5"/>
  <c r="AH601" i="5"/>
  <c r="AH788" i="5" s="1"/>
  <c r="AE791" i="5"/>
  <c r="AI604" i="5"/>
  <c r="AI1166" i="5" s="1"/>
  <c r="AA399" i="5"/>
  <c r="AN404" i="5"/>
  <c r="AN976" i="5" s="1"/>
  <c r="AF786" i="5"/>
  <c r="AE602" i="5"/>
  <c r="AE977" i="5" s="1"/>
  <c r="AA1169" i="5"/>
  <c r="AB407" i="5"/>
  <c r="AJ1354" i="5"/>
  <c r="AE975" i="5"/>
  <c r="AF1351" i="5"/>
  <c r="AI404" i="5"/>
  <c r="AI976" i="5" s="1"/>
  <c r="AE1351" i="5"/>
  <c r="AF403" i="5"/>
  <c r="AF787" i="5" s="1"/>
  <c r="AA606" i="5"/>
  <c r="AF1164" i="5"/>
  <c r="AC795" i="5"/>
  <c r="AC1348" i="5" s="1"/>
  <c r="AJ406" i="5"/>
  <c r="AJ1165" i="5" s="1"/>
  <c r="AC403" i="5"/>
  <c r="AC787" i="5" s="1"/>
  <c r="AD404" i="5"/>
  <c r="AD976" i="5" s="1"/>
  <c r="AN978" i="5"/>
  <c r="AA403" i="5"/>
  <c r="AA787" i="5" s="1"/>
  <c r="AM978" i="5"/>
  <c r="AF1169" i="5"/>
  <c r="AC207" i="5"/>
  <c r="AL787" i="5"/>
  <c r="AE601" i="5"/>
  <c r="AE788" i="5" s="1"/>
  <c r="AF975" i="5"/>
  <c r="AC786" i="5"/>
  <c r="AG403" i="5"/>
  <c r="AG787" i="5" s="1"/>
  <c r="AD402" i="5"/>
  <c r="AD595" i="5" s="1"/>
  <c r="AB606" i="5"/>
  <c r="AH1346" i="5"/>
  <c r="AA978" i="5"/>
  <c r="AA402" i="5"/>
  <c r="AA595" i="5" s="1"/>
  <c r="AC399" i="5"/>
  <c r="AA601" i="5"/>
  <c r="AA788" i="5" s="1"/>
  <c r="AB402" i="5"/>
  <c r="AB595" i="5" s="1"/>
  <c r="AF396" i="5"/>
  <c r="AD207" i="5"/>
  <c r="AL976" i="5"/>
  <c r="AA594" i="5"/>
  <c r="AH1354" i="5"/>
  <c r="AE402" i="5"/>
  <c r="AE595" i="5" s="1"/>
  <c r="AF404" i="5"/>
  <c r="AF976" i="5" s="1"/>
  <c r="AC606" i="5"/>
  <c r="AD399" i="5"/>
  <c r="AH403" i="5"/>
  <c r="AH787" i="5" s="1"/>
  <c r="AI786" i="5"/>
  <c r="AD406" i="5"/>
  <c r="AD1165" i="5" s="1"/>
  <c r="AC410" i="5"/>
  <c r="AF603" i="5"/>
  <c r="AL1350" i="5"/>
  <c r="AE985" i="5"/>
  <c r="AD985" i="5"/>
  <c r="AA985" i="5"/>
  <c r="F967" i="5"/>
  <c r="AH985" i="5"/>
  <c r="AG985" i="5"/>
  <c r="AF789" i="5"/>
  <c r="AI602" i="5"/>
  <c r="AI977" i="5" s="1"/>
  <c r="AF206" i="5"/>
  <c r="AK208" i="5"/>
  <c r="AG602" i="5"/>
  <c r="AG977" i="5" s="1"/>
  <c r="AM397" i="5"/>
  <c r="AL1351" i="5"/>
  <c r="AA406" i="5"/>
  <c r="AL1169" i="5"/>
  <c r="AH402" i="5"/>
  <c r="AH595" i="5" s="1"/>
  <c r="AL396" i="5"/>
  <c r="AB789" i="5"/>
  <c r="AD403" i="5"/>
  <c r="AD787" i="5" s="1"/>
  <c r="AD397" i="5"/>
  <c r="AC397" i="5"/>
  <c r="AO397" i="5" s="1"/>
  <c r="AA404" i="5"/>
  <c r="AA976" i="5" s="1"/>
  <c r="AG594" i="5"/>
  <c r="G701" i="5"/>
  <c r="J66" i="3" s="1"/>
  <c r="J73" i="3" s="1"/>
  <c r="J14" i="3" s="1"/>
  <c r="AH603" i="5"/>
  <c r="AJ978" i="5"/>
  <c r="AN396" i="5"/>
  <c r="AI603" i="5"/>
  <c r="AG603" i="5"/>
  <c r="AJ789" i="5"/>
  <c r="AJ985" i="5"/>
  <c r="AI601" i="5"/>
  <c r="AI788" i="5" s="1"/>
  <c r="AA1351" i="5"/>
  <c r="AI206" i="5"/>
  <c r="AG601" i="5"/>
  <c r="AG788" i="5" s="1"/>
  <c r="AM404" i="5"/>
  <c r="AM976" i="5" s="1"/>
  <c r="AM399" i="5"/>
  <c r="AC601" i="5"/>
  <c r="AC788" i="5" s="1"/>
  <c r="AF208" i="5"/>
  <c r="AN406" i="5"/>
  <c r="AN1165" i="5" s="1"/>
  <c r="AJ399" i="5"/>
  <c r="AC778" i="5"/>
  <c r="AC789" i="5" s="1"/>
  <c r="AK406" i="5"/>
  <c r="AK1165" i="5" s="1"/>
  <c r="AA789" i="5"/>
  <c r="AA604" i="5"/>
  <c r="AB601" i="5"/>
  <c r="AB788" i="5" s="1"/>
  <c r="AA1346" i="5"/>
  <c r="AA1164" i="5"/>
  <c r="AL402" i="5"/>
  <c r="AL595" i="5" s="1"/>
  <c r="AE396" i="5"/>
  <c r="AC396" i="5"/>
  <c r="AE979" i="5"/>
  <c r="AA598" i="5"/>
  <c r="AI402" i="5"/>
  <c r="AI595" i="5" s="1"/>
  <c r="AL1346" i="5"/>
  <c r="AA605" i="5"/>
  <c r="AB604" i="5"/>
  <c r="AB1166" i="5" s="1"/>
  <c r="AA603" i="5"/>
  <c r="AA602" i="5"/>
  <c r="AA977" i="5" s="1"/>
  <c r="AJ604" i="5"/>
  <c r="AJ1166" i="5" s="1"/>
  <c r="AM975" i="5"/>
  <c r="AC1346" i="5"/>
  <c r="AC408" i="5"/>
  <c r="AL1349" i="5"/>
  <c r="AL1168" i="5"/>
  <c r="AC604" i="5"/>
  <c r="AC1166" i="5" s="1"/>
  <c r="AC406" i="5"/>
  <c r="AC1165" i="5" s="1"/>
  <c r="AI978" i="5"/>
  <c r="AL1354" i="5"/>
  <c r="AC603" i="5"/>
  <c r="AJ976" i="5"/>
  <c r="AC981" i="5"/>
  <c r="AO981" i="5" s="1"/>
  <c r="AG404" i="5"/>
  <c r="AG976" i="5" s="1"/>
  <c r="AB605" i="5"/>
  <c r="AM604" i="5"/>
  <c r="AM1166" i="5" s="1"/>
  <c r="AB603" i="5"/>
  <c r="AC1164" i="5"/>
  <c r="AK604" i="5"/>
  <c r="AK1166" i="5" s="1"/>
  <c r="AL786" i="5"/>
  <c r="AJ603" i="5"/>
  <c r="AG791" i="5"/>
  <c r="AB207" i="5"/>
  <c r="AL1164" i="5"/>
  <c r="AE603" i="5"/>
  <c r="AC602" i="5"/>
  <c r="AC977" i="5" s="1"/>
  <c r="AF1349" i="5"/>
  <c r="AF1168" i="5"/>
  <c r="AG978" i="5"/>
  <c r="AA607" i="5"/>
  <c r="AA1354" i="5"/>
  <c r="AE787" i="5"/>
  <c r="AC605" i="5"/>
  <c r="AM603" i="5"/>
  <c r="AL604" i="5"/>
  <c r="AL1166" i="5" s="1"/>
  <c r="AK603" i="5"/>
  <c r="AJ594" i="5"/>
  <c r="AJ596" i="5"/>
  <c r="AI594" i="5"/>
  <c r="AB406" i="5"/>
  <c r="AB1165" i="5" s="1"/>
  <c r="AI403" i="5"/>
  <c r="AI787" i="5" s="1"/>
  <c r="AF402" i="5"/>
  <c r="AF595" i="5" s="1"/>
  <c r="AF597" i="5" s="1"/>
  <c r="AF1347" i="5" s="1"/>
  <c r="AB607" i="5"/>
  <c r="AD605" i="5"/>
  <c r="AL594" i="5"/>
  <c r="AL603" i="5"/>
  <c r="AM786" i="5"/>
  <c r="AJ602" i="5"/>
  <c r="AJ977" i="5" s="1"/>
  <c r="AN403" i="5"/>
  <c r="AN787" i="5" s="1"/>
  <c r="AG1171" i="5"/>
  <c r="AO1171" i="5" s="1"/>
  <c r="AA208" i="5"/>
  <c r="AG975" i="5"/>
  <c r="AF790" i="5"/>
  <c r="AC607" i="5"/>
  <c r="AH598" i="5"/>
  <c r="AE1350" i="5"/>
  <c r="AM602" i="5"/>
  <c r="AM977" i="5" s="1"/>
  <c r="AJ396" i="5"/>
  <c r="AL596" i="5"/>
  <c r="AK602" i="5"/>
  <c r="AK977" i="5" s="1"/>
  <c r="AN208" i="5"/>
  <c r="AJ601" i="5"/>
  <c r="AJ788" i="5" s="1"/>
  <c r="AH594" i="5"/>
  <c r="AD606" i="5"/>
  <c r="AB594" i="5"/>
  <c r="AN604" i="5"/>
  <c r="AN1166" i="5" s="1"/>
  <c r="AM601" i="5"/>
  <c r="AM788" i="5" s="1"/>
  <c r="AN206" i="5"/>
  <c r="AL602" i="5"/>
  <c r="AL977" i="5" s="1"/>
  <c r="AK601" i="5"/>
  <c r="AK788" i="5" s="1"/>
  <c r="AK206" i="5"/>
  <c r="AO206" i="5" s="1"/>
  <c r="AB602" i="5"/>
  <c r="AB977" i="5" s="1"/>
  <c r="AE406" i="5"/>
  <c r="AE1165" i="5" s="1"/>
  <c r="AB396" i="5"/>
  <c r="AM207" i="5"/>
  <c r="AE607" i="5"/>
  <c r="AN603" i="5"/>
  <c r="AE1164" i="5"/>
  <c r="AL791" i="5"/>
  <c r="AL601" i="5"/>
  <c r="AL788" i="5" s="1"/>
  <c r="AO203" i="5"/>
  <c r="AO204" i="5"/>
  <c r="AO205" i="5"/>
  <c r="AH398" i="5"/>
  <c r="AF791" i="5"/>
  <c r="AG789" i="5"/>
  <c r="AL978" i="5"/>
  <c r="AF602" i="5"/>
  <c r="AF977" i="5" s="1"/>
  <c r="AL789" i="5"/>
  <c r="AE978" i="5"/>
  <c r="AF406" i="5"/>
  <c r="AF1165" i="5" s="1"/>
  <c r="AL207" i="5"/>
  <c r="AF981" i="5"/>
  <c r="AN1168" i="5"/>
  <c r="AN1349" i="5"/>
  <c r="AH1350" i="5"/>
  <c r="AF601" i="5"/>
  <c r="AF788" i="5" s="1"/>
  <c r="AA596" i="5"/>
  <c r="AO596" i="5" s="1"/>
  <c r="AL406" i="5"/>
  <c r="AL1165" i="5" s="1"/>
  <c r="AK403" i="5"/>
  <c r="AK787" i="5" s="1"/>
  <c r="AJ403" i="5"/>
  <c r="AJ787" i="5" s="1"/>
  <c r="AN602" i="5"/>
  <c r="AN977" i="5" s="1"/>
  <c r="AI406" i="5"/>
  <c r="AI1165" i="5" s="1"/>
  <c r="AG1350" i="5"/>
  <c r="AF1350" i="5"/>
  <c r="AG406" i="5"/>
  <c r="AG1165" i="5" s="1"/>
  <c r="AD1346" i="5"/>
  <c r="AG604" i="5"/>
  <c r="AG1166" i="5" s="1"/>
  <c r="AK402" i="5"/>
  <c r="AK595" i="5" s="1"/>
  <c r="AE981" i="5"/>
  <c r="AD396" i="5"/>
  <c r="AE789" i="5"/>
  <c r="AC594" i="5"/>
  <c r="AL979" i="5"/>
  <c r="AH602" i="5"/>
  <c r="AH977" i="5" s="1"/>
  <c r="AC1350" i="5"/>
  <c r="AI1349" i="5"/>
  <c r="AI1168" i="5"/>
  <c r="AM406" i="5"/>
  <c r="AM1165" i="5" s="1"/>
  <c r="AI598" i="5"/>
  <c r="AN601" i="5"/>
  <c r="AN788" i="5" s="1"/>
  <c r="AG1346" i="5"/>
  <c r="AE1346" i="5"/>
  <c r="AB404" i="5"/>
  <c r="AB976" i="5" s="1"/>
  <c r="AM402" i="5"/>
  <c r="AM595" i="5" s="1"/>
  <c r="AK397" i="5"/>
  <c r="AD789" i="5"/>
  <c r="AC791" i="5"/>
  <c r="AO791" i="5" s="1"/>
  <c r="AL598" i="5"/>
  <c r="AK1349" i="5"/>
  <c r="AK1168" i="5"/>
  <c r="AJ975" i="5"/>
  <c r="AO975" i="5" s="1"/>
  <c r="AJ790" i="5"/>
  <c r="AH786" i="5"/>
  <c r="AO786" i="5" s="1"/>
  <c r="AD601" i="5"/>
  <c r="AD788" i="5" s="1"/>
  <c r="AI1164" i="5"/>
  <c r="AJ1346" i="5"/>
  <c r="AA987" i="5"/>
  <c r="H967" i="5"/>
  <c r="AL1348" i="5"/>
  <c r="AG979" i="5"/>
  <c r="AC398" i="5"/>
  <c r="AB1169" i="5"/>
  <c r="AE597" i="5"/>
  <c r="AE1347" i="5" s="1"/>
  <c r="AK405" i="5"/>
  <c r="AK1346" i="5" s="1"/>
  <c r="AH404" i="5"/>
  <c r="AH976" i="5" s="1"/>
  <c r="AN1171" i="5"/>
  <c r="AM791" i="5"/>
  <c r="AK396" i="5"/>
  <c r="AM1171" i="5"/>
  <c r="AE404" i="5"/>
  <c r="AE976" i="5" s="1"/>
  <c r="AC1354" i="5"/>
  <c r="AK1171" i="5"/>
  <c r="AN402" i="5"/>
  <c r="AN595" i="5" s="1"/>
  <c r="AL975" i="5"/>
  <c r="AJ786" i="5"/>
  <c r="AG402" i="5"/>
  <c r="AG595" i="5" s="1"/>
  <c r="AF1348" i="5"/>
  <c r="AH597" i="5" l="1"/>
  <c r="AH1347" i="5" s="1"/>
  <c r="AO396" i="5"/>
  <c r="H701" i="5"/>
  <c r="T701" i="5"/>
  <c r="AK790" i="5"/>
  <c r="AN980" i="5"/>
  <c r="AD980" i="5"/>
  <c r="AJ980" i="5"/>
  <c r="AO783" i="5"/>
  <c r="AJ1353" i="5"/>
  <c r="AO789" i="5"/>
  <c r="AL398" i="5"/>
  <c r="AH1349" i="5"/>
  <c r="AH1353" i="5" s="1"/>
  <c r="AH1168" i="5"/>
  <c r="AF1353" i="5"/>
  <c r="AO395" i="5"/>
  <c r="AF980" i="5"/>
  <c r="AN790" i="5"/>
  <c r="AO1163" i="5"/>
  <c r="AO202" i="5"/>
  <c r="AO207" i="5" s="1"/>
  <c r="AO209" i="5" s="1"/>
  <c r="AA207" i="5"/>
  <c r="AO394" i="5"/>
  <c r="AL790" i="5"/>
  <c r="AH790" i="5"/>
  <c r="AO1162" i="5"/>
  <c r="AO974" i="5"/>
  <c r="AA1168" i="5"/>
  <c r="AA1350" i="5"/>
  <c r="AO1350" i="5" s="1"/>
  <c r="AO393" i="5"/>
  <c r="AO399" i="5"/>
  <c r="AL597" i="5"/>
  <c r="AL1347" i="5" s="1"/>
  <c r="AL1353" i="5" s="1"/>
  <c r="AC597" i="5"/>
  <c r="AC1347" i="5" s="1"/>
  <c r="AO1354" i="5"/>
  <c r="AH980" i="5"/>
  <c r="AO1345" i="5"/>
  <c r="AO208" i="5"/>
  <c r="AO1161" i="5"/>
  <c r="AK597" i="5"/>
  <c r="AK1347" i="5" s="1"/>
  <c r="AK1353" i="5" s="1"/>
  <c r="AO973" i="5"/>
  <c r="AO1351" i="5"/>
  <c r="AE796" i="5"/>
  <c r="AE1167" i="5" s="1"/>
  <c r="AE1170" i="5" s="1"/>
  <c r="AD796" i="5"/>
  <c r="AD1167" i="5" s="1"/>
  <c r="AD1170" i="5" s="1"/>
  <c r="AC796" i="5"/>
  <c r="AC1167" i="5" s="1"/>
  <c r="AA796" i="5"/>
  <c r="G778" i="5"/>
  <c r="AH796" i="5"/>
  <c r="AH1167" i="5" s="1"/>
  <c r="AH1170" i="5" s="1"/>
  <c r="AG796" i="5"/>
  <c r="AG1167" i="5" s="1"/>
  <c r="AG1170" i="5" s="1"/>
  <c r="AK796" i="5"/>
  <c r="AK1167" i="5" s="1"/>
  <c r="AK1170" i="5" s="1"/>
  <c r="AN796" i="5"/>
  <c r="AN1167" i="5" s="1"/>
  <c r="AN1170" i="5" s="1"/>
  <c r="AL796" i="5"/>
  <c r="AL1167" i="5" s="1"/>
  <c r="AL1170" i="5" s="1"/>
  <c r="AJ796" i="5"/>
  <c r="AJ1167" i="5" s="1"/>
  <c r="AJ1170" i="5" s="1"/>
  <c r="AF796" i="5"/>
  <c r="AF1167" i="5" s="1"/>
  <c r="AF1170" i="5" s="1"/>
  <c r="AM796" i="5"/>
  <c r="AM1167" i="5" s="1"/>
  <c r="AM1170" i="5" s="1"/>
  <c r="AI796" i="5"/>
  <c r="AI1167" i="5" s="1"/>
  <c r="AI1170" i="5" s="1"/>
  <c r="AO392" i="5"/>
  <c r="AA398" i="5"/>
  <c r="AI790" i="5"/>
  <c r="AI597" i="5"/>
  <c r="AI1347" i="5" s="1"/>
  <c r="AI1353" i="5" s="1"/>
  <c r="AI980" i="5"/>
  <c r="AO1160" i="5"/>
  <c r="AO1164" i="5"/>
  <c r="AO972" i="5"/>
  <c r="AO593" i="5"/>
  <c r="AO1344" i="5"/>
  <c r="AH207" i="5"/>
  <c r="AD1349" i="5"/>
  <c r="AD1168" i="5"/>
  <c r="AB790" i="5"/>
  <c r="AF398" i="5"/>
  <c r="AN597" i="5"/>
  <c r="AN1347" i="5" s="1"/>
  <c r="AN1353" i="5" s="1"/>
  <c r="AG597" i="5"/>
  <c r="AG1347" i="5" s="1"/>
  <c r="AO977" i="5"/>
  <c r="AO1346" i="5"/>
  <c r="AA980" i="5"/>
  <c r="AO971" i="5"/>
  <c r="AJ1349" i="5"/>
  <c r="AJ1168" i="5"/>
  <c r="AO592" i="5"/>
  <c r="AE1349" i="5"/>
  <c r="AE1353" i="5" s="1"/>
  <c r="AE1168" i="5"/>
  <c r="AG398" i="5"/>
  <c r="AD790" i="5"/>
  <c r="AE398" i="5"/>
  <c r="AL980" i="5"/>
  <c r="AO591" i="5"/>
  <c r="AM597" i="5"/>
  <c r="AM1347" i="5" s="1"/>
  <c r="AM1353" i="5" s="1"/>
  <c r="AA1348" i="5"/>
  <c r="AO1348" i="5" s="1"/>
  <c r="AA1166" i="5"/>
  <c r="AO1166" i="5" s="1"/>
  <c r="AO590" i="5"/>
  <c r="AA597" i="5"/>
  <c r="AA1347" i="5"/>
  <c r="AA1165" i="5"/>
  <c r="AO1165" i="5" s="1"/>
  <c r="AG790" i="5"/>
  <c r="AO787" i="5"/>
  <c r="AO785" i="5"/>
  <c r="AO784" i="5"/>
  <c r="AN398" i="5"/>
  <c r="AE980" i="5"/>
  <c r="AO595" i="5"/>
  <c r="AB398" i="5"/>
  <c r="AA790" i="5"/>
  <c r="AO782" i="5"/>
  <c r="AO598" i="5"/>
  <c r="AG207" i="5"/>
  <c r="AG980" i="5"/>
  <c r="AK398" i="5"/>
  <c r="AO978" i="5"/>
  <c r="AE790" i="5"/>
  <c r="AE797" i="5"/>
  <c r="AD797" i="5"/>
  <c r="AC797" i="5"/>
  <c r="AB797" i="5"/>
  <c r="AA797" i="5"/>
  <c r="H778" i="5"/>
  <c r="AD597" i="5"/>
  <c r="AD1347" i="5" s="1"/>
  <c r="AD1353" i="5" s="1"/>
  <c r="AN207" i="5"/>
  <c r="AJ398" i="5"/>
  <c r="AM790" i="5"/>
  <c r="AK207" i="5"/>
  <c r="AJ597" i="5"/>
  <c r="AJ1347" i="5" s="1"/>
  <c r="AM398" i="5"/>
  <c r="AB597" i="5"/>
  <c r="AB1347" i="5" s="1"/>
  <c r="AD398" i="5"/>
  <c r="AI398" i="5"/>
  <c r="AO976" i="5"/>
  <c r="AI207" i="5"/>
  <c r="AO594" i="5"/>
  <c r="AK980" i="5"/>
  <c r="AO1169" i="5"/>
  <c r="AE609" i="5"/>
  <c r="AD609" i="5"/>
  <c r="AC609" i="5"/>
  <c r="AB609" i="5"/>
  <c r="AA609" i="5"/>
  <c r="AO788" i="5"/>
  <c r="AF207" i="5"/>
  <c r="AC790" i="5"/>
  <c r="AM980" i="5"/>
  <c r="AG1349" i="5"/>
  <c r="AG1168" i="5"/>
  <c r="K66" i="3" l="1"/>
  <c r="I701" i="5"/>
  <c r="AG1353" i="5"/>
  <c r="AO1347" i="5"/>
  <c r="AO398" i="5"/>
  <c r="AO400" i="5" s="1"/>
  <c r="AO790" i="5"/>
  <c r="AO792" i="5" s="1"/>
  <c r="AO597" i="5"/>
  <c r="AO599" i="5" s="1"/>
  <c r="AA1167" i="5"/>
  <c r="AO1167" i="5" s="1"/>
  <c r="AA1349" i="5"/>
  <c r="L66" i="3" l="1"/>
  <c r="J701" i="5"/>
  <c r="AC798" i="5"/>
  <c r="AB798" i="5"/>
  <c r="AA798" i="5"/>
  <c r="I778" i="5"/>
  <c r="AE798" i="5"/>
  <c r="AD798" i="5"/>
  <c r="K73" i="3"/>
  <c r="K14" i="3"/>
  <c r="AA1170" i="5"/>
  <c r="AA1353" i="5"/>
  <c r="M66" i="3" l="1"/>
  <c r="AD799" i="5"/>
  <c r="J778" i="5"/>
  <c r="AE799" i="5"/>
  <c r="K701" i="5"/>
  <c r="AC799" i="5"/>
  <c r="AB799" i="5"/>
  <c r="AA799" i="5"/>
  <c r="L73" i="3"/>
  <c r="L14" i="3"/>
  <c r="N66" i="3" l="1"/>
  <c r="AA800" i="5"/>
  <c r="L701" i="5"/>
  <c r="AD800" i="5"/>
  <c r="K778" i="5"/>
  <c r="AE800" i="5"/>
  <c r="AB800" i="5"/>
  <c r="AC800" i="5"/>
  <c r="M14" i="3"/>
  <c r="M73" i="3"/>
  <c r="AA801" i="5" l="1"/>
  <c r="AC801" i="5"/>
  <c r="L778" i="5"/>
  <c r="AD801" i="5"/>
  <c r="AB801" i="5"/>
  <c r="AE801" i="5"/>
  <c r="N73" i="3"/>
  <c r="N14" i="3"/>
  <c r="AC893" i="5" l="1"/>
  <c r="AB894" i="5"/>
  <c r="AB967" i="5"/>
  <c r="AB979" i="5" s="1"/>
  <c r="AB989" i="5"/>
  <c r="AB984" i="5"/>
  <c r="AB988" i="5"/>
  <c r="AB986" i="5"/>
  <c r="AB990" i="5"/>
  <c r="AB985" i="5"/>
  <c r="AB987" i="5"/>
  <c r="AB1168" i="5" l="1"/>
  <c r="AB1349" i="5"/>
  <c r="AB980" i="5"/>
  <c r="AC894" i="5"/>
  <c r="AC985" i="5"/>
  <c r="AC988" i="5"/>
  <c r="AC986" i="5"/>
  <c r="AC990" i="5"/>
  <c r="AC989" i="5"/>
  <c r="AC984" i="5"/>
  <c r="AC987" i="5"/>
  <c r="AC967" i="5"/>
  <c r="AC979" i="5" s="1"/>
  <c r="AC980" i="5" s="1"/>
  <c r="AO893" i="5"/>
  <c r="AC1168" i="5" l="1"/>
  <c r="AC1170" i="5" s="1"/>
  <c r="AC1349" i="5"/>
  <c r="AC1353" i="5" s="1"/>
  <c r="AO979" i="5"/>
  <c r="AO980" i="5" s="1"/>
  <c r="AO982" i="5" s="1"/>
  <c r="AB1353" i="5"/>
  <c r="AO1349" i="5"/>
  <c r="AO1353" i="5" s="1"/>
  <c r="AO1355" i="5" s="1"/>
  <c r="AB1170" i="5"/>
  <c r="AO1168" i="5"/>
  <c r="AO1170" i="5" s="1"/>
  <c r="AO1172" i="5" s="1"/>
  <c r="I23" i="3" l="1"/>
  <c r="I54" i="3"/>
  <c r="J54" i="3" s="1"/>
  <c r="K54" i="3" s="1"/>
  <c r="L54" i="3" s="1"/>
  <c r="M54" i="3" s="1"/>
  <c r="N54" i="3" s="1"/>
  <c r="F5" i="3"/>
  <c r="G5" i="3"/>
  <c r="H5" i="3"/>
  <c r="I5" i="3"/>
  <c r="J5" i="3"/>
  <c r="K5" i="3"/>
  <c r="L5" i="3"/>
  <c r="M5" i="3"/>
  <c r="N5" i="3"/>
  <c r="C11" i="3"/>
  <c r="C25" i="3" s="1"/>
  <c r="I30" i="3" l="1"/>
  <c r="I51" i="3" s="1"/>
  <c r="N23" i="3"/>
  <c r="N30" i="3" s="1"/>
  <c r="N51" i="3" s="1"/>
  <c r="M23" i="3"/>
  <c r="M30" i="3" s="1"/>
  <c r="M51" i="3" s="1"/>
  <c r="L23" i="3"/>
  <c r="L30" i="3" s="1"/>
  <c r="L51" i="3" s="1"/>
  <c r="J23" i="3"/>
  <c r="J30" i="3" s="1"/>
  <c r="J51" i="3" s="1"/>
  <c r="K23" i="3"/>
  <c r="K30" i="3" s="1"/>
  <c r="K51" i="3" s="1"/>
  <c r="C46" i="3"/>
  <c r="C32" i="3"/>
  <c r="C18" i="3"/>
  <c r="I14" i="3" l="1"/>
  <c r="I28" i="3" s="1"/>
  <c r="I49" i="3" s="1"/>
  <c r="I15" i="3"/>
  <c r="I13" i="3"/>
  <c r="I12" i="3"/>
  <c r="I11" i="3"/>
  <c r="H15" i="3"/>
  <c r="G14" i="3"/>
  <c r="G28" i="3" s="1"/>
  <c r="G49" i="3" s="1"/>
  <c r="F13" i="3"/>
  <c r="E12" i="3"/>
  <c r="D11" i="3"/>
  <c r="D4" i="3"/>
  <c r="I3" i="3"/>
  <c r="H3" i="3" s="1"/>
  <c r="G3" i="3" s="1"/>
  <c r="F3" i="3" s="1"/>
  <c r="E3" i="3" s="1"/>
  <c r="D3" i="3" s="1"/>
  <c r="E4" i="3"/>
  <c r="F4" i="3"/>
  <c r="G4" i="3"/>
  <c r="H4" i="3"/>
  <c r="I4" i="3"/>
  <c r="E5" i="3"/>
  <c r="E6" i="3"/>
  <c r="F6" i="3"/>
  <c r="G6" i="3"/>
  <c r="H6" i="3"/>
  <c r="I6" i="3"/>
  <c r="I27" i="3" s="1"/>
  <c r="I48" i="3" s="1"/>
  <c r="K6" i="3"/>
  <c r="L6" i="3"/>
  <c r="M6" i="3"/>
  <c r="N6" i="3"/>
  <c r="J6" i="3"/>
  <c r="K3" i="3"/>
  <c r="L3" i="3" s="1"/>
  <c r="M3" i="3" s="1"/>
  <c r="N3" i="3" s="1"/>
  <c r="K4" i="3"/>
  <c r="L4" i="3"/>
  <c r="M4" i="3"/>
  <c r="N4" i="3"/>
  <c r="J4" i="3"/>
  <c r="C5" i="3"/>
  <c r="J12" i="3" l="1"/>
  <c r="K12" i="3" s="1"/>
  <c r="L12" i="3" s="1"/>
  <c r="M12" i="3" s="1"/>
  <c r="N12" i="3" s="1"/>
  <c r="D25" i="3"/>
  <c r="D46" i="3" s="1"/>
  <c r="I29" i="3"/>
  <c r="I50" i="3" s="1"/>
  <c r="J15" i="3"/>
  <c r="F27" i="3"/>
  <c r="F48" i="3" s="1"/>
  <c r="I25" i="3"/>
  <c r="I46" i="3" s="1"/>
  <c r="H29" i="3"/>
  <c r="H50" i="3" s="1"/>
  <c r="E26" i="3"/>
  <c r="E47" i="3" s="1"/>
  <c r="J28" i="3"/>
  <c r="J49" i="3" s="1"/>
  <c r="H14" i="3"/>
  <c r="H28" i="3" s="1"/>
  <c r="H49" i="3" s="1"/>
  <c r="F12" i="3"/>
  <c r="F26" i="3" s="1"/>
  <c r="F47" i="3" s="1"/>
  <c r="J26" i="3"/>
  <c r="J47" i="3" s="1"/>
  <c r="J13" i="3"/>
  <c r="J27" i="3" s="1"/>
  <c r="J48" i="3" s="1"/>
  <c r="G13" i="3"/>
  <c r="G27" i="3" s="1"/>
  <c r="G48" i="3" s="1"/>
  <c r="I26" i="3"/>
  <c r="I47" i="3" s="1"/>
  <c r="J11" i="3"/>
  <c r="J25" i="3" s="1"/>
  <c r="J46" i="3" s="1"/>
  <c r="E11" i="3"/>
  <c r="F11" i="3" s="1"/>
  <c r="C6" i="3"/>
  <c r="C12" i="3"/>
  <c r="K15" i="3" l="1"/>
  <c r="L15" i="3" s="1"/>
  <c r="M15" i="3" s="1"/>
  <c r="N15" i="3" s="1"/>
  <c r="J29" i="3"/>
  <c r="J50" i="3" s="1"/>
  <c r="G12" i="3"/>
  <c r="G26" i="3" s="1"/>
  <c r="G47" i="3" s="1"/>
  <c r="H13" i="3"/>
  <c r="H27" i="3" s="1"/>
  <c r="H48" i="3" s="1"/>
  <c r="K13" i="3"/>
  <c r="L13" i="3" s="1"/>
  <c r="H12" i="3"/>
  <c r="H26" i="3" s="1"/>
  <c r="H47" i="3" s="1"/>
  <c r="C26" i="3"/>
  <c r="C19" i="3"/>
  <c r="G11" i="3"/>
  <c r="F25" i="3"/>
  <c r="F46" i="3" s="1"/>
  <c r="K11" i="3"/>
  <c r="M13" i="3"/>
  <c r="L27" i="3"/>
  <c r="L48" i="3" s="1"/>
  <c r="E25" i="3"/>
  <c r="E46" i="3" s="1"/>
  <c r="K29" i="3"/>
  <c r="K50" i="3" s="1"/>
  <c r="C7" i="3"/>
  <c r="C13" i="3"/>
  <c r="K27" i="3" l="1"/>
  <c r="K48" i="3" s="1"/>
  <c r="K26" i="3"/>
  <c r="K47" i="3" s="1"/>
  <c r="C47" i="3"/>
  <c r="C33" i="3"/>
  <c r="C27" i="3"/>
  <c r="C20" i="3"/>
  <c r="C8" i="3"/>
  <c r="C14" i="3"/>
  <c r="K28" i="3"/>
  <c r="K49" i="3" s="1"/>
  <c r="L26" i="3"/>
  <c r="L47" i="3" s="1"/>
  <c r="L29" i="3"/>
  <c r="L50" i="3" s="1"/>
  <c r="N13" i="3"/>
  <c r="N27" i="3" s="1"/>
  <c r="N48" i="3" s="1"/>
  <c r="M27" i="3"/>
  <c r="M48" i="3" s="1"/>
  <c r="L11" i="3"/>
  <c r="K25" i="3"/>
  <c r="K46" i="3" s="1"/>
  <c r="H11" i="3"/>
  <c r="H25" i="3" s="1"/>
  <c r="H46" i="3" s="1"/>
  <c r="G25" i="3"/>
  <c r="G46" i="3" s="1"/>
  <c r="C48" i="3" l="1"/>
  <c r="C34" i="3"/>
  <c r="C28" i="3"/>
  <c r="C21" i="3"/>
  <c r="M29" i="3"/>
  <c r="M50" i="3" s="1"/>
  <c r="M11" i="3"/>
  <c r="L25" i="3"/>
  <c r="L46" i="3" s="1"/>
  <c r="N26" i="3"/>
  <c r="N47" i="3" s="1"/>
  <c r="M26" i="3"/>
  <c r="M47" i="3" s="1"/>
  <c r="L28" i="3"/>
  <c r="L49" i="3" s="1"/>
  <c r="C15" i="3"/>
  <c r="C9" i="3"/>
  <c r="C16" i="3" s="1"/>
  <c r="C49" i="3" l="1"/>
  <c r="C35" i="3"/>
  <c r="C30" i="3"/>
  <c r="C23" i="3"/>
  <c r="C29" i="3"/>
  <c r="C22" i="3"/>
  <c r="M28" i="3"/>
  <c r="M49" i="3" s="1"/>
  <c r="N28" i="3"/>
  <c r="N49" i="3" s="1"/>
  <c r="N11" i="3"/>
  <c r="N25" i="3" s="1"/>
  <c r="N46" i="3" s="1"/>
  <c r="M25" i="3"/>
  <c r="M46" i="3" s="1"/>
  <c r="C50" i="3" l="1"/>
  <c r="C36" i="3"/>
  <c r="C51" i="3"/>
  <c r="C37" i="3"/>
  <c r="N29" i="3"/>
  <c r="N50" i="3" s="1"/>
</calcChain>
</file>

<file path=xl/sharedStrings.xml><?xml version="1.0" encoding="utf-8"?>
<sst xmlns="http://schemas.openxmlformats.org/spreadsheetml/2006/main" count="4427" uniqueCount="920">
  <si>
    <t>Savings Persistence Report</t>
  </si>
  <si>
    <t>Gross Verified Energy Savings</t>
  </si>
  <si>
    <t>Gross Verified Peak Demand Savings</t>
  </si>
  <si>
    <t>Gross Verified Savings</t>
  </si>
  <si>
    <t>Net Verified Energy Savings</t>
  </si>
  <si>
    <t>Net Verified Peak Demand Savings</t>
  </si>
  <si>
    <t>Net Verified Savings</t>
  </si>
  <si>
    <t>For:  Burlington Hydro Inc.</t>
  </si>
  <si>
    <t>#</t>
  </si>
  <si>
    <t>Program / Initiative Name</t>
  </si>
  <si>
    <t>Gross Verified Annual Energy Savings (kWh)</t>
  </si>
  <si>
    <t>Gross Verified Annual Peak Demand Savings (kW)</t>
  </si>
  <si>
    <t>Net Verified Annual Energy Savings (kWh)</t>
  </si>
  <si>
    <t>Net Verified Annual Peak Demand Savings (kW)</t>
  </si>
  <si>
    <t>Blank Row</t>
  </si>
  <si>
    <t>2015 Verified 2015 Results</t>
  </si>
  <si>
    <t>Save on Energy Coupon Program</t>
  </si>
  <si>
    <t>Save on Energy Instant Discount Program</t>
  </si>
  <si>
    <t>Save on Energy Heating &amp; Cooling Program</t>
  </si>
  <si>
    <t>Save on Energy New Construction Program</t>
  </si>
  <si>
    <t>Save on Energy Home Assistance Program</t>
  </si>
  <si>
    <t>Save on Energy Audit Funding Program</t>
  </si>
  <si>
    <t>Save on Energy Retrofit Program</t>
  </si>
  <si>
    <t>Save on Energy Small Business Lighting Program</t>
  </si>
  <si>
    <t>Save on Energy High Performance New Construction Program</t>
  </si>
  <si>
    <t>Save on Energy Existing Building Commissioning Program</t>
  </si>
  <si>
    <t>Save on Energy Business Refrigeration Incentive Program</t>
  </si>
  <si>
    <t>Save on Energy Process &amp; Systems Upgrades Program</t>
  </si>
  <si>
    <t>Save on Energy Energy Manager Program</t>
  </si>
  <si>
    <t>Save on Energy Monitoring &amp; Targeting Program</t>
  </si>
  <si>
    <t>Save on Energy Retrofit Program - P4P</t>
  </si>
  <si>
    <t>Save on Energy Process &amp; Systems Upgrades Program - P4P</t>
  </si>
  <si>
    <t>Adaptive Thermostat Local Program</t>
  </si>
  <si>
    <t>Business Refrigeration Incentives Local Program</t>
  </si>
  <si>
    <t>Conservation on the Coast Home Assistance Local Program</t>
  </si>
  <si>
    <t>Conservation on the Coast Small Business Lighting Local Program</t>
  </si>
  <si>
    <t>First Nations Conservation Local Program</t>
  </si>
  <si>
    <t>High Efficiency Agriculturual Pumping Local Program</t>
  </si>
  <si>
    <t>Instant Savings Local Program</t>
  </si>
  <si>
    <t>OPsaver Local Program</t>
  </si>
  <si>
    <t>Pool Saver Local Program</t>
  </si>
  <si>
    <t>PUMPsaver Local Program</t>
  </si>
  <si>
    <t>RTUsaver Local Program</t>
  </si>
  <si>
    <t>Social Benchmarking Local Program</t>
  </si>
  <si>
    <t>Air Source Heat Pump – For Residential Space Heating LDC Innovation Fund Pilot Program</t>
  </si>
  <si>
    <t>Air Source Heat Pump – For Residential Water Heating LDC Innovation Fund Pilot Program</t>
  </si>
  <si>
    <t>Block Heater Timer LDC Innovation Fund Pilot Program</t>
  </si>
  <si>
    <t>Commercial Energy Management and Load Control (CEMLC) LDC Innovation Fund Pilot Program</t>
  </si>
  <si>
    <t>Conservation Cultivator LDC Innovation Fund Pilot Program</t>
  </si>
  <si>
    <t>Data Centre LDC Innovation Fund Pilot Program</t>
  </si>
  <si>
    <t>Electronics Take Back LDC Innovation Fund Pilot Program</t>
  </si>
  <si>
    <t>Energy Reinvestment LDC Innovation Fund Pilot Program</t>
  </si>
  <si>
    <t>Home Energy Assessment &amp; Retrofit LDC Innovation Fund Pilot Program</t>
  </si>
  <si>
    <t>Hotel/Motel LDC Innovation Fund Pilot Program</t>
  </si>
  <si>
    <t>Intelligent Air Technology LDC Innovation Fund Pilot Program</t>
  </si>
  <si>
    <t>OPsaver LDC Innovation Fund Pilot Program</t>
  </si>
  <si>
    <t>PUMPsaver LDC Innovation Fund Pilot Program</t>
  </si>
  <si>
    <t>Residential Direct Install LDC Innovation Fund Pilot Program</t>
  </si>
  <si>
    <t>Residential Direct Mail LDC Innovation Fund Pilot Program</t>
  </si>
  <si>
    <t>Residential Ductless Heat Pump LDC Innovation Fund Pilot Program</t>
  </si>
  <si>
    <t>Retrocomissioning LDC Innovation Fund Pilot Program</t>
  </si>
  <si>
    <t>RTUsaver LDC Innovation Fund Pilot Program</t>
  </si>
  <si>
    <t>Small &amp; Medium Business Energy Management System LDC Innovation Fund Pilot Program</t>
  </si>
  <si>
    <t>Solar Powered Attic Ventilation LDC Innovation Fund Pilot Program</t>
  </si>
  <si>
    <t>Toronto Hydro – Enbridge Joint Low-Income Program LDC Innovation Fund Pilot Program</t>
  </si>
  <si>
    <t>Truckload Event LDC Innovation Fund Pilot Program</t>
  </si>
  <si>
    <t>Industrial Accelerator Program</t>
  </si>
  <si>
    <t>Save on Energy Energy Performance Program for Multi-Site Customers</t>
  </si>
  <si>
    <t>Whole Home Pilot Program</t>
  </si>
  <si>
    <t>Save on Energy Retrofit Program Enabled Savings</t>
  </si>
  <si>
    <t>Save on Energy High Performance New Construction Program Enabled Savings</t>
  </si>
  <si>
    <t>Save on Energy Process &amp; Systems Upgrades Program Enabled Savings</t>
  </si>
  <si>
    <t>Non-Approved Program</t>
  </si>
  <si>
    <t>Unassigned Program</t>
  </si>
  <si>
    <t>Conservation Voltage Reduction Conservation Fund Pilot Program</t>
  </si>
  <si>
    <t>EnerNOC Conservation Fund Pilot Program</t>
  </si>
  <si>
    <t>Home Depot Home Appliance Market Uplift Conservation Fund Pilot Program</t>
  </si>
  <si>
    <t>Loblaw P4P Conservation Fund Pilot Program</t>
  </si>
  <si>
    <t>Ontario Clean Water Agency P4P Conservation Fund Pilot Program</t>
  </si>
  <si>
    <t>Performance Based Conservation Fund Pilot Program</t>
  </si>
  <si>
    <t>Social Benchmarking Conservation Fund Pilot Program</t>
  </si>
  <si>
    <t>Strategic Energy Group Conservation Fund Pilot Program</t>
  </si>
  <si>
    <t>Appliance Retirement Initiative</t>
  </si>
  <si>
    <t>Coupon Initiative</t>
  </si>
  <si>
    <t>Bi-Annual Retailer Event Initiative</t>
  </si>
  <si>
    <t>HVAC Incentives Initiative</t>
  </si>
  <si>
    <t>Residential New Construction and Major Renovation Initiative</t>
  </si>
  <si>
    <t>Energy Audit Initiative</t>
  </si>
  <si>
    <t>Efficiency:  Equipment Replacement Incentive Initiative</t>
  </si>
  <si>
    <t>Direct Install Lighting and Water Heating Initiative</t>
  </si>
  <si>
    <t>New Construction and Major Renovation Initiative</t>
  </si>
  <si>
    <t>Existing Building Commissioning Incentive Initiative</t>
  </si>
  <si>
    <t>Process and Systems Upgrades Initiatives - Project Incentive Initiative</t>
  </si>
  <si>
    <t>Process and Systems Upgrades Initiatives - Energy Manager Initiative</t>
  </si>
  <si>
    <t>Process and Systems Upgrades Initiatives - Monitoring and Targeting Initiative</t>
  </si>
  <si>
    <t>Low Income Initiative</t>
  </si>
  <si>
    <t>Aboriginal Conservation Program</t>
  </si>
  <si>
    <t>Program Enabled Savings</t>
  </si>
  <si>
    <t>Subtotal:  2015 Verified 2015 Results</t>
  </si>
  <si>
    <t>2016 Verified 2015 Results Adjustments</t>
  </si>
  <si>
    <t>2015a</t>
  </si>
  <si>
    <t>Subtotal:  2016 Verified 2015 Results Adjustments</t>
  </si>
  <si>
    <t>2017 Verified 2015 Results Adjustments</t>
  </si>
  <si>
    <t>2015b</t>
  </si>
  <si>
    <t>Subtotal:  2017 Verified 2015 Results Adjustments</t>
  </si>
  <si>
    <t>2016 Verified 2016 Results</t>
  </si>
  <si>
    <t>Subtotal:  2016 Verified 2016 Results</t>
  </si>
  <si>
    <t>2017 Verified 2016 Results Adjustments</t>
  </si>
  <si>
    <t>2016a</t>
  </si>
  <si>
    <t>Subtotal:  2017 Verified 2016 Results Adjustments</t>
  </si>
  <si>
    <t>2017 Verified 2017 Results</t>
  </si>
  <si>
    <t>Subtotal:  2017 Verified 2017 Results</t>
  </si>
  <si>
    <t>Total</t>
  </si>
  <si>
    <t>^
By Month</t>
  </si>
  <si>
    <t>Count 
(Incremental)</t>
  </si>
  <si>
    <t>Energy Savings 
(Incremental)</t>
  </si>
  <si>
    <t>Energy Savings 
(Persisiting to 2020)</t>
  </si>
  <si>
    <t>Spending 
(Year to Date)</t>
  </si>
  <si>
    <t>^
By Year</t>
  </si>
  <si>
    <t>Spending 
(Program to Date)</t>
  </si>
  <si>
    <t>Cost Effectiveness 
(Year to Date)</t>
  </si>
  <si>
    <t>Cost Effectiveness 
(Prorgram to Date)</t>
  </si>
  <si>
    <t>Burlington Hydro Inc.</t>
  </si>
  <si>
    <t>2019 CDM Plan Forecast</t>
  </si>
  <si>
    <t>6-year CDM Plan Forecast</t>
  </si>
  <si>
    <t>Year to Date Cost Effectiveness
 (2017 Verified)</t>
  </si>
  <si>
    <t>Program to Date Cost Effectiveness
 (2015-2017 Verified)</t>
  </si>
  <si>
    <t>As of:</t>
  </si>
  <si>
    <t>% kWh
Target</t>
  </si>
  <si>
    <t>% Budget
Spent</t>
  </si>
  <si>
    <t xml:space="preserve">Unit </t>
  </si>
  <si>
    <t>2015 Verified</t>
  </si>
  <si>
    <t>Verified adjustments to 2015 in 2016</t>
  </si>
  <si>
    <t>Verified adjustments to 2015 in 2017</t>
  </si>
  <si>
    <t>Unverified adjustments to 2015</t>
  </si>
  <si>
    <t>2015 Year to Date</t>
  </si>
  <si>
    <t>2016 Verified</t>
  </si>
  <si>
    <t>Verified adjustments to 2016 in 2017</t>
  </si>
  <si>
    <t>2016 Unverified</t>
  </si>
  <si>
    <t>2016 Year to Date</t>
  </si>
  <si>
    <t>2017 Verified</t>
  </si>
  <si>
    <t>2017 Unverified Year to Date</t>
  </si>
  <si>
    <t>2017 Year to Date</t>
  </si>
  <si>
    <t>2018 Unverified Year to Date</t>
  </si>
  <si>
    <t>2019 Unverified Year to Date</t>
  </si>
  <si>
    <t>Program to Date</t>
  </si>
  <si>
    <t>YTD</t>
  </si>
  <si>
    <t>PTD</t>
  </si>
  <si>
    <t>Verified Adjustments to 2015 in 2016</t>
  </si>
  <si>
    <t>Verified Adjustments to 2015 in 2017</t>
  </si>
  <si>
    <t>Unverified Adjustments to 2015</t>
  </si>
  <si>
    <t>Verified Adjustments to 2016 in 2017</t>
  </si>
  <si>
    <t>2019 Year to Date</t>
  </si>
  <si>
    <t>Framework</t>
  </si>
  <si>
    <t>TRC</t>
  </si>
  <si>
    <t>PAC</t>
  </si>
  <si>
    <t>LUEC ($/kWh)</t>
  </si>
  <si>
    <t>Program</t>
  </si>
  <si>
    <t xml:space="preserve"> </t>
  </si>
  <si>
    <t>Count</t>
  </si>
  <si>
    <t>% Total</t>
  </si>
  <si>
    <t>kWh</t>
  </si>
  <si>
    <t>Incentive Budget</t>
  </si>
  <si>
    <t>$</t>
  </si>
  <si>
    <t>Incentive Actual</t>
  </si>
  <si>
    <t>Admin Budget</t>
  </si>
  <si>
    <t>Admin Actual</t>
  </si>
  <si>
    <t>Total Budget</t>
  </si>
  <si>
    <t>Total Actual</t>
  </si>
  <si>
    <t>Residential (Province-Wide)</t>
  </si>
  <si>
    <t>Measures</t>
  </si>
  <si>
    <t>Save on Energy Heating and Cooling Program</t>
  </si>
  <si>
    <t>Equipment</t>
  </si>
  <si>
    <t>Homes</t>
  </si>
  <si>
    <t>Projects</t>
  </si>
  <si>
    <t>Save on Energy Smart Thermostat Program</t>
  </si>
  <si>
    <t>Save on Energy Whole Home Program</t>
  </si>
  <si>
    <t>Residential Programs Total</t>
  </si>
  <si>
    <t>Non-Residential (Province-Wide)</t>
  </si>
  <si>
    <t>Audits</t>
  </si>
  <si>
    <t>Save on Energy Business Refrigeration Program</t>
  </si>
  <si>
    <t>Save on Energy Energy Performance Program</t>
  </si>
  <si>
    <t>Non-Residential Programs Total</t>
  </si>
  <si>
    <t>Local LDC Programs</t>
  </si>
  <si>
    <t>Adaptive Thermostat Program</t>
  </si>
  <si>
    <t>Conservation on the Coast Home Assistance Program</t>
  </si>
  <si>
    <t>Conservation on the Coast Small Business Program</t>
  </si>
  <si>
    <t>First Nation Conservation Local Program</t>
  </si>
  <si>
    <t>High Efficiency Agricultural Pumping</t>
  </si>
  <si>
    <t>Instant Savings Program</t>
  </si>
  <si>
    <t>MURB DIL Local Program</t>
  </si>
  <si>
    <t>Opsaver Program</t>
  </si>
  <si>
    <t>PUMPSaver</t>
  </si>
  <si>
    <t>RTUsaver</t>
  </si>
  <si>
    <t>Smart RT for Small and Mid-Size Business Local Program</t>
  </si>
  <si>
    <t>Swimming Pool Efficiency Program</t>
  </si>
  <si>
    <t>&lt;</t>
  </si>
  <si>
    <t>Local LDC Programs Total</t>
  </si>
  <si>
    <t>LDC Innovation Pilots</t>
  </si>
  <si>
    <t>Building Optimization Pilot Program</t>
  </si>
  <si>
    <t>Conservation Voltage Reduction Conservation Fund Program</t>
  </si>
  <si>
    <t>Data Centre Pilot</t>
  </si>
  <si>
    <t>Direct Install - Hydronic Pilot Program</t>
  </si>
  <si>
    <t>Direct Install - RTU Controls Pilot Program</t>
  </si>
  <si>
    <t>Electronics Takeback Pilot</t>
  </si>
  <si>
    <t>EnWin Intelligent Air Pilot</t>
  </si>
  <si>
    <t>Low Income Air Source Heat Pump Pilot</t>
  </si>
  <si>
    <t>P4P for Class B Office Pilot Program</t>
  </si>
  <si>
    <t>Performance Based Conservation Pilot Program</t>
  </si>
  <si>
    <t>Residential Direct Install Pilot Program</t>
  </si>
  <si>
    <t>Solar Powered Attic Ventilation Pilot</t>
  </si>
  <si>
    <t>Truckload Event</t>
  </si>
  <si>
    <t>LDC Innovation Pilots Total</t>
  </si>
  <si>
    <t>Target Gap</t>
  </si>
  <si>
    <t>Energy Savings from 2011-2014 Framework</t>
  </si>
  <si>
    <t>2011-2014 Residential (Province Wide)</t>
  </si>
  <si>
    <t>Appliances</t>
  </si>
  <si>
    <t>2011-2014 Non-Residential (Province Wide)</t>
  </si>
  <si>
    <t>Buildings</t>
  </si>
  <si>
    <t>2011-2014 Other</t>
  </si>
  <si>
    <t>Loblaws Pilot</t>
  </si>
  <si>
    <t>Social Benchmarking Pliot</t>
  </si>
  <si>
    <t>Conservation Fund Pilot - SEG</t>
  </si>
  <si>
    <t>Conservation Fund Pilot - EnerNOC</t>
  </si>
  <si>
    <t>Other Programs Total</t>
  </si>
  <si>
    <t>TOTAL Conservation First (CDM Plan Forecast)</t>
  </si>
  <si>
    <t>TOTAL Conservation First (Target and Budget Allocation)</t>
  </si>
  <si>
    <t>Save on Energy Retrofit Program (Post CFF)</t>
  </si>
  <si>
    <t>Corrections</t>
  </si>
  <si>
    <t>Load Forecast</t>
  </si>
  <si>
    <t>Save on Energy Retrofit Program (exc. Street lights)</t>
  </si>
  <si>
    <t>Legend</t>
  </si>
  <si>
    <t>User Inputs (Green)</t>
  </si>
  <si>
    <t>Auto Populated Cells (White)</t>
  </si>
  <si>
    <t>Instructions (Grey)</t>
  </si>
  <si>
    <t>Instructions</t>
  </si>
  <si>
    <r>
      <rPr>
        <b/>
        <sz val="12"/>
        <rFont val="Arial"/>
        <family val="2"/>
      </rPr>
      <t xml:space="preserve">1.  </t>
    </r>
    <r>
      <rPr>
        <sz val="12"/>
        <rFont val="Arial"/>
        <family val="2"/>
      </rPr>
      <t>LDCs can apply for disposition of LRAMVA amounts at any time, but at a minimum, must do so as part of a cost of service (COS) application.   The following LRAMVA work forms apply to LDCs that need to recover lost revenues from the</t>
    </r>
    <r>
      <rPr>
        <sz val="12"/>
        <color rgb="FFFF0000"/>
        <rFont val="Arial"/>
        <family val="2"/>
      </rPr>
      <t xml:space="preserve"> </t>
    </r>
    <r>
      <rPr>
        <sz val="12"/>
        <rFont val="Arial"/>
        <family val="2"/>
      </rPr>
      <t>2015-2020 period.</t>
    </r>
    <r>
      <rPr>
        <sz val="12"/>
        <color rgb="FFFF0000"/>
        <rFont val="Arial"/>
        <family val="2"/>
      </rPr>
      <t xml:space="preserve"> </t>
    </r>
    <r>
      <rPr>
        <sz val="12"/>
        <rFont val="Arial"/>
        <family val="2"/>
      </rPr>
      <t xml:space="preserve"> Please input or manually link the savings, adjustments and program savings persistence data in these tables from the LDC's Persistence Reports provided by the IESO (in Tab 7).  As noted earlier, persistence data is available upon request from the IESO.  Please also be advised that the same rate classes (of up to 14) are carried over from the Summary Tab 1.  </t>
    </r>
  </si>
  <si>
    <r>
      <rPr>
        <b/>
        <sz val="12"/>
        <rFont val="Arial"/>
        <family val="2"/>
      </rPr>
      <t xml:space="preserve">2.  </t>
    </r>
    <r>
      <rPr>
        <sz val="12"/>
        <rFont val="Arial"/>
        <family val="2"/>
      </rPr>
      <t>Please ensure that the IESO verified savings adjustments apply back to the program year it relates to.  For example, savings adjustments related to 2016 programs that were reported by the IESO in 2017 should be included in the 2016 program savings table.  In order for persisting savings to be claimed in future years, past year's initiative level savings results need to be filled out in the tables below.   If the IESO adjustments were made available to the LDC after the LRAMVA was approved, the persistence of those savings adjustments in the future can be claimed as approved LRAMVA amounts are considered to be final.</t>
    </r>
  </si>
  <si>
    <r>
      <rPr>
        <b/>
        <sz val="12"/>
        <rFont val="Arial"/>
        <family val="2"/>
      </rPr>
      <t xml:space="preserve">3.  </t>
    </r>
    <r>
      <rPr>
        <sz val="12"/>
        <rFont val="Arial"/>
        <family val="2"/>
      </rPr>
      <t>The work forms below include the monthly multipliers for most programs in order to claim demand savings from energy efficiency programs, consistent with the monthly multipliers indicated in the OEB's updated LRAM policy related to peak demand savings in EB-2016-0182.  Demand Response (DR3) savings should generally not be included with the LRAMVA calculation, unless suported by empirical evidence.  LDCs are requested to confirm the monthly multipliers for all programs each year as placeholder values are provided.  If a different monthly multiplier is used, please include rationale in Tab 1-a and highlight the new multiplier that has been used.</t>
    </r>
  </si>
  <si>
    <r>
      <rPr>
        <b/>
        <sz val="12"/>
        <rFont val="Arial"/>
        <family val="2"/>
      </rPr>
      <t xml:space="preserve">4.  </t>
    </r>
    <r>
      <rPr>
        <sz val="12"/>
        <rFont val="Arial"/>
        <family val="2"/>
      </rPr>
      <t xml:space="preserve">LDC are requested to input the applicable rate class allocation percentages to allocate actual savings to the rate classes.  The generic template currently includes the same allocation percentage for program savings and its savings adjustments.  If a different allocation is proposed for savings adjustments, LDCs must provide supporting rationale in Tab 1-a and highlight the change.  </t>
    </r>
  </si>
  <si>
    <r>
      <rPr>
        <b/>
        <sz val="12"/>
        <rFont val="Arial"/>
        <family val="2"/>
      </rPr>
      <t xml:space="preserve">5.  </t>
    </r>
    <r>
      <rPr>
        <sz val="12"/>
        <rFont val="Arial"/>
        <family val="2"/>
      </rPr>
      <t>The persistence of future savings is expected to be included in the distributor's load forecast after re-basing.  LDCs are requested to delete the applicable savings persistence rows (auto-calculated after the LRAMVA totals for the year) if future year's persistence of savings is already captured in the updated load forecast.  Please also provide assumptions about the years in which persistence is captured in the load forecast calculation in the "Notes" section below each table.</t>
    </r>
  </si>
  <si>
    <t>Tables</t>
  </si>
  <si>
    <t>Table 5-a.  2015 Lost Revenues</t>
  </si>
  <si>
    <t xml:space="preserve">Table 5-b.  2016 Lost Revenues </t>
  </si>
  <si>
    <t xml:space="preserve">Table 5-c.  2017 Lost Revenues </t>
  </si>
  <si>
    <t xml:space="preserve">Table 5-d.  2018 Lost Revenues </t>
  </si>
  <si>
    <t>Table 5-e.  2019 Lost Revenues</t>
  </si>
  <si>
    <t>Table 5-f.  2020 Lost Revenues</t>
  </si>
  <si>
    <t>Table 5-a.  2015 Lost Revenues Work Form</t>
  </si>
  <si>
    <t>Results Status</t>
  </si>
  <si>
    <t>Net Energy Savings (kWh)</t>
  </si>
  <si>
    <t>Net Energy Savings Persistence (kWh)</t>
  </si>
  <si>
    <t>Monthly Multiplier</t>
  </si>
  <si>
    <t xml:space="preserve">Net Demand Savings (kW) </t>
  </si>
  <si>
    <t>Net Peak Demand Savings Persistence (kW)</t>
  </si>
  <si>
    <t>Rate Allocations for LRAMVA</t>
  </si>
  <si>
    <t>Legacy Framework</t>
  </si>
  <si>
    <t>Residential Program</t>
  </si>
  <si>
    <t>Verified</t>
  </si>
  <si>
    <t>Adjustment to 2015 savings</t>
  </si>
  <si>
    <t>True-up</t>
  </si>
  <si>
    <t>Commercial &amp; Institutional Program</t>
  </si>
  <si>
    <t>Adjustment to 2015 savings in 2016</t>
  </si>
  <si>
    <t>Adjustment to 2015 savings in 2017</t>
  </si>
  <si>
    <t>Industrial Program</t>
  </si>
  <si>
    <t>Low Income Program</t>
  </si>
  <si>
    <t>Other</t>
  </si>
  <si>
    <t>Conservation Fund Pilots</t>
  </si>
  <si>
    <t>Conservation First Framework</t>
  </si>
  <si>
    <t>Residential Province-Wide Programs</t>
  </si>
  <si>
    <t>Unverified</t>
  </si>
  <si>
    <t>Non-Residential Province-Wide Programs</t>
  </si>
  <si>
    <t>Adjustments to 2015 in 2016</t>
  </si>
  <si>
    <t>Adjustments to 2015 in 2017</t>
  </si>
  <si>
    <t>Adjustments to 2015 in 2018</t>
  </si>
  <si>
    <t>Local &amp; Regional Programs</t>
  </si>
  <si>
    <t>Business Refrigeration Local Program</t>
  </si>
  <si>
    <t>Pilot Programs</t>
  </si>
  <si>
    <t>Enersource Hydro Mississauga Inc. - Performance-Based Conservation Pilot Program - Conservation Fund</t>
  </si>
  <si>
    <t>EnWin Utilities Ltd. - Building Optimization Pilot</t>
  </si>
  <si>
    <t>EnWin Utilities Ltd. - Re-Invest Pilot</t>
  </si>
  <si>
    <t>Horizon Utilities Corporation - ECM Furnace Motor Pilot</t>
  </si>
  <si>
    <t>Horizon Utilities Corporation - Social Benchmarking Pilot</t>
  </si>
  <si>
    <t>Hydro Ottawa Limited - Conservation Voltage Regulation (CVR) Leveraging AMI Data Pilot</t>
  </si>
  <si>
    <t>Hydro Ottawa Limited - Residential Demand Response Wi-Fi Thermostat Pilot</t>
  </si>
  <si>
    <t>Kitchener-Wilmot Hydro Inc. - Pilot - DCKV</t>
  </si>
  <si>
    <t>Niagara-on-the-Lake Hydro Inc. - Direct Install Energy Efficiency Measures for the Agricultural Sector</t>
  </si>
  <si>
    <t>Oakville Hydro Electricity Distribution Inc. - Direct Install - Hydronic</t>
  </si>
  <si>
    <t>Oakville Hydro Electricity Distribution Inc. - Direct Install - RTU Controls</t>
  </si>
  <si>
    <t>Toronto Hydro-Electric System Limited - Direct Install - Hydronic (Pilot Savings)</t>
  </si>
  <si>
    <t>Toronto Hydro-Electric System Limited - Direct Install - RTU Controls (Pilot Savings)</t>
  </si>
  <si>
    <t>Toronto Hydro-Electric System Limited - PFP - Large (Pilot Savings)</t>
  </si>
  <si>
    <t>Actual CDM Savings in 2015</t>
  </si>
  <si>
    <t>Forecast CDM Savings in 2015</t>
  </si>
  <si>
    <t>Distribution Rate in 2015</t>
  </si>
  <si>
    <t>Lost Revenue in 2015 from 2011 programs</t>
  </si>
  <si>
    <t>Lost Revenue in 2015 from 2012 programs</t>
  </si>
  <si>
    <t>Lost Revenue in 2015 from 2013 programs</t>
  </si>
  <si>
    <t>Lost Revenue in 2015 from 2014 programs</t>
  </si>
  <si>
    <t>Lost Revenue in 2015 from 2015 programs</t>
  </si>
  <si>
    <t>Total Lost Revenues in 2015</t>
  </si>
  <si>
    <t>Forecast Lost Revenues in 2015</t>
  </si>
  <si>
    <t>LRAMVA in 2015</t>
  </si>
  <si>
    <t>2015 Savings Persisting in 2016</t>
  </si>
  <si>
    <t>2015 Savings Persisting in 2017</t>
  </si>
  <si>
    <t>2015 Savings Persisting in 2018</t>
  </si>
  <si>
    <t>2015 Savings Persisting in 2019</t>
  </si>
  <si>
    <t>2015 Savings Persisting in 2020</t>
  </si>
  <si>
    <t>2015 Savings Persisting in 2021</t>
  </si>
  <si>
    <t>Note:  Allocation totals may not add to exactly 100% because allocation of energy and demand are done separately</t>
  </si>
  <si>
    <t>Table 5-b.  2016 Lost Revenues Work Form</t>
  </si>
  <si>
    <t>Return to top</t>
  </si>
  <si>
    <t>Adjustment to 2016 savings</t>
  </si>
  <si>
    <t>Adjustment to 2016 savings in 2017</t>
  </si>
  <si>
    <t>Adjustment to 2016 savings in 2018</t>
  </si>
  <si>
    <t>Actual CDM Savings in 2016</t>
  </si>
  <si>
    <t>Forecast CDM Savings in 2016</t>
  </si>
  <si>
    <t>Distribution Rate in 2016</t>
  </si>
  <si>
    <t>Lost Revenue in 2016 from 2011 programs</t>
  </si>
  <si>
    <t>Lost Revenue in 2016 from 2012 programs</t>
  </si>
  <si>
    <t>Lost Revenue in 2016 from 2013 programs</t>
  </si>
  <si>
    <t>Lost Revenue in 2016 from 2014 programs</t>
  </si>
  <si>
    <t>Lost Revenue in 2016 from 2015 programs</t>
  </si>
  <si>
    <t>Lost Revenue in 2016 from 2016 programs</t>
  </si>
  <si>
    <t>Total Lost Revenues in 2016</t>
  </si>
  <si>
    <t>Forecast Lost Revenues in 2016</t>
  </si>
  <si>
    <t>LRAMVA in 2016</t>
  </si>
  <si>
    <t>2016 Savings Persisting in 2017</t>
  </si>
  <si>
    <t>2016 Savings Persisting in 2018</t>
  </si>
  <si>
    <t>2016 Savings Persisting in 2019</t>
  </si>
  <si>
    <t>2016 Savings Persisting in 2020</t>
  </si>
  <si>
    <t>2016 Savings Persisting in 2021</t>
  </si>
  <si>
    <t>Table 5-c.  2017 Lost Revenues Work Form</t>
  </si>
  <si>
    <t>Adjustment to 2017 savings</t>
  </si>
  <si>
    <t>Save on Energy Retrofit Program (exc. SL)</t>
  </si>
  <si>
    <t>Save on Energy Retrofit Program (Streetlighting)</t>
  </si>
  <si>
    <t>Actual CDM Savings in 2017</t>
  </si>
  <si>
    <t>Forecast CDM Savings in 2017</t>
  </si>
  <si>
    <t>Distribution Rate in 2017</t>
  </si>
  <si>
    <t>Lost Revenue in 2017 from 2011 programs</t>
  </si>
  <si>
    <t>Lost Revenue in 2017 from 2012 programs</t>
  </si>
  <si>
    <t>Lost Revenue in 2017 from 2013 programs</t>
  </si>
  <si>
    <t>Lost Revenue in 2017 from 2014 programs</t>
  </si>
  <si>
    <t>Lost Revenue in 2017 from 2015 programs</t>
  </si>
  <si>
    <t>Lost Revenue in 2017 from 2016 programs</t>
  </si>
  <si>
    <t>Lost Revenue in 2017 from 2017 programs</t>
  </si>
  <si>
    <t>Total Lost Revenues in 2017</t>
  </si>
  <si>
    <t>Forecast Lost Revenues in 2017</t>
  </si>
  <si>
    <t>LRAMVA in 2017</t>
  </si>
  <si>
    <t>2017 Savings Persisting in 2018</t>
  </si>
  <si>
    <t>2017 Savings Persisting in 2019</t>
  </si>
  <si>
    <t>2017 Savings Persisting in 2020</t>
  </si>
  <si>
    <t>2017 Savings Persisting in 2021</t>
  </si>
  <si>
    <t>Table 5-d.  2018 Lost Revenues Work Form</t>
  </si>
  <si>
    <t>Adjustment to 2018 savings</t>
  </si>
  <si>
    <t>Save on Energy Retrofit Program (Streetlights)</t>
  </si>
  <si>
    <t>Actual CDM Savings in 2018</t>
  </si>
  <si>
    <t>Forecast CDM Savings in 2018</t>
  </si>
  <si>
    <t>Distribution Rate in 2018</t>
  </si>
  <si>
    <t>Lost Revenue in 2018 from 2011 programs</t>
  </si>
  <si>
    <t>Lost Revenue in 2018 from 2012 programs</t>
  </si>
  <si>
    <t>Lost Revenue in 2018 from 2013 programs</t>
  </si>
  <si>
    <t>Lost Revenue in 2018 from 2014 programs</t>
  </si>
  <si>
    <t>Lost Revenue in 2018 from 2015 programs</t>
  </si>
  <si>
    <t>Lost Revenue in 2018 from 2016 programs</t>
  </si>
  <si>
    <t>th t</t>
  </si>
  <si>
    <t>Lost Revenue in 2018 from 2017 programs</t>
  </si>
  <si>
    <t>Lost Revenue in 2018 from 2018 programs</t>
  </si>
  <si>
    <t>Total Lost Revenues in 2018</t>
  </si>
  <si>
    <t>Forecast Lost Revenues in 2018</t>
  </si>
  <si>
    <t>LRAMVA in 2018</t>
  </si>
  <si>
    <t>2018 Savings Persisting in 2019</t>
  </si>
  <si>
    <t>2018 Savings Persisting in 2020</t>
  </si>
  <si>
    <t>2018 Savings Persisting in 2021</t>
  </si>
  <si>
    <t>Table 5-e.  2019 Lost Revenues Work Form</t>
  </si>
  <si>
    <t>Adjustment to 2019 savings</t>
  </si>
  <si>
    <t>April 2019 P&amp;C</t>
  </si>
  <si>
    <t>Post 2019 P&amp;C</t>
  </si>
  <si>
    <t>Actual CDM Savings in 2019</t>
  </si>
  <si>
    <t>Forecast CDM Savings in 2019</t>
  </si>
  <si>
    <t>Distribution Rate in 2019</t>
  </si>
  <si>
    <t>Lost Revenue in 2019 from 2011 programs</t>
  </si>
  <si>
    <t>Lost Revenue in 2019 from 2012 programs</t>
  </si>
  <si>
    <t>Lost Revenue in 2019 from 2013 programs</t>
  </si>
  <si>
    <t>Lost Revenue in 2019 from 2014 programs</t>
  </si>
  <si>
    <t>Lost Revenue in 2019 from 2015 programs</t>
  </si>
  <si>
    <t>Lost Revenue in 2019 from 2016 programs</t>
  </si>
  <si>
    <t>Lost Revenue in 2019 from 2017 programs</t>
  </si>
  <si>
    <t>Lost Revenue in 2019 from 2018 programs</t>
  </si>
  <si>
    <t>Lost Revenue in 2019 from 2019 programs</t>
  </si>
  <si>
    <t>Total Lost Revenues in 2019</t>
  </si>
  <si>
    <t>Forecast Lost Revenues in 2019</t>
  </si>
  <si>
    <t>LRAMVA in 2019</t>
  </si>
  <si>
    <t>2019 Savings Persisting in 2020</t>
  </si>
  <si>
    <t>2019 Savings Persisting in 2021</t>
  </si>
  <si>
    <t>Table 5-f.  2020 Lost Revenues Work Form</t>
  </si>
  <si>
    <t>Adjustment to 2020 savings</t>
  </si>
  <si>
    <t>Actual CDM Savings in 2020</t>
  </si>
  <si>
    <t>Forecast CDM Savings in 2020</t>
  </si>
  <si>
    <t>Distribution Rate in 2020</t>
  </si>
  <si>
    <t>Lost Revenue in 2020 from 2011 programs</t>
  </si>
  <si>
    <t>Lost Revenue in 2020 from 2012 programs</t>
  </si>
  <si>
    <t>Lost Revenue in 2020 from 2013 programs</t>
  </si>
  <si>
    <t>Lost Revenue in 2020 from 2014 programs</t>
  </si>
  <si>
    <t>Lost Revenue in 2020 from 2015 programs</t>
  </si>
  <si>
    <t>Lost Revenue in 2020 from 2016 programs</t>
  </si>
  <si>
    <t>Lost Revenue in 2020 from 2017 programs</t>
  </si>
  <si>
    <t>Lost Revenue in 2020 from 2018 programs</t>
  </si>
  <si>
    <t>Lost Revenue in 2020 from 2019 programs</t>
  </si>
  <si>
    <t>Lost Revenue in 2020 from 2020 programs</t>
  </si>
  <si>
    <t>Total Lost Revenues in 2020</t>
  </si>
  <si>
    <t>Forecast Lost Revenues in 2020</t>
  </si>
  <si>
    <t>LRAMVA in 2020</t>
  </si>
  <si>
    <t>2020 Savings Persisting in 2021</t>
  </si>
  <si>
    <t>Note:  LDC to make note of key assumptions included above</t>
  </si>
  <si>
    <t>Table 5-g.  2021 Lost Revenues Work Form</t>
  </si>
  <si>
    <t>Adjustment to 2021 savings</t>
  </si>
  <si>
    <t>Actual CDM Savings in 2021</t>
  </si>
  <si>
    <t>Forecast CDM Savings in 2021</t>
  </si>
  <si>
    <t>Distribution Rate in 2021</t>
  </si>
  <si>
    <t>Lost Revenue in 2021 from 2013 programs</t>
  </si>
  <si>
    <t>Lost Revenue in 2021 from 2014 programs</t>
  </si>
  <si>
    <t>Lost Revenue in 2021 from 2015 programs</t>
  </si>
  <si>
    <t>Lost Revenue in 2021 from 2016 programs</t>
  </si>
  <si>
    <t>Lost Revenue in 2021 from 2017 programs</t>
  </si>
  <si>
    <t>Lost Revenue in 2021 from 2018 programs</t>
  </si>
  <si>
    <t>Lost Revenue in 2021 from 2019 programs</t>
  </si>
  <si>
    <t>Lost Revenue in 2021 from 2021 programs</t>
  </si>
  <si>
    <t>Total Lost Revenues in 2021</t>
  </si>
  <si>
    <t>Forecast Lost Revenues in 2021</t>
  </si>
  <si>
    <t>LRAMVA in 2021</t>
  </si>
  <si>
    <t>Residential</t>
  </si>
  <si>
    <t>GS&lt;50 kW</t>
  </si>
  <si>
    <t>GS&gt;50 kW</t>
  </si>
  <si>
    <t>Unmetered Scattered Load</t>
  </si>
  <si>
    <t>Streetlighting</t>
  </si>
  <si>
    <t>Corrected LRAMVA</t>
  </si>
  <si>
    <t>Difference</t>
  </si>
  <si>
    <t>2017 Persistence Report</t>
  </si>
  <si>
    <t>2019 P&amp;C Report</t>
  </si>
  <si>
    <t>Post CFF Savings</t>
  </si>
  <si>
    <t>Total Savings</t>
  </si>
  <si>
    <t>BHI LRAM 2019 2020 2021 Est In Service</t>
  </si>
  <si>
    <t>As of 2021-01-15 12:20:38 Eastern Standard Time/EST • Generated by John Neu</t>
  </si>
  <si>
    <t>Filtered By</t>
  </si>
  <si>
    <t>Territories: All</t>
  </si>
  <si>
    <t>Show: All opportunities</t>
  </si>
  <si>
    <t>Opportunity Status: Any</t>
  </si>
  <si>
    <t>Probability: All</t>
  </si>
  <si>
    <t>Customer Class 2 contains GS</t>
  </si>
  <si>
    <t>Estimated In Service Year equals 2019,2020,2021</t>
  </si>
  <si>
    <t>Stage equals OPA Application Approved</t>
  </si>
  <si>
    <t>Territory Name equals BHI</t>
  </si>
  <si>
    <t>Estimated In Service Year  ↑</t>
  </si>
  <si>
    <t>Customer Class 2  ↑</t>
  </si>
  <si>
    <t>Application Number</t>
  </si>
  <si>
    <t>Opportunity Name</t>
  </si>
  <si>
    <t>Account Name</t>
  </si>
  <si>
    <t>Stage</t>
  </si>
  <si>
    <t>Incentive Type</t>
  </si>
  <si>
    <t>Measure Category</t>
  </si>
  <si>
    <t>Customer Class 1</t>
  </si>
  <si>
    <t>Pre-Project Consumption Savings (kWh)</t>
  </si>
  <si>
    <t>Pre Project Demand Savings (kW)</t>
  </si>
  <si>
    <t>App Pre-Approval Date iCon</t>
  </si>
  <si>
    <t>Estimated In Service Date iCon</t>
  </si>
  <si>
    <t>Framework iCon</t>
  </si>
  <si>
    <t>LDC</t>
  </si>
  <si>
    <t>Total Gross kWh</t>
  </si>
  <si>
    <t>Total Gross kW</t>
  </si>
  <si>
    <t>204253</t>
  </si>
  <si>
    <t>OPA Application Approved</t>
  </si>
  <si>
    <t>Business Retrofit</t>
  </si>
  <si>
    <t>Refrigeration</t>
  </si>
  <si>
    <t>C&amp;I</t>
  </si>
  <si>
    <t>1/25/2019</t>
  </si>
  <si>
    <t>11/30/2019</t>
  </si>
  <si>
    <t>CFF</t>
  </si>
  <si>
    <t>Burlington Hydro</t>
  </si>
  <si>
    <t>204256</t>
  </si>
  <si>
    <t>1/28/2019</t>
  </si>
  <si>
    <t>206639</t>
  </si>
  <si>
    <t>Lighting</t>
  </si>
  <si>
    <t>3/29/2019</t>
  </si>
  <si>
    <t>5/31/2019</t>
  </si>
  <si>
    <t>167726</t>
  </si>
  <si>
    <t>2/10/2017</t>
  </si>
  <si>
    <t>12/31/2019</t>
  </si>
  <si>
    <t>167722</t>
  </si>
  <si>
    <t>10/25/2016</t>
  </si>
  <si>
    <t>204805</t>
  </si>
  <si>
    <t>2/8/2019</t>
  </si>
  <si>
    <t>206421</t>
  </si>
  <si>
    <t>4/26/2019</t>
  </si>
  <si>
    <t>206418</t>
  </si>
  <si>
    <t>206943</t>
  </si>
  <si>
    <t>4/16/2019</t>
  </si>
  <si>
    <t>8/2/2019</t>
  </si>
  <si>
    <t>Subtotal</t>
  </si>
  <si>
    <t>GS&gt;50</t>
  </si>
  <si>
    <t>M207403</t>
  </si>
  <si>
    <t>9/12/2019</t>
  </si>
  <si>
    <t>9/27/2019</t>
  </si>
  <si>
    <t>10/31/2019</t>
  </si>
  <si>
    <t>11/29/2019</t>
  </si>
  <si>
    <t>189206</t>
  </si>
  <si>
    <t>1/26/2018</t>
  </si>
  <si>
    <t>204060</t>
  </si>
  <si>
    <t>1/22/2019</t>
  </si>
  <si>
    <t>3/31/2019</t>
  </si>
  <si>
    <t>181256</t>
  </si>
  <si>
    <t>8/2/2017</t>
  </si>
  <si>
    <t>11/30/2017</t>
  </si>
  <si>
    <t>203876</t>
  </si>
  <si>
    <t>Motors</t>
  </si>
  <si>
    <t>2/28/2019</t>
  </si>
  <si>
    <t>6/30/2019</t>
  </si>
  <si>
    <t>198371</t>
  </si>
  <si>
    <t>10/17/2018</t>
  </si>
  <si>
    <t>1/31/2019</t>
  </si>
  <si>
    <t>142299</t>
  </si>
  <si>
    <t>1/29/2016</t>
  </si>
  <si>
    <t>196330</t>
  </si>
  <si>
    <t>7/6/2018</t>
  </si>
  <si>
    <t>198395</t>
  </si>
  <si>
    <t>9/19/2018</t>
  </si>
  <si>
    <t>195459</t>
  </si>
  <si>
    <t>7/17/2018</t>
  </si>
  <si>
    <t>204255</t>
  </si>
  <si>
    <t>204251</t>
  </si>
  <si>
    <t>180972</t>
  </si>
  <si>
    <t>7/25/2017</t>
  </si>
  <si>
    <t>167724</t>
  </si>
  <si>
    <t>2/9/2017</t>
  </si>
  <si>
    <t>167723</t>
  </si>
  <si>
    <t>167725</t>
  </si>
  <si>
    <t>202678</t>
  </si>
  <si>
    <t>12/12/2018</t>
  </si>
  <si>
    <t>1/30/2019</t>
  </si>
  <si>
    <t>203651</t>
  </si>
  <si>
    <t>1/16/2019</t>
  </si>
  <si>
    <t>203231</t>
  </si>
  <si>
    <t>12/21/2018</t>
  </si>
  <si>
    <t>203420</t>
  </si>
  <si>
    <t>1/18/2019</t>
  </si>
  <si>
    <t>2/15/2019</t>
  </si>
  <si>
    <t>205121</t>
  </si>
  <si>
    <t>2/20/2019</t>
  </si>
  <si>
    <t>204794</t>
  </si>
  <si>
    <t>2/11/2019</t>
  </si>
  <si>
    <t>4/1/2019</t>
  </si>
  <si>
    <t>204839</t>
  </si>
  <si>
    <t>204900</t>
  </si>
  <si>
    <t>2/12/2019</t>
  </si>
  <si>
    <t>3/11/2019</t>
  </si>
  <si>
    <t>206128</t>
  </si>
  <si>
    <t>3/21/2019</t>
  </si>
  <si>
    <t>4/30/2019</t>
  </si>
  <si>
    <t>206317</t>
  </si>
  <si>
    <t>3/26/2019</t>
  </si>
  <si>
    <t>4/19/2019</t>
  </si>
  <si>
    <t>206947</t>
  </si>
  <si>
    <t>12/20/2019</t>
  </si>
  <si>
    <t>206661</t>
  </si>
  <si>
    <t>5/21/2019</t>
  </si>
  <si>
    <t>206864</t>
  </si>
  <si>
    <t>M207409</t>
  </si>
  <si>
    <t>4/11/2019</t>
  </si>
  <si>
    <t>7/31/2019</t>
  </si>
  <si>
    <t>154012</t>
  </si>
  <si>
    <t>4/10/2017</t>
  </si>
  <si>
    <t>2020</t>
  </si>
  <si>
    <t>GS&lt;50</t>
  </si>
  <si>
    <t>143730</t>
  </si>
  <si>
    <t>1/25/2016</t>
  </si>
  <si>
    <t>1/1/2020</t>
  </si>
  <si>
    <t>175198</t>
  </si>
  <si>
    <t>4/12/2017</t>
  </si>
  <si>
    <t>12/31/2020</t>
  </si>
  <si>
    <t>205060</t>
  </si>
  <si>
    <t>3/4/2019</t>
  </si>
  <si>
    <t>12/15/2020</t>
  </si>
  <si>
    <t>203798</t>
  </si>
  <si>
    <t>1/15/2019</t>
  </si>
  <si>
    <t>12/29/2020</t>
  </si>
  <si>
    <t>203800</t>
  </si>
  <si>
    <t>206599</t>
  </si>
  <si>
    <t>2/28/2020</t>
  </si>
  <si>
    <t>187693</t>
  </si>
  <si>
    <t>11/6/2018</t>
  </si>
  <si>
    <t>12/1/2018</t>
  </si>
  <si>
    <t>166547</t>
  </si>
  <si>
    <t>9/23/2016</t>
  </si>
  <si>
    <t>204954</t>
  </si>
  <si>
    <t>2/22/2019</t>
  </si>
  <si>
    <t>11/6/2020</t>
  </si>
  <si>
    <t>204955</t>
  </si>
  <si>
    <t>8/28/2020</t>
  </si>
  <si>
    <t>206865</t>
  </si>
  <si>
    <t>Monitoring &amp; Targeting</t>
  </si>
  <si>
    <t>4/29/2019</t>
  </si>
  <si>
    <t>5/30/2020</t>
  </si>
  <si>
    <t>207188</t>
  </si>
  <si>
    <t>11/30/2020</t>
  </si>
  <si>
    <t>Confidential Information - Do Not Distribute</t>
  </si>
  <si>
    <t>Copyright © 2000-2021 salesforce.com, inc. All rights reserved.</t>
  </si>
  <si>
    <t>Source: BHI 2017 Verified Results Report</t>
  </si>
  <si>
    <t>Year 2 Persistence</t>
  </si>
  <si>
    <t>Year 3 Persistence</t>
  </si>
  <si>
    <t>NTG - Energy</t>
  </si>
  <si>
    <t>NTG - Demand</t>
  </si>
  <si>
    <t>RR-Energy</t>
  </si>
  <si>
    <t>RR-Demand</t>
  </si>
  <si>
    <t>Energy</t>
  </si>
  <si>
    <t>Demand</t>
  </si>
  <si>
    <t>GS &lt; 50 Total</t>
  </si>
  <si>
    <t>HVAC</t>
  </si>
  <si>
    <t>Process &amp; Systems</t>
  </si>
  <si>
    <t>GS &gt; 50 Total</t>
  </si>
  <si>
    <t>Program Year</t>
  </si>
  <si>
    <t>Persistence</t>
  </si>
  <si>
    <t xml:space="preserve">LDCs must clearly show how it has allocated actual CDM savings to applicable rate classes, including supporting documentation and rationale for its proposal.  This should be shown by customer class and program each year.  </t>
  </si>
  <si>
    <t>Table 3a-1: Burlington Hydro Retrofit Projects completed in 2020, 2021 or 2022</t>
  </si>
  <si>
    <t>Table 3a-2: Burlington Hydro Retrofit Program Summary</t>
  </si>
  <si>
    <t>Details of Projects</t>
  </si>
  <si>
    <t>Calculation of Retrofit net savings</t>
  </si>
  <si>
    <t>Rate Class</t>
  </si>
  <si>
    <t>Reported Gross kWh</t>
  </si>
  <si>
    <t>Reported Gross kW</t>
  </si>
  <si>
    <t>Year Completed</t>
  </si>
  <si>
    <t>Energy Savings (kWh)</t>
  </si>
  <si>
    <t>Demand Reductions (kW)</t>
  </si>
  <si>
    <t>Total reported savings</t>
  </si>
  <si>
    <t>RR factor</t>
  </si>
  <si>
    <t>Total gross savings</t>
  </si>
  <si>
    <t>M207352</t>
  </si>
  <si>
    <t>NTG factor</t>
  </si>
  <si>
    <t>Total net savings</t>
  </si>
  <si>
    <t>Not Avail.</t>
  </si>
  <si>
    <t>Notes:</t>
  </si>
  <si>
    <t>Reported savings from Table 3a-1</t>
  </si>
  <si>
    <t>RR from 2017 Final verified results for BHI Retrofit program</t>
  </si>
  <si>
    <t>Gross savings are reported savings * RR factor</t>
  </si>
  <si>
    <t>NTG from 2017 Final verified results for BHI Retrofit program</t>
  </si>
  <si>
    <t>Net savings are gross savings * NTG Factor</t>
  </si>
  <si>
    <t>Note:</t>
  </si>
  <si>
    <t>Gross savings from Post-Project Submission documents</t>
  </si>
  <si>
    <t>Net demand savings for P&amp;C energy savings are prorated  based on energy</t>
  </si>
  <si>
    <t>Projects prior to 2020 are fully captured in the 2021 load forecast so are not reported.</t>
  </si>
  <si>
    <t>Shaded values are carried over to Tab 5</t>
  </si>
  <si>
    <t>Table 3a-3: Retrofit Program Allocation Across Rate Classes</t>
  </si>
  <si>
    <t>Measure</t>
  </si>
  <si>
    <t>Reported savings</t>
  </si>
  <si>
    <t>Allocation</t>
  </si>
  <si>
    <t>Reported savings by rate class from Table 3a-1</t>
  </si>
  <si>
    <t>Table 3a-4: Projects in Other Programs</t>
  </si>
  <si>
    <t>Application</t>
  </si>
  <si>
    <t>Year</t>
  </si>
  <si>
    <t>Gross Energy</t>
  </si>
  <si>
    <t>Gross Demand</t>
  </si>
  <si>
    <t>NTG-E</t>
  </si>
  <si>
    <t>NTG-D</t>
  </si>
  <si>
    <t>RR-E</t>
  </si>
  <si>
    <t>RR-D</t>
  </si>
  <si>
    <t>Net Energy</t>
  </si>
  <si>
    <t>Net Demand</t>
  </si>
  <si>
    <t>10006</t>
  </si>
  <si>
    <t>HPNC</t>
  </si>
  <si>
    <t>NTG and RR from 2017 Final verified results report</t>
  </si>
  <si>
    <t>Shaded valuesss are carried over to Tab 5</t>
  </si>
  <si>
    <t>EB-2020-0007</t>
  </si>
  <si>
    <t>EB-2020-0007 3-Staff-39</t>
  </si>
  <si>
    <t>3-Staff-39</t>
  </si>
  <si>
    <t>Implementation Year</t>
  </si>
  <si>
    <t>Savings Year</t>
  </si>
  <si>
    <t>USL</t>
  </si>
  <si>
    <t>Streetlight</t>
  </si>
  <si>
    <t>Incremental CDM (accounting for lost persistence)</t>
  </si>
  <si>
    <t>2016 Savings Persisting in 2022</t>
  </si>
  <si>
    <t>2016 Savings Persisting in 2023</t>
  </si>
  <si>
    <t>2016 Savings Persisting in 2024</t>
  </si>
  <si>
    <t>2016 Savings Persisting in 2025</t>
  </si>
  <si>
    <t>2016 Savings Persisting in 2026</t>
  </si>
  <si>
    <t>2015 Savings Persisting in 2022</t>
  </si>
  <si>
    <t>2015 Savings Persisting in 2023</t>
  </si>
  <si>
    <t>2015 Savings Persisting in 2024</t>
  </si>
  <si>
    <t>2015 Savings Persisting in 2025</t>
  </si>
  <si>
    <t>2015 Savings Persisting in 2026</t>
  </si>
  <si>
    <t>2017 Savings Persisting in 2022</t>
  </si>
  <si>
    <t>2017 Savings Persisting in 2023</t>
  </si>
  <si>
    <t>2017 Savings Persisting in 2024</t>
  </si>
  <si>
    <t>2017 Savings Persisting in 2025</t>
  </si>
  <si>
    <t>2017 Savings Persisting in 2026</t>
  </si>
  <si>
    <t>2018 Savings Persisting in 2022</t>
  </si>
  <si>
    <t>2018 Savings Persisting in 2023</t>
  </si>
  <si>
    <t>2018 Savings Persisting in 2024</t>
  </si>
  <si>
    <t>2018 Savings Persisting in 2025</t>
  </si>
  <si>
    <t>2018 Savings Persisting in 2026</t>
  </si>
  <si>
    <t>2019 Savings Persisting in 2022</t>
  </si>
  <si>
    <t>2019 Savings Persisting in 2023</t>
  </si>
  <si>
    <t>2019 Savings Persisting in 2024</t>
  </si>
  <si>
    <t>2019 Savings Persisting in 2025</t>
  </si>
  <si>
    <t>2019 Savings Persisting in 2026</t>
  </si>
  <si>
    <t>Post CFF Details</t>
  </si>
  <si>
    <t>Table 3a-1: Burlington Hydro Retrofit Projects completed in 2019 (as of June 2020)</t>
  </si>
  <si>
    <t>Calculation of 2019 Retrofit net savings post P&amp;C</t>
  </si>
  <si>
    <t>Pre-approval Date</t>
  </si>
  <si>
    <t>In-Service Date</t>
  </si>
  <si>
    <t>Net kWh</t>
  </si>
  <si>
    <t>Net kW</t>
  </si>
  <si>
    <t>Delivery Agent</t>
  </si>
  <si>
    <t>Incentive Date</t>
  </si>
  <si>
    <t>206201</t>
  </si>
  <si>
    <t>3/27/2019</t>
  </si>
  <si>
    <t>12/9/2019</t>
  </si>
  <si>
    <t>1/13/2020</t>
  </si>
  <si>
    <t>203745</t>
  </si>
  <si>
    <t>1/11/2019</t>
  </si>
  <si>
    <t>7/23/2019</t>
  </si>
  <si>
    <t>Net savings in P&amp;C report</t>
  </si>
  <si>
    <t>205546</t>
  </si>
  <si>
    <t>3/6/2019</t>
  </si>
  <si>
    <t>3/25/2019</t>
  </si>
  <si>
    <t>5/10/2019</t>
  </si>
  <si>
    <t>Estimated demand for P&amp;C energy</t>
  </si>
  <si>
    <t>203831</t>
  </si>
  <si>
    <t>3/18/2019</t>
  </si>
  <si>
    <t>Incremental net savings</t>
  </si>
  <si>
    <t>204832</t>
  </si>
  <si>
    <t>1/6/2021</t>
  </si>
  <si>
    <t>207366</t>
  </si>
  <si>
    <t>4/9/2019</t>
  </si>
  <si>
    <t>10/17/2019</t>
  </si>
  <si>
    <t>Net savings from Table 3a-1</t>
  </si>
  <si>
    <t>187827</t>
  </si>
  <si>
    <t>3/9/2019</t>
  </si>
  <si>
    <t>Net savings are calculated from reported savings using RR and NTG for BHI Retrofit program in 2017</t>
  </si>
  <si>
    <t>197135</t>
  </si>
  <si>
    <t>7/23/2018</t>
  </si>
  <si>
    <t>5/1/2019</t>
  </si>
  <si>
    <t>6/26/2019</t>
  </si>
  <si>
    <t>196823</t>
  </si>
  <si>
    <t>3/8/2019</t>
  </si>
  <si>
    <t>4/17/2019</t>
  </si>
  <si>
    <t>205026</t>
  </si>
  <si>
    <t>6/19/2019</t>
  </si>
  <si>
    <t>204945</t>
  </si>
  <si>
    <t>2/19/2019</t>
  </si>
  <si>
    <t>4/5/2019</t>
  </si>
  <si>
    <t>1/27/2020</t>
  </si>
  <si>
    <t>172294</t>
  </si>
  <si>
    <t>3/5/2019</t>
  </si>
  <si>
    <t>202849</t>
  </si>
  <si>
    <t>3/19/2019</t>
  </si>
  <si>
    <t>1/8/2019</t>
  </si>
  <si>
    <t>7/5/2019</t>
  </si>
  <si>
    <t>198720</t>
  </si>
  <si>
    <t>9/5/2018</t>
  </si>
  <si>
    <t>4/8/2019</t>
  </si>
  <si>
    <t>202791</t>
  </si>
  <si>
    <t>12/10/2018</t>
  </si>
  <si>
    <t>5/28/2019</t>
  </si>
  <si>
    <t>203196</t>
  </si>
  <si>
    <t>3/1/2019</t>
  </si>
  <si>
    <t>10/2/2019</t>
  </si>
  <si>
    <t>199252</t>
  </si>
  <si>
    <t>4/23/2019</t>
  </si>
  <si>
    <t>8/1/2019</t>
  </si>
  <si>
    <t>204537</t>
  </si>
  <si>
    <t>2/6/2019</t>
  </si>
  <si>
    <t>3/28/2019</t>
  </si>
  <si>
    <t/>
  </si>
  <si>
    <t>202073</t>
  </si>
  <si>
    <t>11/15/2018</t>
  </si>
  <si>
    <t>11/1/2019</t>
  </si>
  <si>
    <t>202223</t>
  </si>
  <si>
    <t>11/21/2018</t>
  </si>
  <si>
    <t>2/5/2019</t>
  </si>
  <si>
    <t>4/27/2020</t>
  </si>
  <si>
    <t>200105</t>
  </si>
  <si>
    <t>9/28/2018</t>
  </si>
  <si>
    <t>7/3/2019</t>
  </si>
  <si>
    <t>8/30/2019</t>
  </si>
  <si>
    <t>199647</t>
  </si>
  <si>
    <t>11/1/2018</t>
  </si>
  <si>
    <t>7/4/2019</t>
  </si>
  <si>
    <t>204220</t>
  </si>
  <si>
    <t>1/24/2019</t>
  </si>
  <si>
    <t>4/4/2019</t>
  </si>
  <si>
    <t>205241</t>
  </si>
  <si>
    <t>3/15/2019</t>
  </si>
  <si>
    <t>8/7/2019</t>
  </si>
  <si>
    <t>199307</t>
  </si>
  <si>
    <t>5/20/2019</t>
  </si>
  <si>
    <t>7/9/2020</t>
  </si>
  <si>
    <t>203815</t>
  </si>
  <si>
    <t>1/14/2019</t>
  </si>
  <si>
    <t>4/12/2019</t>
  </si>
  <si>
    <t>12/17/2019</t>
  </si>
  <si>
    <t>205574</t>
  </si>
  <si>
    <t>4/18/2019</t>
  </si>
  <si>
    <t>6/29/2020</t>
  </si>
  <si>
    <t>205518</t>
  </si>
  <si>
    <t>8/6/2019</t>
  </si>
  <si>
    <t>203857</t>
  </si>
  <si>
    <t>1/17/2019</t>
  </si>
  <si>
    <t>5/9/2019</t>
  </si>
  <si>
    <t>7/12/2019</t>
  </si>
  <si>
    <t>204010</t>
  </si>
  <si>
    <t>1/21/2019</t>
  </si>
  <si>
    <t>204847</t>
  </si>
  <si>
    <t>10/4/2019</t>
  </si>
  <si>
    <t>195028</t>
  </si>
  <si>
    <t>7/20/2018</t>
  </si>
  <si>
    <t>3/31/2020</t>
  </si>
  <si>
    <t>206628</t>
  </si>
  <si>
    <t>5/22/2019</t>
  </si>
  <si>
    <t>12/5/2019</t>
  </si>
  <si>
    <t>191524</t>
  </si>
  <si>
    <t>3/20/2018</t>
  </si>
  <si>
    <t>5/17/2019</t>
  </si>
  <si>
    <t>195344</t>
  </si>
  <si>
    <t>6/14/2018</t>
  </si>
  <si>
    <t>11/27/2019</t>
  </si>
  <si>
    <t>1/9/2020</t>
  </si>
  <si>
    <t>188724</t>
  </si>
  <si>
    <t>11/19/2018</t>
  </si>
  <si>
    <t>6/3/2019</t>
  </si>
  <si>
    <t>3/12/2020</t>
  </si>
  <si>
    <t>205067</t>
  </si>
  <si>
    <t>2/21/2019</t>
  </si>
  <si>
    <t>207284</t>
  </si>
  <si>
    <t>191522</t>
  </si>
  <si>
    <t>205933</t>
  </si>
  <si>
    <t>3/14/2019</t>
  </si>
  <si>
    <t>8/12/2019</t>
  </si>
  <si>
    <t>205877</t>
  </si>
  <si>
    <t>3/22/2019</t>
  </si>
  <si>
    <t>197608</t>
  </si>
  <si>
    <t>7/31/2018</t>
  </si>
  <si>
    <t>10/7/2019</t>
  </si>
  <si>
    <t>204965</t>
  </si>
  <si>
    <t>3/7/2019</t>
  </si>
  <si>
    <t>2/26/2020</t>
  </si>
  <si>
    <t>204920</t>
  </si>
  <si>
    <t>2/13/2019</t>
  </si>
  <si>
    <t>5/7/2019</t>
  </si>
  <si>
    <t>200608</t>
  </si>
  <si>
    <t>10/30/2018</t>
  </si>
  <si>
    <t>6/12/2019</t>
  </si>
  <si>
    <t>199048</t>
  </si>
  <si>
    <t>2/25/2019</t>
  </si>
  <si>
    <t>1/20/2019</t>
  </si>
  <si>
    <t>201579</t>
  </si>
  <si>
    <t>8/21/2019</t>
  </si>
  <si>
    <t>9/3/2019</t>
  </si>
  <si>
    <t>201587</t>
  </si>
  <si>
    <t>11/2/2018</t>
  </si>
  <si>
    <t>5/16/2019</t>
  </si>
  <si>
    <t>11/7/2019</t>
  </si>
  <si>
    <t>180481</t>
  </si>
  <si>
    <t>8/29/2017</t>
  </si>
  <si>
    <t>202569</t>
  </si>
  <si>
    <t>11/30/2018</t>
  </si>
  <si>
    <t>204859</t>
  </si>
  <si>
    <t>5/2/2019</t>
  </si>
  <si>
    <t>204707</t>
  </si>
  <si>
    <t>2/7/2019</t>
  </si>
  <si>
    <t>7/8/2019</t>
  </si>
  <si>
    <t>202960</t>
  </si>
  <si>
    <t>202802</t>
  </si>
  <si>
    <t>2/14/2019</t>
  </si>
  <si>
    <t>2/1/2019</t>
  </si>
  <si>
    <t>203514</t>
  </si>
  <si>
    <t>1/10/2019</t>
  </si>
  <si>
    <t>11/5/2019</t>
  </si>
  <si>
    <t>199351</t>
  </si>
  <si>
    <t>4/22/2019</t>
  </si>
  <si>
    <t>204903</t>
  </si>
  <si>
    <t>204279</t>
  </si>
  <si>
    <t>5/27/2019</t>
  </si>
  <si>
    <t>6/4/2019</t>
  </si>
  <si>
    <t>204552</t>
  </si>
  <si>
    <t>10/10/2019</t>
  </si>
  <si>
    <t>205530</t>
  </si>
  <si>
    <t>7/16/2019</t>
  </si>
  <si>
    <t>5/26/2020</t>
  </si>
  <si>
    <t>203271</t>
  </si>
  <si>
    <t>199813</t>
  </si>
  <si>
    <t>9/20/2018</t>
  </si>
  <si>
    <t>2/7/2020</t>
  </si>
  <si>
    <t>202597</t>
  </si>
  <si>
    <t>2/4/2019</t>
  </si>
  <si>
    <t>204730</t>
  </si>
  <si>
    <t>202923</t>
  </si>
  <si>
    <t>12/17/2018</t>
  </si>
  <si>
    <t>203633</t>
  </si>
  <si>
    <t>6/7/2019</t>
  </si>
  <si>
    <t>10/9/2019</t>
  </si>
  <si>
    <t>203236</t>
  </si>
  <si>
    <t>12/18/2019</t>
  </si>
  <si>
    <t>203006</t>
  </si>
  <si>
    <t>199409</t>
  </si>
  <si>
    <t>2/26/2019</t>
  </si>
  <si>
    <t>1/23/2019</t>
  </si>
  <si>
    <t>198799</t>
  </si>
  <si>
    <t>4/20/2019</t>
  </si>
  <si>
    <t>9/11/2019</t>
  </si>
  <si>
    <t>199629</t>
  </si>
  <si>
    <t>9/26/2018</t>
  </si>
  <si>
    <t>198611</t>
  </si>
  <si>
    <t>8/30/2018</t>
  </si>
  <si>
    <t>11/28/2019</t>
  </si>
  <si>
    <t>Salesforce database run of 2021-01-15</t>
  </si>
  <si>
    <t>Projects with zero energy and demand savings have been excluded</t>
  </si>
  <si>
    <t>(Details Below)</t>
  </si>
  <si>
    <t>2018 Savings Persistence</t>
  </si>
  <si>
    <t>2018 Correction</t>
  </si>
  <si>
    <t>2019 Correction</t>
  </si>
  <si>
    <t>(trends in savings differ by program - details in '2021 LRAMVA')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</si>
</sst>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8">
    <numFmt numFmtId="5" formatCode="&quot;$&quot;#,##0;\-&quot;$&quot;#,##0"/>
    <numFmt numFmtId="6" formatCode="&quot;$&quot;#,##0;[Red]\-&quot;$&quot;#,##0"/>
    <numFmt numFmtId="8" formatCode="&quot;$&quot;#,##0.00;[Red]\-&quot;$&quot;#,##0.00"/>
    <numFmt numFmtId="42" formatCode="_-&quot;$&quot;* #,##0_-;\-&quot;$&quot;* #,##0_-;_-&quot;$&quot;* &quot;-&quot;_-;_-@_-"/>
    <numFmt numFmtId="41" formatCode="_-* #,##0_-;\-* #,##0_-;_-* &quot;-&quot;_-;_-@_-"/>
    <numFmt numFmtId="44" formatCode="_-&quot;$&quot;* #,##0.00_-;\-&quot;$&quot;* #,##0.00_-;_-&quot;$&quot;* &quot;-&quot;??_-;_-@_-"/>
    <numFmt numFmtId="43" formatCode="_-* #,##0.00_-;\-* #,##0.00_-;_-* &quot;-&quot;??_-;_-@_-"/>
    <numFmt numFmtId="164" formatCode="#,##0;\-#,##0;&quot;-&quot;_____;"/>
    <numFmt numFmtId="165" formatCode="mmm"/>
    <numFmt numFmtId="166" formatCode="[$-1009]d\-mmm\-yy;@"/>
    <numFmt numFmtId="167" formatCode="#,###"/>
    <numFmt numFmtId="168" formatCode="_(&quot;$&quot;* #,##0.00_);_(&quot;$&quot;* \(#,##0.00\);_(&quot;$&quot;* &quot;-&quot;??_);_(@_)"/>
    <numFmt numFmtId="169" formatCode="_(&quot;$&quot;* #,###_);_(&quot;$&quot;* \(#,###\);_(\ &quot;-&quot;??_);_(@_)"/>
    <numFmt numFmtId="170" formatCode="_(&quot;$&quot;* #,##0_);_(&quot;$&quot;* \(#,##0\);_(&quot;$&quot;* &quot;-&quot;??_);_(@_)"/>
    <numFmt numFmtId="171" formatCode="&quot;$&quot;#,##0.00_);\(&quot;$&quot;#,##0.00\)"/>
    <numFmt numFmtId="172" formatCode="_(* #,##0.00_);_(* \(#,##0.00\);_(* &quot;-&quot;??_);_(@_)"/>
    <numFmt numFmtId="173" formatCode="_(* #,##0_);_(* \(#,##0\);_(* &quot;-&quot;??_);_(@_)"/>
    <numFmt numFmtId="174" formatCode="_-* #,##0_-;\-* #,##0_-;_-* &quot;-&quot;??_-;_-@_-"/>
    <numFmt numFmtId="175" formatCode="0.0"/>
    <numFmt numFmtId="176" formatCode="&quot;$&quot;#,##0.0000"/>
    <numFmt numFmtId="177" formatCode="&quot;$&quot;#,##0.00"/>
    <numFmt numFmtId="178" formatCode="&quot;$&quot;#,##0"/>
    <numFmt numFmtId="179" formatCode="0.0000"/>
    <numFmt numFmtId="180" formatCode="_(* #,##0.0_);_(* \(#,##0.0\);_(* &quot;-&quot;??_);_(@_)"/>
    <numFmt numFmtId="181" formatCode="#,##0.0_);\(#,##0.0\)"/>
    <numFmt numFmtId="182" formatCode="&quot;$&quot;_(#,##0.00_);&quot;$&quot;\(#,##0.00\)"/>
    <numFmt numFmtId="183" formatCode="_(&quot;$&quot;* #,##0.00000000000000000_);_(&quot;$&quot;* \(#,##0.00000000000000000\);_(&quot;$&quot;* &quot;-&quot;??_);_(@_)"/>
    <numFmt numFmtId="184" formatCode="_-&quot;£&quot;* #,##0.00_-;\-&quot;£&quot;* #,##0.00_-;_-&quot;£&quot;* &quot;-&quot;??_-;_-@_-"/>
    <numFmt numFmtId="185" formatCode="#,##0.0_)\x;\(#,##0.0\)\x"/>
    <numFmt numFmtId="186" formatCode="_(&quot;$&quot;* #,##0.00000000_);_(&quot;$&quot;* \(#,##0.00000000\);_(&quot;$&quot;* &quot;-&quot;??_);_(@_)"/>
    <numFmt numFmtId="187" formatCode="_(&quot;$&quot;* #,##0.00000000000_);_(&quot;$&quot;* \(#,##0.00000000000\);_(&quot;$&quot;* &quot;-&quot;??_);_(@_)"/>
    <numFmt numFmtId="188" formatCode="_(&quot;$&quot;* #,##0.000000000000_);_(&quot;$&quot;* \(#,##0.000000000000\);_(&quot;$&quot;* &quot;-&quot;??_);_(@_)"/>
    <numFmt numFmtId="189" formatCode="_-&quot;£&quot;* #,##0_-;\-&quot;£&quot;* #,##0_-;_-&quot;£&quot;* &quot;-&quot;_-;_-@_-"/>
    <numFmt numFmtId="190" formatCode="#,##0.0_)_x;\(#,##0.0\)_x"/>
    <numFmt numFmtId="191" formatCode="_(* #,##0.0_);_(* \(#,##0.0\);_(* &quot;-&quot;?_);_(@_)"/>
    <numFmt numFmtId="192" formatCode="#,##0.0_)_x;\(#,##0.0\)_x;0.0_)_x;@_)_x"/>
    <numFmt numFmtId="193" formatCode="_(&quot;$&quot;* #,##0.00000000000000_);_(&quot;$&quot;* \(#,##0.00000000000000\);_(&quot;$&quot;* &quot;-&quot;??_);_(@_)"/>
    <numFmt numFmtId="194" formatCode="0.0_)\%;\(0.0\)\%"/>
    <numFmt numFmtId="195" formatCode="_(&quot;$&quot;* #,##0.000000000000000_);_(&quot;$&quot;* \(#,##0.000000000000000\);_(&quot;$&quot;* &quot;-&quot;??_);_(@_)"/>
    <numFmt numFmtId="196" formatCode="#,##0.0_)_%;\(#,##0.0\)_%"/>
    <numFmt numFmtId="197" formatCode="_(* #,##0.000_);_(* \(#,##0.000\);_(* &quot;-&quot;??_);_(@_)"/>
    <numFmt numFmtId="198" formatCode="#,##0.0_);\(#,##0.0\);0_._0_)"/>
    <numFmt numFmtId="199" formatCode="0.000000"/>
    <numFmt numFmtId="200" formatCode="\¥\ #,##0_);[Red]\(\¥\ #,##0\)"/>
    <numFmt numFmtId="201" formatCode="[&gt;1]&quot;10Q: &quot;0&quot; qtrs&quot;;&quot;10Q: &quot;0&quot; qtr&quot;"/>
    <numFmt numFmtId="202" formatCode="0.0%;[Red]\(0.0%\)"/>
    <numFmt numFmtId="203" formatCode="#,##0.0\ \ \ _);\(#,##0.0\)\ \ "/>
    <numFmt numFmtId="204" formatCode="_-* #,##0.00\ _F_-;\-* #,##0.00\ _F_-;_-* &quot;-&quot;??\ _F_-;_-@_-"/>
    <numFmt numFmtId="205" formatCode="m\-d\-yy"/>
    <numFmt numFmtId="206" formatCode="&quot;£&quot;#,##0.00_);[Red]\(&quot;£&quot;#,##0.00\)"/>
    <numFmt numFmtId="207" formatCode="0.0_)"/>
    <numFmt numFmtId="208" formatCode="m/yy"/>
    <numFmt numFmtId="209" formatCode="#,###.0#"/>
    <numFmt numFmtId="210" formatCode="#,###.#"/>
    <numFmt numFmtId="211" formatCode="0000\ \-\ 0000"/>
    <numFmt numFmtId="212" formatCode="[Red][&gt;0.0000001]\+#,##0.?#;[Red][&lt;-0.0000001]\-#,##0.?#;[Green]&quot;=  &quot;"/>
    <numFmt numFmtId="213" formatCode="#.#######\x"/>
    <numFmt numFmtId="214" formatCode="0.00000E+00"/>
    <numFmt numFmtId="215" formatCode="_(* #,##0.0_);_(* \(#,##0.0\);_(* &quot;-&quot;_);_(@_)"/>
    <numFmt numFmtId="216" formatCode="_-* #,##0.00\ _D_M_-;\-* #,##0.00\ _D_M_-;_-* &quot;-&quot;??\ _D_M_-;_-@_-"/>
    <numFmt numFmtId="217" formatCode="#,##0.00_%_);\(#,##0.00\)_%;**;@_%_)"/>
    <numFmt numFmtId="218" formatCode="0.000\x"/>
    <numFmt numFmtId="219" formatCode="_(&quot;$&quot;* #,##0.0_);_(&quot;$&quot;* \(#,##0.0\);_(&quot;$&quot;* &quot;-&quot;_);_(@_)"/>
    <numFmt numFmtId="220" formatCode="&quot;$&quot;#,##0.00_%_);\(&quot;$&quot;#,##0.00\)_%;**;@_%_)"/>
    <numFmt numFmtId="221" formatCode="&quot;$&quot;#,##0.00_%_);\(&quot;$&quot;#,##0.00\)_%;&quot;$&quot;###0.00_%_);@_%_)"/>
    <numFmt numFmtId="222" formatCode="&quot;$&quot;#,##0.00_);[Red]\(&quot;$&quot;#,##0.00\);&quot;--  &quot;;_(@_)"/>
    <numFmt numFmtId="223" formatCode="_(\§\ #,##0_)\ ;[Red]\(\§\ #,##0\)\ ;&quot; - &quot;;_(@\ _)"/>
    <numFmt numFmtId="224" formatCode="_(\§\ #,##0.00_);[Red]\(\§\ #,##0.00\);&quot; - &quot;_0_0;_(@_)"/>
    <numFmt numFmtId="225" formatCode="###0.00_)"/>
    <numFmt numFmtId="226" formatCode="m/d/yy_%_)"/>
    <numFmt numFmtId="227" formatCode="mmm\-d\-yyyy"/>
    <numFmt numFmtId="228" formatCode="mmm\-dd\-yyyy"/>
    <numFmt numFmtId="229" formatCode="mmm\-yyyy"/>
    <numFmt numFmtId="230" formatCode="m/d/yy_%_);;**"/>
    <numFmt numFmtId="231" formatCode="#,##0.0_);[Red]\(#,##0.0\)"/>
    <numFmt numFmtId="232" formatCode="_([$€-2]* #,##0.00_);_([$€-2]* \(#,##0.00\);_([$€-2]* &quot;-&quot;??_)"/>
    <numFmt numFmtId="233" formatCode="&quot;$&quot;#,##0.000_);[Red]\(&quot;$&quot;#,##0.000\)"/>
    <numFmt numFmtId="234" formatCode="0.0000000000000"/>
    <numFmt numFmtId="235" formatCode="0.0%"/>
    <numFmt numFmtId="236" formatCode="0_)"/>
    <numFmt numFmtId="237" formatCode="[$-409]d\-mmm\-yy;@"/>
    <numFmt numFmtId="238" formatCode="#,##0.00_);[Red]\(#,##0.00\);\-\-\ \ \ "/>
    <numFmt numFmtId="239" formatCode="General_)"/>
    <numFmt numFmtId="240" formatCode="&quot;&quot;"/>
    <numFmt numFmtId="241" formatCode="#,##0.0\ ;\(#,##0.0\ \)"/>
    <numFmt numFmtId="242" formatCode="0.0%;0.0%;\-\ "/>
    <numFmt numFmtId="243" formatCode="0.0%\ ;\(0.0%\)"/>
    <numFmt numFmtId="244" formatCode="_ * #,##0.00_)\ _$_ ;_ * \(#,##0.00\)\ _$_ ;_ * &quot;-&quot;??_)\ _$_ ;_ @_ "/>
    <numFmt numFmtId="245" formatCode="#,##0.00000\ ;\(#,##0.00000\ \)"/>
    <numFmt numFmtId="246" formatCode="0.000000000000"/>
    <numFmt numFmtId="247" formatCode="_ * #,##0.00_)\ &quot;$&quot;_ ;_ * \(#,##0.00\)\ &quot;$&quot;_ ;_ * &quot;-&quot;??_)\ &quot;$&quot;_ ;_ @_ "/>
    <numFmt numFmtId="248" formatCode="#,##0.0000\ ;\(#,##0.0000\ \)"/>
    <numFmt numFmtId="249" formatCode="0.000%\ ;\(0.000%\)"/>
    <numFmt numFmtId="250" formatCode="#,##0.0\x_)_);\(#,##0.0\x\)_);#,##0.0\x_)_);@_%_)"/>
    <numFmt numFmtId="251" formatCode="_(* #,##0.00000_);_(* \(#,##0.00000\);_(* &quot;-&quot;?_);_(@_)"/>
    <numFmt numFmtId="252" formatCode="0.00_)"/>
    <numFmt numFmtId="253" formatCode="#,##0.000_);[Red]\(#,##0.000\)"/>
    <numFmt numFmtId="254" formatCode="0_);\(0\)"/>
    <numFmt numFmtId="255" formatCode="#,##0.0_);[Red]\(#,##0.0\);&quot;--  &quot;"/>
    <numFmt numFmtId="256" formatCode="#,##0.00&quot;x&quot;_);[Red]\(#,##0.00&quot;x&quot;\)"/>
    <numFmt numFmtId="257" formatCode="#,##0_);\(#,##0\);&quot;-  &quot;"/>
    <numFmt numFmtId="258" formatCode="#,##0.0_);\(#,##0.0\);&quot;-  &quot;"/>
    <numFmt numFmtId="259" formatCode="#,##0.0_);\(#,##0.0\);\-_)"/>
    <numFmt numFmtId="260" formatCode="0.00000000"/>
    <numFmt numFmtId="261" formatCode="#,##0.0%_);[Red]\(#,##0.0%\)"/>
    <numFmt numFmtId="262" formatCode="#,##0.00%_);[Red]\(#,##0.00%\)"/>
    <numFmt numFmtId="263" formatCode="0.0%_);\(0.0%\);&quot;-  &quot;"/>
    <numFmt numFmtId="264" formatCode="#,##0.0\%_);\(#,##0.0\%\);#,##0.0\%_);@_%_)"/>
    <numFmt numFmtId="265" formatCode="mm/dd/yy"/>
    <numFmt numFmtId="266" formatCode="0.00\ ;\-0.00\ ;&quot;- &quot;"/>
    <numFmt numFmtId="267" formatCode="#,##0.0000"/>
    <numFmt numFmtId="268" formatCode="#,##0\ ;[Red]\(#,##0\);\ \-\ "/>
    <numFmt numFmtId="269" formatCode="#,##0.00_);\(#,##0.00\);#,##0.00_);@_)"/>
    <numFmt numFmtId="270" formatCode="[White]General"/>
    <numFmt numFmtId="271" formatCode="#,###.##"/>
    <numFmt numFmtId="272" formatCode="&quot;$&quot;#,##0.000000_);[Red]\(&quot;$&quot;#,##0.000000\)"/>
    <numFmt numFmtId="273" formatCode="&quot;Table &quot;0"/>
    <numFmt numFmtId="274" formatCode="_(General_)"/>
    <numFmt numFmtId="275" formatCode="0.00\ "/>
    <numFmt numFmtId="276" formatCode="_-&quot;L.&quot;\ * #,##0.00_-;\-&quot;L.&quot;\ * #,##0.00_-;_-&quot;L.&quot;\ * &quot;-&quot;??_-;_-@_-"/>
    <numFmt numFmtId="277" formatCode="0_%_);\(0\)_%;0_%_);@_%_)"/>
    <numFmt numFmtId="278" formatCode="0,000\x"/>
    <numFmt numFmtId="279" formatCode="yyyy&quot;A&quot;"/>
    <numFmt numFmtId="280" formatCode="_-* #,##0\ _D_M_-;\-* #,##0\ _D_M_-;_-* &quot;-&quot;\ _D_M_-;_-@_-"/>
    <numFmt numFmtId="281" formatCode="&quot;@ &quot;0.00"/>
    <numFmt numFmtId="282" formatCode="&quot;Yes&quot;_%_);&quot;Error&quot;_%_);&quot;No&quot;_%_);&quot;--&quot;_%_)"/>
    <numFmt numFmtId="283" formatCode="&quot;$&quot;#,##0.00000"/>
    <numFmt numFmtId="284" formatCode="_-&quot;$&quot;* #,##0_-;\-&quot;$&quot;* #,##0_-;_-&quot;$&quot;* &quot;-&quot;??_-;_-@_-"/>
  </numFmts>
  <fonts count="225">
    <font>
      <sz val="11"/>
      <color theme="1"/>
      <name val="Aptos Narrow"/>
      <family val="2"/>
      <scheme val="minor"/>
    </font>
    <font>
      <sz val="11"/>
      <color theme="1"/>
      <name val="Aptos Narrow"/>
      <family val="2"/>
      <scheme val="min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8"/>
      <color theme="1"/>
      <name val="Aptos Narrow"/>
      <family val="2"/>
      <scheme val="minor"/>
    </font>
    <font>
      <b/>
      <sz val="12"/>
      <name val="Aptos Narrow"/>
      <family val="2"/>
      <scheme val="minor"/>
    </font>
    <font>
      <sz val="8"/>
      <name val="Aptos Narrow"/>
      <family val="2"/>
      <scheme val="minor"/>
    </font>
    <font>
      <b/>
      <sz val="10"/>
      <color theme="0"/>
      <name val="Aptos Narrow"/>
      <family val="2"/>
      <scheme val="minor"/>
    </font>
    <font>
      <b/>
      <sz val="10"/>
      <color theme="3"/>
      <name val="Aptos Narrow"/>
      <family val="2"/>
      <scheme val="minor"/>
    </font>
    <font>
      <sz val="10"/>
      <color theme="0"/>
      <name val="Aptos Narrow"/>
      <family val="2"/>
      <scheme val="minor"/>
    </font>
    <font>
      <b/>
      <sz val="8"/>
      <color theme="0"/>
      <name val="Aptos Narrow"/>
      <family val="2"/>
      <scheme val="minor"/>
    </font>
    <font>
      <sz val="8"/>
      <color theme="0"/>
      <name val="Aptos Narrow"/>
      <family val="2"/>
      <scheme val="minor"/>
    </font>
    <font>
      <sz val="10"/>
      <color theme="1"/>
      <name val="Tahoma"/>
      <family val="2"/>
    </font>
    <font>
      <b/>
      <sz val="10"/>
      <color theme="1"/>
      <name val="Tahoma"/>
      <family val="2"/>
    </font>
    <font>
      <b/>
      <sz val="10"/>
      <name val="Tahoma"/>
      <family val="2"/>
    </font>
    <font>
      <b/>
      <sz val="10"/>
      <color theme="0"/>
      <name val="Tahoma"/>
      <family val="2"/>
    </font>
    <font>
      <b/>
      <sz val="15"/>
      <color theme="1"/>
      <name val="Tahoma"/>
      <family val="2"/>
    </font>
    <font>
      <sz val="11"/>
      <color theme="1"/>
      <name val="Tahoma"/>
      <family val="2"/>
    </font>
    <font>
      <sz val="10"/>
      <name val="Tahoma"/>
      <family val="2"/>
    </font>
    <font>
      <sz val="10"/>
      <color theme="0"/>
      <name val="Tahoma"/>
      <family val="2"/>
    </font>
    <font>
      <sz val="10"/>
      <name val="Geneva"/>
    </font>
    <font>
      <sz val="12"/>
      <name val="Arial"/>
      <family val="2"/>
    </font>
    <font>
      <sz val="11"/>
      <color rgb="FFFF0000"/>
      <name val="Arial"/>
      <family val="2"/>
    </font>
    <font>
      <sz val="11"/>
      <name val="Arial"/>
      <family val="2"/>
    </font>
    <font>
      <sz val="12"/>
      <color theme="1"/>
      <name val="Aptos Narrow"/>
      <family val="2"/>
      <scheme val="minor"/>
    </font>
    <font>
      <sz val="10"/>
      <name val="Aptos Narrow"/>
      <family val="2"/>
      <scheme val="minor"/>
    </font>
    <font>
      <b/>
      <sz val="11"/>
      <name val="Arial"/>
      <family val="2"/>
    </font>
    <font>
      <b/>
      <sz val="10"/>
      <name val="Arial"/>
      <family val="2"/>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0"/>
      <color indexed="8"/>
      <name val="Arial"/>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color theme="1"/>
      <name val="Arial"/>
      <family val="2"/>
    </font>
    <font>
      <sz val="10"/>
      <color rgb="FFFF0000"/>
      <name val="Arial"/>
      <family val="2"/>
    </font>
    <font>
      <sz val="9"/>
      <name val="Arial"/>
      <family val="2"/>
    </font>
    <font>
      <u/>
      <sz val="11"/>
      <color theme="10"/>
      <name val="Aptos Narrow"/>
      <family val="2"/>
      <scheme val="minor"/>
    </font>
    <font>
      <sz val="11"/>
      <color theme="1"/>
      <name val="Arial"/>
      <family val="2"/>
    </font>
    <font>
      <b/>
      <sz val="11"/>
      <color theme="1"/>
      <name val="Arial"/>
      <family val="2"/>
    </font>
    <font>
      <b/>
      <sz val="10"/>
      <color theme="1"/>
      <name val="Arial"/>
      <family val="2"/>
    </font>
    <font>
      <b/>
      <sz val="12"/>
      <color theme="1"/>
      <name val="Arial"/>
      <family val="2"/>
    </font>
    <font>
      <b/>
      <sz val="12"/>
      <name val="Arial"/>
      <family val="2"/>
    </font>
    <font>
      <sz val="12"/>
      <color theme="1"/>
      <name val="Arial"/>
      <family val="2"/>
    </font>
    <font>
      <b/>
      <sz val="11"/>
      <color rgb="FF0033CC"/>
      <name val="Arial"/>
      <family val="2"/>
    </font>
    <font>
      <b/>
      <i/>
      <sz val="12"/>
      <color theme="1"/>
      <name val="Arial"/>
      <family val="2"/>
    </font>
    <font>
      <b/>
      <sz val="11"/>
      <color theme="0"/>
      <name val="Arial"/>
      <family val="2"/>
    </font>
    <font>
      <sz val="11"/>
      <color theme="0"/>
      <name val="Arial"/>
      <family val="2"/>
    </font>
    <font>
      <b/>
      <sz val="10"/>
      <color rgb="FFFF0000"/>
      <name val="Arial"/>
      <family val="2"/>
    </font>
    <font>
      <sz val="11"/>
      <color rgb="FF9C6500"/>
      <name val="Aptos Narrow"/>
      <family val="2"/>
      <scheme val="minor"/>
    </font>
    <font>
      <u/>
      <sz val="11"/>
      <color theme="11"/>
      <name val="Aptos Narrow"/>
      <family val="2"/>
      <scheme val="minor"/>
    </font>
    <font>
      <sz val="10"/>
      <name val="Verdana"/>
      <family val="2"/>
    </font>
    <font>
      <sz val="10"/>
      <name val="Helv"/>
      <charset val="204"/>
    </font>
    <font>
      <sz val="10"/>
      <name val="Frutiger 45 Light"/>
    </font>
    <font>
      <sz val="10"/>
      <name val="Times New Roman"/>
      <family val="1"/>
    </font>
    <font>
      <sz val="8"/>
      <color indexed="12"/>
      <name val="Arial"/>
      <family val="2"/>
    </font>
    <font>
      <sz val="10"/>
      <name val="Book Antiqua"/>
      <family val="1"/>
    </font>
    <font>
      <sz val="10"/>
      <name val="Geneva"/>
      <family val="2"/>
    </font>
    <font>
      <sz val="12"/>
      <name val="Times New Roman"/>
      <family val="1"/>
    </font>
    <font>
      <b/>
      <sz val="8"/>
      <name val="Arial"/>
      <family val="2"/>
    </font>
    <font>
      <sz val="12"/>
      <color theme="1"/>
      <name val="Times New Roman"/>
      <family val="2"/>
    </font>
    <font>
      <b/>
      <sz val="12"/>
      <color indexed="8"/>
      <name val="Times New Roman"/>
      <family val="1"/>
    </font>
    <font>
      <sz val="10"/>
      <name val="Arial Narrow"/>
      <family val="2"/>
    </font>
    <font>
      <sz val="8"/>
      <color indexed="8"/>
      <name val="Times New Roman"/>
      <family val="1"/>
    </font>
    <font>
      <sz val="10"/>
      <color indexed="8"/>
      <name val="Times New Roman"/>
      <family val="1"/>
    </font>
    <font>
      <sz val="9"/>
      <name val="Times New Roman"/>
      <family val="1"/>
    </font>
    <font>
      <sz val="11"/>
      <color rgb="FF9C0006"/>
      <name val="Arial"/>
      <family val="2"/>
    </font>
    <font>
      <sz val="8"/>
      <color indexed="13"/>
      <name val="Arial"/>
      <family val="2"/>
    </font>
    <font>
      <sz val="10"/>
      <color indexed="8"/>
      <name val="Helvetica-Narrow"/>
      <family val="2"/>
    </font>
    <font>
      <sz val="10"/>
      <color indexed="12"/>
      <name val="Arial"/>
      <family val="2"/>
    </font>
    <font>
      <b/>
      <sz val="12"/>
      <name val="Times New Roman"/>
      <family val="1"/>
    </font>
    <font>
      <sz val="8"/>
      <name val="Times New Roman"/>
      <family val="1"/>
    </font>
    <font>
      <b/>
      <sz val="7"/>
      <name val="Arial"/>
      <family val="2"/>
    </font>
    <font>
      <b/>
      <sz val="11"/>
      <color rgb="FFFA7D00"/>
      <name val="Arial"/>
      <family val="2"/>
    </font>
    <font>
      <sz val="10"/>
      <name val="MS Sans Serif"/>
      <family val="2"/>
    </font>
    <font>
      <sz val="11"/>
      <color indexed="12"/>
      <name val="Arial"/>
      <family val="2"/>
    </font>
    <font>
      <sz val="10"/>
      <color indexed="39"/>
      <name val="Century Schoolbook"/>
      <family val="1"/>
    </font>
    <font>
      <sz val="10"/>
      <name val="Sabon"/>
    </font>
    <font>
      <sz val="12"/>
      <color theme="1"/>
      <name val="Calibri"/>
      <family val="2"/>
    </font>
    <font>
      <sz val="8"/>
      <name val="Palatino"/>
      <family val="1"/>
    </font>
    <font>
      <sz val="12"/>
      <color indexed="8"/>
      <name val="Arial"/>
      <family val="2"/>
    </font>
    <font>
      <sz val="8"/>
      <name val="Arial"/>
      <family val="2"/>
    </font>
    <font>
      <sz val="10"/>
      <color indexed="24"/>
      <name val="Arial"/>
      <family val="2"/>
    </font>
    <font>
      <sz val="11"/>
      <name val="Times New Roman"/>
      <family val="1"/>
    </font>
    <font>
      <i/>
      <sz val="9"/>
      <name val="MS Sans Serif"/>
      <family val="2"/>
    </font>
    <font>
      <sz val="24"/>
      <name val="MS Sans Serif"/>
      <family val="2"/>
    </font>
    <font>
      <sz val="11"/>
      <color indexed="12"/>
      <name val="Book Antiqua"/>
      <family val="1"/>
    </font>
    <font>
      <sz val="8"/>
      <color indexed="16"/>
      <name val="Palatino"/>
      <family val="1"/>
    </font>
    <font>
      <sz val="8"/>
      <name val="Helv"/>
    </font>
    <font>
      <u val="doubleAccounting"/>
      <sz val="10"/>
      <name val="Times New Roman"/>
      <family val="1"/>
    </font>
    <font>
      <sz val="1"/>
      <color indexed="8"/>
      <name val="Courier"/>
      <family val="3"/>
    </font>
    <font>
      <u val="doubleAccounting"/>
      <sz val="10"/>
      <name val="Arial"/>
      <family val="2"/>
    </font>
    <font>
      <sz val="9"/>
      <name val="Arial Narrow"/>
      <family val="2"/>
    </font>
    <font>
      <i/>
      <sz val="11"/>
      <color rgb="FF7F7F7F"/>
      <name val="Arial"/>
      <family val="2"/>
    </font>
    <font>
      <sz val="14"/>
      <color indexed="32"/>
      <name val="Times New Roman"/>
      <family val="1"/>
    </font>
    <font>
      <u/>
      <sz val="8"/>
      <color rgb="FF800080"/>
      <name val="Aptos Narrow"/>
      <family val="2"/>
      <scheme val="minor"/>
    </font>
    <font>
      <sz val="7"/>
      <name val="Palatino"/>
      <family val="1"/>
    </font>
    <font>
      <sz val="11"/>
      <color rgb="FF006100"/>
      <name val="Arial"/>
      <family val="2"/>
    </font>
    <font>
      <sz val="8"/>
      <name val="Courier"/>
      <family val="3"/>
    </font>
    <font>
      <sz val="9"/>
      <name val="Futura UBS Bk"/>
      <family val="2"/>
    </font>
    <font>
      <sz val="6"/>
      <color indexed="16"/>
      <name val="Palatino"/>
      <family val="1"/>
    </font>
    <font>
      <sz val="14"/>
      <color indexed="8"/>
      <name val="Times New Roman"/>
      <family val="1"/>
    </font>
    <font>
      <b/>
      <sz val="18"/>
      <color indexed="24"/>
      <name val="Arial"/>
      <family val="2"/>
    </font>
    <font>
      <sz val="18"/>
      <name val="Helvetica-Black"/>
    </font>
    <font>
      <i/>
      <sz val="14"/>
      <name val="Palatino"/>
      <family val="1"/>
    </font>
    <font>
      <b/>
      <sz val="11"/>
      <color theme="3"/>
      <name val="Calibri"/>
      <family val="2"/>
    </font>
    <font>
      <b/>
      <sz val="9"/>
      <name val="Times New Roman"/>
      <family val="1"/>
    </font>
    <font>
      <b/>
      <i/>
      <sz val="22"/>
      <name val="Times New Roman"/>
      <family val="1"/>
    </font>
    <font>
      <b/>
      <sz val="10"/>
      <name val="Helv"/>
    </font>
    <font>
      <u/>
      <sz val="8"/>
      <color rgb="FF0000FF"/>
      <name val="Aptos Narrow"/>
      <family val="2"/>
      <scheme val="minor"/>
    </font>
    <font>
      <u/>
      <sz val="10"/>
      <color indexed="12"/>
      <name val="Arial"/>
      <family val="2"/>
    </font>
    <font>
      <u/>
      <sz val="10"/>
      <color indexed="12"/>
      <name val="Times New Roman"/>
      <family val="1"/>
    </font>
    <font>
      <u/>
      <sz val="11"/>
      <color indexed="12"/>
      <name val="Calibri"/>
      <family val="2"/>
    </font>
    <font>
      <u/>
      <sz val="11"/>
      <color theme="10"/>
      <name val="Calibri"/>
      <family val="2"/>
    </font>
    <font>
      <u/>
      <sz val="9.35"/>
      <color theme="10"/>
      <name val="Calibri"/>
      <family val="2"/>
    </font>
    <font>
      <sz val="11"/>
      <color rgb="FF3F3F76"/>
      <name val="Arial"/>
      <family val="2"/>
    </font>
    <font>
      <sz val="9"/>
      <color indexed="12"/>
      <name val="Helvetica"/>
      <family val="2"/>
    </font>
    <font>
      <sz val="8"/>
      <name val="Arial Narrow"/>
      <family val="2"/>
    </font>
    <font>
      <sz val="10"/>
      <color indexed="9"/>
      <name val="Frutiger 45 Light"/>
      <family val="2"/>
    </font>
    <font>
      <sz val="10"/>
      <color indexed="16"/>
      <name val="Arial Narrow"/>
      <family val="2"/>
    </font>
    <font>
      <b/>
      <sz val="10"/>
      <name val="MS Sans Serif"/>
      <family val="2"/>
    </font>
    <font>
      <u/>
      <sz val="10"/>
      <color indexed="36"/>
      <name val="Arial"/>
      <family val="2"/>
    </font>
    <font>
      <sz val="10"/>
      <color indexed="12"/>
      <name val="CG Times (WN)"/>
    </font>
    <font>
      <sz val="11"/>
      <color rgb="FFFA7D00"/>
      <name val="Arial"/>
      <family val="2"/>
    </font>
    <font>
      <sz val="8"/>
      <color indexed="10"/>
      <name val="Times New Roman"/>
      <family val="1"/>
    </font>
    <font>
      <i/>
      <sz val="9"/>
      <color indexed="20"/>
      <name val="Arial Narrow"/>
      <family val="2"/>
    </font>
    <font>
      <sz val="11"/>
      <color rgb="FF9C6500"/>
      <name val="Arial"/>
      <family val="2"/>
    </font>
    <font>
      <sz val="7"/>
      <name val="Small Fonts"/>
      <family val="2"/>
    </font>
    <font>
      <sz val="10"/>
      <name val="Courier"/>
      <family val="3"/>
    </font>
    <font>
      <sz val="8"/>
      <color indexed="23"/>
      <name val="Arial Narrow"/>
      <family val="2"/>
    </font>
    <font>
      <b/>
      <i/>
      <sz val="16"/>
      <name val="Helv"/>
    </font>
    <font>
      <sz val="11"/>
      <color rgb="FF000000"/>
      <name val="Aptos Narrow"/>
      <family val="2"/>
      <scheme val="minor"/>
    </font>
    <font>
      <i/>
      <sz val="9"/>
      <name val="Arial"/>
      <family val="2"/>
    </font>
    <font>
      <sz val="10"/>
      <name val="Palatino"/>
      <family val="1"/>
    </font>
    <font>
      <sz val="11"/>
      <color indexed="8"/>
      <name val="Arial"/>
      <family val="2"/>
    </font>
    <font>
      <sz val="9"/>
      <name val="Frutiger 45 Light"/>
      <family val="2"/>
    </font>
    <font>
      <sz val="9"/>
      <color indexed="12"/>
      <name val="Frutiger 45 Light"/>
      <family val="2"/>
    </font>
    <font>
      <b/>
      <sz val="9"/>
      <name val="Frutiger 45 Light"/>
      <family val="2"/>
    </font>
    <font>
      <sz val="9"/>
      <color indexed="56"/>
      <name val="Frutiger 45 Light"/>
      <family val="2"/>
    </font>
    <font>
      <b/>
      <sz val="11"/>
      <color rgb="FF3F3F3F"/>
      <name val="Arial"/>
      <family val="2"/>
    </font>
    <font>
      <b/>
      <sz val="26"/>
      <name val="Times New Roman"/>
      <family val="1"/>
    </font>
    <font>
      <b/>
      <sz val="18"/>
      <name val="Times New Roman"/>
      <family val="1"/>
    </font>
    <font>
      <sz val="10"/>
      <color indexed="16"/>
      <name val="Helvetica-Black"/>
    </font>
    <font>
      <sz val="22"/>
      <name val="UBSHeadline"/>
      <family val="1"/>
    </font>
    <font>
      <sz val="10"/>
      <name val="Tms Rmn"/>
    </font>
    <font>
      <i/>
      <sz val="8"/>
      <name val="Arial"/>
      <family val="2"/>
    </font>
    <font>
      <sz val="8"/>
      <color indexed="32"/>
      <name val="Arial"/>
      <family val="2"/>
    </font>
    <font>
      <sz val="8"/>
      <color indexed="10"/>
      <name val="Arial"/>
      <family val="2"/>
    </font>
    <font>
      <i/>
      <sz val="8"/>
      <color indexed="14"/>
      <name val="Arial"/>
      <family val="2"/>
    </font>
    <font>
      <sz val="9.5"/>
      <color indexed="23"/>
      <name val="Helvetica-Black"/>
    </font>
    <font>
      <b/>
      <sz val="12"/>
      <name val="MS Sans Serif"/>
      <family val="2"/>
    </font>
    <font>
      <u val="singleAccounting"/>
      <sz val="10"/>
      <name val="Arial"/>
      <family val="2"/>
    </font>
    <font>
      <u val="singleAccounting"/>
      <sz val="10"/>
      <name val="Times New Roman"/>
      <family val="1"/>
    </font>
    <font>
      <vertAlign val="superscript"/>
      <sz val="12"/>
      <name val="Helv"/>
    </font>
    <font>
      <i/>
      <sz val="8"/>
      <name val="Times New Roman"/>
      <family val="1"/>
    </font>
    <font>
      <sz val="11"/>
      <name val="돋움"/>
      <family val="3"/>
    </font>
    <font>
      <b/>
      <sz val="15"/>
      <name val="Arial"/>
      <family val="2"/>
    </font>
    <font>
      <b/>
      <sz val="14"/>
      <name val="Arial"/>
      <family val="2"/>
    </font>
    <font>
      <b/>
      <sz val="10"/>
      <color indexed="9"/>
      <name val="Arial"/>
      <family val="2"/>
    </font>
    <font>
      <b/>
      <sz val="10"/>
      <color indexed="8"/>
      <name val="Arial"/>
      <family val="2"/>
    </font>
    <font>
      <i/>
      <sz val="10"/>
      <color indexed="8"/>
      <name val="Arial"/>
      <family val="2"/>
    </font>
    <font>
      <b/>
      <sz val="9"/>
      <name val="Palatino"/>
      <family val="1"/>
    </font>
    <font>
      <sz val="9"/>
      <color indexed="21"/>
      <name val="Helvetica-Black"/>
    </font>
    <font>
      <b/>
      <sz val="10"/>
      <name val="Palatino"/>
      <family val="1"/>
    </font>
    <font>
      <b/>
      <sz val="8.5"/>
      <name val="Arial"/>
      <family val="2"/>
    </font>
    <font>
      <sz val="7"/>
      <name val="Times New Roman"/>
      <family val="1"/>
    </font>
    <font>
      <b/>
      <sz val="10"/>
      <name val="Times New Roman"/>
      <family val="1"/>
    </font>
    <font>
      <b/>
      <sz val="10"/>
      <name val="Arial Narrow"/>
      <family val="2"/>
    </font>
    <font>
      <sz val="10"/>
      <color indexed="9"/>
      <name val="Arial Narrow"/>
      <family val="2"/>
    </font>
    <font>
      <sz val="12"/>
      <color indexed="8"/>
      <name val="Palatino"/>
      <family val="1"/>
    </font>
    <font>
      <sz val="11"/>
      <color indexed="8"/>
      <name val="Helvetica-Black"/>
    </font>
    <font>
      <b/>
      <sz val="11"/>
      <name val="Times New Roman"/>
      <family val="1"/>
    </font>
    <font>
      <b/>
      <sz val="14"/>
      <color indexed="16"/>
      <name val="Sabon"/>
    </font>
    <font>
      <b/>
      <sz val="12"/>
      <name val="Helv"/>
    </font>
    <font>
      <b/>
      <sz val="14"/>
      <color indexed="9"/>
      <name val="Times New Roman"/>
      <family val="1"/>
    </font>
    <font>
      <b/>
      <sz val="14"/>
      <name val="Times New Roman"/>
      <family val="1"/>
    </font>
    <font>
      <b/>
      <sz val="12"/>
      <color theme="1"/>
      <name val="Calibri"/>
      <family val="2"/>
    </font>
    <font>
      <u/>
      <sz val="8"/>
      <color indexed="8"/>
      <name val="Arial"/>
      <family val="2"/>
    </font>
    <font>
      <sz val="16"/>
      <name val="WarburgLogo"/>
      <family val="1"/>
    </font>
    <font>
      <sz val="8"/>
      <color indexed="12"/>
      <name val="Times New Roman"/>
      <family val="1"/>
    </font>
    <font>
      <b/>
      <sz val="11"/>
      <color rgb="FFFF0000"/>
      <name val="Arial"/>
      <family val="2"/>
    </font>
    <font>
      <sz val="11"/>
      <color theme="0" tint="-0.499984740745262"/>
      <name val="Arial"/>
      <family val="2"/>
    </font>
    <font>
      <sz val="10"/>
      <color theme="0" tint="-0.499984740745262"/>
      <name val="Arial"/>
      <family val="2"/>
    </font>
    <font>
      <sz val="12"/>
      <color rgb="FF000000"/>
      <name val="Arial"/>
      <family val="2"/>
    </font>
    <font>
      <sz val="11"/>
      <color theme="0" tint="-0.249977111117893"/>
      <name val="Arial"/>
      <family val="2"/>
    </font>
    <font>
      <sz val="12"/>
      <name val="Aptos Narrow"/>
      <family val="2"/>
      <scheme val="minor"/>
    </font>
    <font>
      <sz val="12"/>
      <color rgb="FFFF0000"/>
      <name val="Arial"/>
      <family val="2"/>
    </font>
    <font>
      <b/>
      <sz val="12"/>
      <color rgb="FF0033CC"/>
      <name val="Arial"/>
      <family val="2"/>
    </font>
    <font>
      <b/>
      <u/>
      <sz val="12"/>
      <name val="Arial"/>
      <family val="2"/>
    </font>
    <font>
      <u/>
      <sz val="11"/>
      <color theme="1"/>
      <name val="Arial"/>
      <family val="2"/>
    </font>
    <font>
      <b/>
      <sz val="12"/>
      <color rgb="FFFF0000"/>
      <name val="Arial"/>
      <family val="2"/>
    </font>
    <font>
      <b/>
      <sz val="16"/>
      <color indexed="8"/>
      <name val="Aptos Narrow"/>
      <family val="2"/>
      <scheme val="minor"/>
    </font>
    <font>
      <b/>
      <sz val="10"/>
      <color indexed="8"/>
      <name val="Aptos Narrow"/>
      <family val="2"/>
      <scheme val="minor"/>
    </font>
    <font>
      <sz val="12"/>
      <color rgb="FF000000"/>
      <name val="Calibri"/>
      <family val="2"/>
    </font>
    <font>
      <sz val="11"/>
      <color indexed="8"/>
      <name val="Aptos Narrow"/>
      <family val="2"/>
      <scheme val="minor"/>
    </font>
    <font>
      <sz val="18"/>
      <color rgb="FF56585B"/>
      <name val="Calibri"/>
      <family val="2"/>
    </font>
    <font>
      <sz val="12"/>
      <color rgb="FF56585B"/>
      <name val="Calibri"/>
      <family val="2"/>
    </font>
    <font>
      <b/>
      <sz val="12"/>
      <color rgb="FF56585B"/>
      <name val="Calibri"/>
      <family val="2"/>
    </font>
    <font>
      <b/>
      <sz val="11"/>
      <color indexed="8"/>
      <name val="Aptos Narrow"/>
      <family val="2"/>
      <scheme val="minor"/>
    </font>
    <font>
      <sz val="11"/>
      <color theme="1"/>
      <name val="Times New Roman"/>
      <family val="1"/>
    </font>
  </fonts>
  <fills count="11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A8BACB"/>
        <bgColor indexed="64"/>
      </patternFill>
    </fill>
    <fill>
      <patternFill patternType="solid">
        <fgColor rgb="FFA1B4C6"/>
        <bgColor indexed="64"/>
      </patternFill>
    </fill>
    <fill>
      <patternFill patternType="solid">
        <fgColor rgb="FF99ADC2"/>
        <bgColor indexed="64"/>
      </patternFill>
    </fill>
    <fill>
      <patternFill patternType="solid">
        <fgColor rgb="FF91A7BD"/>
        <bgColor indexed="64"/>
      </patternFill>
    </fill>
    <fill>
      <patternFill patternType="solid">
        <fgColor rgb="FF8AA1B9"/>
        <bgColor indexed="64"/>
      </patternFill>
    </fill>
    <fill>
      <patternFill patternType="solid">
        <fgColor rgb="FF829BB4"/>
        <bgColor indexed="64"/>
      </patternFill>
    </fill>
    <fill>
      <patternFill patternType="solid">
        <fgColor rgb="FF003366"/>
        <bgColor indexed="64"/>
      </patternFill>
    </fill>
    <fill>
      <patternFill patternType="solid">
        <fgColor rgb="FF7994AF"/>
        <bgColor indexed="64"/>
      </patternFill>
    </fill>
    <fill>
      <patternFill patternType="solid">
        <fgColor rgb="FF4D7094"/>
        <bgColor indexed="64"/>
      </patternFill>
    </fill>
    <fill>
      <patternFill patternType="solid">
        <fgColor rgb="FFF5F5F5"/>
        <bgColor indexed="64"/>
      </patternFill>
    </fill>
    <fill>
      <patternFill patternType="solid">
        <fgColor rgb="FFF5F5FF"/>
        <bgColor indexed="64"/>
      </patternFill>
    </fill>
    <fill>
      <patternFill patternType="solid">
        <fgColor rgb="FFEBEBFF"/>
        <bgColor indexed="64"/>
      </patternFill>
    </fill>
    <fill>
      <patternFill patternType="solid">
        <fgColor rgb="FFBBBAB0"/>
        <bgColor indexed="64"/>
      </patternFill>
    </fill>
    <fill>
      <patternFill patternType="solid">
        <fgColor rgb="FF72A7AD"/>
        <bgColor indexed="64"/>
      </patternFill>
    </fill>
    <fill>
      <patternFill patternType="solid">
        <fgColor rgb="FF01423C"/>
        <bgColor indexed="64"/>
      </patternFill>
    </fill>
    <fill>
      <patternFill patternType="solid">
        <fgColor rgb="FFB5D4AA"/>
        <bgColor indexed="64"/>
      </patternFill>
    </fill>
    <fill>
      <patternFill patternType="solid">
        <fgColor rgb="FF90C484"/>
        <bgColor indexed="64"/>
      </patternFill>
    </fill>
    <fill>
      <patternFill patternType="solid">
        <fgColor rgb="FFBDE0F6"/>
        <bgColor indexed="64"/>
      </patternFill>
    </fill>
    <fill>
      <patternFill patternType="solid">
        <fgColor rgb="FF9CD3F2"/>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theme="1"/>
        <bgColor indexed="64"/>
      </patternFill>
    </fill>
    <fill>
      <patternFill patternType="solid">
        <fgColor indexed="62"/>
        <bgColor indexed="64"/>
      </patternFill>
    </fill>
    <fill>
      <patternFill patternType="solid">
        <fgColor indexed="54"/>
        <bgColor indexed="64"/>
      </patternFill>
    </fill>
    <fill>
      <patternFill patternType="solid">
        <fgColor indexed="44"/>
        <bgColor indexed="64"/>
      </patternFill>
    </fill>
    <fill>
      <patternFill patternType="gray125">
        <fgColor indexed="8"/>
      </patternFill>
    </fill>
    <fill>
      <patternFill patternType="solid">
        <fgColor indexed="32"/>
        <bgColor indexed="64"/>
      </patternFill>
    </fill>
    <fill>
      <patternFill patternType="solid">
        <fgColor indexed="26"/>
        <bgColor indexed="64"/>
      </patternFill>
    </fill>
    <fill>
      <patternFill patternType="lightGray">
        <fgColor indexed="15"/>
      </patternFill>
    </fill>
    <fill>
      <patternFill patternType="lightGray">
        <fgColor indexed="12"/>
      </patternFill>
    </fill>
    <fill>
      <patternFill patternType="solid">
        <fgColor indexed="9"/>
        <bgColor indexed="9"/>
      </patternFill>
    </fill>
    <fill>
      <patternFill patternType="solid">
        <fgColor indexed="35"/>
        <bgColor indexed="64"/>
      </patternFill>
    </fill>
    <fill>
      <patternFill patternType="solid">
        <fgColor indexed="22"/>
        <bgColor indexed="64"/>
      </patternFill>
    </fill>
    <fill>
      <patternFill patternType="solid">
        <fgColor indexed="42"/>
        <bgColor indexed="64"/>
      </patternFill>
    </fill>
    <fill>
      <patternFill patternType="solid">
        <fgColor indexed="22"/>
        <bgColor indexed="9"/>
      </patternFill>
    </fill>
    <fill>
      <patternFill patternType="solid">
        <fgColor indexed="13"/>
      </patternFill>
    </fill>
    <fill>
      <patternFill patternType="mediumGray">
        <fgColor indexed="9"/>
        <bgColor indexed="22"/>
      </patternFill>
    </fill>
    <fill>
      <patternFill patternType="gray0625">
        <fgColor indexed="22"/>
      </patternFill>
    </fill>
    <fill>
      <patternFill patternType="solid">
        <fgColor indexed="41"/>
        <bgColor indexed="64"/>
      </patternFill>
    </fill>
    <fill>
      <patternFill patternType="solid">
        <fgColor indexed="43"/>
        <bgColor indexed="64"/>
      </patternFill>
    </fill>
    <fill>
      <patternFill patternType="solid">
        <fgColor indexed="40"/>
        <bgColor indexed="64"/>
      </patternFill>
    </fill>
    <fill>
      <patternFill patternType="mediumGray">
        <fgColor indexed="22"/>
      </patternFill>
    </fill>
    <fill>
      <patternFill patternType="solid">
        <fgColor indexed="22"/>
        <bgColor indexed="14"/>
      </patternFill>
    </fill>
    <fill>
      <patternFill patternType="solid">
        <fgColor indexed="63"/>
        <bgColor indexed="64"/>
      </patternFill>
    </fill>
    <fill>
      <patternFill patternType="solid">
        <fgColor indexed="34"/>
        <bgColor indexed="64"/>
      </patternFill>
    </fill>
    <fill>
      <patternFill patternType="solid">
        <fgColor indexed="8"/>
        <bgColor indexed="64"/>
      </patternFill>
    </fill>
    <fill>
      <patternFill patternType="solid">
        <fgColor indexed="12"/>
      </patternFill>
    </fill>
    <fill>
      <patternFill patternType="solid">
        <fgColor indexed="16"/>
        <bgColor indexed="64"/>
      </patternFill>
    </fill>
    <fill>
      <patternFill patternType="solid">
        <fgColor indexed="9"/>
      </patternFill>
    </fill>
    <fill>
      <patternFill patternType="solid">
        <fgColor indexed="38"/>
      </patternFill>
    </fill>
    <fill>
      <patternFill patternType="solid">
        <fgColor rgb="FFFFFFFF"/>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rgb="FFFFFFFF"/>
      </patternFill>
    </fill>
    <fill>
      <patternFill patternType="solid">
        <fgColor rgb="FFF9F9F7"/>
      </patternFill>
    </fill>
    <fill>
      <patternFill patternType="solid">
        <fgColor rgb="FFE9E8E5"/>
      </patternFill>
    </fill>
    <fill>
      <patternFill patternType="solid">
        <fgColor rgb="FFEAF5FC"/>
      </patternFill>
    </fill>
    <fill>
      <patternFill patternType="solid">
        <fgColor rgb="FFFFC000"/>
        <bgColor indexed="64"/>
      </patternFill>
    </fill>
    <fill>
      <patternFill patternType="solid">
        <fgColor rgb="FFFFFF00"/>
        <bgColor indexed="64"/>
      </patternFill>
    </fill>
  </fills>
  <borders count="20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diagonal/>
    </border>
    <border>
      <left style="thin">
        <color auto="1"/>
      </left>
      <right style="thin">
        <color auto="1"/>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auto="1"/>
      </left>
      <right/>
      <top style="thin">
        <color auto="1"/>
      </top>
      <bottom/>
      <diagonal/>
    </border>
    <border>
      <left/>
      <right style="thin">
        <color indexed="64"/>
      </right>
      <top style="thin">
        <color indexed="64"/>
      </top>
      <bottom/>
      <diagonal/>
    </border>
    <border>
      <left/>
      <right/>
      <top style="thin">
        <color indexed="64"/>
      </top>
      <bottom/>
      <diagonal/>
    </border>
    <border>
      <left style="thin">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hair">
        <color auto="1"/>
      </left>
      <right style="hair">
        <color auto="1"/>
      </right>
      <top style="thin">
        <color auto="1"/>
      </top>
      <bottom style="hair">
        <color auto="1"/>
      </bottom>
      <diagonal/>
    </border>
    <border>
      <left style="thin">
        <color indexed="64"/>
      </left>
      <right style="thin">
        <color indexed="64"/>
      </right>
      <top style="thin">
        <color indexed="64"/>
      </top>
      <bottom style="hair">
        <color auto="1"/>
      </bottom>
      <diagonal/>
    </border>
    <border>
      <left style="thin">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hair">
        <color auto="1"/>
      </left>
      <right style="hair">
        <color auto="1"/>
      </right>
      <top style="hair">
        <color auto="1"/>
      </top>
      <bottom style="hair">
        <color auto="1"/>
      </bottom>
      <diagonal/>
    </border>
    <border>
      <left style="thin">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hair">
        <color auto="1"/>
      </left>
      <right style="hair">
        <color auto="1"/>
      </right>
      <top style="hair">
        <color auto="1"/>
      </top>
      <bottom style="thin">
        <color auto="1"/>
      </bottom>
      <diagonal/>
    </border>
    <border>
      <left style="thin">
        <color auto="1"/>
      </left>
      <right style="thin">
        <color auto="1"/>
      </right>
      <top style="hair">
        <color auto="1"/>
      </top>
      <bottom style="thin">
        <color auto="1"/>
      </bottom>
      <diagonal/>
    </border>
    <border>
      <left style="thin">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style="thin">
        <color auto="1"/>
      </top>
      <bottom style="thin">
        <color auto="1"/>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style="medium">
        <color indexed="64"/>
      </left>
      <right/>
      <top/>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auto="1"/>
      </right>
      <top/>
      <bottom style="thin">
        <color indexed="64"/>
      </bottom>
      <diagonal/>
    </border>
    <border>
      <left/>
      <right style="hair">
        <color indexed="64"/>
      </right>
      <top style="hair">
        <color indexed="64"/>
      </top>
      <bottom style="hair">
        <color indexed="64"/>
      </bottom>
      <diagonal/>
    </border>
    <border>
      <left style="thin">
        <color indexed="64"/>
      </left>
      <right style="hair">
        <color indexed="64"/>
      </right>
      <top/>
      <bottom style="hair">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medium">
        <color rgb="FFFFFFFF"/>
      </right>
      <top style="medium">
        <color rgb="FFFFFFFF"/>
      </top>
      <bottom style="medium">
        <color rgb="FFFFFFFF"/>
      </bottom>
      <diagonal/>
    </border>
    <border>
      <left style="hair">
        <color indexed="64"/>
      </left>
      <right style="hair">
        <color indexed="64"/>
      </right>
      <top/>
      <bottom style="hair">
        <color indexed="64"/>
      </bottom>
      <diagonal/>
    </border>
    <border>
      <left/>
      <right/>
      <top style="hair">
        <color indexed="64"/>
      </top>
      <bottom/>
      <diagonal/>
    </border>
    <border>
      <left/>
      <right/>
      <top/>
      <bottom style="hair">
        <color indexed="64"/>
      </bottom>
      <diagonal/>
    </border>
    <border>
      <left style="thin">
        <color theme="0"/>
      </left>
      <right style="thin">
        <color theme="0"/>
      </right>
      <top/>
      <bottom style="thin">
        <color theme="0"/>
      </bottom>
      <diagonal/>
    </border>
    <border>
      <left style="thin">
        <color theme="0"/>
      </left>
      <right style="thin">
        <color theme="0"/>
      </right>
      <top/>
      <bottom/>
      <diagonal/>
    </border>
    <border>
      <left style="thin">
        <color indexed="64"/>
      </left>
      <right style="thin">
        <color theme="0"/>
      </right>
      <top/>
      <bottom/>
      <diagonal/>
    </border>
    <border>
      <left style="hair">
        <color indexed="64"/>
      </left>
      <right style="hair">
        <color indexed="64"/>
      </right>
      <top style="hair">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top style="thin">
        <color auto="1"/>
      </top>
      <bottom style="double">
        <color auto="1"/>
      </bottom>
      <diagonal/>
    </border>
    <border>
      <left style="double">
        <color auto="1"/>
      </left>
      <right/>
      <top/>
      <bottom style="hair">
        <color auto="1"/>
      </bottom>
      <diagonal/>
    </border>
    <border>
      <left/>
      <right/>
      <top style="thin">
        <color indexed="8"/>
      </top>
      <bottom/>
      <diagonal/>
    </border>
    <border>
      <left/>
      <right/>
      <top/>
      <bottom style="medium">
        <color auto="1"/>
      </bottom>
      <diagonal/>
    </border>
    <border>
      <left/>
      <right/>
      <top/>
      <bottom style="thin">
        <color indexed="28"/>
      </bottom>
      <diagonal/>
    </border>
    <border>
      <left/>
      <right style="thin">
        <color indexed="8"/>
      </right>
      <top style="thin">
        <color indexed="8"/>
      </top>
      <bottom/>
      <diagonal/>
    </border>
    <border>
      <left style="thin">
        <color indexed="23"/>
      </left>
      <right style="thin">
        <color indexed="23"/>
      </right>
      <top/>
      <bottom/>
      <diagonal/>
    </border>
    <border>
      <left/>
      <right/>
      <top/>
      <bottom style="thin">
        <color indexed="22"/>
      </bottom>
      <diagonal/>
    </border>
    <border>
      <left/>
      <right/>
      <top/>
      <bottom style="dotted">
        <color auto="1"/>
      </bottom>
      <diagonal/>
    </border>
    <border>
      <left/>
      <right/>
      <top/>
      <bottom style="thick">
        <color auto="1"/>
      </bottom>
      <diagonal/>
    </border>
    <border>
      <left/>
      <right/>
      <top/>
      <bottom style="thin">
        <color indexed="8"/>
      </bottom>
      <diagonal/>
    </border>
    <border>
      <left style="thin">
        <color auto="1"/>
      </left>
      <right style="hair">
        <color auto="1"/>
      </right>
      <top/>
      <bottom/>
      <diagonal/>
    </border>
    <border>
      <left style="hair">
        <color auto="1"/>
      </left>
      <right/>
      <top style="hair">
        <color auto="1"/>
      </top>
      <bottom/>
      <diagonal/>
    </border>
    <border>
      <left style="thin">
        <color indexed="8"/>
      </left>
      <right style="thin">
        <color indexed="8"/>
      </right>
      <top style="thin">
        <color indexed="8"/>
      </top>
      <bottom style="thin">
        <color indexed="8"/>
      </bottom>
      <diagonal/>
    </border>
    <border>
      <left/>
      <right style="hair">
        <color auto="1"/>
      </right>
      <top/>
      <bottom/>
      <diagonal/>
    </border>
    <border>
      <left/>
      <right/>
      <top style="medium">
        <color indexed="23"/>
      </top>
      <bottom style="medium">
        <color indexed="23"/>
      </bottom>
      <diagonal/>
    </border>
    <border>
      <left style="medium">
        <color indexed="14"/>
      </left>
      <right style="medium">
        <color indexed="14"/>
      </right>
      <top style="medium">
        <color indexed="14"/>
      </top>
      <bottom style="medium">
        <color indexed="14"/>
      </bottom>
      <diagonal/>
    </border>
    <border>
      <left/>
      <right/>
      <top/>
      <bottom style="thin">
        <color indexed="23"/>
      </bottom>
      <diagonal/>
    </border>
    <border>
      <left/>
      <right/>
      <top style="thin">
        <color indexed="23"/>
      </top>
      <bottom style="thin">
        <color indexed="23"/>
      </bottom>
      <diagonal/>
    </border>
    <border>
      <left/>
      <right/>
      <top style="thin">
        <color auto="1"/>
      </top>
      <bottom style="medium">
        <color auto="1"/>
      </bottom>
      <diagonal/>
    </border>
    <border>
      <left/>
      <right/>
      <top/>
      <bottom style="thin">
        <color auto="1"/>
      </bottom>
      <diagonal/>
    </border>
    <border>
      <left style="thin">
        <color auto="1"/>
      </left>
      <right style="thin">
        <color auto="1"/>
      </right>
      <top/>
      <bottom style="thin">
        <color auto="1"/>
      </bottom>
      <diagonal/>
    </border>
    <border>
      <left style="thin">
        <color theme="0"/>
      </left>
      <right/>
      <top style="thin">
        <color theme="0"/>
      </top>
      <bottom/>
      <diagonal/>
    </border>
    <border>
      <left style="hair">
        <color indexed="64"/>
      </left>
      <right style="hair">
        <color indexed="64"/>
      </right>
      <top/>
      <bottom/>
      <diagonal/>
    </border>
    <border>
      <left style="thin">
        <color indexed="64"/>
      </left>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theme="0"/>
      </left>
      <right/>
      <top/>
      <bottom/>
      <diagonal/>
    </border>
    <border>
      <left style="hair">
        <color indexed="64"/>
      </left>
      <right/>
      <top style="hair">
        <color indexed="64"/>
      </top>
      <bottom style="hair">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theme="0"/>
      </left>
      <right/>
      <top/>
      <bottom style="thin">
        <color theme="0"/>
      </bottom>
      <diagonal/>
    </border>
    <border>
      <left/>
      <right/>
      <top/>
      <bottom style="thin">
        <color theme="0"/>
      </bottom>
      <diagonal/>
    </border>
    <border>
      <left/>
      <right style="thin">
        <color indexed="64"/>
      </right>
      <top/>
      <bottom style="thin">
        <color theme="0"/>
      </bottom>
      <diagonal/>
    </border>
    <border>
      <left style="thin">
        <color theme="0"/>
      </left>
      <right style="thin">
        <color indexed="64"/>
      </right>
      <top style="thin">
        <color theme="0"/>
      </top>
      <bottom/>
      <diagonal/>
    </border>
    <border>
      <left style="thin">
        <color indexed="64"/>
      </left>
      <right/>
      <top style="medium">
        <color rgb="FFFFFFFF"/>
      </top>
      <bottom style="medium">
        <color rgb="FFFFFFFF"/>
      </bottom>
      <diagonal/>
    </border>
    <border>
      <left/>
      <right style="medium">
        <color rgb="FFFFFFFF"/>
      </right>
      <top style="medium">
        <color rgb="FFFFFFFF"/>
      </top>
      <bottom style="medium">
        <color rgb="FFFFFFFF"/>
      </bottom>
      <diagonal/>
    </border>
    <border>
      <left/>
      <right/>
      <top style="hair">
        <color indexed="64"/>
      </top>
      <bottom style="hair">
        <color indexed="64"/>
      </bottom>
      <diagonal/>
    </border>
    <border>
      <left/>
      <right style="hair">
        <color indexed="64"/>
      </right>
      <top style="hair">
        <color indexed="64"/>
      </top>
      <bottom/>
      <diagonal/>
    </border>
    <border>
      <left style="hair">
        <color indexed="64"/>
      </left>
      <right/>
      <top style="hair">
        <color indexed="64"/>
      </top>
      <bottom style="thin">
        <color indexed="64"/>
      </bottom>
      <diagonal/>
    </border>
    <border>
      <left style="hair">
        <color indexed="64"/>
      </left>
      <right style="thin">
        <color indexed="64"/>
      </right>
      <top/>
      <bottom style="hair">
        <color indexed="64"/>
      </bottom>
      <diagonal/>
    </border>
    <border>
      <left style="hair">
        <color indexed="64"/>
      </left>
      <right/>
      <top/>
      <bottom/>
      <diagonal/>
    </border>
    <border>
      <left style="hair">
        <color theme="0"/>
      </left>
      <right/>
      <top style="hair">
        <color theme="0"/>
      </top>
      <bottom style="hair">
        <color theme="0"/>
      </bottom>
      <diagonal/>
    </border>
    <border>
      <left/>
      <right/>
      <top style="hair">
        <color theme="0"/>
      </top>
      <bottom style="hair">
        <color theme="0"/>
      </bottom>
      <diagonal/>
    </border>
    <border>
      <left style="hair">
        <color theme="0"/>
      </left>
      <right style="hair">
        <color theme="0"/>
      </right>
      <top style="hair">
        <color theme="0"/>
      </top>
      <bottom style="hair">
        <color theme="0"/>
      </bottom>
      <diagonal/>
    </border>
    <border>
      <left style="hair">
        <color theme="0"/>
      </left>
      <right/>
      <top style="hair">
        <color theme="0"/>
      </top>
      <bottom/>
      <diagonal/>
    </border>
    <border>
      <left/>
      <right/>
      <top style="hair">
        <color theme="0"/>
      </top>
      <bottom/>
      <diagonal/>
    </border>
    <border>
      <left/>
      <right style="hair">
        <color indexed="64"/>
      </right>
      <top style="hair">
        <color theme="0"/>
      </top>
      <bottom/>
      <diagonal/>
    </border>
    <border>
      <left style="thin">
        <color indexed="64"/>
      </left>
      <right/>
      <top/>
      <bottom style="hair">
        <color indexed="64"/>
      </bottom>
      <diagonal/>
    </border>
    <border>
      <left/>
      <right style="hair">
        <color indexed="64"/>
      </right>
      <top/>
      <bottom style="hair">
        <color indexed="64"/>
      </bottom>
      <diagonal/>
    </border>
    <border>
      <left style="hair">
        <color indexed="64"/>
      </left>
      <right/>
      <top style="thin">
        <color indexed="64"/>
      </top>
      <bottom style="hair">
        <color indexed="64"/>
      </bottom>
      <diagonal/>
    </border>
    <border>
      <left style="thin">
        <color rgb="FFD5D3D1"/>
      </left>
      <right style="thin">
        <color rgb="FFD5D3D1"/>
      </right>
      <top style="thin">
        <color rgb="FFD5D3D1"/>
      </top>
      <bottom style="thin">
        <color rgb="FFD5D3D1"/>
      </bottom>
      <diagonal/>
    </border>
    <border>
      <left/>
      <right style="hair">
        <color theme="0"/>
      </right>
      <top style="hair">
        <color theme="0"/>
      </top>
      <bottom style="hair">
        <color theme="0"/>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style="thin">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thin">
        <color indexed="64"/>
      </top>
      <bottom/>
      <diagonal/>
    </border>
    <border>
      <left/>
      <right/>
      <top style="thin">
        <color indexed="64"/>
      </top>
      <bottom/>
      <diagonal/>
    </border>
    <border>
      <left/>
      <right/>
      <top style="thin">
        <color auto="1"/>
      </top>
      <bottom style="double">
        <color auto="1"/>
      </bottom>
      <diagonal/>
    </border>
    <border>
      <left/>
      <right/>
      <top style="thin">
        <color indexed="8"/>
      </top>
      <bottom/>
      <diagonal/>
    </border>
    <border>
      <left/>
      <right style="thin">
        <color indexed="8"/>
      </right>
      <top style="thin">
        <color indexed="8"/>
      </top>
      <bottom/>
      <diagonal/>
    </border>
    <border>
      <left/>
      <right/>
      <top style="medium">
        <color auto="1"/>
      </top>
      <bottom style="medium">
        <color auto="1"/>
      </bottom>
      <diagonal/>
    </border>
    <border>
      <left style="thin">
        <color indexed="8"/>
      </left>
      <right style="thin">
        <color indexed="8"/>
      </right>
      <top style="thin">
        <color indexed="8"/>
      </top>
      <bottom style="thin">
        <color indexed="8"/>
      </bottom>
      <diagonal/>
    </border>
    <border>
      <left/>
      <right/>
      <top style="thin">
        <color indexed="23"/>
      </top>
      <bottom style="thin">
        <color indexed="23"/>
      </bottom>
      <diagonal/>
    </border>
    <border>
      <left/>
      <right/>
      <top style="thin">
        <color auto="1"/>
      </top>
      <bottom style="medium">
        <color auto="1"/>
      </bottom>
      <diagonal/>
    </border>
    <border>
      <left style="thin">
        <color theme="0"/>
      </left>
      <right/>
      <top style="thin">
        <color indexed="64"/>
      </top>
      <bottom style="thin">
        <color theme="0"/>
      </bottom>
      <diagonal/>
    </border>
    <border>
      <left/>
      <right/>
      <top style="thin">
        <color indexed="64"/>
      </top>
      <bottom style="thin">
        <color theme="0"/>
      </bottom>
      <diagonal/>
    </border>
    <border>
      <left/>
      <right style="thin">
        <color theme="0"/>
      </right>
      <top style="thin">
        <color indexed="64"/>
      </top>
      <bottom style="thin">
        <color theme="0"/>
      </bottom>
      <diagonal/>
    </border>
    <border>
      <left/>
      <right/>
      <top style="thin">
        <color indexed="64"/>
      </top>
      <bottom/>
      <diagonal/>
    </border>
    <border>
      <left style="thin">
        <color theme="0"/>
      </left>
      <right style="thin">
        <color theme="0"/>
      </right>
      <top style="thin">
        <color indexed="64"/>
      </top>
      <bottom style="thin">
        <color theme="0"/>
      </bottom>
      <diagonal/>
    </border>
    <border>
      <left style="thin">
        <color indexed="64"/>
      </left>
      <right style="thin">
        <color theme="0"/>
      </right>
      <top style="thin">
        <color indexed="64"/>
      </top>
      <bottom/>
      <diagonal/>
    </border>
    <border>
      <left style="thin">
        <color theme="0"/>
      </left>
      <right style="thin">
        <color theme="0"/>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indexed="64"/>
      </right>
      <top style="thin">
        <color indexed="64"/>
      </top>
      <bottom style="thin">
        <color indexed="64"/>
      </bottom>
      <diagonal/>
    </border>
    <border>
      <left/>
      <right/>
      <top style="thin">
        <color auto="1"/>
      </top>
      <bottom style="thin">
        <color auto="1"/>
      </bottom>
      <diagonal/>
    </border>
    <border>
      <left/>
      <right style="thin">
        <color theme="0"/>
      </right>
      <top style="thin">
        <color indexed="64"/>
      </top>
      <bottom/>
      <diagonal/>
    </border>
    <border>
      <left/>
      <right style="thin">
        <color indexed="64"/>
      </right>
      <top style="thin">
        <color indexed="64"/>
      </top>
      <bottom/>
      <diagonal/>
    </border>
    <border>
      <left/>
      <right style="thin">
        <color rgb="FF8E9297"/>
      </right>
      <top/>
      <bottom/>
      <diagonal/>
    </border>
    <border>
      <left/>
      <right/>
      <top/>
      <bottom style="thin">
        <color rgb="FFD5D3D1"/>
      </bottom>
      <diagonal/>
    </border>
    <border>
      <left/>
      <right style="thin">
        <color rgb="FF8E9297"/>
      </right>
      <top/>
      <bottom style="thin">
        <color rgb="FFD5D3D1"/>
      </bottom>
      <diagonal/>
    </border>
    <border>
      <left style="thin">
        <color rgb="FFD5D3D1"/>
      </left>
      <right style="thin">
        <color rgb="FFD5D3D1"/>
      </right>
      <top/>
      <bottom/>
      <diagonal/>
    </border>
    <border>
      <left style="thin">
        <color rgb="FFD5D3D1"/>
      </left>
      <right/>
      <top/>
      <bottom/>
      <diagonal/>
    </border>
    <border>
      <left style="thin">
        <color rgb="FFD5D3D1"/>
      </left>
      <right/>
      <top style="thin">
        <color rgb="FFD5D3D1"/>
      </top>
      <bottom/>
      <diagonal/>
    </border>
    <border>
      <left/>
      <right style="thin">
        <color rgb="FFD5D3D1"/>
      </right>
      <top style="thin">
        <color rgb="FFD5D3D1"/>
      </top>
      <bottom/>
      <diagonal/>
    </border>
    <border>
      <left style="thin">
        <color rgb="FFD5D3D1"/>
      </left>
      <right style="thin">
        <color rgb="FFD5D3D1"/>
      </right>
      <top style="thin">
        <color rgb="FFD5D3D1"/>
      </top>
      <bottom/>
      <diagonal/>
    </border>
    <border>
      <left/>
      <right/>
      <top style="thin">
        <color rgb="FFD5D3D1"/>
      </top>
      <bottom/>
      <diagonal/>
    </border>
    <border>
      <left style="thin">
        <color rgb="FFD5D3D1"/>
      </left>
      <right/>
      <top style="thin">
        <color rgb="FFD5D3D1"/>
      </top>
      <bottom style="thin">
        <color rgb="FFD5D3D1"/>
      </bottom>
      <diagonal/>
    </border>
    <border>
      <left/>
      <right/>
      <top style="thin">
        <color rgb="FFD5D3D1"/>
      </top>
      <bottom style="thin">
        <color rgb="FFD5D3D1"/>
      </bottom>
      <diagonal/>
    </border>
    <border>
      <left/>
      <right style="thin">
        <color rgb="FFD5D3D1"/>
      </right>
      <top style="thin">
        <color rgb="FFD5D3D1"/>
      </top>
      <bottom style="thin">
        <color rgb="FFD5D3D1"/>
      </bottom>
      <diagonal/>
    </border>
    <border>
      <left/>
      <right/>
      <top/>
      <bottom style="thin">
        <color rgb="FF8E9297"/>
      </bottom>
      <diagonal/>
    </border>
    <border>
      <left/>
      <right style="thin">
        <color rgb="FF8E9297"/>
      </right>
      <top/>
      <bottom style="thin">
        <color rgb="FF8E9297"/>
      </bottom>
      <diagonal/>
    </border>
    <border>
      <left/>
      <right style="medium">
        <color indexed="64"/>
      </right>
      <top/>
      <bottom/>
      <diagonal/>
    </border>
    <border>
      <left/>
      <right style="hair">
        <color indexed="64"/>
      </right>
      <top style="hair">
        <color indexed="64"/>
      </top>
      <bottom style="thin">
        <color indexed="64"/>
      </bottom>
      <diagonal/>
    </border>
  </borders>
  <cellStyleXfs count="4697">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168" fontId="1" fillId="0" borderId="0" applyFont="0" applyFill="0" applyBorder="0" applyAlignment="0" applyProtection="0"/>
    <xf numFmtId="5" fontId="32" fillId="0" borderId="0" applyFont="0" applyFill="0" applyBorder="0" applyAlignment="0" applyProtection="0"/>
    <xf numFmtId="172" fontId="1" fillId="0" borderId="0" applyFont="0" applyFill="0" applyBorder="0" applyAlignment="0" applyProtection="0"/>
    <xf numFmtId="43" fontId="40" fillId="0" borderId="0" applyFont="0" applyFill="0" applyBorder="0" applyAlignment="0" applyProtection="0"/>
    <xf numFmtId="43" fontId="36"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0" fontId="40" fillId="0" borderId="0"/>
    <xf numFmtId="0" fontId="36" fillId="0" borderId="0"/>
    <xf numFmtId="0" fontId="40" fillId="0" borderId="0"/>
    <xf numFmtId="9" fontId="4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1" fillId="55" borderId="0" applyNumberFormat="0" applyBorder="0" applyAlignment="0" applyProtection="0"/>
    <xf numFmtId="0" fontId="41" fillId="56" borderId="0" applyNumberFormat="0" applyBorder="0" applyAlignment="0" applyProtection="0"/>
    <xf numFmtId="0" fontId="41" fillId="57" borderId="0" applyNumberFormat="0" applyBorder="0" applyAlignment="0" applyProtection="0"/>
    <xf numFmtId="0" fontId="41" fillId="58" borderId="0" applyNumberFormat="0" applyBorder="0" applyAlignment="0" applyProtection="0"/>
    <xf numFmtId="0" fontId="41" fillId="59" borderId="0" applyNumberFormat="0" applyBorder="0" applyAlignment="0" applyProtection="0"/>
    <xf numFmtId="0" fontId="41" fillId="60" borderId="0" applyNumberFormat="0" applyBorder="0" applyAlignment="0" applyProtection="0"/>
    <xf numFmtId="0" fontId="41" fillId="61" borderId="0" applyNumberFormat="0" applyBorder="0" applyAlignment="0" applyProtection="0"/>
    <xf numFmtId="0" fontId="41" fillId="62" borderId="0" applyNumberFormat="0" applyBorder="0" applyAlignment="0" applyProtection="0"/>
    <xf numFmtId="0" fontId="41" fillId="63" borderId="0" applyNumberFormat="0" applyBorder="0" applyAlignment="0" applyProtection="0"/>
    <xf numFmtId="0" fontId="41" fillId="58" borderId="0" applyNumberFormat="0" applyBorder="0" applyAlignment="0" applyProtection="0"/>
    <xf numFmtId="0" fontId="41" fillId="61" borderId="0" applyNumberFormat="0" applyBorder="0" applyAlignment="0" applyProtection="0"/>
    <xf numFmtId="0" fontId="41" fillId="64" borderId="0" applyNumberFormat="0" applyBorder="0" applyAlignment="0" applyProtection="0"/>
    <xf numFmtId="0" fontId="42" fillId="65" borderId="0" applyNumberFormat="0" applyBorder="0" applyAlignment="0" applyProtection="0"/>
    <xf numFmtId="0" fontId="42" fillId="62" borderId="0" applyNumberFormat="0" applyBorder="0" applyAlignment="0" applyProtection="0"/>
    <xf numFmtId="0" fontId="42" fillId="63" borderId="0" applyNumberFormat="0" applyBorder="0" applyAlignment="0" applyProtection="0"/>
    <xf numFmtId="0" fontId="42" fillId="66" borderId="0" applyNumberFormat="0" applyBorder="0" applyAlignment="0" applyProtection="0"/>
    <xf numFmtId="0" fontId="42" fillId="67" borderId="0" applyNumberFormat="0" applyBorder="0" applyAlignment="0" applyProtection="0"/>
    <xf numFmtId="0" fontId="42" fillId="68" borderId="0" applyNumberFormat="0" applyBorder="0" applyAlignment="0" applyProtection="0"/>
    <xf numFmtId="0" fontId="42" fillId="69" borderId="0" applyNumberFormat="0" applyBorder="0" applyAlignment="0" applyProtection="0"/>
    <xf numFmtId="0" fontId="42" fillId="70" borderId="0" applyNumberFormat="0" applyBorder="0" applyAlignment="0" applyProtection="0"/>
    <xf numFmtId="0" fontId="42" fillId="71" borderId="0" applyNumberFormat="0" applyBorder="0" applyAlignment="0" applyProtection="0"/>
    <xf numFmtId="0" fontId="42" fillId="66" borderId="0" applyNumberFormat="0" applyBorder="0" applyAlignment="0" applyProtection="0"/>
    <xf numFmtId="0" fontId="42" fillId="67" borderId="0" applyNumberFormat="0" applyBorder="0" applyAlignment="0" applyProtection="0"/>
    <xf numFmtId="0" fontId="42" fillId="72" borderId="0" applyNumberFormat="0" applyBorder="0" applyAlignment="0" applyProtection="0"/>
    <xf numFmtId="0" fontId="43" fillId="56" borderId="0" applyNumberFormat="0" applyBorder="0" applyAlignment="0" applyProtection="0"/>
    <xf numFmtId="0" fontId="44" fillId="73" borderId="79" applyNumberFormat="0" applyAlignment="0" applyProtection="0"/>
    <xf numFmtId="0" fontId="45" fillId="74" borderId="80" applyNumberFormat="0" applyAlignment="0" applyProtection="0"/>
    <xf numFmtId="43" fontId="40"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0" fontId="47" fillId="0" borderId="0" applyNumberFormat="0" applyFill="0" applyBorder="0" applyAlignment="0" applyProtection="0"/>
    <xf numFmtId="0" fontId="48" fillId="57" borderId="0" applyNumberFormat="0" applyBorder="0" applyAlignment="0" applyProtection="0"/>
    <xf numFmtId="0" fontId="49" fillId="0" borderId="81" applyNumberFormat="0" applyFill="0" applyAlignment="0" applyProtection="0"/>
    <xf numFmtId="0" fontId="50" fillId="0" borderId="82" applyNumberFormat="0" applyFill="0" applyAlignment="0" applyProtection="0"/>
    <xf numFmtId="0" fontId="51" fillId="0" borderId="83" applyNumberFormat="0" applyFill="0" applyAlignment="0" applyProtection="0"/>
    <xf numFmtId="0" fontId="51" fillId="0" borderId="0" applyNumberFormat="0" applyFill="0" applyBorder="0" applyAlignment="0" applyProtection="0"/>
    <xf numFmtId="0" fontId="52" fillId="60" borderId="79" applyNumberFormat="0" applyAlignment="0" applyProtection="0"/>
    <xf numFmtId="0" fontId="53" fillId="0" borderId="84" applyNumberFormat="0" applyFill="0" applyAlignment="0" applyProtection="0"/>
    <xf numFmtId="0" fontId="54" fillId="75" borderId="0" applyNumberFormat="0" applyBorder="0" applyAlignment="0" applyProtection="0"/>
    <xf numFmtId="0" fontId="46" fillId="0" borderId="0"/>
    <xf numFmtId="0" fontId="46" fillId="0" borderId="0"/>
    <xf numFmtId="0" fontId="1" fillId="0" borderId="0"/>
    <xf numFmtId="0" fontId="40" fillId="0" borderId="0"/>
    <xf numFmtId="0" fontId="1" fillId="0" borderId="0"/>
    <xf numFmtId="0" fontId="40" fillId="76" borderId="85" applyNumberFormat="0" applyFont="0" applyAlignment="0" applyProtection="0"/>
    <xf numFmtId="0" fontId="40" fillId="76" borderId="85" applyNumberFormat="0" applyFont="0" applyAlignment="0" applyProtection="0"/>
    <xf numFmtId="0" fontId="55" fillId="73" borderId="86" applyNumberFormat="0" applyAlignment="0" applyProtection="0"/>
    <xf numFmtId="9" fontId="1" fillId="0" borderId="0" applyFont="0" applyFill="0" applyBorder="0" applyAlignment="0" applyProtection="0"/>
    <xf numFmtId="0" fontId="40" fillId="77" borderId="16" applyNumberFormat="0" applyProtection="0">
      <alignment horizontal="left" vertical="center"/>
    </xf>
    <xf numFmtId="0" fontId="40" fillId="77" borderId="16" applyNumberFormat="0" applyProtection="0">
      <alignment horizontal="left" vertical="center"/>
    </xf>
    <xf numFmtId="0" fontId="56" fillId="0" borderId="0" applyNumberFormat="0" applyFill="0" applyBorder="0" applyAlignment="0" applyProtection="0"/>
    <xf numFmtId="0" fontId="57" fillId="0" borderId="87" applyNumberFormat="0" applyFill="0" applyAlignment="0" applyProtection="0"/>
    <xf numFmtId="0" fontId="58" fillId="0" borderId="0" applyNumberFormat="0" applyFill="0" applyBorder="0" applyAlignment="0" applyProtection="0"/>
    <xf numFmtId="0" fontId="44" fillId="73" borderId="79" applyNumberFormat="0" applyAlignment="0" applyProtection="0"/>
    <xf numFmtId="0" fontId="52" fillId="60" borderId="79" applyNumberFormat="0" applyAlignment="0" applyProtection="0"/>
    <xf numFmtId="0" fontId="40" fillId="76" borderId="85" applyNumberFormat="0" applyFont="0" applyAlignment="0" applyProtection="0"/>
    <xf numFmtId="0" fontId="40" fillId="76" borderId="85" applyNumberFormat="0" applyFont="0" applyAlignment="0" applyProtection="0"/>
    <xf numFmtId="0" fontId="55" fillId="73" borderId="86" applyNumberFormat="0" applyAlignment="0" applyProtection="0"/>
    <xf numFmtId="0" fontId="57" fillId="0" borderId="87" applyNumberFormat="0" applyFill="0" applyAlignment="0" applyProtection="0"/>
    <xf numFmtId="44" fontId="1" fillId="0" borderId="0" applyFont="0" applyFill="0" applyBorder="0" applyAlignment="0" applyProtection="0"/>
    <xf numFmtId="0" fontId="62" fillId="0" borderId="0" applyNumberFormat="0" applyFill="0" applyBorder="0" applyAlignment="0" applyProtection="0"/>
    <xf numFmtId="0" fontId="1" fillId="0" borderId="0"/>
    <xf numFmtId="9" fontId="1" fillId="0" borderId="0" applyFont="0" applyFill="0" applyBorder="0" applyAlignment="0" applyProtection="0"/>
    <xf numFmtId="0" fontId="40" fillId="77" borderId="16" applyNumberFormat="0" applyProtection="0">
      <alignment horizontal="left" vertical="center"/>
    </xf>
    <xf numFmtId="0" fontId="40" fillId="77" borderId="16" applyNumberFormat="0" applyProtection="0">
      <alignment horizontal="left" vertical="center"/>
    </xf>
    <xf numFmtId="0" fontId="44" fillId="73" borderId="79" applyNumberFormat="0" applyAlignment="0" applyProtection="0"/>
    <xf numFmtId="0" fontId="52" fillId="60" borderId="79" applyNumberFormat="0" applyAlignment="0" applyProtection="0"/>
    <xf numFmtId="0" fontId="40" fillId="76" borderId="85" applyNumberFormat="0" applyFont="0" applyAlignment="0" applyProtection="0"/>
    <xf numFmtId="0" fontId="40" fillId="76" borderId="85" applyNumberFormat="0" applyFont="0" applyAlignment="0" applyProtection="0"/>
    <xf numFmtId="0" fontId="55" fillId="73" borderId="86" applyNumberFormat="0" applyAlignment="0" applyProtection="0"/>
    <xf numFmtId="0" fontId="57" fillId="0" borderId="87" applyNumberFormat="0" applyFill="0" applyAlignment="0" applyProtection="0"/>
    <xf numFmtId="0" fontId="44" fillId="73" borderId="79" applyNumberFormat="0" applyAlignment="0" applyProtection="0"/>
    <xf numFmtId="0" fontId="52" fillId="60" borderId="79" applyNumberFormat="0" applyAlignment="0" applyProtection="0"/>
    <xf numFmtId="0" fontId="40" fillId="76" borderId="85" applyNumberFormat="0" applyFont="0" applyAlignment="0" applyProtection="0"/>
    <xf numFmtId="0" fontId="40" fillId="76" borderId="85" applyNumberFormat="0" applyFont="0" applyAlignment="0" applyProtection="0"/>
    <xf numFmtId="0" fontId="55" fillId="73" borderId="86" applyNumberFormat="0" applyAlignment="0" applyProtection="0"/>
    <xf numFmtId="0" fontId="57" fillId="0" borderId="87" applyNumberFormat="0" applyFill="0" applyAlignment="0" applyProtection="0"/>
    <xf numFmtId="43" fontId="1" fillId="0" borderId="0" applyFont="0" applyFill="0" applyBorder="0" applyAlignment="0" applyProtection="0"/>
    <xf numFmtId="43" fontId="1" fillId="0" borderId="0" applyFont="0" applyFill="0" applyBorder="0" applyAlignment="0" applyProtection="0"/>
    <xf numFmtId="0" fontId="40" fillId="77" borderId="16" applyNumberFormat="0" applyProtection="0">
      <alignment horizontal="left" vertical="center"/>
    </xf>
    <xf numFmtId="0" fontId="40" fillId="77" borderId="16" applyNumberFormat="0" applyProtection="0">
      <alignment horizontal="left" vertical="center"/>
    </xf>
    <xf numFmtId="43" fontId="1" fillId="0" borderId="0" applyFont="0" applyFill="0" applyBorder="0" applyAlignment="0" applyProtection="0"/>
    <xf numFmtId="175" fontId="84" fillId="0" borderId="169"/>
    <xf numFmtId="6" fontId="191" fillId="0" borderId="163" applyFill="0" applyAlignment="0" applyProtection="0"/>
    <xf numFmtId="39" fontId="40" fillId="0" borderId="163">
      <protection locked="0"/>
    </xf>
    <xf numFmtId="239" fontId="192" fillId="105" borderId="168" applyNumberFormat="0" applyBorder="0" applyAlignment="0" applyProtection="0">
      <alignment vertical="center"/>
    </xf>
    <xf numFmtId="0" fontId="39" fillId="79" borderId="123" applyNumberFormat="0" applyProtection="0">
      <alignment horizontal="left" vertical="center" wrapText="1"/>
    </xf>
    <xf numFmtId="0" fontId="40" fillId="77" borderId="123" applyNumberFormat="0" applyProtection="0">
      <alignment horizontal="left" vertical="center" wrapText="1"/>
    </xf>
    <xf numFmtId="166" fontId="39" fillId="101" borderId="123" applyNumberFormat="0" applyProtection="0">
      <alignment horizontal="center" vertical="center" wrapText="1"/>
    </xf>
    <xf numFmtId="0" fontId="39" fillId="79" borderId="123" applyNumberFormat="0" applyProtection="0">
      <alignment horizontal="left" vertical="center" wrapText="1"/>
    </xf>
    <xf numFmtId="0" fontId="39" fillId="100" borderId="123" applyNumberFormat="0" applyProtection="0">
      <alignment horizontal="center" vertical="center" wrapText="1"/>
    </xf>
    <xf numFmtId="0" fontId="39" fillId="100" borderId="123" applyNumberFormat="0" applyProtection="0">
      <alignment horizontal="center" vertical="center"/>
    </xf>
    <xf numFmtId="0" fontId="39" fillId="100" borderId="123" applyNumberFormat="0" applyProtection="0">
      <alignment horizontal="center" vertical="center" wrapText="1"/>
    </xf>
    <xf numFmtId="0" fontId="181" fillId="100" borderId="123" applyNumberFormat="0" applyProtection="0">
      <alignment horizontal="center" vertical="center"/>
    </xf>
    <xf numFmtId="0" fontId="175" fillId="86" borderId="123">
      <alignment horizontal="center" vertical="center" wrapText="1"/>
      <protection hidden="1"/>
    </xf>
    <xf numFmtId="0" fontId="76" fillId="0" borderId="0"/>
    <xf numFmtId="0" fontId="36" fillId="0" borderId="0"/>
    <xf numFmtId="43" fontId="76" fillId="0" borderId="0" applyFont="0" applyFill="0" applyBorder="0" applyAlignment="0" applyProtection="0"/>
    <xf numFmtId="0" fontId="36" fillId="0" borderId="0"/>
    <xf numFmtId="261" fontId="170" fillId="84" borderId="123" applyFill="0" applyBorder="0" applyAlignment="0" applyProtection="0">
      <alignment horizontal="right"/>
      <protection locked="0"/>
    </xf>
    <xf numFmtId="0" fontId="1" fillId="0" borderId="0"/>
    <xf numFmtId="0" fontId="40" fillId="0" borderId="0"/>
    <xf numFmtId="0" fontId="40" fillId="0" borderId="0" applyFont="0" applyFill="0" applyBorder="0" applyAlignment="0" applyProtection="0"/>
    <xf numFmtId="181" fontId="40" fillId="0" borderId="0" applyFont="0" applyFill="0" applyBorder="0" applyAlignment="0" applyProtection="0"/>
    <xf numFmtId="0" fontId="77" fillId="0" borderId="0"/>
    <xf numFmtId="0" fontId="78" fillId="0" borderId="0" applyFont="0" applyFill="0" applyBorder="0" applyAlignment="0" applyProtection="0"/>
    <xf numFmtId="182" fontId="40" fillId="0" borderId="0" applyFont="0" applyFill="0" applyBorder="0" applyAlignment="0" applyProtection="0"/>
    <xf numFmtId="180" fontId="40" fillId="0" borderId="0" applyFont="0" applyFill="0" applyBorder="0" applyAlignment="0" applyProtection="0"/>
    <xf numFmtId="183" fontId="79" fillId="0" borderId="0" applyFont="0" applyFill="0" applyBorder="0" applyAlignment="0" applyProtection="0"/>
    <xf numFmtId="184" fontId="79" fillId="0" borderId="0" applyFont="0" applyFill="0" applyBorder="0" applyAlignment="0" applyProtection="0"/>
    <xf numFmtId="39" fontId="40" fillId="0" borderId="0" applyFont="0" applyFill="0" applyBorder="0" applyAlignment="0" applyProtection="0"/>
    <xf numFmtId="0" fontId="77" fillId="0" borderId="0"/>
    <xf numFmtId="0" fontId="40" fillId="0" borderId="0">
      <alignment vertical="top"/>
    </xf>
    <xf numFmtId="0" fontId="78" fillId="0" borderId="0" applyNumberFormat="0" applyFill="0">
      <alignment horizontal="left" vertical="center" wrapText="1"/>
    </xf>
    <xf numFmtId="185" fontId="40" fillId="0" borderId="0" applyFont="0" applyFill="0" applyBorder="0" applyAlignment="0" applyProtection="0"/>
    <xf numFmtId="186" fontId="79" fillId="0" borderId="0" applyFont="0" applyFill="0" applyBorder="0" applyAlignment="0" applyProtection="0"/>
    <xf numFmtId="187" fontId="79" fillId="0" borderId="0" applyFont="0" applyFill="0" applyBorder="0" applyAlignment="0" applyProtection="0"/>
    <xf numFmtId="188" fontId="79" fillId="0" borderId="0" applyFont="0" applyFill="0" applyBorder="0" applyAlignment="0" applyProtection="0"/>
    <xf numFmtId="189" fontId="79" fillId="0" borderId="0" applyFont="0" applyFill="0" applyBorder="0" applyAlignment="0" applyProtection="0"/>
    <xf numFmtId="190" fontId="40" fillId="0" borderId="0" applyFont="0" applyFill="0" applyBorder="0" applyAlignment="0" applyProtection="0"/>
    <xf numFmtId="191" fontId="40" fillId="0" borderId="0" applyFont="0" applyFill="0" applyBorder="0" applyAlignment="0" applyProtection="0"/>
    <xf numFmtId="192" fontId="40" fillId="0" borderId="0" applyFont="0" applyFill="0" applyBorder="0" applyProtection="0">
      <alignment horizontal="right"/>
    </xf>
    <xf numFmtId="193" fontId="79" fillId="0" borderId="0" applyFont="0" applyFill="0" applyBorder="0" applyAlignment="0" applyProtection="0"/>
    <xf numFmtId="41" fontId="79" fillId="0" borderId="0" applyFont="0" applyFill="0" applyBorder="0" applyAlignment="0" applyProtection="0"/>
    <xf numFmtId="194" fontId="40" fillId="0" borderId="0" applyFont="0" applyFill="0" applyBorder="0" applyAlignment="0" applyProtection="0"/>
    <xf numFmtId="179" fontId="40" fillId="0" borderId="0" applyFont="0" applyFill="0" applyBorder="0" applyAlignment="0" applyProtection="0"/>
    <xf numFmtId="195" fontId="79" fillId="0" borderId="0" applyFont="0" applyFill="0" applyBorder="0" applyAlignment="0" applyProtection="0"/>
    <xf numFmtId="195" fontId="40" fillId="0" borderId="0" applyFont="0" applyFill="0" applyBorder="0" applyAlignment="0" applyProtection="0"/>
    <xf numFmtId="196" fontId="40" fillId="0" borderId="0" applyFont="0" applyFill="0" applyBorder="0" applyAlignment="0" applyProtection="0"/>
    <xf numFmtId="197" fontId="40" fillId="0" borderId="0" applyFont="0" applyFill="0" applyBorder="0" applyAlignment="0" applyProtection="0"/>
    <xf numFmtId="198" fontId="40" fillId="0" borderId="0" applyFont="0" applyFill="0" applyBorder="0" applyAlignment="0" applyProtection="0"/>
    <xf numFmtId="0" fontId="40" fillId="0" borderId="0"/>
    <xf numFmtId="0" fontId="40" fillId="0" borderId="0"/>
    <xf numFmtId="9" fontId="80" fillId="0" borderId="0">
      <alignment horizontal="right"/>
    </xf>
    <xf numFmtId="9" fontId="78" fillId="0" borderId="0">
      <alignment horizontal="right"/>
    </xf>
    <xf numFmtId="0" fontId="40" fillId="79" borderId="79" applyNumberFormat="0">
      <alignment horizontal="centerContinuous" vertical="center" wrapText="1"/>
    </xf>
    <xf numFmtId="0" fontId="40" fillId="80" borderId="79" applyNumberFormat="0">
      <alignment horizontal="left" vertical="center"/>
    </xf>
    <xf numFmtId="43" fontId="81" fillId="0" borderId="0" applyFont="0" applyFill="0" applyBorder="0" applyAlignment="0" applyProtection="0"/>
    <xf numFmtId="0" fontId="40" fillId="0" borderId="0"/>
    <xf numFmtId="9" fontId="82" fillId="0" borderId="0" applyFont="0" applyFill="0" applyBorder="0" applyAlignment="0" applyProtection="0"/>
    <xf numFmtId="10" fontId="82" fillId="0" borderId="0" applyFont="0" applyFill="0" applyBorder="0" applyAlignment="0" applyProtection="0"/>
    <xf numFmtId="0" fontId="79" fillId="0" borderId="0" applyNumberFormat="0" applyFill="0" applyBorder="0" applyAlignment="0" applyProtection="0"/>
    <xf numFmtId="0" fontId="46" fillId="0" borderId="0"/>
    <xf numFmtId="199" fontId="78" fillId="0" borderId="0" applyNumberFormat="0" applyFill="0">
      <alignment horizontal="left" vertical="center" wrapText="1"/>
    </xf>
    <xf numFmtId="5" fontId="82" fillId="0" borderId="0" applyFont="0" applyFill="0" applyBorder="0" applyAlignment="0" applyProtection="0"/>
    <xf numFmtId="8" fontId="82" fillId="0" borderId="0" applyFont="0" applyFill="0" applyBorder="0" applyAlignment="0" applyProtection="0"/>
    <xf numFmtId="0" fontId="83" fillId="0" borderId="0" applyFont="0" applyFill="0" applyBorder="0" applyAlignment="0" applyProtection="0"/>
    <xf numFmtId="200" fontId="83" fillId="0" borderId="0" applyFont="0" applyFill="0" applyBorder="0" applyAlignment="0" applyProtection="0"/>
    <xf numFmtId="0" fontId="78" fillId="77" borderId="0" applyFont="0" applyFill="0" applyProtection="0"/>
    <xf numFmtId="181" fontId="40" fillId="0" borderId="0"/>
    <xf numFmtId="201" fontId="84" fillId="0" borderId="0" applyFill="0" applyBorder="0" applyAlignment="0" applyProtection="0">
      <alignment horizontal="right"/>
    </xf>
    <xf numFmtId="0" fontId="41" fillId="55" borderId="0" applyNumberFormat="0" applyBorder="0" applyAlignment="0" applyProtection="0"/>
    <xf numFmtId="0" fontId="41" fillId="56" borderId="0" applyNumberFormat="0" applyBorder="0" applyAlignment="0" applyProtection="0"/>
    <xf numFmtId="0" fontId="41" fillId="57" borderId="0" applyNumberFormat="0" applyBorder="0" applyAlignment="0" applyProtection="0"/>
    <xf numFmtId="0" fontId="41" fillId="58" borderId="0" applyNumberFormat="0" applyBorder="0" applyAlignment="0" applyProtection="0"/>
    <xf numFmtId="0" fontId="41" fillId="59" borderId="0" applyNumberFormat="0" applyBorder="0" applyAlignment="0" applyProtection="0"/>
    <xf numFmtId="0" fontId="41" fillId="60" borderId="0" applyNumberFormat="0" applyBorder="0" applyAlignment="0" applyProtection="0"/>
    <xf numFmtId="0" fontId="1" fillId="10" borderId="0" applyNumberFormat="0" applyBorder="0" applyAlignment="0" applyProtection="0"/>
    <xf numFmtId="0" fontId="63"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63" fillId="10" borderId="0" applyNumberFormat="0" applyBorder="0" applyAlignment="0" applyProtection="0"/>
    <xf numFmtId="0" fontId="1" fillId="10" borderId="0" applyNumberFormat="0" applyBorder="0" applyAlignment="0" applyProtection="0"/>
    <xf numFmtId="0" fontId="63" fillId="10" borderId="0" applyNumberFormat="0" applyBorder="0" applyAlignment="0" applyProtection="0"/>
    <xf numFmtId="0" fontId="63" fillId="10" borderId="0" applyNumberFormat="0" applyBorder="0" applyAlignment="0" applyProtection="0"/>
    <xf numFmtId="0" fontId="63" fillId="10" borderId="0" applyNumberFormat="0" applyBorder="0" applyAlignment="0" applyProtection="0"/>
    <xf numFmtId="0" fontId="63" fillId="10" borderId="0" applyNumberFormat="0" applyBorder="0" applyAlignment="0" applyProtection="0"/>
    <xf numFmtId="0" fontId="63" fillId="10" borderId="0" applyNumberFormat="0" applyBorder="0" applyAlignment="0" applyProtection="0"/>
    <xf numFmtId="0" fontId="85"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63"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3" fillId="14" borderId="0" applyNumberFormat="0" applyBorder="0" applyAlignment="0" applyProtection="0"/>
    <xf numFmtId="0" fontId="1" fillId="14" borderId="0" applyNumberFormat="0" applyBorder="0" applyAlignment="0" applyProtection="0"/>
    <xf numFmtId="0" fontId="63" fillId="14" borderId="0" applyNumberFormat="0" applyBorder="0" applyAlignment="0" applyProtection="0"/>
    <xf numFmtId="0" fontId="63" fillId="14" borderId="0" applyNumberFormat="0" applyBorder="0" applyAlignment="0" applyProtection="0"/>
    <xf numFmtId="0" fontId="63" fillId="14" borderId="0" applyNumberFormat="0" applyBorder="0" applyAlignment="0" applyProtection="0"/>
    <xf numFmtId="0" fontId="63" fillId="14" borderId="0" applyNumberFormat="0" applyBorder="0" applyAlignment="0" applyProtection="0"/>
    <xf numFmtId="0" fontId="63" fillId="14" borderId="0" applyNumberFormat="0" applyBorder="0" applyAlignment="0" applyProtection="0"/>
    <xf numFmtId="0" fontId="85"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63"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63" fillId="18" borderId="0" applyNumberFormat="0" applyBorder="0" applyAlignment="0" applyProtection="0"/>
    <xf numFmtId="0" fontId="1" fillId="18" borderId="0" applyNumberFormat="0" applyBorder="0" applyAlignment="0" applyProtection="0"/>
    <xf numFmtId="0" fontId="63" fillId="18" borderId="0" applyNumberFormat="0" applyBorder="0" applyAlignment="0" applyProtection="0"/>
    <xf numFmtId="0" fontId="63" fillId="18" borderId="0" applyNumberFormat="0" applyBorder="0" applyAlignment="0" applyProtection="0"/>
    <xf numFmtId="0" fontId="63" fillId="18" borderId="0" applyNumberFormat="0" applyBorder="0" applyAlignment="0" applyProtection="0"/>
    <xf numFmtId="0" fontId="63" fillId="18" borderId="0" applyNumberFormat="0" applyBorder="0" applyAlignment="0" applyProtection="0"/>
    <xf numFmtId="0" fontId="63" fillId="18" borderId="0" applyNumberFormat="0" applyBorder="0" applyAlignment="0" applyProtection="0"/>
    <xf numFmtId="0" fontId="85"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63"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63" fillId="22" borderId="0" applyNumberFormat="0" applyBorder="0" applyAlignment="0" applyProtection="0"/>
    <xf numFmtId="0" fontId="1" fillId="22" borderId="0" applyNumberFormat="0" applyBorder="0" applyAlignment="0" applyProtection="0"/>
    <xf numFmtId="0" fontId="63" fillId="22" borderId="0" applyNumberFormat="0" applyBorder="0" applyAlignment="0" applyProtection="0"/>
    <xf numFmtId="0" fontId="63" fillId="22" borderId="0" applyNumberFormat="0" applyBorder="0" applyAlignment="0" applyProtection="0"/>
    <xf numFmtId="0" fontId="63" fillId="22" borderId="0" applyNumberFormat="0" applyBorder="0" applyAlignment="0" applyProtection="0"/>
    <xf numFmtId="0" fontId="63" fillId="22" borderId="0" applyNumberFormat="0" applyBorder="0" applyAlignment="0" applyProtection="0"/>
    <xf numFmtId="0" fontId="63" fillId="22" borderId="0" applyNumberFormat="0" applyBorder="0" applyAlignment="0" applyProtection="0"/>
    <xf numFmtId="0" fontId="85"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63"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63" fillId="26" borderId="0" applyNumberFormat="0" applyBorder="0" applyAlignment="0" applyProtection="0"/>
    <xf numFmtId="0" fontId="1" fillId="26" borderId="0" applyNumberFormat="0" applyBorder="0" applyAlignment="0" applyProtection="0"/>
    <xf numFmtId="0" fontId="63" fillId="26" borderId="0" applyNumberFormat="0" applyBorder="0" applyAlignment="0" applyProtection="0"/>
    <xf numFmtId="0" fontId="63" fillId="26" borderId="0" applyNumberFormat="0" applyBorder="0" applyAlignment="0" applyProtection="0"/>
    <xf numFmtId="0" fontId="63" fillId="26" borderId="0" applyNumberFormat="0" applyBorder="0" applyAlignment="0" applyProtection="0"/>
    <xf numFmtId="0" fontId="63" fillId="26" borderId="0" applyNumberFormat="0" applyBorder="0" applyAlignment="0" applyProtection="0"/>
    <xf numFmtId="0" fontId="63" fillId="26" borderId="0" applyNumberFormat="0" applyBorder="0" applyAlignment="0" applyProtection="0"/>
    <xf numFmtId="0" fontId="85"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63"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63" fillId="30" borderId="0" applyNumberFormat="0" applyBorder="0" applyAlignment="0" applyProtection="0"/>
    <xf numFmtId="0" fontId="1" fillId="30" borderId="0" applyNumberFormat="0" applyBorder="0" applyAlignment="0" applyProtection="0"/>
    <xf numFmtId="0" fontId="63" fillId="30" borderId="0" applyNumberFormat="0" applyBorder="0" applyAlignment="0" applyProtection="0"/>
    <xf numFmtId="0" fontId="63" fillId="30" borderId="0" applyNumberFormat="0" applyBorder="0" applyAlignment="0" applyProtection="0"/>
    <xf numFmtId="0" fontId="63" fillId="30" borderId="0" applyNumberFormat="0" applyBorder="0" applyAlignment="0" applyProtection="0"/>
    <xf numFmtId="0" fontId="63" fillId="30" borderId="0" applyNumberFormat="0" applyBorder="0" applyAlignment="0" applyProtection="0"/>
    <xf numFmtId="0" fontId="63" fillId="30" borderId="0" applyNumberFormat="0" applyBorder="0" applyAlignment="0" applyProtection="0"/>
    <xf numFmtId="0" fontId="85"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41" fillId="61" borderId="0" applyNumberFormat="0" applyBorder="0" applyAlignment="0" applyProtection="0"/>
    <xf numFmtId="0" fontId="41" fillId="62" borderId="0" applyNumberFormat="0" applyBorder="0" applyAlignment="0" applyProtection="0"/>
    <xf numFmtId="0" fontId="41" fillId="63" borderId="0" applyNumberFormat="0" applyBorder="0" applyAlignment="0" applyProtection="0"/>
    <xf numFmtId="0" fontId="41" fillId="58" borderId="0" applyNumberFormat="0" applyBorder="0" applyAlignment="0" applyProtection="0"/>
    <xf numFmtId="0" fontId="41" fillId="61" borderId="0" applyNumberFormat="0" applyBorder="0" applyAlignment="0" applyProtection="0"/>
    <xf numFmtId="0" fontId="41" fillId="64" borderId="0" applyNumberFormat="0" applyBorder="0" applyAlignment="0" applyProtection="0"/>
    <xf numFmtId="0" fontId="1" fillId="11" borderId="0" applyNumberFormat="0" applyBorder="0" applyAlignment="0" applyProtection="0"/>
    <xf numFmtId="0" fontId="63"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63" fillId="11" borderId="0" applyNumberFormat="0" applyBorder="0" applyAlignment="0" applyProtection="0"/>
    <xf numFmtId="0" fontId="1" fillId="11" borderId="0" applyNumberFormat="0" applyBorder="0" applyAlignment="0" applyProtection="0"/>
    <xf numFmtId="0" fontId="63" fillId="11" borderId="0" applyNumberFormat="0" applyBorder="0" applyAlignment="0" applyProtection="0"/>
    <xf numFmtId="0" fontId="63" fillId="11" borderId="0" applyNumberFormat="0" applyBorder="0" applyAlignment="0" applyProtection="0"/>
    <xf numFmtId="0" fontId="63" fillId="11" borderId="0" applyNumberFormat="0" applyBorder="0" applyAlignment="0" applyProtection="0"/>
    <xf numFmtId="0" fontId="63" fillId="11" borderId="0" applyNumberFormat="0" applyBorder="0" applyAlignment="0" applyProtection="0"/>
    <xf numFmtId="0" fontId="63" fillId="11" borderId="0" applyNumberFormat="0" applyBorder="0" applyAlignment="0" applyProtection="0"/>
    <xf numFmtId="0" fontId="85"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63"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63" fillId="15" borderId="0" applyNumberFormat="0" applyBorder="0" applyAlignment="0" applyProtection="0"/>
    <xf numFmtId="0" fontId="1" fillId="15" borderId="0" applyNumberFormat="0" applyBorder="0" applyAlignment="0" applyProtection="0"/>
    <xf numFmtId="0" fontId="63" fillId="15" borderId="0" applyNumberFormat="0" applyBorder="0" applyAlignment="0" applyProtection="0"/>
    <xf numFmtId="0" fontId="63" fillId="15" borderId="0" applyNumberFormat="0" applyBorder="0" applyAlignment="0" applyProtection="0"/>
    <xf numFmtId="0" fontId="63" fillId="15" borderId="0" applyNumberFormat="0" applyBorder="0" applyAlignment="0" applyProtection="0"/>
    <xf numFmtId="0" fontId="63" fillId="15" borderId="0" applyNumberFormat="0" applyBorder="0" applyAlignment="0" applyProtection="0"/>
    <xf numFmtId="0" fontId="63" fillId="15" borderId="0" applyNumberFormat="0" applyBorder="0" applyAlignment="0" applyProtection="0"/>
    <xf numFmtId="0" fontId="85"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63"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63" fillId="19" borderId="0" applyNumberFormat="0" applyBorder="0" applyAlignment="0" applyProtection="0"/>
    <xf numFmtId="0" fontId="1" fillId="19" borderId="0" applyNumberFormat="0" applyBorder="0" applyAlignment="0" applyProtection="0"/>
    <xf numFmtId="0" fontId="63" fillId="19" borderId="0" applyNumberFormat="0" applyBorder="0" applyAlignment="0" applyProtection="0"/>
    <xf numFmtId="0" fontId="63" fillId="19" borderId="0" applyNumberFormat="0" applyBorder="0" applyAlignment="0" applyProtection="0"/>
    <xf numFmtId="0" fontId="63" fillId="19" borderId="0" applyNumberFormat="0" applyBorder="0" applyAlignment="0" applyProtection="0"/>
    <xf numFmtId="0" fontId="63" fillId="19" borderId="0" applyNumberFormat="0" applyBorder="0" applyAlignment="0" applyProtection="0"/>
    <xf numFmtId="0" fontId="63" fillId="19" borderId="0" applyNumberFormat="0" applyBorder="0" applyAlignment="0" applyProtection="0"/>
    <xf numFmtId="0" fontId="85"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63"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63" fillId="23" borderId="0" applyNumberFormat="0" applyBorder="0" applyAlignment="0" applyProtection="0"/>
    <xf numFmtId="0" fontId="1" fillId="23" borderId="0" applyNumberFormat="0" applyBorder="0" applyAlignment="0" applyProtection="0"/>
    <xf numFmtId="0" fontId="63" fillId="23" borderId="0" applyNumberFormat="0" applyBorder="0" applyAlignment="0" applyProtection="0"/>
    <xf numFmtId="0" fontId="63" fillId="23" borderId="0" applyNumberFormat="0" applyBorder="0" applyAlignment="0" applyProtection="0"/>
    <xf numFmtId="0" fontId="63" fillId="23" borderId="0" applyNumberFormat="0" applyBorder="0" applyAlignment="0" applyProtection="0"/>
    <xf numFmtId="0" fontId="63" fillId="23" borderId="0" applyNumberFormat="0" applyBorder="0" applyAlignment="0" applyProtection="0"/>
    <xf numFmtId="0" fontId="63" fillId="23" borderId="0" applyNumberFormat="0" applyBorder="0" applyAlignment="0" applyProtection="0"/>
    <xf numFmtId="0" fontId="85"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63"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63" fillId="27" borderId="0" applyNumberFormat="0" applyBorder="0" applyAlignment="0" applyProtection="0"/>
    <xf numFmtId="0" fontId="1" fillId="27" borderId="0" applyNumberFormat="0" applyBorder="0" applyAlignment="0" applyProtection="0"/>
    <xf numFmtId="0" fontId="63" fillId="27" borderId="0" applyNumberFormat="0" applyBorder="0" applyAlignment="0" applyProtection="0"/>
    <xf numFmtId="0" fontId="63" fillId="27" borderId="0" applyNumberFormat="0" applyBorder="0" applyAlignment="0" applyProtection="0"/>
    <xf numFmtId="0" fontId="63" fillId="27" borderId="0" applyNumberFormat="0" applyBorder="0" applyAlignment="0" applyProtection="0"/>
    <xf numFmtId="0" fontId="63" fillId="27" borderId="0" applyNumberFormat="0" applyBorder="0" applyAlignment="0" applyProtection="0"/>
    <xf numFmtId="0" fontId="63" fillId="27" borderId="0" applyNumberFormat="0" applyBorder="0" applyAlignment="0" applyProtection="0"/>
    <xf numFmtId="0" fontId="85"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63"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63" fillId="31" borderId="0" applyNumberFormat="0" applyBorder="0" applyAlignment="0" applyProtection="0"/>
    <xf numFmtId="0" fontId="1" fillId="31" borderId="0" applyNumberFormat="0" applyBorder="0" applyAlignment="0" applyProtection="0"/>
    <xf numFmtId="0" fontId="63" fillId="31" borderId="0" applyNumberFormat="0" applyBorder="0" applyAlignment="0" applyProtection="0"/>
    <xf numFmtId="0" fontId="63" fillId="31" borderId="0" applyNumberFormat="0" applyBorder="0" applyAlignment="0" applyProtection="0"/>
    <xf numFmtId="0" fontId="63" fillId="31" borderId="0" applyNumberFormat="0" applyBorder="0" applyAlignment="0" applyProtection="0"/>
    <xf numFmtId="0" fontId="63" fillId="31" borderId="0" applyNumberFormat="0" applyBorder="0" applyAlignment="0" applyProtection="0"/>
    <xf numFmtId="0" fontId="63" fillId="31" borderId="0" applyNumberFormat="0" applyBorder="0" applyAlignment="0" applyProtection="0"/>
    <xf numFmtId="0" fontId="85"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42" fillId="65" borderId="0" applyNumberFormat="0" applyBorder="0" applyAlignment="0" applyProtection="0"/>
    <xf numFmtId="0" fontId="42" fillId="62" borderId="0" applyNumberFormat="0" applyBorder="0" applyAlignment="0" applyProtection="0"/>
    <xf numFmtId="0" fontId="42" fillId="63" borderId="0" applyNumberFormat="0" applyBorder="0" applyAlignment="0" applyProtection="0"/>
    <xf numFmtId="0" fontId="42" fillId="66" borderId="0" applyNumberFormat="0" applyBorder="0" applyAlignment="0" applyProtection="0"/>
    <xf numFmtId="0" fontId="42" fillId="67" borderId="0" applyNumberFormat="0" applyBorder="0" applyAlignment="0" applyProtection="0"/>
    <xf numFmtId="0" fontId="42" fillId="68"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72" fillId="24" borderId="0" applyNumberFormat="0" applyBorder="0" applyAlignment="0" applyProtection="0"/>
    <xf numFmtId="0" fontId="72" fillId="24" borderId="0" applyNumberFormat="0" applyBorder="0" applyAlignment="0" applyProtection="0"/>
    <xf numFmtId="0" fontId="72" fillId="24" borderId="0" applyNumberFormat="0" applyBorder="0" applyAlignment="0" applyProtection="0"/>
    <xf numFmtId="0" fontId="72" fillId="24" borderId="0" applyNumberFormat="0" applyBorder="0" applyAlignment="0" applyProtection="0"/>
    <xf numFmtId="0" fontId="72" fillId="24" borderId="0" applyNumberFormat="0" applyBorder="0" applyAlignment="0" applyProtection="0"/>
    <xf numFmtId="0" fontId="72" fillId="24" borderId="0" applyNumberFormat="0" applyBorder="0" applyAlignment="0" applyProtection="0"/>
    <xf numFmtId="0" fontId="72"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72" fillId="28" borderId="0" applyNumberFormat="0" applyBorder="0" applyAlignment="0" applyProtection="0"/>
    <xf numFmtId="0" fontId="72" fillId="28" borderId="0" applyNumberFormat="0" applyBorder="0" applyAlignment="0" applyProtection="0"/>
    <xf numFmtId="0" fontId="72" fillId="28" borderId="0" applyNumberFormat="0" applyBorder="0" applyAlignment="0" applyProtection="0"/>
    <xf numFmtId="0" fontId="72" fillId="28" borderId="0" applyNumberFormat="0" applyBorder="0" applyAlignment="0" applyProtection="0"/>
    <xf numFmtId="0" fontId="72" fillId="28" borderId="0" applyNumberFormat="0" applyBorder="0" applyAlignment="0" applyProtection="0"/>
    <xf numFmtId="0" fontId="72" fillId="28" borderId="0" applyNumberFormat="0" applyBorder="0" applyAlignment="0" applyProtection="0"/>
    <xf numFmtId="0" fontId="72"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72" fillId="32" borderId="0" applyNumberFormat="0" applyBorder="0" applyAlignment="0" applyProtection="0"/>
    <xf numFmtId="0" fontId="72" fillId="32" borderId="0" applyNumberFormat="0" applyBorder="0" applyAlignment="0" applyProtection="0"/>
    <xf numFmtId="0" fontId="72" fillId="32" borderId="0" applyNumberFormat="0" applyBorder="0" applyAlignment="0" applyProtection="0"/>
    <xf numFmtId="0" fontId="72" fillId="32" borderId="0" applyNumberFormat="0" applyBorder="0" applyAlignment="0" applyProtection="0"/>
    <xf numFmtId="0" fontId="72" fillId="32" borderId="0" applyNumberFormat="0" applyBorder="0" applyAlignment="0" applyProtection="0"/>
    <xf numFmtId="0" fontId="72" fillId="32" borderId="0" applyNumberFormat="0" applyBorder="0" applyAlignment="0" applyProtection="0"/>
    <xf numFmtId="0" fontId="72"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202" fontId="40" fillId="0" borderId="11">
      <alignment horizontal="right"/>
    </xf>
    <xf numFmtId="0" fontId="72" fillId="9" borderId="0" applyNumberFormat="0" applyBorder="0" applyAlignment="0" applyProtection="0"/>
    <xf numFmtId="0" fontId="72" fillId="9" borderId="0" applyNumberFormat="0" applyBorder="0" applyAlignment="0" applyProtection="0"/>
    <xf numFmtId="0" fontId="72" fillId="9" borderId="0" applyNumberFormat="0" applyBorder="0" applyAlignment="0" applyProtection="0"/>
    <xf numFmtId="0" fontId="72" fillId="9" borderId="0" applyNumberFormat="0" applyBorder="0" applyAlignment="0" applyProtection="0"/>
    <xf numFmtId="0" fontId="72" fillId="9" borderId="0" applyNumberFormat="0" applyBorder="0" applyAlignment="0" applyProtection="0"/>
    <xf numFmtId="0" fontId="72" fillId="9" borderId="0" applyNumberFormat="0" applyBorder="0" applyAlignment="0" applyProtection="0"/>
    <xf numFmtId="0" fontId="72"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72" fillId="25" borderId="0" applyNumberFormat="0" applyBorder="0" applyAlignment="0" applyProtection="0"/>
    <xf numFmtId="0" fontId="72" fillId="25" borderId="0" applyNumberFormat="0" applyBorder="0" applyAlignment="0" applyProtection="0"/>
    <xf numFmtId="0" fontId="72" fillId="25" borderId="0" applyNumberFormat="0" applyBorder="0" applyAlignment="0" applyProtection="0"/>
    <xf numFmtId="0" fontId="72" fillId="25" borderId="0" applyNumberFormat="0" applyBorder="0" applyAlignment="0" applyProtection="0"/>
    <xf numFmtId="0" fontId="72" fillId="25" borderId="0" applyNumberFormat="0" applyBorder="0" applyAlignment="0" applyProtection="0"/>
    <xf numFmtId="0" fontId="72" fillId="25" borderId="0" applyNumberFormat="0" applyBorder="0" applyAlignment="0" applyProtection="0"/>
    <xf numFmtId="0" fontId="72"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72" fillId="29" borderId="0" applyNumberFormat="0" applyBorder="0" applyAlignment="0" applyProtection="0"/>
    <xf numFmtId="0" fontId="72" fillId="29" borderId="0" applyNumberFormat="0" applyBorder="0" applyAlignment="0" applyProtection="0"/>
    <xf numFmtId="0" fontId="72" fillId="29" borderId="0" applyNumberFormat="0" applyBorder="0" applyAlignment="0" applyProtection="0"/>
    <xf numFmtId="0" fontId="72" fillId="29" borderId="0" applyNumberFormat="0" applyBorder="0" applyAlignment="0" applyProtection="0"/>
    <xf numFmtId="0" fontId="72" fillId="29" borderId="0" applyNumberFormat="0" applyBorder="0" applyAlignment="0" applyProtection="0"/>
    <xf numFmtId="0" fontId="72" fillId="29" borderId="0" applyNumberFormat="0" applyBorder="0" applyAlignment="0" applyProtection="0"/>
    <xf numFmtId="0" fontId="72"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42" fontId="86" fillId="0" borderId="0" applyFont="0"/>
    <xf numFmtId="42" fontId="86" fillId="0" borderId="98" applyFont="0"/>
    <xf numFmtId="41" fontId="86" fillId="0" borderId="0" applyFont="0"/>
    <xf numFmtId="203" fontId="87" fillId="0" borderId="11">
      <alignment horizontal="right"/>
    </xf>
    <xf numFmtId="203" fontId="87" fillId="0" borderId="11" applyFill="0">
      <alignment horizontal="right"/>
    </xf>
    <xf numFmtId="3" fontId="40" fillId="0" borderId="11" applyFill="0">
      <alignment horizontal="right"/>
    </xf>
    <xf numFmtId="204" fontId="87" fillId="0" borderId="11" applyFill="0">
      <alignment horizontal="right"/>
    </xf>
    <xf numFmtId="205" fontId="39" fillId="81" borderId="99">
      <alignment horizontal="center" vertical="center"/>
    </xf>
    <xf numFmtId="0" fontId="40" fillId="0" borderId="0"/>
    <xf numFmtId="181" fontId="88" fillId="0" borderId="0"/>
    <xf numFmtId="0" fontId="40" fillId="0" borderId="0"/>
    <xf numFmtId="206" fontId="40" fillId="0" borderId="11">
      <alignment horizontal="right"/>
      <protection locked="0"/>
    </xf>
    <xf numFmtId="6" fontId="87" fillId="0" borderId="11" applyNumberFormat="0" applyFont="0" applyBorder="0" applyProtection="0">
      <alignment horizontal="right"/>
    </xf>
    <xf numFmtId="207" fontId="89" fillId="82" borderId="100"/>
    <xf numFmtId="0" fontId="40" fillId="0" borderId="0" applyNumberFormat="0" applyFill="0" applyBorder="0" applyAlignment="0" applyProtection="0"/>
    <xf numFmtId="0" fontId="33" fillId="0" borderId="0" applyNumberFormat="0" applyFill="0" applyBorder="0" applyAlignment="0" applyProtection="0"/>
    <xf numFmtId="0" fontId="90" fillId="0" borderId="0"/>
    <xf numFmtId="0" fontId="58" fillId="0" borderId="0" applyNumberFormat="0" applyFill="0" applyBorder="0" applyAlignment="0" applyProtection="0"/>
    <xf numFmtId="0" fontId="91" fillId="3" borderId="0" applyNumberFormat="0" applyBorder="0" applyAlignment="0" applyProtection="0"/>
    <xf numFmtId="0" fontId="91" fillId="3" borderId="0" applyNumberFormat="0" applyBorder="0" applyAlignment="0" applyProtection="0"/>
    <xf numFmtId="0" fontId="91" fillId="3" borderId="0" applyNumberFormat="0" applyBorder="0" applyAlignment="0" applyProtection="0"/>
    <xf numFmtId="0" fontId="91" fillId="3" borderId="0" applyNumberFormat="0" applyBorder="0" applyAlignment="0" applyProtection="0"/>
    <xf numFmtId="0" fontId="91" fillId="3" borderId="0" applyNumberFormat="0" applyBorder="0" applyAlignment="0" applyProtection="0"/>
    <xf numFmtId="0" fontId="91" fillId="3" borderId="0" applyNumberFormat="0" applyBorder="0" applyAlignment="0" applyProtection="0"/>
    <xf numFmtId="0" fontId="91"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1" fontId="92" fillId="83" borderId="77" applyNumberFormat="0" applyBorder="0" applyAlignment="0">
      <alignment horizontal="center" vertical="top" wrapText="1"/>
      <protection hidden="1"/>
    </xf>
    <xf numFmtId="0" fontId="93" fillId="84" borderId="0"/>
    <xf numFmtId="0" fontId="94" fillId="0" borderId="0" applyAlignment="0"/>
    <xf numFmtId="0" fontId="95" fillId="0" borderId="76" applyNumberFormat="0" applyFill="0" applyAlignment="0" applyProtection="0"/>
    <xf numFmtId="0" fontId="96" fillId="0" borderId="101" applyNumberFormat="0" applyFont="0" applyFill="0" applyAlignment="0" applyProtection="0"/>
    <xf numFmtId="0" fontId="97" fillId="0" borderId="102" applyNumberFormat="0" applyFont="0" applyFill="0" applyAlignment="0" applyProtection="0">
      <alignment horizontal="centerContinuous"/>
    </xf>
    <xf numFmtId="0" fontId="82" fillId="0" borderId="76" applyNumberFormat="0" applyFont="0" applyFill="0" applyAlignment="0" applyProtection="0"/>
    <xf numFmtId="0" fontId="82" fillId="0" borderId="77" applyNumberFormat="0" applyFont="0" applyFill="0" applyAlignment="0" applyProtection="0"/>
    <xf numFmtId="0" fontId="82" fillId="0" borderId="78" applyNumberFormat="0" applyFont="0" applyFill="0" applyAlignment="0" applyProtection="0"/>
    <xf numFmtId="0" fontId="82" fillId="0" borderId="19" applyNumberFormat="0" applyFont="0" applyFill="0" applyAlignment="0" applyProtection="0"/>
    <xf numFmtId="208" fontId="40" fillId="0" borderId="0" applyFont="0" applyFill="0" applyBorder="0" applyAlignment="0" applyProtection="0"/>
    <xf numFmtId="0" fontId="79" fillId="0" borderId="0">
      <alignment horizontal="right"/>
    </xf>
    <xf numFmtId="0" fontId="83" fillId="0" borderId="0" applyFont="0" applyFill="0" applyBorder="0" applyAlignment="0" applyProtection="0"/>
    <xf numFmtId="209" fontId="79" fillId="0" borderId="0" applyFill="0" applyBorder="0" applyAlignment="0"/>
    <xf numFmtId="210" fontId="79" fillId="0" borderId="0" applyFill="0" applyBorder="0" applyAlignment="0"/>
    <xf numFmtId="177" fontId="79" fillId="0" borderId="0" applyFill="0" applyBorder="0" applyAlignment="0"/>
    <xf numFmtId="211" fontId="79" fillId="0" borderId="0" applyFill="0" applyBorder="0" applyAlignment="0"/>
    <xf numFmtId="177" fontId="40" fillId="0" borderId="0" applyFill="0" applyBorder="0" applyAlignment="0"/>
    <xf numFmtId="209" fontId="79" fillId="0" borderId="0" applyFill="0" applyBorder="0" applyAlignment="0"/>
    <xf numFmtId="211" fontId="40" fillId="0" borderId="0" applyFill="0" applyBorder="0" applyAlignment="0"/>
    <xf numFmtId="210" fontId="79" fillId="0" borderId="0" applyFill="0" applyBorder="0" applyAlignment="0"/>
    <xf numFmtId="0" fontId="44" fillId="73" borderId="79" applyNumberFormat="0" applyAlignment="0" applyProtection="0"/>
    <xf numFmtId="0" fontId="98" fillId="6" borderId="4" applyNumberFormat="0" applyAlignment="0" applyProtection="0"/>
    <xf numFmtId="0" fontId="98" fillId="6" borderId="4" applyNumberFormat="0" applyAlignment="0" applyProtection="0"/>
    <xf numFmtId="0" fontId="98" fillId="6" borderId="4" applyNumberFormat="0" applyAlignment="0" applyProtection="0"/>
    <xf numFmtId="0" fontId="98" fillId="6" borderId="4" applyNumberFormat="0" applyAlignment="0" applyProtection="0"/>
    <xf numFmtId="0" fontId="98" fillId="6" borderId="4" applyNumberFormat="0" applyAlignment="0" applyProtection="0"/>
    <xf numFmtId="0" fontId="9" fillId="6" borderId="4" applyNumberFormat="0" applyAlignment="0" applyProtection="0"/>
    <xf numFmtId="0" fontId="9" fillId="6" borderId="4" applyNumberFormat="0" applyAlignment="0" applyProtection="0"/>
    <xf numFmtId="181" fontId="96" fillId="85" borderId="0" applyNumberFormat="0" applyFont="0" applyBorder="0" applyAlignment="0">
      <alignment horizontal="left"/>
    </xf>
    <xf numFmtId="0" fontId="53" fillId="0" borderId="84" applyNumberFormat="0" applyFill="0" applyAlignment="0" applyProtection="0"/>
    <xf numFmtId="212" fontId="40" fillId="0" borderId="0" applyFont="0" applyFill="0" applyBorder="0" applyProtection="0">
      <alignment horizontal="center" vertical="center"/>
    </xf>
    <xf numFmtId="0" fontId="71" fillId="7" borderId="7" applyNumberFormat="0" applyAlignment="0" applyProtection="0"/>
    <xf numFmtId="0" fontId="71" fillId="7" borderId="7" applyNumberFormat="0" applyAlignment="0" applyProtection="0"/>
    <xf numFmtId="0" fontId="71" fillId="7" borderId="7" applyNumberFormat="0" applyAlignment="0" applyProtection="0"/>
    <xf numFmtId="0" fontId="71" fillId="7" borderId="7" applyNumberFormat="0" applyAlignment="0" applyProtection="0"/>
    <xf numFmtId="0" fontId="71" fillId="7" borderId="7" applyNumberFormat="0" applyAlignment="0" applyProtection="0"/>
    <xf numFmtId="0" fontId="71" fillId="7" borderId="7" applyNumberFormat="0" applyAlignment="0" applyProtection="0"/>
    <xf numFmtId="0" fontId="71" fillId="7" borderId="7" applyNumberFormat="0" applyAlignment="0" applyProtection="0"/>
    <xf numFmtId="0" fontId="11" fillId="7" borderId="7" applyNumberFormat="0" applyAlignment="0" applyProtection="0"/>
    <xf numFmtId="0" fontId="11" fillId="7" borderId="7" applyNumberFormat="0" applyAlignment="0" applyProtection="0"/>
    <xf numFmtId="213" fontId="40" fillId="0" borderId="0" applyNumberFormat="0" applyFont="0" applyFill="0" applyAlignment="0" applyProtection="0"/>
    <xf numFmtId="0" fontId="95" fillId="0" borderId="76" applyNumberFormat="0" applyFill="0" applyProtection="0">
      <alignment horizontal="left" vertical="center"/>
    </xf>
    <xf numFmtId="0" fontId="99" fillId="0" borderId="0">
      <alignment horizontal="center" wrapText="1"/>
      <protection hidden="1"/>
    </xf>
    <xf numFmtId="0" fontId="100" fillId="0" borderId="0">
      <alignment horizontal="right"/>
    </xf>
    <xf numFmtId="175" fontId="84" fillId="0" borderId="0" applyBorder="0">
      <alignment horizontal="right"/>
    </xf>
    <xf numFmtId="175" fontId="84" fillId="0" borderId="101" applyAlignment="0">
      <alignment horizontal="right"/>
    </xf>
    <xf numFmtId="214" fontId="79" fillId="0" borderId="0"/>
    <xf numFmtId="214" fontId="79" fillId="0" borderId="0"/>
    <xf numFmtId="214" fontId="79" fillId="0" borderId="0"/>
    <xf numFmtId="214" fontId="79" fillId="0" borderId="0"/>
    <xf numFmtId="214" fontId="79" fillId="0" borderId="0"/>
    <xf numFmtId="214" fontId="79" fillId="0" borderId="0"/>
    <xf numFmtId="214" fontId="79" fillId="0" borderId="0"/>
    <xf numFmtId="214" fontId="79" fillId="0" borderId="0"/>
    <xf numFmtId="41" fontId="101" fillId="0" borderId="0" applyFont="0" applyBorder="0">
      <alignment horizontal="right"/>
    </xf>
    <xf numFmtId="209" fontId="79" fillId="0" borderId="0" applyFont="0" applyFill="0" applyBorder="0" applyAlignment="0" applyProtection="0"/>
    <xf numFmtId="215" fontId="40" fillId="0" borderId="0" applyFont="0"/>
    <xf numFmtId="0" fontId="102" fillId="0" borderId="0" applyFont="0" applyFill="0" applyBorder="0" applyProtection="0">
      <alignment horizontal="right"/>
    </xf>
    <xf numFmtId="0" fontId="102" fillId="0" borderId="0" applyFont="0" applyFill="0" applyBorder="0" applyProtection="0">
      <alignment horizontal="right"/>
    </xf>
    <xf numFmtId="179" fontId="40" fillId="0" borderId="0" applyFont="0" applyFill="0" applyBorder="0" applyAlignment="0" applyProtection="0">
      <alignment horizontal="right"/>
    </xf>
    <xf numFmtId="216" fontId="40"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1" fillId="0" borderId="0" applyFont="0" applyFill="0" applyBorder="0" applyAlignment="0" applyProtection="0"/>
    <xf numFmtId="43" fontId="1" fillId="0" borderId="0" applyFont="0" applyFill="0" applyBorder="0" applyAlignment="0" applyProtection="0"/>
    <xf numFmtId="43" fontId="41" fillId="0" borderId="0" applyFont="0" applyFill="0" applyBorder="0" applyAlignment="0" applyProtection="0"/>
    <xf numFmtId="43" fontId="40" fillId="0" borderId="0" applyFont="0" applyFill="0" applyBorder="0" applyAlignment="0" applyProtection="0"/>
    <xf numFmtId="43" fontId="103" fillId="0" borderId="0" applyFont="0" applyFill="0" applyBorder="0" applyAlignment="0" applyProtection="0"/>
    <xf numFmtId="43" fontId="40" fillId="0" borderId="0" applyFont="0" applyFill="0" applyBorder="0" applyAlignment="0" applyProtection="0"/>
    <xf numFmtId="173" fontId="40" fillId="0" borderId="0" applyFont="0" applyFill="0" applyBorder="0" applyAlignment="0" applyProtection="0">
      <alignment horizontal="right"/>
    </xf>
    <xf numFmtId="173" fontId="40" fillId="0" borderId="0" applyFont="0" applyFill="0" applyBorder="0" applyAlignment="0" applyProtection="0">
      <alignment horizontal="right"/>
    </xf>
    <xf numFmtId="173" fontId="40" fillId="0" borderId="0" applyFont="0" applyFill="0" applyBorder="0" applyAlignment="0" applyProtection="0">
      <alignment horizontal="right"/>
    </xf>
    <xf numFmtId="173" fontId="40" fillId="0" borderId="0" applyFont="0" applyFill="0" applyBorder="0" applyAlignment="0" applyProtection="0">
      <alignment horizontal="right"/>
    </xf>
    <xf numFmtId="43" fontId="40" fillId="0" borderId="0" applyFont="0" applyFill="0" applyBorder="0" applyAlignment="0" applyProtection="0"/>
    <xf numFmtId="43" fontId="103" fillId="0" borderId="0" applyFont="0" applyFill="0" applyBorder="0" applyAlignment="0" applyProtection="0"/>
    <xf numFmtId="173" fontId="40" fillId="0" borderId="0" applyFont="0" applyFill="0" applyBorder="0" applyAlignment="0" applyProtection="0">
      <alignment horizontal="right"/>
    </xf>
    <xf numFmtId="173" fontId="40" fillId="0" borderId="0" applyFont="0" applyFill="0" applyBorder="0" applyAlignment="0" applyProtection="0">
      <alignment horizontal="right"/>
    </xf>
    <xf numFmtId="173" fontId="40" fillId="0" borderId="0" applyFont="0" applyFill="0" applyBorder="0" applyAlignment="0" applyProtection="0">
      <alignment horizontal="right"/>
    </xf>
    <xf numFmtId="173" fontId="40" fillId="0" borderId="0" applyFont="0" applyFill="0" applyBorder="0" applyAlignment="0" applyProtection="0">
      <alignment horizontal="right"/>
    </xf>
    <xf numFmtId="43" fontId="99" fillId="0" borderId="0" applyFont="0" applyFill="0" applyBorder="0" applyAlignment="0" applyProtection="0"/>
    <xf numFmtId="43" fontId="103" fillId="0" borderId="0" applyFont="0" applyFill="0" applyBorder="0" applyAlignment="0" applyProtection="0"/>
    <xf numFmtId="43" fontId="99" fillId="0" borderId="0" applyFont="0" applyFill="0" applyBorder="0" applyAlignment="0" applyProtection="0"/>
    <xf numFmtId="43" fontId="99" fillId="0" borderId="0" applyFont="0" applyFill="0" applyBorder="0" applyAlignment="0" applyProtection="0"/>
    <xf numFmtId="43" fontId="99" fillId="0" borderId="0" applyFont="0" applyFill="0" applyBorder="0" applyAlignment="0" applyProtection="0"/>
    <xf numFmtId="43" fontId="10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17" fontId="104" fillId="0" borderId="0" applyFont="0" applyFill="0" applyBorder="0" applyAlignment="0" applyProtection="0"/>
    <xf numFmtId="43" fontId="4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8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3" fontId="107" fillId="0" borderId="0" applyFont="0" applyFill="0" applyBorder="0" applyAlignment="0" applyProtection="0"/>
    <xf numFmtId="181" fontId="108" fillId="0" borderId="0"/>
    <xf numFmtId="0" fontId="109" fillId="0" borderId="0"/>
    <xf numFmtId="0" fontId="40" fillId="76" borderId="85" applyNumberFormat="0" applyFont="0" applyAlignment="0" applyProtection="0"/>
    <xf numFmtId="0" fontId="110" fillId="86" borderId="0">
      <alignment horizontal="center" vertical="center" wrapText="1"/>
    </xf>
    <xf numFmtId="218" fontId="40" fillId="0" borderId="0" applyFill="0" applyBorder="0">
      <alignment horizontal="right"/>
      <protection locked="0"/>
    </xf>
    <xf numFmtId="210" fontId="79" fillId="0" borderId="0" applyFont="0" applyFill="0" applyBorder="0" applyAlignment="0" applyProtection="0"/>
    <xf numFmtId="219" fontId="61" fillId="0" borderId="0">
      <alignment horizontal="right"/>
    </xf>
    <xf numFmtId="8" fontId="111" fillId="0" borderId="103">
      <protection locked="0"/>
    </xf>
    <xf numFmtId="0" fontId="102" fillId="0" borderId="0" applyFont="0" applyFill="0" applyBorder="0" applyProtection="0">
      <alignment horizontal="right"/>
    </xf>
    <xf numFmtId="190" fontId="40" fillId="0" borderId="0" applyFont="0" applyFill="0" applyBorder="0" applyAlignment="0" applyProtection="0">
      <alignment horizontal="right"/>
    </xf>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41" fillId="0" borderId="0" applyFont="0" applyFill="0" applyBorder="0" applyAlignment="0" applyProtection="0"/>
    <xf numFmtId="44" fontId="9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4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46"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6" fillId="0" borderId="0" applyFont="0" applyFill="0" applyBorder="0" applyAlignment="0" applyProtection="0"/>
    <xf numFmtId="44" fontId="76" fillId="0" borderId="0" applyFont="0" applyFill="0" applyBorder="0" applyAlignment="0" applyProtection="0"/>
    <xf numFmtId="44" fontId="33" fillId="0" borderId="0" applyFont="0" applyFill="0" applyBorder="0" applyAlignment="0" applyProtection="0"/>
    <xf numFmtId="14" fontId="40" fillId="0" borderId="0" applyFont="0" applyFill="0" applyBorder="0" applyAlignment="0" applyProtection="0"/>
    <xf numFmtId="44" fontId="40" fillId="0" borderId="0" applyFont="0" applyFill="0" applyBorder="0" applyAlignment="0" applyProtection="0"/>
    <xf numFmtId="44" fontId="1" fillId="0" borderId="0" applyFont="0" applyFill="0" applyBorder="0" applyAlignment="0" applyProtection="0"/>
    <xf numFmtId="44" fontId="105" fillId="0" borderId="0" applyFont="0" applyFill="0" applyBorder="0" applyAlignment="0" applyProtection="0"/>
    <xf numFmtId="44" fontId="40" fillId="0" borderId="0" applyFont="0" applyFill="0" applyBorder="0" applyAlignment="0" applyProtection="0"/>
    <xf numFmtId="170" fontId="40" fillId="0" borderId="0" applyFont="0" applyFill="0" applyBorder="0" applyAlignment="0" applyProtection="0">
      <alignment horizontal="right"/>
    </xf>
    <xf numFmtId="170" fontId="40" fillId="0" borderId="0" applyFont="0" applyFill="0" applyBorder="0" applyAlignment="0" applyProtection="0">
      <alignment horizontal="right"/>
    </xf>
    <xf numFmtId="170" fontId="40" fillId="0" borderId="0" applyFont="0" applyFill="0" applyBorder="0" applyAlignment="0" applyProtection="0">
      <alignment horizontal="right"/>
    </xf>
    <xf numFmtId="170" fontId="40" fillId="0" borderId="0" applyFont="0" applyFill="0" applyBorder="0" applyAlignment="0" applyProtection="0">
      <alignment horizontal="right"/>
    </xf>
    <xf numFmtId="44" fontId="40" fillId="0" borderId="0" applyFont="0" applyFill="0" applyBorder="0" applyAlignment="0" applyProtection="0"/>
    <xf numFmtId="44" fontId="46" fillId="0" borderId="0" applyFont="0" applyFill="0" applyBorder="0" applyAlignment="0" applyProtection="0"/>
    <xf numFmtId="44" fontId="1" fillId="0" borderId="0" applyFont="0" applyFill="0" applyBorder="0" applyAlignment="0" applyProtection="0"/>
    <xf numFmtId="170" fontId="40" fillId="0" borderId="0" applyFont="0" applyFill="0" applyBorder="0" applyAlignment="0" applyProtection="0">
      <alignment horizontal="right"/>
    </xf>
    <xf numFmtId="170" fontId="40" fillId="0" borderId="0" applyFont="0" applyFill="0" applyBorder="0" applyAlignment="0" applyProtection="0">
      <alignment horizontal="right"/>
    </xf>
    <xf numFmtId="170" fontId="40" fillId="0" borderId="0" applyFont="0" applyFill="0" applyBorder="0" applyAlignment="0" applyProtection="0">
      <alignment horizontal="right"/>
    </xf>
    <xf numFmtId="170" fontId="40" fillId="0" borderId="0" applyFont="0" applyFill="0" applyBorder="0" applyAlignment="0" applyProtection="0">
      <alignment horizontal="right"/>
    </xf>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220" fontId="11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4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76" fillId="0" borderId="0" applyFont="0" applyFill="0" applyBorder="0" applyAlignment="0" applyProtection="0"/>
    <xf numFmtId="44" fontId="1" fillId="0" borderId="0" applyFont="0" applyFill="0" applyBorder="0" applyAlignment="0" applyProtection="0"/>
    <xf numFmtId="44" fontId="40" fillId="0" borderId="0" applyFont="0" applyFill="0" applyBorder="0" applyAlignment="0" applyProtection="0"/>
    <xf numFmtId="44" fontId="1" fillId="0" borderId="0" applyFont="0" applyFill="0" applyBorder="0" applyAlignment="0" applyProtection="0"/>
    <xf numFmtId="44" fontId="46" fillId="0" borderId="0" applyFont="0" applyFill="0" applyBorder="0" applyAlignment="0" applyProtection="0"/>
    <xf numFmtId="44" fontId="1" fillId="0" borderId="0" applyFont="0" applyFill="0" applyBorder="0" applyAlignment="0" applyProtection="0"/>
    <xf numFmtId="44" fontId="106" fillId="0" borderId="0" applyFont="0" applyFill="0" applyBorder="0" applyAlignment="0" applyProtection="0"/>
    <xf numFmtId="44" fontId="76" fillId="0" borderId="0" applyFont="0" applyFill="0" applyBorder="0" applyAlignment="0" applyProtection="0"/>
    <xf numFmtId="44" fontId="4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4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46"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46"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46"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221" fontId="79" fillId="0" borderId="0" applyFont="0" applyFill="0" applyBorder="0" applyProtection="0">
      <alignment horizontal="right"/>
    </xf>
    <xf numFmtId="222" fontId="106" fillId="0" borderId="104" applyFont="0" applyFill="0" applyBorder="0" applyAlignment="0" applyProtection="0"/>
    <xf numFmtId="223" fontId="87" fillId="0" borderId="0" applyFont="0" applyFill="0" applyBorder="0" applyAlignment="0" applyProtection="0">
      <alignment vertical="center"/>
    </xf>
    <xf numFmtId="224" fontId="87" fillId="0" borderId="0" applyFont="0" applyFill="0" applyBorder="0" applyAlignment="0" applyProtection="0">
      <alignment vertical="center"/>
    </xf>
    <xf numFmtId="0" fontId="99" fillId="0" borderId="0" applyFont="0" applyFill="0" applyBorder="0" applyAlignment="0">
      <protection locked="0"/>
    </xf>
    <xf numFmtId="0" fontId="83" fillId="0" borderId="0" applyFont="0" applyFill="0" applyBorder="0" applyAlignment="0" applyProtection="0"/>
    <xf numFmtId="225" fontId="77" fillId="0" borderId="105" applyNumberFormat="0" applyFill="0">
      <alignment horizontal="right"/>
    </xf>
    <xf numFmtId="225" fontId="77" fillId="0" borderId="105" applyNumberFormat="0" applyFill="0">
      <alignment horizontal="right"/>
    </xf>
    <xf numFmtId="1" fontId="113" fillId="0" borderId="0"/>
    <xf numFmtId="226" fontId="96" fillId="0" borderId="0" applyFont="0" applyFill="0" applyBorder="0" applyProtection="0">
      <alignment horizontal="right"/>
    </xf>
    <xf numFmtId="227" fontId="80" fillId="84" borderId="15" applyFont="0" applyFill="0" applyBorder="0" applyAlignment="0" applyProtection="0"/>
    <xf numFmtId="228" fontId="106" fillId="0" borderId="0" applyFont="0" applyFill="0" applyBorder="0" applyAlignment="0" applyProtection="0"/>
    <xf numFmtId="228" fontId="106" fillId="0" borderId="0" applyFont="0" applyFill="0" applyBorder="0" applyAlignment="0" applyProtection="0"/>
    <xf numFmtId="229" fontId="84" fillId="0" borderId="76" applyFont="0" applyFill="0" applyBorder="0" applyAlignment="0" applyProtection="0"/>
    <xf numFmtId="182" fontId="40" fillId="0" borderId="0" applyFont="0" applyFill="0" applyBorder="0" applyAlignment="0" applyProtection="0"/>
    <xf numFmtId="230" fontId="104" fillId="0" borderId="0" applyFont="0" applyFill="0" applyBorder="0" applyAlignment="0" applyProtection="0"/>
    <xf numFmtId="14" fontId="46" fillId="0" borderId="0" applyFill="0" applyBorder="0" applyAlignment="0"/>
    <xf numFmtId="0" fontId="40" fillId="0" borderId="0">
      <alignment horizontal="left" vertical="top"/>
    </xf>
    <xf numFmtId="42" fontId="114" fillId="0" borderId="0"/>
    <xf numFmtId="0" fontId="106" fillId="0" borderId="0"/>
    <xf numFmtId="41" fontId="40" fillId="0" borderId="0" applyFont="0" applyFill="0" applyBorder="0" applyAlignment="0" applyProtection="0"/>
    <xf numFmtId="43" fontId="40" fillId="0" borderId="0" applyFont="0" applyFill="0" applyBorder="0" applyAlignment="0" applyProtection="0"/>
    <xf numFmtId="0" fontId="115" fillId="0" borderId="0">
      <protection locked="0"/>
    </xf>
    <xf numFmtId="0" fontId="40" fillId="0" borderId="0"/>
    <xf numFmtId="42" fontId="79" fillId="0" borderId="0"/>
    <xf numFmtId="175" fontId="40" fillId="0" borderId="106" applyNumberFormat="0" applyFont="0" applyFill="0" applyAlignment="0" applyProtection="0"/>
    <xf numFmtId="175" fontId="40" fillId="0" borderId="106" applyNumberFormat="0" applyFont="0" applyFill="0" applyAlignment="0" applyProtection="0"/>
    <xf numFmtId="175" fontId="40" fillId="0" borderId="106" applyNumberFormat="0" applyFont="0" applyFill="0" applyAlignment="0" applyProtection="0"/>
    <xf numFmtId="42" fontId="116" fillId="0" borderId="0" applyFill="0" applyBorder="0" applyAlignment="0" applyProtection="0"/>
    <xf numFmtId="1" fontId="96" fillId="0" borderId="0"/>
    <xf numFmtId="231" fontId="117" fillId="0" borderId="0">
      <protection locked="0"/>
    </xf>
    <xf numFmtId="231" fontId="117" fillId="0" borderId="0">
      <protection locked="0"/>
    </xf>
    <xf numFmtId="209" fontId="79" fillId="0" borderId="0" applyFill="0" applyBorder="0" applyAlignment="0"/>
    <xf numFmtId="210" fontId="79" fillId="0" borderId="0" applyFill="0" applyBorder="0" applyAlignment="0"/>
    <xf numFmtId="209" fontId="79" fillId="0" borderId="0" applyFill="0" applyBorder="0" applyAlignment="0"/>
    <xf numFmtId="211" fontId="40" fillId="0" borderId="0" applyFill="0" applyBorder="0" applyAlignment="0"/>
    <xf numFmtId="210" fontId="79" fillId="0" borderId="0" applyFill="0" applyBorder="0" applyAlignment="0"/>
    <xf numFmtId="0" fontId="52" fillId="60" borderId="79" applyNumberFormat="0" applyAlignment="0" applyProtection="0"/>
    <xf numFmtId="232" fontId="78" fillId="0" borderId="0" applyFon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233" fontId="99" fillId="87" borderId="77">
      <alignment horizontal="left"/>
    </xf>
    <xf numFmtId="1" fontId="119" fillId="88" borderId="17" applyNumberFormat="0" applyBorder="0" applyAlignment="0">
      <alignment horizontal="centerContinuous" vertical="center"/>
      <protection locked="0"/>
    </xf>
    <xf numFmtId="234" fontId="40" fillId="0" borderId="0">
      <protection locked="0"/>
    </xf>
    <xf numFmtId="213" fontId="40" fillId="0" borderId="0">
      <protection locked="0"/>
    </xf>
    <xf numFmtId="2" fontId="107" fillId="0" borderId="0" applyFont="0" applyFill="0" applyBorder="0" applyAlignment="0" applyProtection="0"/>
    <xf numFmtId="0" fontId="120" fillId="0" borderId="0" applyNumberFormat="0" applyFill="0" applyBorder="0" applyAlignment="0" applyProtection="0"/>
    <xf numFmtId="0" fontId="121" fillId="0" borderId="0" applyFill="0" applyBorder="0" applyProtection="0">
      <alignment horizontal="left"/>
    </xf>
    <xf numFmtId="0" fontId="122" fillId="2" borderId="0" applyNumberFormat="0" applyBorder="0" applyAlignment="0" applyProtection="0"/>
    <xf numFmtId="0" fontId="122" fillId="2" borderId="0" applyNumberFormat="0" applyBorder="0" applyAlignment="0" applyProtection="0"/>
    <xf numFmtId="0" fontId="122" fillId="2" borderId="0" applyNumberFormat="0" applyBorder="0" applyAlignment="0" applyProtection="0"/>
    <xf numFmtId="0" fontId="122" fillId="2" borderId="0" applyNumberFormat="0" applyBorder="0" applyAlignment="0" applyProtection="0"/>
    <xf numFmtId="0" fontId="122" fillId="2" borderId="0" applyNumberFormat="0" applyBorder="0" applyAlignment="0" applyProtection="0"/>
    <xf numFmtId="0" fontId="122" fillId="2" borderId="0" applyNumberFormat="0" applyBorder="0" applyAlignment="0" applyProtection="0"/>
    <xf numFmtId="0" fontId="122"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38" fontId="106" fillId="89" borderId="0" applyNumberFormat="0" applyBorder="0" applyAlignment="0" applyProtection="0"/>
    <xf numFmtId="0" fontId="123" fillId="0" borderId="0" applyNumberFormat="0">
      <alignment horizontal="right"/>
    </xf>
    <xf numFmtId="0" fontId="40" fillId="0" borderId="0"/>
    <xf numFmtId="0" fontId="40" fillId="0" borderId="0"/>
    <xf numFmtId="0" fontId="40" fillId="0" borderId="0"/>
    <xf numFmtId="0" fontId="40" fillId="0" borderId="0"/>
    <xf numFmtId="235" fontId="40" fillId="90" borderId="16" applyNumberFormat="0" applyFont="0" applyBorder="0" applyAlignment="0" applyProtection="0"/>
    <xf numFmtId="185" fontId="40" fillId="0" borderId="0" applyFont="0" applyFill="0" applyBorder="0" applyAlignment="0" applyProtection="0">
      <alignment horizontal="right"/>
    </xf>
    <xf numFmtId="181" fontId="124" fillId="90" borderId="0" applyNumberFormat="0" applyFont="0" applyAlignment="0"/>
    <xf numFmtId="0" fontId="125" fillId="0" borderId="0" applyProtection="0">
      <alignment horizontal="right"/>
    </xf>
    <xf numFmtId="0" fontId="67" fillId="0" borderId="71" applyNumberFormat="0" applyAlignment="0" applyProtection="0">
      <alignment horizontal="left" vertical="center"/>
    </xf>
    <xf numFmtId="0" fontId="67" fillId="0" borderId="13">
      <alignment horizontal="left" vertical="center"/>
    </xf>
    <xf numFmtId="49" fontId="126" fillId="0" borderId="0">
      <alignment horizontal="centerContinuous"/>
    </xf>
    <xf numFmtId="0" fontId="127" fillId="0" borderId="0" applyNumberFormat="0" applyFill="0" applyBorder="0" applyAlignment="0" applyProtection="0"/>
    <xf numFmtId="0" fontId="127" fillId="0" borderId="0" applyNumberFormat="0" applyFill="0" applyBorder="0" applyAlignment="0" applyProtection="0"/>
    <xf numFmtId="0" fontId="127" fillId="0" borderId="0" applyNumberFormat="0" applyFill="0" applyBorder="0" applyAlignment="0" applyProtection="0"/>
    <xf numFmtId="0" fontId="127" fillId="0" borderId="0" applyNumberFormat="0" applyFill="0" applyBorder="0" applyAlignment="0" applyProtection="0"/>
    <xf numFmtId="0" fontId="2" fillId="0" borderId="1" applyNumberFormat="0" applyFill="0" applyAlignment="0" applyProtection="0"/>
    <xf numFmtId="0" fontId="127" fillId="0" borderId="0" applyNumberFormat="0" applyFill="0" applyBorder="0" applyAlignment="0" applyProtection="0"/>
    <xf numFmtId="0" fontId="128" fillId="0" borderId="0" applyProtection="0">
      <alignment horizontal="left"/>
    </xf>
    <xf numFmtId="0" fontId="128" fillId="0" borderId="0" applyProtection="0">
      <alignment horizontal="left"/>
    </xf>
    <xf numFmtId="0" fontId="128" fillId="0" borderId="0" applyProtection="0">
      <alignment horizontal="left"/>
    </xf>
    <xf numFmtId="0" fontId="128" fillId="0" borderId="0" applyProtection="0">
      <alignment horizontal="left"/>
    </xf>
    <xf numFmtId="0" fontId="3" fillId="0" borderId="2" applyNumberFormat="0" applyFill="0" applyAlignment="0" applyProtection="0"/>
    <xf numFmtId="0" fontId="128" fillId="0" borderId="0" applyProtection="0">
      <alignment horizontal="left"/>
    </xf>
    <xf numFmtId="0" fontId="129" fillId="0" borderId="0" applyProtection="0">
      <alignment horizontal="left"/>
    </xf>
    <xf numFmtId="0" fontId="129" fillId="0" borderId="0" applyProtection="0">
      <alignment horizontal="left"/>
    </xf>
    <xf numFmtId="0" fontId="129" fillId="0" borderId="0" applyProtection="0">
      <alignment horizontal="left"/>
    </xf>
    <xf numFmtId="0" fontId="129" fillId="0" borderId="0" applyProtection="0">
      <alignment horizontal="left"/>
    </xf>
    <xf numFmtId="0" fontId="130" fillId="0" borderId="3" applyNumberFormat="0" applyFill="0" applyAlignment="0" applyProtection="0"/>
    <xf numFmtId="0" fontId="4" fillId="0" borderId="3" applyNumberFormat="0" applyFill="0" applyAlignment="0" applyProtection="0"/>
    <xf numFmtId="0" fontId="129" fillId="0" borderId="0" applyProtection="0">
      <alignment horizontal="left"/>
    </xf>
    <xf numFmtId="0" fontId="4" fillId="0" borderId="0" applyNumberFormat="0" applyFill="0" applyBorder="0" applyAlignment="0" applyProtection="0"/>
    <xf numFmtId="0" fontId="4" fillId="0" borderId="0" applyNumberFormat="0" applyFill="0" applyBorder="0" applyAlignment="0" applyProtection="0"/>
    <xf numFmtId="0" fontId="131" fillId="0" borderId="0"/>
    <xf numFmtId="0" fontId="90" fillId="0" borderId="0"/>
    <xf numFmtId="236" fontId="86" fillId="0" borderId="0">
      <alignment horizontal="centerContinuous"/>
    </xf>
    <xf numFmtId="0" fontId="132" fillId="0" borderId="107" applyNumberFormat="0" applyFill="0" applyBorder="0" applyAlignment="0" applyProtection="0">
      <alignment horizontal="left"/>
    </xf>
    <xf numFmtId="236" fontId="86" fillId="0" borderId="108">
      <alignment horizontal="center"/>
    </xf>
    <xf numFmtId="0" fontId="40" fillId="0" borderId="0" applyNumberFormat="0" applyFill="0" applyBorder="0" applyProtection="0">
      <alignment wrapText="1"/>
    </xf>
    <xf numFmtId="0" fontId="40" fillId="0" borderId="0" applyNumberFormat="0" applyFill="0" applyBorder="0" applyProtection="0">
      <alignment horizontal="justify" vertical="top" wrapText="1"/>
    </xf>
    <xf numFmtId="0" fontId="133" fillId="0" borderId="91">
      <alignment horizontal="left" vertical="center"/>
    </xf>
    <xf numFmtId="0" fontId="133" fillId="91" borderId="0">
      <alignment horizontal="centerContinuous" wrapText="1"/>
    </xf>
    <xf numFmtId="0" fontId="134" fillId="0" borderId="0" applyNumberFormat="0" applyFill="0" applyBorder="0" applyAlignment="0" applyProtection="0"/>
    <xf numFmtId="0" fontId="135" fillId="0" borderId="0" applyNumberFormat="0" applyFill="0" applyBorder="0" applyAlignment="0" applyProtection="0">
      <alignment vertical="top"/>
      <protection locked="0"/>
    </xf>
    <xf numFmtId="0" fontId="136"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6" fillId="0" borderId="0" applyNumberFormat="0" applyFill="0" applyBorder="0" applyAlignment="0" applyProtection="0">
      <alignment vertical="top"/>
      <protection locked="0"/>
    </xf>
    <xf numFmtId="0" fontId="62" fillId="0" borderId="0" applyNumberFormat="0" applyFill="0" applyBorder="0" applyAlignment="0" applyProtection="0"/>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9" fillId="0" borderId="0" applyNumberFormat="0" applyFill="0" applyBorder="0" applyAlignment="0" applyProtection="0">
      <alignment vertical="top"/>
      <protection locked="0"/>
    </xf>
    <xf numFmtId="237" fontId="135" fillId="0" borderId="0" applyNumberFormat="0" applyFill="0" applyBorder="0" applyAlignment="0" applyProtection="0">
      <alignment vertical="top"/>
      <protection locked="0"/>
    </xf>
    <xf numFmtId="0" fontId="40" fillId="0" borderId="0" applyNumberFormat="0" applyFill="0" applyBorder="0" applyAlignment="0" applyProtection="0"/>
    <xf numFmtId="0" fontId="40" fillId="0" borderId="0">
      <alignment horizontal="right"/>
    </xf>
    <xf numFmtId="10" fontId="106" fillId="84" borderId="16" applyNumberFormat="0" applyBorder="0" applyAlignment="0" applyProtection="0"/>
    <xf numFmtId="0" fontId="140" fillId="5" borderId="4" applyNumberFormat="0" applyAlignment="0" applyProtection="0"/>
    <xf numFmtId="0" fontId="140" fillId="5" borderId="4" applyNumberFormat="0" applyAlignment="0" applyProtection="0"/>
    <xf numFmtId="0" fontId="140" fillId="5" borderId="4" applyNumberFormat="0" applyAlignment="0" applyProtection="0"/>
    <xf numFmtId="0" fontId="140" fillId="5" borderId="4" applyNumberFormat="0" applyAlignment="0" applyProtection="0"/>
    <xf numFmtId="0" fontId="140" fillId="5" borderId="4" applyNumberFormat="0" applyAlignment="0" applyProtection="0"/>
    <xf numFmtId="0" fontId="7" fillId="5" borderId="4" applyNumberFormat="0" applyAlignment="0" applyProtection="0"/>
    <xf numFmtId="238" fontId="99" fillId="0" borderId="0" applyNumberFormat="0" applyFill="0" applyBorder="0" applyAlignment="0" applyProtection="0"/>
    <xf numFmtId="0" fontId="40" fillId="0" borderId="0" applyNumberFormat="0" applyFill="0" applyBorder="0" applyAlignment="0">
      <protection locked="0"/>
    </xf>
    <xf numFmtId="0" fontId="141" fillId="84" borderId="0" applyNumberFormat="0" applyFont="0" applyBorder="0" applyAlignment="0">
      <alignment horizontal="right"/>
      <protection locked="0"/>
    </xf>
    <xf numFmtId="0" fontId="142" fillId="75" borderId="0" applyNumberFormat="0" applyFont="0" applyBorder="0" applyAlignment="0">
      <alignment horizontal="right" vertical="top"/>
      <protection locked="0"/>
    </xf>
    <xf numFmtId="239" fontId="40" fillId="84" borderId="109" applyNumberFormat="0" applyFont="0" applyBorder="0" applyAlignment="0">
      <alignment horizontal="right" vertical="center"/>
      <protection locked="0"/>
    </xf>
    <xf numFmtId="0" fontId="142" fillId="75" borderId="0" applyNumberFormat="0" applyFont="0" applyBorder="0" applyAlignment="0">
      <alignment horizontal="right" vertical="top"/>
      <protection locked="0"/>
    </xf>
    <xf numFmtId="0" fontId="99" fillId="0" borderId="0" applyFill="0" applyBorder="0">
      <alignment horizontal="right"/>
      <protection locked="0"/>
    </xf>
    <xf numFmtId="240" fontId="143" fillId="0" borderId="110" applyFont="0" applyFill="0" applyBorder="0" applyAlignment="0" applyProtection="0"/>
    <xf numFmtId="241" fontId="40" fillId="0" borderId="0" applyFill="0" applyBorder="0">
      <alignment horizontal="right"/>
      <protection locked="0"/>
    </xf>
    <xf numFmtId="0" fontId="144" fillId="0" borderId="0" applyFill="0" applyBorder="0"/>
    <xf numFmtId="0" fontId="145" fillId="92" borderId="111">
      <alignment horizontal="left" vertical="center" wrapText="1"/>
    </xf>
    <xf numFmtId="0" fontId="83" fillId="0" borderId="0" applyNumberFormat="0" applyFill="0" applyBorder="0" applyProtection="0">
      <alignment horizontal="left" vertical="center"/>
    </xf>
    <xf numFmtId="0" fontId="146"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79" fillId="93" borderId="0" applyNumberFormat="0" applyFont="0" applyBorder="0" applyProtection="0"/>
    <xf numFmtId="2" fontId="147" fillId="0" borderId="76"/>
    <xf numFmtId="209" fontId="79" fillId="0" borderId="0" applyFill="0" applyBorder="0" applyAlignment="0"/>
    <xf numFmtId="210" fontId="79" fillId="0" borderId="0" applyFill="0" applyBorder="0" applyAlignment="0"/>
    <xf numFmtId="209" fontId="79" fillId="0" borderId="0" applyFill="0" applyBorder="0" applyAlignment="0"/>
    <xf numFmtId="211" fontId="40" fillId="0" borderId="0" applyFill="0" applyBorder="0" applyAlignment="0"/>
    <xf numFmtId="210" fontId="79" fillId="0" borderId="0" applyFill="0" applyBorder="0" applyAlignment="0"/>
    <xf numFmtId="0" fontId="148" fillId="0" borderId="6" applyNumberFormat="0" applyFill="0" applyAlignment="0" applyProtection="0"/>
    <xf numFmtId="0" fontId="148" fillId="0" borderId="6" applyNumberFormat="0" applyFill="0" applyAlignment="0" applyProtection="0"/>
    <xf numFmtId="0" fontId="148" fillId="0" borderId="6" applyNumberFormat="0" applyFill="0" applyAlignment="0" applyProtection="0"/>
    <xf numFmtId="0" fontId="148" fillId="0" borderId="6" applyNumberFormat="0" applyFill="0" applyAlignment="0" applyProtection="0"/>
    <xf numFmtId="0" fontId="148" fillId="0" borderId="6" applyNumberFormat="0" applyFill="0" applyAlignment="0" applyProtection="0"/>
    <xf numFmtId="0" fontId="148" fillId="0" borderId="6" applyNumberFormat="0" applyFill="0" applyAlignment="0" applyProtection="0"/>
    <xf numFmtId="0" fontId="148" fillId="0" borderId="6" applyNumberFormat="0" applyFill="0" applyAlignment="0" applyProtection="0"/>
    <xf numFmtId="0" fontId="10" fillId="0" borderId="6" applyNumberFormat="0" applyFill="0" applyAlignment="0" applyProtection="0"/>
    <xf numFmtId="0" fontId="10" fillId="0" borderId="6" applyNumberFormat="0" applyFill="0" applyAlignment="0" applyProtection="0"/>
    <xf numFmtId="14" fontId="84" fillId="0" borderId="76" applyFont="0" applyFill="0" applyBorder="0" applyAlignment="0" applyProtection="0"/>
    <xf numFmtId="3" fontId="40" fillId="0" borderId="0"/>
    <xf numFmtId="1" fontId="149" fillId="0" borderId="0"/>
    <xf numFmtId="242" fontId="150" fillId="94" borderId="0" applyBorder="0" applyAlignment="0">
      <alignment horizontal="right"/>
    </xf>
    <xf numFmtId="41" fontId="40" fillId="0" borderId="0" applyFont="0" applyFill="0" applyBorder="0" applyAlignment="0" applyProtection="0"/>
    <xf numFmtId="43"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243" fontId="40" fillId="0" borderId="0" applyFont="0" applyFill="0" applyBorder="0" applyAlignment="0" applyProtection="0"/>
    <xf numFmtId="244" fontId="1" fillId="0" borderId="0" applyFont="0" applyFill="0" applyBorder="0" applyAlignment="0" applyProtection="0"/>
    <xf numFmtId="245" fontId="40" fillId="0" borderId="0" applyFont="0" applyFill="0" applyBorder="0" applyAlignment="0" applyProtection="0"/>
    <xf numFmtId="14" fontId="82" fillId="0" borderId="0" applyFont="0" applyFill="0" applyBorder="0" applyAlignment="0" applyProtection="0"/>
    <xf numFmtId="3" fontId="83" fillId="0" borderId="0"/>
    <xf numFmtId="3" fontId="83" fillId="0" borderId="0"/>
    <xf numFmtId="0" fontId="40" fillId="0" borderId="0" applyFont="0" applyFill="0" applyBorder="0" applyAlignment="0" applyProtection="0"/>
    <xf numFmtId="0" fontId="40" fillId="0" borderId="0" applyFont="0" applyFill="0" applyBorder="0" applyAlignment="0" applyProtection="0"/>
    <xf numFmtId="246" fontId="40" fillId="0" borderId="0" applyFont="0" applyFill="0" applyBorder="0" applyAlignment="0" applyProtection="0"/>
    <xf numFmtId="247" fontId="1" fillId="0" borderId="0" applyFont="0" applyFill="0" applyBorder="0" applyAlignment="0" applyProtection="0"/>
    <xf numFmtId="248" fontId="40" fillId="0" borderId="0" applyFont="0" applyFill="0" applyBorder="0" applyAlignment="0" applyProtection="0"/>
    <xf numFmtId="249" fontId="40" fillId="0" borderId="0">
      <protection locked="0"/>
    </xf>
    <xf numFmtId="229" fontId="106" fillId="84" borderId="0">
      <alignment horizontal="center"/>
    </xf>
    <xf numFmtId="250" fontId="104" fillId="0" borderId="0" applyFont="0" applyFill="0" applyBorder="0" applyProtection="0">
      <alignment horizontal="right"/>
    </xf>
    <xf numFmtId="251" fontId="40" fillId="0" borderId="0" applyFont="0" applyFill="0" applyBorder="0" applyAlignment="0" applyProtection="0"/>
    <xf numFmtId="180" fontId="40" fillId="0" borderId="0" applyFont="0" applyFill="0" applyBorder="0" applyAlignment="0" applyProtection="0"/>
    <xf numFmtId="0" fontId="102" fillId="0" borderId="0" applyFont="0" applyFill="0" applyBorder="0" applyProtection="0">
      <alignment horizontal="right"/>
    </xf>
    <xf numFmtId="0" fontId="102" fillId="0" borderId="0" applyFont="0" applyFill="0" applyBorder="0" applyProtection="0">
      <alignment horizontal="right"/>
    </xf>
    <xf numFmtId="0" fontId="102" fillId="0" borderId="0" applyFont="0" applyFill="0" applyBorder="0" applyProtection="0">
      <alignment horizontal="right"/>
    </xf>
    <xf numFmtId="0" fontId="40" fillId="0" borderId="0" applyFont="0" applyFill="0" applyBorder="0" applyProtection="0">
      <alignment horizontal="right"/>
    </xf>
    <xf numFmtId="175" fontId="40" fillId="0" borderId="0" applyFont="0" applyFill="0" applyBorder="0" applyProtection="0">
      <alignment horizontal="right"/>
    </xf>
    <xf numFmtId="0" fontId="40" fillId="0" borderId="112" applyBorder="0" applyAlignment="0" applyProtection="0">
      <alignment horizontal="center"/>
    </xf>
    <xf numFmtId="0" fontId="151" fillId="4" borderId="0" applyNumberFormat="0" applyBorder="0" applyAlignment="0" applyProtection="0"/>
    <xf numFmtId="0" fontId="151" fillId="4" borderId="0" applyNumberFormat="0" applyBorder="0" applyAlignment="0" applyProtection="0"/>
    <xf numFmtId="0" fontId="151" fillId="4" borderId="0" applyNumberFormat="0" applyBorder="0" applyAlignment="0" applyProtection="0"/>
    <xf numFmtId="0" fontId="151" fillId="4" borderId="0" applyNumberFormat="0" applyBorder="0" applyAlignment="0" applyProtection="0"/>
    <xf numFmtId="0" fontId="151" fillId="4" borderId="0" applyNumberFormat="0" applyBorder="0" applyAlignment="0" applyProtection="0"/>
    <xf numFmtId="0" fontId="151" fillId="4" borderId="0" applyNumberFormat="0" applyBorder="0" applyAlignment="0" applyProtection="0"/>
    <xf numFmtId="0" fontId="151" fillId="4" borderId="0" applyNumberFormat="0" applyBorder="0" applyAlignment="0" applyProtection="0"/>
    <xf numFmtId="0" fontId="74" fillId="4" borderId="0" applyNumberFormat="0" applyBorder="0" applyAlignment="0" applyProtection="0"/>
    <xf numFmtId="0" fontId="74" fillId="4" borderId="0" applyNumberFormat="0" applyBorder="0" applyAlignment="0" applyProtection="0"/>
    <xf numFmtId="0" fontId="94" fillId="0" borderId="0"/>
    <xf numFmtId="239" fontId="87" fillId="0" borderId="0" applyNumberFormat="0" applyFont="0" applyFill="0" applyBorder="0" applyAlignment="0" applyProtection="0">
      <alignment vertical="center"/>
    </xf>
    <xf numFmtId="37" fontId="152" fillId="0" borderId="0"/>
    <xf numFmtId="0" fontId="153" fillId="0" borderId="0"/>
    <xf numFmtId="0" fontId="61" fillId="95" borderId="0" applyNumberFormat="0" applyBorder="0" applyAlignment="0">
      <alignment horizontal="right"/>
      <protection hidden="1"/>
    </xf>
    <xf numFmtId="239" fontId="154" fillId="0" borderId="0" applyNumberFormat="0" applyFill="0" applyBorder="0" applyAlignment="0" applyProtection="0">
      <alignment vertical="center"/>
    </xf>
    <xf numFmtId="1" fontId="83" fillId="0" borderId="0"/>
    <xf numFmtId="252" fontId="155" fillId="0" borderId="0"/>
    <xf numFmtId="37" fontId="80" fillId="96" borderId="0" applyFont="0" applyFill="0" applyBorder="0" applyAlignment="0" applyProtection="0"/>
    <xf numFmtId="231" fontId="40" fillId="0" borderId="0" applyFont="0" applyFill="0" applyBorder="0" applyAlignment="0"/>
    <xf numFmtId="253" fontId="106" fillId="0" borderId="0" applyFont="0" applyFill="0" applyBorder="0" applyAlignment="0"/>
    <xf numFmtId="254" fontId="106" fillId="0" borderId="0" applyFont="0" applyFill="0" applyBorder="0" applyAlignment="0"/>
    <xf numFmtId="253" fontId="106" fillId="0" borderId="0" applyFont="0" applyFill="0" applyBorder="0" applyAlignment="0"/>
    <xf numFmtId="166" fontId="1" fillId="0" borderId="0"/>
    <xf numFmtId="0" fontId="40" fillId="0" borderId="0"/>
    <xf numFmtId="0" fontId="40" fillId="0" borderId="0"/>
    <xf numFmtId="0" fontId="40" fillId="0" borderId="0"/>
    <xf numFmtId="0" fontId="40" fillId="0" borderId="0"/>
    <xf numFmtId="0" fontId="99" fillId="0" borderId="0"/>
    <xf numFmtId="0" fontId="40" fillId="0" borderId="0"/>
    <xf numFmtId="0" fontId="1" fillId="0" borderId="0"/>
    <xf numFmtId="0" fontId="40" fillId="0" borderId="0"/>
    <xf numFmtId="0" fontId="1" fillId="0" borderId="0"/>
    <xf numFmtId="0" fontId="1" fillId="0" borderId="0"/>
    <xf numFmtId="0" fontId="1" fillId="0" borderId="0"/>
    <xf numFmtId="0" fontId="99" fillId="0" borderId="0"/>
    <xf numFmtId="0" fontId="40" fillId="0" borderId="0"/>
    <xf numFmtId="0" fontId="46" fillId="0" borderId="0"/>
    <xf numFmtId="0" fontId="1" fillId="0" borderId="0"/>
    <xf numFmtId="0" fontId="1" fillId="0" borderId="0"/>
    <xf numFmtId="0" fontId="1" fillId="0" borderId="0"/>
    <xf numFmtId="0" fontId="1" fillId="0" borderId="0"/>
    <xf numFmtId="0" fontId="40" fillId="0" borderId="16"/>
    <xf numFmtId="0" fontId="46" fillId="0" borderId="0">
      <alignment vertical="top"/>
    </xf>
    <xf numFmtId="0" fontId="46" fillId="0" borderId="0">
      <alignment vertical="top"/>
    </xf>
    <xf numFmtId="0" fontId="40" fillId="0" borderId="0"/>
    <xf numFmtId="0" fontId="1" fillId="0" borderId="0"/>
    <xf numFmtId="0" fontId="40" fillId="0" borderId="0"/>
    <xf numFmtId="0" fontId="1" fillId="0" borderId="0"/>
    <xf numFmtId="0" fontId="40" fillId="0" borderId="0"/>
    <xf numFmtId="0" fontId="40" fillId="0" borderId="0"/>
    <xf numFmtId="0" fontId="40" fillId="0" borderId="0"/>
    <xf numFmtId="0" fontId="40" fillId="0" borderId="0"/>
    <xf numFmtId="0" fontId="1" fillId="0" borderId="0"/>
    <xf numFmtId="0" fontId="40" fillId="0" borderId="0"/>
    <xf numFmtId="0" fontId="40" fillId="0" borderId="0"/>
    <xf numFmtId="0" fontId="99" fillId="0" borderId="0"/>
    <xf numFmtId="0" fontId="1" fillId="0" borderId="0"/>
    <xf numFmtId="0" fontId="99" fillId="0" borderId="0"/>
    <xf numFmtId="0" fontId="99"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0" fontId="59" fillId="0" borderId="0"/>
    <xf numFmtId="0" fontId="40" fillId="0" borderId="0"/>
    <xf numFmtId="0" fontId="40" fillId="0" borderId="0"/>
    <xf numFmtId="0" fontId="59" fillId="0" borderId="0"/>
    <xf numFmtId="0" fontId="99" fillId="0" borderId="0"/>
    <xf numFmtId="0" fontId="40" fillId="0" borderId="0"/>
    <xf numFmtId="237" fontId="40" fillId="0" borderId="0"/>
    <xf numFmtId="0" fontId="99" fillId="0" borderId="0"/>
    <xf numFmtId="0" fontId="99" fillId="0" borderId="0"/>
    <xf numFmtId="237" fontId="40" fillId="0" borderId="0"/>
    <xf numFmtId="0" fontId="59"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0" fontId="1" fillId="0" borderId="0"/>
    <xf numFmtId="0" fontId="1" fillId="0" borderId="0"/>
    <xf numFmtId="0" fontId="1"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0" fontId="33"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0" fontId="41" fillId="0" borderId="0"/>
    <xf numFmtId="0" fontId="123" fillId="0" borderId="0"/>
    <xf numFmtId="0" fontId="40" fillId="0" borderId="0"/>
    <xf numFmtId="237" fontId="40" fillId="0" borderId="0"/>
    <xf numFmtId="237" fontId="40" fillId="0" borderId="0"/>
    <xf numFmtId="0" fontId="40" fillId="0" borderId="0"/>
    <xf numFmtId="0" fontId="99"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 fillId="0" borderId="0"/>
    <xf numFmtId="237" fontId="40" fillId="0" borderId="0"/>
    <xf numFmtId="0" fontId="99"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0" fontId="99" fillId="0" borderId="0"/>
    <xf numFmtId="0" fontId="99" fillId="0" borderId="0"/>
    <xf numFmtId="0" fontId="99" fillId="0" borderId="0"/>
    <xf numFmtId="0" fontId="99" fillId="0" borderId="0"/>
    <xf numFmtId="0" fontId="99"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40" fillId="0" borderId="0"/>
    <xf numFmtId="0" fontId="40" fillId="0" borderId="0"/>
    <xf numFmtId="0" fontId="99" fillId="0" borderId="0"/>
    <xf numFmtId="0" fontId="76" fillId="0" borderId="0"/>
    <xf numFmtId="0" fontId="99" fillId="0" borderId="0"/>
    <xf numFmtId="0" fontId="99" fillId="0" borderId="0"/>
    <xf numFmtId="0" fontId="4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9" fillId="0" borderId="0"/>
    <xf numFmtId="0" fontId="99" fillId="0" borderId="0"/>
    <xf numFmtId="0" fontId="1" fillId="0" borderId="0"/>
    <xf numFmtId="0" fontId="1" fillId="0" borderId="0"/>
    <xf numFmtId="0" fontId="1" fillId="0" borderId="0"/>
    <xf numFmtId="0" fontId="99" fillId="0" borderId="0"/>
    <xf numFmtId="0" fontId="99" fillId="0" borderId="0"/>
    <xf numFmtId="0" fontId="99" fillId="0" borderId="0"/>
    <xf numFmtId="0" fontId="99" fillId="0" borderId="0"/>
    <xf numFmtId="0" fontId="99" fillId="0" borderId="0"/>
    <xf numFmtId="0" fontId="41" fillId="0" borderId="0"/>
    <xf numFmtId="0" fontId="99" fillId="0" borderId="0"/>
    <xf numFmtId="0" fontId="76" fillId="0" borderId="0"/>
    <xf numFmtId="0" fontId="76" fillId="0" borderId="0"/>
    <xf numFmtId="0" fontId="99" fillId="0" borderId="0"/>
    <xf numFmtId="0" fontId="99"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76" fillId="0" borderId="0"/>
    <xf numFmtId="0" fontId="1" fillId="0" borderId="0"/>
    <xf numFmtId="0" fontId="99" fillId="0" borderId="0"/>
    <xf numFmtId="0" fontId="40" fillId="0" borderId="0"/>
    <xf numFmtId="0" fontId="76" fillId="0" borderId="0"/>
    <xf numFmtId="0" fontId="40" fillId="0" borderId="0"/>
    <xf numFmtId="0" fontId="40" fillId="0" borderId="0"/>
    <xf numFmtId="0" fontId="76" fillId="0" borderId="0"/>
    <xf numFmtId="0" fontId="40" fillId="0" borderId="0"/>
    <xf numFmtId="0" fontId="40" fillId="0" borderId="0"/>
    <xf numFmtId="0" fontId="40" fillId="0" borderId="0"/>
    <xf numFmtId="0" fontId="40" fillId="0" borderId="0"/>
    <xf numFmtId="0" fontId="40" fillId="0" borderId="0"/>
    <xf numFmtId="0" fontId="76" fillId="0" borderId="0"/>
    <xf numFmtId="0" fontId="40" fillId="0" borderId="0"/>
    <xf numFmtId="0" fontId="99" fillId="0" borderId="0"/>
    <xf numFmtId="0" fontId="76" fillId="0" borderId="0"/>
    <xf numFmtId="0" fontId="40" fillId="0" borderId="0"/>
    <xf numFmtId="0" fontId="40" fillId="0" borderId="0"/>
    <xf numFmtId="0" fontId="33" fillId="0" borderId="0"/>
    <xf numFmtId="0" fontId="99" fillId="0" borderId="0"/>
    <xf numFmtId="0" fontId="99" fillId="0" borderId="0"/>
    <xf numFmtId="0" fontId="99" fillId="0" borderId="0"/>
    <xf numFmtId="0" fontId="99"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0" fontId="99"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0" fontId="99" fillId="0" borderId="0"/>
    <xf numFmtId="0" fontId="99" fillId="0" borderId="0"/>
    <xf numFmtId="0" fontId="99"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0" fontId="1" fillId="0" borderId="0"/>
    <xf numFmtId="237" fontId="40" fillId="0" borderId="0"/>
    <xf numFmtId="237" fontId="40" fillId="0" borderId="0"/>
    <xf numFmtId="0" fontId="40" fillId="0" borderId="0"/>
    <xf numFmtId="237" fontId="40" fillId="0" borderId="0"/>
    <xf numFmtId="0" fontId="1" fillId="0" borderId="0"/>
    <xf numFmtId="0" fontId="1" fillId="0" borderId="0"/>
    <xf numFmtId="0" fontId="1" fillId="0" borderId="0"/>
    <xf numFmtId="0" fontId="1" fillId="0" borderId="0"/>
    <xf numFmtId="0" fontId="1" fillId="0" borderId="0"/>
    <xf numFmtId="0" fontId="1" fillId="0" borderId="0"/>
    <xf numFmtId="0" fontId="156" fillId="0" borderId="0"/>
    <xf numFmtId="0" fontId="156" fillId="0" borderId="0"/>
    <xf numFmtId="237" fontId="40" fillId="0" borderId="0"/>
    <xf numFmtId="237" fontId="40" fillId="0" borderId="0"/>
    <xf numFmtId="0" fontId="33"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166" fontId="1" fillId="0" borderId="0"/>
    <xf numFmtId="0" fontId="1" fillId="0" borderId="0"/>
    <xf numFmtId="0" fontId="105" fillId="0" borderId="0"/>
    <xf numFmtId="237" fontId="40" fillId="0" borderId="0"/>
    <xf numFmtId="0" fontId="40" fillId="0" borderId="0"/>
    <xf numFmtId="237" fontId="40" fillId="0" borderId="0"/>
    <xf numFmtId="0" fontId="76" fillId="0" borderId="0"/>
    <xf numFmtId="0" fontId="1" fillId="0" borderId="0"/>
    <xf numFmtId="0" fontId="76" fillId="0" borderId="0"/>
    <xf numFmtId="237" fontId="40" fillId="0" borderId="0"/>
    <xf numFmtId="237" fontId="40" fillId="0" borderId="0"/>
    <xf numFmtId="237" fontId="4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237" fontId="40" fillId="0" borderId="0"/>
    <xf numFmtId="237" fontId="4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237" fontId="40" fillId="0" borderId="0"/>
    <xf numFmtId="237" fontId="4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237" fontId="40" fillId="0" borderId="0"/>
    <xf numFmtId="237" fontId="4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237" fontId="40" fillId="0" borderId="0"/>
    <xf numFmtId="237" fontId="40" fillId="0" borderId="0"/>
    <xf numFmtId="0" fontId="1" fillId="0" borderId="0"/>
    <xf numFmtId="0" fontId="1" fillId="0" borderId="0"/>
    <xf numFmtId="0" fontId="1" fillId="0" borderId="0"/>
    <xf numFmtId="237" fontId="40" fillId="0" borderId="0"/>
    <xf numFmtId="237" fontId="40" fillId="0" borderId="0"/>
    <xf numFmtId="237" fontId="40" fillId="0" borderId="0"/>
    <xf numFmtId="237" fontId="40" fillId="0" borderId="0"/>
    <xf numFmtId="0" fontId="1" fillId="0" borderId="0"/>
    <xf numFmtId="0" fontId="1" fillId="0" borderId="0"/>
    <xf numFmtId="0" fontId="1" fillId="0" borderId="0"/>
    <xf numFmtId="237" fontId="40" fillId="0" borderId="0"/>
    <xf numFmtId="237" fontId="40" fillId="0" borderId="0"/>
    <xf numFmtId="0" fontId="1" fillId="0" borderId="0"/>
    <xf numFmtId="237" fontId="40" fillId="0" borderId="0"/>
    <xf numFmtId="237" fontId="40" fillId="0" borderId="0"/>
    <xf numFmtId="237" fontId="40" fillId="0" borderId="0"/>
    <xf numFmtId="0" fontId="1" fillId="0" borderId="0"/>
    <xf numFmtId="0" fontId="40" fillId="0" borderId="0"/>
    <xf numFmtId="0" fontId="40" fillId="0" borderId="0"/>
    <xf numFmtId="0" fontId="40" fillId="0" borderId="0"/>
    <xf numFmtId="0" fontId="40" fillId="0" borderId="0"/>
    <xf numFmtId="237" fontId="40" fillId="0" borderId="0"/>
    <xf numFmtId="0" fontId="40" fillId="0" borderId="0"/>
    <xf numFmtId="0" fontId="99"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0" fontId="40" fillId="0" borderId="0"/>
    <xf numFmtId="0" fontId="99"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7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0" fontId="40" fillId="0" borderId="0"/>
    <xf numFmtId="237" fontId="40" fillId="0" borderId="0"/>
    <xf numFmtId="237" fontId="40" fillId="0" borderId="0"/>
    <xf numFmtId="237" fontId="40" fillId="0" borderId="0"/>
    <xf numFmtId="0" fontId="40" fillId="0" borderId="0">
      <alignment wrapText="1"/>
    </xf>
    <xf numFmtId="0" fontId="40" fillId="0" borderId="0">
      <alignment wrapText="1"/>
    </xf>
    <xf numFmtId="0" fontId="33"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0" fontId="40" fillId="0" borderId="0"/>
    <xf numFmtId="237" fontId="40" fillId="0" borderId="0"/>
    <xf numFmtId="0" fontId="40" fillId="0" borderId="0"/>
    <xf numFmtId="0" fontId="1" fillId="0" borderId="0"/>
    <xf numFmtId="237" fontId="40" fillId="0" borderId="0"/>
    <xf numFmtId="237" fontId="40" fillId="0" borderId="0"/>
    <xf numFmtId="237" fontId="40" fillId="0" borderId="0"/>
    <xf numFmtId="237" fontId="40" fillId="0" borderId="0"/>
    <xf numFmtId="237" fontId="40" fillId="0" borderId="0"/>
    <xf numFmtId="0" fontId="1" fillId="0" borderId="0"/>
    <xf numFmtId="0" fontId="1" fillId="0" borderId="0"/>
    <xf numFmtId="0" fontId="1"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0" fontId="10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237" fontId="4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0" fontId="40" fillId="0" borderId="0"/>
    <xf numFmtId="237" fontId="40" fillId="0" borderId="0"/>
    <xf numFmtId="237" fontId="40" fillId="0" borderId="0"/>
    <xf numFmtId="237" fontId="40" fillId="0" borderId="0"/>
    <xf numFmtId="0" fontId="63" fillId="0" borderId="0"/>
    <xf numFmtId="0" fontId="63" fillId="0" borderId="0"/>
    <xf numFmtId="0" fontId="40" fillId="0" borderId="0">
      <alignment wrapText="1"/>
    </xf>
    <xf numFmtId="0" fontId="40" fillId="0" borderId="0">
      <alignment wrapText="1"/>
    </xf>
    <xf numFmtId="0" fontId="40" fillId="0" borderId="0">
      <alignment wrapText="1"/>
    </xf>
    <xf numFmtId="0" fontId="63" fillId="0" borderId="0"/>
    <xf numFmtId="0" fontId="63"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0" fontId="1" fillId="0" borderId="0"/>
    <xf numFmtId="237" fontId="40" fillId="0" borderId="0"/>
    <xf numFmtId="0" fontId="99" fillId="0" borderId="0"/>
    <xf numFmtId="0" fontId="40" fillId="0" borderId="0">
      <alignment wrapText="1"/>
    </xf>
    <xf numFmtId="237" fontId="40" fillId="0" borderId="0"/>
    <xf numFmtId="237" fontId="40" fillId="0" borderId="0"/>
    <xf numFmtId="237" fontId="40" fillId="0" borderId="0"/>
    <xf numFmtId="0" fontId="1" fillId="0" borderId="0"/>
    <xf numFmtId="0" fontId="1" fillId="0" borderId="0"/>
    <xf numFmtId="0" fontId="1" fillId="0" borderId="0"/>
    <xf numFmtId="237" fontId="40" fillId="0" borderId="0"/>
    <xf numFmtId="237" fontId="40" fillId="0" borderId="0"/>
    <xf numFmtId="0" fontId="1" fillId="0" borderId="0"/>
    <xf numFmtId="0" fontId="1" fillId="0" borderId="0"/>
    <xf numFmtId="0" fontId="1"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0" fontId="40" fillId="0" borderId="0">
      <alignment wrapText="1"/>
    </xf>
    <xf numFmtId="0" fontId="99"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237" fontId="4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40" fillId="0" borderId="0"/>
    <xf numFmtId="0" fontId="40" fillId="0" borderId="0"/>
    <xf numFmtId="0" fontId="59" fillId="0" borderId="0"/>
    <xf numFmtId="0" fontId="46"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1" fillId="0" borderId="0"/>
    <xf numFmtId="0" fontId="99" fillId="0" borderId="0"/>
    <xf numFmtId="0" fontId="40" fillId="0" borderId="0"/>
    <xf numFmtId="0" fontId="40" fillId="0" borderId="0"/>
    <xf numFmtId="0" fontId="40" fillId="0" borderId="0"/>
    <xf numFmtId="0" fontId="40" fillId="0" borderId="0"/>
    <xf numFmtId="0" fontId="40" fillId="0" borderId="0"/>
    <xf numFmtId="0" fontId="46" fillId="0" borderId="0"/>
    <xf numFmtId="0" fontId="46" fillId="0" borderId="0"/>
    <xf numFmtId="237" fontId="40" fillId="0" borderId="0"/>
    <xf numFmtId="0" fontId="40" fillId="0" borderId="0"/>
    <xf numFmtId="0" fontId="99" fillId="0" borderId="0"/>
    <xf numFmtId="0" fontId="99" fillId="0" borderId="0"/>
    <xf numFmtId="0" fontId="99" fillId="0" borderId="0"/>
    <xf numFmtId="0" fontId="99" fillId="0" borderId="0"/>
    <xf numFmtId="0" fontId="9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0" fillId="0" borderId="0"/>
    <xf numFmtId="0" fontId="76" fillId="0" borderId="0"/>
    <xf numFmtId="166" fontId="1"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40" fillId="0" borderId="0"/>
    <xf numFmtId="0" fontId="1" fillId="0" borderId="0"/>
    <xf numFmtId="0" fontId="40" fillId="0" borderId="0"/>
    <xf numFmtId="0" fontId="9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9" fillId="0" borderId="0"/>
    <xf numFmtId="0" fontId="1" fillId="0" borderId="0"/>
    <xf numFmtId="0" fontId="1" fillId="0" borderId="0"/>
    <xf numFmtId="0" fontId="1" fillId="0" borderId="0"/>
    <xf numFmtId="0" fontId="99" fillId="0" borderId="0"/>
    <xf numFmtId="0" fontId="1" fillId="0" borderId="0"/>
    <xf numFmtId="0" fontId="99" fillId="0" borderId="0"/>
    <xf numFmtId="0" fontId="99" fillId="0" borderId="0"/>
    <xf numFmtId="0" fontId="99" fillId="0" borderId="0"/>
    <xf numFmtId="0" fontId="99" fillId="0" borderId="0"/>
    <xf numFmtId="0" fontId="99" fillId="0" borderId="0"/>
    <xf numFmtId="0" fontId="40" fillId="0" borderId="0"/>
    <xf numFmtId="0" fontId="99" fillId="0" borderId="0"/>
    <xf numFmtId="0" fontId="9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9" fillId="0" borderId="0"/>
    <xf numFmtId="0" fontId="1" fillId="0" borderId="0"/>
    <xf numFmtId="0" fontId="1" fillId="0" borderId="0"/>
    <xf numFmtId="0" fontId="1" fillId="0" borderId="0"/>
    <xf numFmtId="0" fontId="99" fillId="0" borderId="0"/>
    <xf numFmtId="0" fontId="99" fillId="0" borderId="0"/>
    <xf numFmtId="0" fontId="99" fillId="0" borderId="0"/>
    <xf numFmtId="0" fontId="99" fillId="0" borderId="0"/>
    <xf numFmtId="0" fontId="99" fillId="0" borderId="0"/>
    <xf numFmtId="166" fontId="1" fillId="0" borderId="0"/>
    <xf numFmtId="0" fontId="46" fillId="0" borderId="0"/>
    <xf numFmtId="0" fontId="40" fillId="0" borderId="0"/>
    <xf numFmtId="0" fontId="40" fillId="0" borderId="0"/>
    <xf numFmtId="0" fontId="106" fillId="0" borderId="0"/>
    <xf numFmtId="0" fontId="1" fillId="0" borderId="0"/>
    <xf numFmtId="0" fontId="99" fillId="0" borderId="0"/>
    <xf numFmtId="255" fontId="106" fillId="0" borderId="0" applyFont="0" applyFill="0" applyBorder="0" applyAlignment="0" applyProtection="0">
      <alignment horizontal="right"/>
    </xf>
    <xf numFmtId="255" fontId="106" fillId="0" borderId="0" applyFont="0" applyFill="0" applyBorder="0" applyAlignment="0" applyProtection="0">
      <alignment horizontal="right"/>
    </xf>
    <xf numFmtId="255" fontId="106" fillId="0" borderId="0" applyFont="0" applyFill="0" applyBorder="0" applyAlignment="0" applyProtection="0">
      <alignment horizontal="right"/>
    </xf>
    <xf numFmtId="255" fontId="106" fillId="0" borderId="0" applyFont="0" applyFill="0" applyBorder="0" applyAlignment="0" applyProtection="0">
      <alignment horizontal="right"/>
    </xf>
    <xf numFmtId="255" fontId="106" fillId="0" borderId="0" applyFont="0" applyFill="0" applyBorder="0" applyAlignment="0" applyProtection="0">
      <alignment horizontal="right"/>
    </xf>
    <xf numFmtId="255" fontId="106" fillId="0" borderId="0" applyFont="0" applyFill="0" applyBorder="0" applyAlignment="0" applyProtection="0">
      <alignment horizontal="right"/>
    </xf>
    <xf numFmtId="255" fontId="106" fillId="0" borderId="0" applyFont="0" applyFill="0" applyBorder="0" applyAlignment="0" applyProtection="0">
      <alignment horizontal="right"/>
    </xf>
    <xf numFmtId="255" fontId="106" fillId="0" borderId="0" applyFont="0" applyFill="0" applyBorder="0" applyAlignment="0" applyProtection="0">
      <alignment horizontal="right"/>
    </xf>
    <xf numFmtId="0" fontId="157" fillId="0" borderId="0"/>
    <xf numFmtId="0" fontId="40" fillId="0" borderId="0"/>
    <xf numFmtId="0" fontId="158" fillId="0" borderId="0"/>
    <xf numFmtId="256" fontId="106" fillId="0" borderId="0" applyFont="0" applyFill="0" applyBorder="0" applyAlignment="0" applyProtection="0"/>
    <xf numFmtId="0" fontId="85" fillId="8" borderId="8" applyNumberFormat="0" applyFont="0" applyAlignment="0" applyProtection="0"/>
    <xf numFmtId="0" fontId="1" fillId="8" borderId="8" applyNumberFormat="0" applyFont="0" applyAlignment="0" applyProtection="0"/>
    <xf numFmtId="0" fontId="63" fillId="8" borderId="8" applyNumberFormat="0" applyFont="0" applyAlignment="0" applyProtection="0"/>
    <xf numFmtId="0" fontId="1" fillId="8" borderId="8" applyNumberFormat="0" applyFont="0" applyAlignment="0" applyProtection="0"/>
    <xf numFmtId="0" fontId="63"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59" fillId="8" borderId="8" applyNumberFormat="0" applyFont="0" applyAlignment="0" applyProtection="0"/>
    <xf numFmtId="0" fontId="159" fillId="8" borderId="8" applyNumberFormat="0" applyFont="0" applyAlignment="0" applyProtection="0"/>
    <xf numFmtId="0" fontId="159" fillId="8" borderId="8" applyNumberFormat="0" applyFont="0" applyAlignment="0" applyProtection="0"/>
    <xf numFmtId="0" fontId="159" fillId="8" borderId="8" applyNumberFormat="0" applyFont="0" applyAlignment="0" applyProtection="0"/>
    <xf numFmtId="0" fontId="159" fillId="8" borderId="8" applyNumberFormat="0" applyFont="0" applyAlignment="0" applyProtection="0"/>
    <xf numFmtId="0" fontId="159" fillId="8" borderId="8" applyNumberFormat="0" applyFont="0" applyAlignment="0" applyProtection="0"/>
    <xf numFmtId="0" fontId="85" fillId="8" borderId="8" applyNumberFormat="0" applyFont="0" applyAlignment="0" applyProtection="0"/>
    <xf numFmtId="0" fontId="1" fillId="8" borderId="8" applyNumberFormat="0" applyFont="0" applyAlignment="0" applyProtection="0"/>
    <xf numFmtId="0" fontId="85" fillId="8" borderId="8" applyNumberFormat="0" applyFont="0" applyAlignment="0" applyProtection="0"/>
    <xf numFmtId="0" fontId="1" fillId="8" borderId="8" applyNumberFormat="0" applyFont="0" applyAlignment="0" applyProtection="0"/>
    <xf numFmtId="0" fontId="85" fillId="8" borderId="8" applyNumberFormat="0" applyFont="0" applyAlignment="0" applyProtection="0"/>
    <xf numFmtId="0" fontId="1" fillId="8" borderId="8" applyNumberFormat="0" applyFont="0" applyAlignment="0" applyProtection="0"/>
    <xf numFmtId="0" fontId="85"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257" fontId="160" fillId="0" borderId="0" applyBorder="0" applyProtection="0">
      <alignment horizontal="right"/>
    </xf>
    <xf numFmtId="257" fontId="161" fillId="97" borderId="0" applyBorder="0" applyProtection="0">
      <alignment horizontal="right"/>
    </xf>
    <xf numFmtId="257" fontId="162" fillId="0" borderId="13" applyBorder="0"/>
    <xf numFmtId="257" fontId="160" fillId="0" borderId="0" applyBorder="0" applyProtection="0">
      <alignment horizontal="right"/>
    </xf>
    <xf numFmtId="258" fontId="160" fillId="0" borderId="0" applyBorder="0" applyProtection="0">
      <alignment horizontal="right"/>
    </xf>
    <xf numFmtId="258" fontId="163" fillId="97" borderId="0" applyProtection="0">
      <alignment horizontal="right"/>
    </xf>
    <xf numFmtId="37" fontId="78" fillId="0" borderId="0" applyFill="0" applyBorder="0" applyProtection="0">
      <alignment horizontal="right"/>
    </xf>
    <xf numFmtId="191" fontId="80" fillId="0" borderId="0" applyFont="0" applyFill="0" applyBorder="0" applyProtection="0">
      <alignment horizontal="right"/>
    </xf>
    <xf numFmtId="259" fontId="160" fillId="0" borderId="0" applyFill="0" applyBorder="0" applyProtection="0"/>
    <xf numFmtId="0" fontId="93" fillId="84" borderId="0">
      <alignment horizontal="right"/>
    </xf>
    <xf numFmtId="0" fontId="40" fillId="0" borderId="0">
      <alignment horizontal="right"/>
    </xf>
    <xf numFmtId="0" fontId="164" fillId="6" borderId="5" applyNumberFormat="0" applyAlignment="0" applyProtection="0"/>
    <xf numFmtId="0" fontId="164" fillId="6" borderId="5" applyNumberFormat="0" applyAlignment="0" applyProtection="0"/>
    <xf numFmtId="0" fontId="164" fillId="6" borderId="5" applyNumberFormat="0" applyAlignment="0" applyProtection="0"/>
    <xf numFmtId="0" fontId="164" fillId="6" borderId="5" applyNumberFormat="0" applyAlignment="0" applyProtection="0"/>
    <xf numFmtId="0" fontId="164" fillId="6" borderId="5" applyNumberFormat="0" applyAlignment="0" applyProtection="0"/>
    <xf numFmtId="0" fontId="8" fillId="6" borderId="5" applyNumberFormat="0" applyAlignment="0" applyProtection="0"/>
    <xf numFmtId="0" fontId="8" fillId="6" borderId="5" applyNumberFormat="0" applyAlignment="0" applyProtection="0"/>
    <xf numFmtId="0" fontId="165" fillId="0" borderId="0" applyProtection="0">
      <alignment horizontal="left"/>
    </xf>
    <xf numFmtId="0" fontId="165" fillId="0" borderId="0" applyFill="0" applyBorder="0" applyProtection="0">
      <alignment horizontal="left"/>
    </xf>
    <xf numFmtId="0" fontId="166" fillId="0" borderId="0" applyFill="0" applyBorder="0" applyProtection="0">
      <alignment horizontal="left"/>
    </xf>
    <xf numFmtId="1" fontId="167" fillId="0" borderId="0" applyProtection="0">
      <alignment horizontal="right" vertical="center"/>
    </xf>
    <xf numFmtId="239" fontId="168" fillId="0" borderId="76">
      <alignment vertical="center"/>
    </xf>
    <xf numFmtId="2" fontId="96" fillId="0" borderId="0"/>
    <xf numFmtId="235" fontId="169" fillId="0" borderId="0" applyFill="0" applyBorder="0" applyAlignment="0" applyProtection="0"/>
    <xf numFmtId="177" fontId="40" fillId="0" borderId="0" applyFont="0" applyFill="0" applyBorder="0" applyAlignment="0" applyProtection="0"/>
    <xf numFmtId="260" fontId="79" fillId="0" borderId="0" applyFont="0" applyFill="0" applyBorder="0" applyAlignment="0" applyProtection="0"/>
    <xf numFmtId="261" fontId="170" fillId="84" borderId="16" applyFill="0" applyBorder="0" applyAlignment="0" applyProtection="0">
      <alignment horizontal="right"/>
      <protection locked="0"/>
    </xf>
    <xf numFmtId="262" fontId="170" fillId="89" borderId="0" applyFill="0" applyBorder="0" applyAlignment="0" applyProtection="0">
      <protection hidden="1"/>
    </xf>
    <xf numFmtId="10" fontId="40" fillId="0" borderId="0" applyFont="0" applyFill="0" applyBorder="0" applyAlignment="0" applyProtection="0"/>
    <xf numFmtId="10" fontId="40" fillId="0" borderId="0" applyFont="0" applyFill="0" applyBorder="0" applyAlignment="0" applyProtection="0"/>
    <xf numFmtId="263" fontId="160" fillId="0" borderId="0" applyBorder="0" applyProtection="0">
      <alignment horizontal="right"/>
    </xf>
    <xf numFmtId="263" fontId="161" fillId="97" borderId="0" applyProtection="0">
      <alignment horizontal="right"/>
    </xf>
    <xf numFmtId="263" fontId="160" fillId="0" borderId="0" applyFont="0" applyBorder="0" applyProtection="0">
      <alignment horizontal="right"/>
    </xf>
    <xf numFmtId="9" fontId="4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1" fillId="0" borderId="0" applyFont="0" applyFill="0" applyBorder="0" applyAlignment="0" applyProtection="0"/>
    <xf numFmtId="9" fontId="41"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6" fillId="0" borderId="0" applyFont="0" applyFill="0" applyBorder="0" applyAlignment="0" applyProtection="0"/>
    <xf numFmtId="9" fontId="41" fillId="0" borderId="0" applyFont="0" applyFill="0" applyBorder="0" applyAlignment="0" applyProtection="0"/>
    <xf numFmtId="9" fontId="4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235" fontId="4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6" fillId="0" borderId="0" applyFont="0" applyFill="0" applyBorder="0" applyAlignment="0" applyProtection="0"/>
    <xf numFmtId="9" fontId="40" fillId="0" borderId="0" applyFont="0" applyFill="0" applyBorder="0" applyAlignment="0" applyProtection="0"/>
    <xf numFmtId="9" fontId="46"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1" fillId="0" borderId="0" applyFont="0" applyFill="0" applyBorder="0" applyAlignment="0" applyProtection="0"/>
    <xf numFmtId="9" fontId="40" fillId="0" borderId="0" applyFont="0" applyFill="0" applyBorder="0" applyAlignment="0" applyProtection="0"/>
    <xf numFmtId="9" fontId="4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264" fontId="96" fillId="0" borderId="0" applyFont="0" applyFill="0" applyBorder="0" applyProtection="0">
      <alignment horizontal="right"/>
    </xf>
    <xf numFmtId="9" fontId="40" fillId="0" borderId="0"/>
    <xf numFmtId="265" fontId="40" fillId="0" borderId="0" applyFill="0" applyBorder="0">
      <alignment horizontal="right"/>
      <protection locked="0"/>
    </xf>
    <xf numFmtId="1" fontId="83" fillId="0" borderId="0"/>
    <xf numFmtId="249" fontId="40" fillId="0" borderId="0">
      <protection locked="0"/>
    </xf>
    <xf numFmtId="235" fontId="40" fillId="0" borderId="0" applyFont="0" applyFill="0" applyBorder="0" applyAlignment="0" applyProtection="0"/>
    <xf numFmtId="209" fontId="79" fillId="0" borderId="0" applyFill="0" applyBorder="0" applyAlignment="0"/>
    <xf numFmtId="210" fontId="79" fillId="0" borderId="0" applyFill="0" applyBorder="0" applyAlignment="0"/>
    <xf numFmtId="209" fontId="79" fillId="0" borderId="0" applyFill="0" applyBorder="0" applyAlignment="0"/>
    <xf numFmtId="211" fontId="40" fillId="0" borderId="0" applyFill="0" applyBorder="0" applyAlignment="0"/>
    <xf numFmtId="210" fontId="79" fillId="0" borderId="0" applyFill="0" applyBorder="0" applyAlignment="0"/>
    <xf numFmtId="10" fontId="96" fillId="0" borderId="0"/>
    <xf numFmtId="10" fontId="96" fillId="92" borderId="0"/>
    <xf numFmtId="9" fontId="96" fillId="0" borderId="0" applyFont="0" applyFill="0" applyBorder="0" applyAlignment="0" applyProtection="0"/>
    <xf numFmtId="175" fontId="46" fillId="0" borderId="0"/>
    <xf numFmtId="266" fontId="171" fillId="89" borderId="0" applyBorder="0" applyAlignment="0">
      <protection hidden="1"/>
    </xf>
    <xf numFmtId="1" fontId="171" fillId="89" borderId="0">
      <alignment horizontal="center"/>
    </xf>
    <xf numFmtId="0" fontId="99" fillId="0" borderId="0" applyNumberFormat="0" applyFont="0" applyFill="0" applyBorder="0" applyAlignment="0" applyProtection="0">
      <alignment horizontal="left"/>
    </xf>
    <xf numFmtId="15" fontId="99" fillId="0" borderId="0" applyFont="0" applyFill="0" applyBorder="0" applyAlignment="0" applyProtection="0"/>
    <xf numFmtId="4" fontId="99" fillId="0" borderId="0" applyFont="0" applyFill="0" applyBorder="0" applyAlignment="0" applyProtection="0"/>
    <xf numFmtId="0" fontId="145" fillId="0" borderId="101">
      <alignment horizontal="center"/>
    </xf>
    <xf numFmtId="3" fontId="99" fillId="0" borderId="0" applyFont="0" applyFill="0" applyBorder="0" applyAlignment="0" applyProtection="0"/>
    <xf numFmtId="0" fontId="99" fillId="98" borderId="0" applyNumberFormat="0" applyFont="0" applyBorder="0" applyAlignment="0" applyProtection="0"/>
    <xf numFmtId="0" fontId="99" fillId="0" borderId="0">
      <alignment horizontal="right"/>
      <protection locked="0"/>
    </xf>
    <xf numFmtId="231" fontId="172" fillId="0" borderId="0" applyNumberFormat="0" applyFill="0" applyBorder="0" applyAlignment="0" applyProtection="0">
      <alignment horizontal="left"/>
    </xf>
    <xf numFmtId="0" fontId="173" fillId="87" borderId="0"/>
    <xf numFmtId="0" fontId="83" fillId="0" borderId="0" applyNumberFormat="0" applyFill="0" applyBorder="0" applyProtection="0">
      <alignment horizontal="right" vertical="center"/>
    </xf>
    <xf numFmtId="0" fontId="174" fillId="0" borderId="113">
      <alignment vertical="center"/>
    </xf>
    <xf numFmtId="267" fontId="40" fillId="0" borderId="0" applyFill="0" applyBorder="0">
      <alignment horizontal="right"/>
      <protection hidden="1"/>
    </xf>
    <xf numFmtId="0" fontId="175" fillId="86" borderId="16">
      <alignment horizontal="center" vertical="center" wrapText="1"/>
      <protection hidden="1"/>
    </xf>
    <xf numFmtId="0" fontId="99" fillId="99" borderId="114"/>
    <xf numFmtId="0" fontId="79" fillId="100" borderId="0" applyNumberFormat="0" applyFont="0" applyBorder="0" applyAlignment="0" applyProtection="0"/>
    <xf numFmtId="42" fontId="176" fillId="0" borderId="0" applyFill="0" applyBorder="0" applyAlignment="0" applyProtection="0"/>
    <xf numFmtId="41" fontId="177" fillId="0" borderId="0"/>
    <xf numFmtId="0" fontId="106" fillId="0" borderId="0"/>
    <xf numFmtId="0" fontId="178" fillId="0" borderId="0">
      <alignment horizontal="right"/>
    </xf>
    <xf numFmtId="0" fontId="113" fillId="0" borderId="0">
      <alignment horizontal="left"/>
    </xf>
    <xf numFmtId="235" fontId="179" fillId="0" borderId="108"/>
    <xf numFmtId="268" fontId="87" fillId="94" borderId="0" applyFont="0" applyBorder="0"/>
    <xf numFmtId="0" fontId="180" fillId="0" borderId="0"/>
    <xf numFmtId="0" fontId="79" fillId="0" borderId="0">
      <alignment vertical="top"/>
    </xf>
    <xf numFmtId="0" fontId="79" fillId="0" borderId="0">
      <alignment vertical="top"/>
    </xf>
    <xf numFmtId="0" fontId="79" fillId="0" borderId="0">
      <alignment vertical="top"/>
    </xf>
    <xf numFmtId="0" fontId="79" fillId="0" borderId="0">
      <alignment vertical="top"/>
    </xf>
    <xf numFmtId="0" fontId="79" fillId="0" borderId="0">
      <alignment vertical="top"/>
    </xf>
    <xf numFmtId="0" fontId="79" fillId="0" borderId="0">
      <alignment vertical="top"/>
    </xf>
    <xf numFmtId="0" fontId="79" fillId="0" borderId="0">
      <alignment vertical="top"/>
    </xf>
    <xf numFmtId="0" fontId="79" fillId="0" borderId="0">
      <alignment vertical="top"/>
    </xf>
    <xf numFmtId="0" fontId="79" fillId="0" borderId="0">
      <alignment vertical="top"/>
    </xf>
    <xf numFmtId="0" fontId="79" fillId="0" borderId="0">
      <alignment vertical="top"/>
    </xf>
    <xf numFmtId="0" fontId="79" fillId="0" borderId="0">
      <alignment vertical="top"/>
    </xf>
    <xf numFmtId="0" fontId="79" fillId="0" borderId="0">
      <alignment vertical="top"/>
    </xf>
    <xf numFmtId="0" fontId="79" fillId="0" borderId="0">
      <alignment vertical="top"/>
    </xf>
    <xf numFmtId="0" fontId="79" fillId="0" borderId="0">
      <alignment vertical="top"/>
    </xf>
    <xf numFmtId="0" fontId="79" fillId="0" borderId="0">
      <alignment vertical="top"/>
    </xf>
    <xf numFmtId="0" fontId="79" fillId="0" borderId="0">
      <alignment vertical="top"/>
    </xf>
    <xf numFmtId="0" fontId="79" fillId="0" borderId="0">
      <alignment vertical="top"/>
    </xf>
    <xf numFmtId="0" fontId="79" fillId="0" borderId="0">
      <alignment vertical="top"/>
    </xf>
    <xf numFmtId="0" fontId="79" fillId="0" borderId="0">
      <alignment vertical="top"/>
    </xf>
    <xf numFmtId="0" fontId="79" fillId="0" borderId="0">
      <alignment vertical="top"/>
    </xf>
    <xf numFmtId="0" fontId="79" fillId="0" borderId="0">
      <alignment vertical="top"/>
    </xf>
    <xf numFmtId="0" fontId="79" fillId="0" borderId="0">
      <alignment vertical="top"/>
    </xf>
    <xf numFmtId="0" fontId="79" fillId="0" borderId="0">
      <alignment vertical="top"/>
    </xf>
    <xf numFmtId="0" fontId="79" fillId="0" borderId="0">
      <alignment vertical="top"/>
    </xf>
    <xf numFmtId="0" fontId="79" fillId="0" borderId="0">
      <alignment vertical="top"/>
    </xf>
    <xf numFmtId="0" fontId="79" fillId="0" borderId="0">
      <alignment vertical="top"/>
    </xf>
    <xf numFmtId="0" fontId="79" fillId="0" borderId="0">
      <alignment vertical="top"/>
    </xf>
    <xf numFmtId="0" fontId="79" fillId="0" borderId="0">
      <alignment vertical="top"/>
    </xf>
    <xf numFmtId="0" fontId="79" fillId="0" borderId="0">
      <alignment vertical="top"/>
    </xf>
    <xf numFmtId="0" fontId="79" fillId="0" borderId="0">
      <alignment vertical="top"/>
    </xf>
    <xf numFmtId="0" fontId="79" fillId="0" borderId="0">
      <alignment vertical="top"/>
    </xf>
    <xf numFmtId="0" fontId="79" fillId="0" borderId="0">
      <alignment vertical="top"/>
    </xf>
    <xf numFmtId="0" fontId="79" fillId="0" borderId="0">
      <alignment vertical="top"/>
    </xf>
    <xf numFmtId="0" fontId="79" fillId="0" borderId="0">
      <alignment vertical="top"/>
    </xf>
    <xf numFmtId="0" fontId="79" fillId="0" borderId="0">
      <alignment vertical="top"/>
    </xf>
    <xf numFmtId="0" fontId="79" fillId="0" borderId="0">
      <alignment vertical="top"/>
    </xf>
    <xf numFmtId="0" fontId="79" fillId="0" borderId="0">
      <alignment vertical="top"/>
    </xf>
    <xf numFmtId="0" fontId="79" fillId="0" borderId="0">
      <alignment vertical="top"/>
    </xf>
    <xf numFmtId="0" fontId="79" fillId="0" borderId="0">
      <alignment vertical="top"/>
    </xf>
    <xf numFmtId="0" fontId="79" fillId="0" borderId="0">
      <alignment vertical="top"/>
    </xf>
    <xf numFmtId="0" fontId="79" fillId="0" borderId="0">
      <alignment vertical="top"/>
    </xf>
    <xf numFmtId="0" fontId="79" fillId="0" borderId="0">
      <alignment vertical="top"/>
    </xf>
    <xf numFmtId="0" fontId="79" fillId="0" borderId="0">
      <alignment vertical="top"/>
    </xf>
    <xf numFmtId="0" fontId="79" fillId="0" borderId="0">
      <alignment vertical="top"/>
    </xf>
    <xf numFmtId="0" fontId="79" fillId="0" borderId="0">
      <alignment vertical="top"/>
    </xf>
    <xf numFmtId="0" fontId="79" fillId="0" borderId="0">
      <alignment vertical="top"/>
    </xf>
    <xf numFmtId="0" fontId="79" fillId="0" borderId="0">
      <alignment vertical="top"/>
    </xf>
    <xf numFmtId="0" fontId="79" fillId="0" borderId="0">
      <alignment vertical="top"/>
    </xf>
    <xf numFmtId="0" fontId="79" fillId="0" borderId="0">
      <alignment vertical="top"/>
    </xf>
    <xf numFmtId="0" fontId="79" fillId="0" borderId="0">
      <alignment vertical="top"/>
    </xf>
    <xf numFmtId="0" fontId="79" fillId="0" borderId="0">
      <alignment vertical="top"/>
    </xf>
    <xf numFmtId="0" fontId="79" fillId="0" borderId="0">
      <alignment vertical="top"/>
    </xf>
    <xf numFmtId="0" fontId="79" fillId="0" borderId="0">
      <alignment vertical="top"/>
    </xf>
    <xf numFmtId="0" fontId="79" fillId="0" borderId="0">
      <alignment vertical="top"/>
    </xf>
    <xf numFmtId="0" fontId="79" fillId="0" borderId="0">
      <alignment vertical="top"/>
    </xf>
    <xf numFmtId="0" fontId="79" fillId="0" borderId="0">
      <alignment vertical="top"/>
    </xf>
    <xf numFmtId="0" fontId="79" fillId="0" borderId="0">
      <alignment vertical="top"/>
    </xf>
    <xf numFmtId="0" fontId="79" fillId="0" borderId="0">
      <alignment vertical="top"/>
    </xf>
    <xf numFmtId="0" fontId="79" fillId="0" borderId="0">
      <alignment vertical="top"/>
    </xf>
    <xf numFmtId="0" fontId="79" fillId="0" borderId="0">
      <alignment vertical="top"/>
    </xf>
    <xf numFmtId="0" fontId="79" fillId="0" borderId="0">
      <alignment vertical="top"/>
    </xf>
    <xf numFmtId="0" fontId="79" fillId="0" borderId="0">
      <alignment vertical="top"/>
    </xf>
    <xf numFmtId="0" fontId="79" fillId="0" borderId="0">
      <alignment vertical="top"/>
    </xf>
    <xf numFmtId="0" fontId="79" fillId="0" borderId="0">
      <alignment vertical="top"/>
    </xf>
    <xf numFmtId="0" fontId="79" fillId="0" borderId="0">
      <alignment vertical="top"/>
    </xf>
    <xf numFmtId="0" fontId="79" fillId="0" borderId="0">
      <alignment vertical="top"/>
    </xf>
    <xf numFmtId="0" fontId="79" fillId="0" borderId="0">
      <alignment vertical="top"/>
    </xf>
    <xf numFmtId="0" fontId="79" fillId="0" borderId="0">
      <alignment vertical="top"/>
    </xf>
    <xf numFmtId="0" fontId="79" fillId="0" borderId="0">
      <alignment vertical="top"/>
    </xf>
    <xf numFmtId="0" fontId="79" fillId="0" borderId="0">
      <alignment vertical="top"/>
    </xf>
    <xf numFmtId="0" fontId="79" fillId="0" borderId="0">
      <alignment vertical="top"/>
    </xf>
    <xf numFmtId="0" fontId="79" fillId="0" borderId="0">
      <alignment vertical="top"/>
    </xf>
    <xf numFmtId="0" fontId="79" fillId="0" borderId="0">
      <alignment vertical="top"/>
    </xf>
    <xf numFmtId="0" fontId="79" fillId="0" borderId="0">
      <alignment vertical="top"/>
    </xf>
    <xf numFmtId="0" fontId="40" fillId="0" borderId="0">
      <alignment vertical="top"/>
    </xf>
    <xf numFmtId="41" fontId="40" fillId="0" borderId="0" applyFont="0" applyFill="0" applyBorder="0" applyAlignment="0" applyProtection="0"/>
    <xf numFmtId="0" fontId="61" fillId="0" borderId="0">
      <alignment vertical="top"/>
    </xf>
    <xf numFmtId="0" fontId="79" fillId="0" borderId="0">
      <alignment vertical="top"/>
    </xf>
    <xf numFmtId="0" fontId="79" fillId="0" borderId="0">
      <alignment vertical="top"/>
    </xf>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79" fillId="0" borderId="0">
      <alignment vertical="top"/>
    </xf>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79" fillId="0" borderId="0">
      <alignment vertical="top"/>
    </xf>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44" fontId="40" fillId="0" borderId="0" applyFont="0" applyFill="0" applyBorder="0" applyAlignment="0" applyProtection="0"/>
    <xf numFmtId="0" fontId="79" fillId="0" borderId="0">
      <alignment vertical="top"/>
    </xf>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181" fillId="100" borderId="16" applyNumberFormat="0" applyProtection="0">
      <alignment horizontal="center" vertical="center"/>
    </xf>
    <xf numFmtId="0" fontId="79" fillId="0" borderId="0">
      <alignment vertical="top"/>
    </xf>
    <xf numFmtId="0" fontId="39" fillId="100" borderId="16" applyNumberFormat="0" applyProtection="0">
      <alignment horizontal="center" vertical="center" wrapText="1"/>
    </xf>
    <xf numFmtId="0" fontId="39" fillId="100" borderId="16" applyNumberFormat="0" applyProtection="0">
      <alignment horizontal="center" vertical="center"/>
    </xf>
    <xf numFmtId="0" fontId="39" fillId="100" borderId="16" applyNumberFormat="0" applyProtection="0">
      <alignment horizontal="center" vertical="center" wrapText="1"/>
    </xf>
    <xf numFmtId="0" fontId="182" fillId="0" borderId="0" applyNumberFormat="0" applyFill="0" applyBorder="0" applyAlignment="0" applyProtection="0"/>
    <xf numFmtId="0" fontId="39" fillId="79" borderId="16" applyNumberFormat="0" applyProtection="0">
      <alignment horizontal="left" vertical="center" wrapText="1"/>
    </xf>
    <xf numFmtId="0" fontId="79" fillId="0" borderId="0">
      <alignment vertical="top"/>
    </xf>
    <xf numFmtId="0" fontId="79" fillId="0" borderId="0">
      <alignment vertical="top"/>
    </xf>
    <xf numFmtId="0" fontId="67" fillId="0" borderId="0" applyNumberFormat="0" applyFill="0" applyBorder="0" applyAlignment="0" applyProtection="0"/>
    <xf numFmtId="166" fontId="39" fillId="101" borderId="16" applyNumberFormat="0" applyProtection="0">
      <alignment horizontal="center" vertical="center" wrapText="1"/>
    </xf>
    <xf numFmtId="0" fontId="40" fillId="77" borderId="16" applyNumberFormat="0" applyProtection="0">
      <alignment horizontal="left" vertical="center" wrapText="1"/>
    </xf>
    <xf numFmtId="0" fontId="79" fillId="0" borderId="0">
      <alignment vertical="top"/>
    </xf>
    <xf numFmtId="0" fontId="39" fillId="79" borderId="16" applyNumberFormat="0" applyProtection="0">
      <alignment horizontal="left" vertical="center" wrapText="1"/>
    </xf>
    <xf numFmtId="0" fontId="79" fillId="0" borderId="0">
      <alignment vertical="top"/>
    </xf>
    <xf numFmtId="0" fontId="79" fillId="0" borderId="0">
      <alignment vertical="top"/>
    </xf>
    <xf numFmtId="0" fontId="183" fillId="102" borderId="0" applyNumberFormat="0" applyBorder="0" applyAlignment="0" applyProtection="0"/>
    <xf numFmtId="0" fontId="79" fillId="0" borderId="0">
      <alignment vertical="top"/>
    </xf>
    <xf numFmtId="0" fontId="79" fillId="0" borderId="0">
      <alignment vertical="top"/>
    </xf>
    <xf numFmtId="0" fontId="79" fillId="0" borderId="0">
      <alignment vertical="top"/>
    </xf>
    <xf numFmtId="43" fontId="78" fillId="0" borderId="0" applyFont="0" applyFill="0" applyBorder="0" applyAlignment="0" applyProtection="0"/>
    <xf numFmtId="0" fontId="79" fillId="0" borderId="0">
      <alignment vertical="top"/>
    </xf>
    <xf numFmtId="0" fontId="79" fillId="0" borderId="0">
      <alignment vertical="top"/>
    </xf>
    <xf numFmtId="0" fontId="79" fillId="0" borderId="0">
      <alignment vertical="top"/>
    </xf>
    <xf numFmtId="0" fontId="79" fillId="0" borderId="0">
      <alignment vertical="top"/>
    </xf>
    <xf numFmtId="0" fontId="79" fillId="0" borderId="0">
      <alignment vertical="top"/>
    </xf>
    <xf numFmtId="0" fontId="79" fillId="0" borderId="0">
      <alignment vertical="top"/>
    </xf>
    <xf numFmtId="0" fontId="79" fillId="0" borderId="0">
      <alignment vertical="top"/>
    </xf>
    <xf numFmtId="0" fontId="79" fillId="0" borderId="0">
      <alignment vertical="top"/>
    </xf>
    <xf numFmtId="0" fontId="79" fillId="0" borderId="0">
      <alignment vertical="top"/>
    </xf>
    <xf numFmtId="0" fontId="79" fillId="0" borderId="0">
      <alignment vertical="top"/>
    </xf>
    <xf numFmtId="184" fontId="40" fillId="0" borderId="0" applyFont="0" applyFill="0" applyBorder="0" applyAlignment="0" applyProtection="0"/>
    <xf numFmtId="0" fontId="79" fillId="0" borderId="0">
      <alignment vertical="top"/>
    </xf>
    <xf numFmtId="0" fontId="79" fillId="0" borderId="0">
      <alignment vertical="top"/>
    </xf>
    <xf numFmtId="0" fontId="79" fillId="0" borderId="0">
      <alignment vertical="top"/>
    </xf>
    <xf numFmtId="0" fontId="79" fillId="0" borderId="0">
      <alignment vertical="top"/>
    </xf>
    <xf numFmtId="0" fontId="79" fillId="0" borderId="0">
      <alignment vertical="top"/>
    </xf>
    <xf numFmtId="0" fontId="79" fillId="0" borderId="0">
      <alignment vertical="top"/>
    </xf>
    <xf numFmtId="0" fontId="79" fillId="0" borderId="0">
      <alignment vertical="top"/>
    </xf>
    <xf numFmtId="0" fontId="79" fillId="0" borderId="0">
      <alignment vertical="top"/>
    </xf>
    <xf numFmtId="0" fontId="79" fillId="0" borderId="0">
      <alignment vertical="top"/>
    </xf>
    <xf numFmtId="0" fontId="79" fillId="0" borderId="0">
      <alignment vertical="top"/>
    </xf>
    <xf numFmtId="44" fontId="40" fillId="0" borderId="0" applyFont="0" applyFill="0" applyBorder="0" applyAlignment="0" applyProtection="0"/>
    <xf numFmtId="0" fontId="79" fillId="0" borderId="0">
      <alignment vertical="top"/>
    </xf>
    <xf numFmtId="0" fontId="79" fillId="0" borderId="0">
      <alignment vertical="top"/>
    </xf>
    <xf numFmtId="0" fontId="79" fillId="0" borderId="0">
      <alignment vertical="top"/>
    </xf>
    <xf numFmtId="0" fontId="79" fillId="0" borderId="0">
      <alignment vertical="top"/>
    </xf>
    <xf numFmtId="0" fontId="79" fillId="0" borderId="0">
      <alignment vertical="top"/>
    </xf>
    <xf numFmtId="0" fontId="79" fillId="0" borderId="0">
      <alignment vertical="top"/>
    </xf>
    <xf numFmtId="0" fontId="79" fillId="0" borderId="0">
      <alignment vertical="top"/>
    </xf>
    <xf numFmtId="0" fontId="79" fillId="0" borderId="0">
      <alignment vertical="top"/>
    </xf>
    <xf numFmtId="0" fontId="79" fillId="0" borderId="0">
      <alignment vertical="top"/>
    </xf>
    <xf numFmtId="0" fontId="79" fillId="0" borderId="0">
      <alignment vertical="top"/>
    </xf>
    <xf numFmtId="269" fontId="96" fillId="0" borderId="0" applyFont="0" applyFill="0" applyBorder="0" applyAlignment="0" applyProtection="0"/>
    <xf numFmtId="0" fontId="79" fillId="0" borderId="0">
      <alignment vertical="top"/>
    </xf>
    <xf numFmtId="0" fontId="79" fillId="0" borderId="0">
      <alignment vertical="top"/>
    </xf>
    <xf numFmtId="0" fontId="79" fillId="0" borderId="0">
      <alignment vertical="top"/>
    </xf>
    <xf numFmtId="0" fontId="79" fillId="0" borderId="0">
      <alignment vertical="top"/>
    </xf>
    <xf numFmtId="0" fontId="79" fillId="0" borderId="0">
      <alignment vertical="top"/>
    </xf>
    <xf numFmtId="0" fontId="79" fillId="0" borderId="0">
      <alignment vertical="top"/>
    </xf>
    <xf numFmtId="0" fontId="79" fillId="0" borderId="0">
      <alignment vertical="top"/>
    </xf>
    <xf numFmtId="0" fontId="79" fillId="0" borderId="0">
      <alignment vertical="top"/>
    </xf>
    <xf numFmtId="0" fontId="79" fillId="0" borderId="0">
      <alignment vertical="top"/>
    </xf>
    <xf numFmtId="0" fontId="79" fillId="0" borderId="0">
      <alignment vertical="top"/>
    </xf>
    <xf numFmtId="269" fontId="96" fillId="0" borderId="0" applyFont="0" applyFill="0" applyBorder="0" applyAlignment="0" applyProtection="0"/>
    <xf numFmtId="0" fontId="79" fillId="0" borderId="0">
      <alignment vertical="top"/>
    </xf>
    <xf numFmtId="0" fontId="79" fillId="0" borderId="0">
      <alignment vertical="top"/>
    </xf>
    <xf numFmtId="0" fontId="79" fillId="0" borderId="0">
      <alignment vertical="top"/>
    </xf>
    <xf numFmtId="0" fontId="79" fillId="0" borderId="0">
      <alignment vertical="top"/>
    </xf>
    <xf numFmtId="0" fontId="79" fillId="0" borderId="0">
      <alignment vertical="top"/>
    </xf>
    <xf numFmtId="0" fontId="79" fillId="0" borderId="0">
      <alignment vertical="top"/>
    </xf>
    <xf numFmtId="0" fontId="79" fillId="0" borderId="0">
      <alignment vertical="top"/>
    </xf>
    <xf numFmtId="0" fontId="79" fillId="0" borderId="0">
      <alignment vertical="top"/>
    </xf>
    <xf numFmtId="0" fontId="79" fillId="0" borderId="0">
      <alignment vertical="top"/>
    </xf>
    <xf numFmtId="0" fontId="79" fillId="0" borderId="0">
      <alignment vertical="top"/>
    </xf>
    <xf numFmtId="0" fontId="79" fillId="0" borderId="0">
      <alignment vertical="top"/>
    </xf>
    <xf numFmtId="0" fontId="79" fillId="0" borderId="0">
      <alignment vertical="top"/>
    </xf>
    <xf numFmtId="0" fontId="79" fillId="0" borderId="0">
      <alignment vertical="top"/>
    </xf>
    <xf numFmtId="0" fontId="79" fillId="0" borderId="0">
      <alignment vertical="top"/>
    </xf>
    <xf numFmtId="0" fontId="79" fillId="0" borderId="0">
      <alignment vertical="top"/>
    </xf>
    <xf numFmtId="0" fontId="79" fillId="0" borderId="0">
      <alignment vertical="top"/>
    </xf>
    <xf numFmtId="0" fontId="79" fillId="0" borderId="0">
      <alignment vertical="top"/>
    </xf>
    <xf numFmtId="0" fontId="79" fillId="0" borderId="0">
      <alignment vertical="top"/>
    </xf>
    <xf numFmtId="0" fontId="79" fillId="0" borderId="0">
      <alignment vertical="top"/>
    </xf>
    <xf numFmtId="0" fontId="79" fillId="0" borderId="0">
      <alignment vertical="top"/>
    </xf>
    <xf numFmtId="0" fontId="79" fillId="0" borderId="0">
      <alignment vertical="top"/>
    </xf>
    <xf numFmtId="0" fontId="79" fillId="0" borderId="0">
      <alignment vertical="top"/>
    </xf>
    <xf numFmtId="0" fontId="79" fillId="0" borderId="0">
      <alignment vertical="top"/>
    </xf>
    <xf numFmtId="0" fontId="79" fillId="0" borderId="0">
      <alignment vertical="top"/>
    </xf>
    <xf numFmtId="0" fontId="79" fillId="0" borderId="0">
      <alignment vertical="top"/>
    </xf>
    <xf numFmtId="0" fontId="79" fillId="0" borderId="0">
      <alignment vertical="top"/>
    </xf>
    <xf numFmtId="0" fontId="79" fillId="0" borderId="0">
      <alignment vertical="top"/>
    </xf>
    <xf numFmtId="0" fontId="79" fillId="0" borderId="0">
      <alignment vertical="top"/>
    </xf>
    <xf numFmtId="0" fontId="79" fillId="0" borderId="0">
      <alignment vertical="top"/>
    </xf>
    <xf numFmtId="0" fontId="79" fillId="0" borderId="0">
      <alignment vertical="top"/>
    </xf>
    <xf numFmtId="0" fontId="79" fillId="0" borderId="0">
      <alignment vertical="top"/>
    </xf>
    <xf numFmtId="0" fontId="79" fillId="0" borderId="0">
      <alignment vertical="top"/>
    </xf>
    <xf numFmtId="0" fontId="46" fillId="0" borderId="0" applyNumberFormat="0" applyBorder="0" applyAlignment="0"/>
    <xf numFmtId="0" fontId="184" fillId="0" borderId="0" applyNumberFormat="0" applyBorder="0" applyAlignment="0"/>
    <xf numFmtId="0" fontId="185" fillId="0" borderId="0" applyNumberFormat="0" applyBorder="0" applyAlignment="0"/>
    <xf numFmtId="0" fontId="95" fillId="0" borderId="0" applyNumberFormat="0" applyFill="0" applyBorder="0" applyProtection="0">
      <alignment horizontal="left" vertical="center"/>
    </xf>
    <xf numFmtId="0" fontId="95" fillId="0" borderId="13" applyNumberFormat="0" applyFill="0" applyProtection="0">
      <alignment horizontal="left" vertical="center"/>
    </xf>
    <xf numFmtId="270" fontId="87" fillId="103" borderId="0" applyNumberFormat="0" applyFont="0" applyBorder="0">
      <alignment horizontal="center" vertical="center"/>
      <protection locked="0"/>
    </xf>
    <xf numFmtId="9" fontId="40" fillId="0" borderId="0"/>
    <xf numFmtId="0" fontId="97" fillId="0" borderId="0" applyFill="0" applyBorder="0" applyProtection="0">
      <alignment horizontal="center" vertical="center"/>
    </xf>
    <xf numFmtId="0" fontId="186" fillId="0" borderId="0" applyBorder="0" applyProtection="0">
      <alignment vertical="center"/>
    </xf>
    <xf numFmtId="175" fontId="40" fillId="0" borderId="76" applyBorder="0" applyProtection="0">
      <alignment horizontal="right" vertical="center"/>
    </xf>
    <xf numFmtId="0" fontId="187" fillId="104" borderId="0" applyBorder="0" applyProtection="0">
      <alignment horizontal="centerContinuous" vertical="center"/>
    </xf>
    <xf numFmtId="0" fontId="187" fillId="102" borderId="76" applyBorder="0" applyProtection="0">
      <alignment horizontal="centerContinuous" vertical="center"/>
    </xf>
    <xf numFmtId="0" fontId="188" fillId="0" borderId="0"/>
    <xf numFmtId="0" fontId="97" fillId="0" borderId="0" applyFill="0" applyBorder="0" applyProtection="0"/>
    <xf numFmtId="0" fontId="158" fillId="0" borderId="0"/>
    <xf numFmtId="0" fontId="189" fillId="0" borderId="0" applyFill="0" applyBorder="0" applyProtection="0">
      <alignment horizontal="left"/>
    </xf>
    <xf numFmtId="0" fontId="190" fillId="0" borderId="0" applyFill="0" applyBorder="0" applyProtection="0">
      <alignment horizontal="left" vertical="top"/>
    </xf>
    <xf numFmtId="0" fontId="191" fillId="0" borderId="0">
      <alignment horizontal="centerContinuous"/>
    </xf>
    <xf numFmtId="239" fontId="40" fillId="77" borderId="115" applyNumberFormat="0" applyAlignment="0">
      <alignment vertical="center"/>
    </xf>
    <xf numFmtId="239" fontId="192" fillId="105" borderId="116" applyNumberFormat="0" applyBorder="0" applyAlignment="0" applyProtection="0">
      <alignment vertical="center"/>
    </xf>
    <xf numFmtId="239" fontId="40" fillId="77" borderId="115" applyNumberFormat="0" applyProtection="0">
      <alignment horizontal="centerContinuous" vertical="center"/>
    </xf>
    <xf numFmtId="239" fontId="193" fillId="106" borderId="0" applyNumberFormat="0" applyBorder="0" applyAlignment="0" applyProtection="0">
      <alignment vertical="center"/>
    </xf>
    <xf numFmtId="239" fontId="40" fillId="105" borderId="0" applyBorder="0" applyAlignment="0" applyProtection="0">
      <alignment vertical="center"/>
    </xf>
    <xf numFmtId="49" fontId="78" fillId="0" borderId="76">
      <alignment vertical="center"/>
    </xf>
    <xf numFmtId="0" fontId="194" fillId="0" borderId="0"/>
    <xf numFmtId="0" fontId="195" fillId="0" borderId="0"/>
    <xf numFmtId="49" fontId="46" fillId="0" borderId="0" applyFill="0" applyBorder="0" applyAlignment="0"/>
    <xf numFmtId="271" fontId="79" fillId="0" borderId="0" applyFill="0" applyBorder="0" applyAlignment="0"/>
    <xf numFmtId="272" fontId="79" fillId="0" borderId="0" applyFill="0" applyBorder="0" applyAlignment="0"/>
    <xf numFmtId="0" fontId="82" fillId="0" borderId="0" applyNumberFormat="0" applyFont="0" applyFill="0" applyBorder="0" applyProtection="0">
      <alignment horizontal="left" vertical="top" wrapText="1"/>
    </xf>
    <xf numFmtId="18" fontId="106" fillId="0" borderId="0" applyFill="0" applyBorder="0" applyAlignment="0" applyProtection="0"/>
    <xf numFmtId="0" fontId="79" fillId="0" borderId="0" applyNumberFormat="0" applyFill="0" applyBorder="0" applyAlignment="0" applyProtection="0"/>
    <xf numFmtId="0" fontId="83" fillId="0" borderId="0" applyNumberFormat="0" applyFill="0" applyBorder="0" applyAlignment="0" applyProtection="0"/>
    <xf numFmtId="40" fontId="196" fillId="0" borderId="0"/>
    <xf numFmtId="0" fontId="197" fillId="0" borderId="0" applyNumberFormat="0" applyBorder="0" applyAlignment="0" applyProtection="0"/>
    <xf numFmtId="0" fontId="197" fillId="0" borderId="0" applyNumberFormat="0" applyBorder="0" applyAlignment="0" applyProtection="0"/>
    <xf numFmtId="0" fontId="198" fillId="0" borderId="0">
      <alignment horizontal="left"/>
    </xf>
    <xf numFmtId="273" fontId="199" fillId="102" borderId="0" applyNumberFormat="0" applyProtection="0">
      <alignment horizontal="left" vertical="center"/>
    </xf>
    <xf numFmtId="0" fontId="200" fillId="0" borderId="0" applyNumberFormat="0" applyProtection="0">
      <alignment horizontal="left" vertical="center"/>
    </xf>
    <xf numFmtId="0" fontId="99" fillId="0" borderId="0" applyBorder="0"/>
    <xf numFmtId="1" fontId="79" fillId="91" borderId="0" applyNumberFormat="0" applyFont="0" applyBorder="0" applyProtection="0">
      <alignment horizontal="left"/>
    </xf>
    <xf numFmtId="274" fontId="40" fillId="0" borderId="0" applyNumberFormat="0" applyFill="0" applyBorder="0" applyProtection="0">
      <alignment vertical="top"/>
    </xf>
    <xf numFmtId="0" fontId="14" fillId="0" borderId="9" applyNumberFormat="0" applyFill="0" applyAlignment="0" applyProtection="0"/>
    <xf numFmtId="0" fontId="64" fillId="0" borderId="9" applyNumberFormat="0" applyFill="0" applyAlignment="0" applyProtection="0"/>
    <xf numFmtId="0" fontId="64" fillId="0" borderId="9" applyNumberFormat="0" applyFill="0" applyAlignment="0" applyProtection="0"/>
    <xf numFmtId="0" fontId="64" fillId="0" borderId="9" applyNumberFormat="0" applyFill="0" applyAlignment="0" applyProtection="0"/>
    <xf numFmtId="0" fontId="64" fillId="0" borderId="9" applyNumberFormat="0" applyFill="0" applyAlignment="0" applyProtection="0"/>
    <xf numFmtId="0" fontId="64" fillId="0" borderId="9" applyNumberFormat="0" applyFill="0" applyAlignment="0" applyProtection="0"/>
    <xf numFmtId="0" fontId="201" fillId="0" borderId="9" applyNumberFormat="0" applyFill="0" applyAlignment="0" applyProtection="0"/>
    <xf numFmtId="39" fontId="40" fillId="0" borderId="98">
      <protection locked="0"/>
    </xf>
    <xf numFmtId="6" fontId="191" fillId="0" borderId="98" applyFill="0" applyAlignment="0" applyProtection="0"/>
    <xf numFmtId="175" fontId="84" fillId="0" borderId="117"/>
    <xf numFmtId="0" fontId="202" fillId="0" borderId="0">
      <alignment horizontal="fill"/>
    </xf>
    <xf numFmtId="275" fontId="171" fillId="89" borderId="77" applyBorder="0">
      <alignment horizontal="right" vertical="center"/>
      <protection locked="0"/>
    </xf>
    <xf numFmtId="42" fontId="40" fillId="0" borderId="0" applyFont="0" applyFill="0" applyBorder="0" applyAlignment="0" applyProtection="0"/>
    <xf numFmtId="276" fontId="40" fillId="0" borderId="0" applyFont="0" applyFill="0" applyBorder="0" applyAlignment="0" applyProtection="0"/>
    <xf numFmtId="42" fontId="40" fillId="0" borderId="0" applyFont="0" applyFill="0" applyBorder="0" applyAlignment="0" applyProtection="0"/>
    <xf numFmtId="44" fontId="40" fillId="0" borderId="0" applyFont="0" applyFill="0" applyBorder="0" applyAlignment="0" applyProtection="0"/>
    <xf numFmtId="274" fontId="203" fillId="105" borderId="0" applyNumberFormat="0" applyBorder="0" applyProtection="0">
      <alignment horizontal="centerContinuous" vertical="center"/>
    </xf>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204" fillId="0" borderId="0"/>
    <xf numFmtId="1" fontId="204" fillId="0" borderId="0"/>
    <xf numFmtId="277" fontId="96" fillId="0" borderId="0" applyFont="0" applyFill="0" applyBorder="0" applyProtection="0">
      <alignment horizontal="right"/>
    </xf>
    <xf numFmtId="278" fontId="40" fillId="0" borderId="0"/>
    <xf numFmtId="279" fontId="160" fillId="0" borderId="0" applyFill="0" applyBorder="0" applyProtection="0"/>
    <xf numFmtId="0" fontId="40" fillId="0" borderId="0">
      <alignment horizontal="center"/>
    </xf>
    <xf numFmtId="280" fontId="78" fillId="0" borderId="76">
      <alignment horizontal="right"/>
    </xf>
    <xf numFmtId="281" fontId="40" fillId="0" borderId="0" applyFont="0" applyFill="0" applyBorder="0" applyAlignment="0" applyProtection="0"/>
    <xf numFmtId="282" fontId="89" fillId="0" borderId="0" applyFont="0" applyFill="0" applyBorder="0" applyProtection="0">
      <alignment horizontal="right"/>
    </xf>
    <xf numFmtId="0" fontId="40" fillId="0" borderId="0"/>
    <xf numFmtId="43" fontId="40" fillId="0" borderId="0" applyFont="0" applyFill="0" applyBorder="0" applyAlignment="0" applyProtection="0"/>
    <xf numFmtId="166" fontId="40" fillId="0" borderId="0"/>
    <xf numFmtId="0" fontId="35" fillId="0" borderId="0"/>
    <xf numFmtId="257" fontId="162" fillId="0" borderId="157" applyBorder="0"/>
    <xf numFmtId="0" fontId="36" fillId="0" borderId="0"/>
    <xf numFmtId="202" fontId="40" fillId="0" borderId="11">
      <alignment horizontal="right"/>
    </xf>
    <xf numFmtId="203" fontId="87" fillId="0" borderId="11">
      <alignment horizontal="right"/>
    </xf>
    <xf numFmtId="203" fontId="87" fillId="0" borderId="11" applyFill="0">
      <alignment horizontal="right"/>
    </xf>
    <xf numFmtId="3" fontId="40" fillId="0" borderId="11" applyFill="0">
      <alignment horizontal="right"/>
    </xf>
    <xf numFmtId="204" fontId="87" fillId="0" borderId="11" applyFill="0">
      <alignment horizontal="right"/>
    </xf>
    <xf numFmtId="206" fontId="40" fillId="0" borderId="11">
      <alignment horizontal="right"/>
      <protection locked="0"/>
    </xf>
    <xf numFmtId="6" fontId="87" fillId="0" borderId="11" applyNumberFormat="0" applyFont="0" applyBorder="0" applyProtection="0">
      <alignment horizontal="right"/>
    </xf>
    <xf numFmtId="1" fontId="92" fillId="83" borderId="77" applyNumberFormat="0" applyBorder="0" applyAlignment="0">
      <alignment horizontal="center" vertical="top" wrapText="1"/>
      <protection hidden="1"/>
    </xf>
    <xf numFmtId="0" fontId="95" fillId="0" borderId="118" applyNumberFormat="0" applyFill="0" applyAlignment="0" applyProtection="0"/>
    <xf numFmtId="0" fontId="82" fillId="0" borderId="118" applyNumberFormat="0" applyFont="0" applyFill="0" applyAlignment="0" applyProtection="0"/>
    <xf numFmtId="0" fontId="82" fillId="0" borderId="77" applyNumberFormat="0" applyFont="0" applyFill="0" applyAlignment="0" applyProtection="0"/>
    <xf numFmtId="227" fontId="80" fillId="84" borderId="119" applyFont="0" applyFill="0" applyBorder="0" applyAlignment="0" applyProtection="0"/>
    <xf numFmtId="229" fontId="84" fillId="0" borderId="118" applyFont="0" applyFill="0" applyBorder="0" applyAlignment="0" applyProtection="0"/>
    <xf numFmtId="233" fontId="99" fillId="87" borderId="77">
      <alignment horizontal="left"/>
    </xf>
    <xf numFmtId="2" fontId="147" fillId="0" borderId="118"/>
    <xf numFmtId="14" fontId="84" fillId="0" borderId="118" applyFont="0" applyFill="0" applyBorder="0" applyAlignment="0" applyProtection="0"/>
    <xf numFmtId="175" fontId="40" fillId="0" borderId="118" applyBorder="0" applyProtection="0">
      <alignment horizontal="right" vertical="center"/>
    </xf>
    <xf numFmtId="43" fontId="1" fillId="0" borderId="0" applyFont="0" applyFill="0" applyBorder="0" applyAlignment="0" applyProtection="0"/>
    <xf numFmtId="0" fontId="187" fillId="102" borderId="118" applyBorder="0" applyProtection="0">
      <alignment horizontal="centerContinuous" vertical="center"/>
    </xf>
    <xf numFmtId="49" fontId="78" fillId="0" borderId="118">
      <alignment vertical="center"/>
    </xf>
    <xf numFmtId="275" fontId="171" fillId="89" borderId="77" applyBorder="0">
      <alignment horizontal="right" vertical="center"/>
      <protection locked="0"/>
    </xf>
    <xf numFmtId="280" fontId="78" fillId="0" borderId="118">
      <alignment horizontal="right"/>
    </xf>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45" fillId="92" borderId="111">
      <alignment horizontal="left" vertical="center" wrapText="1"/>
    </xf>
    <xf numFmtId="8" fontId="111" fillId="0" borderId="103">
      <protection locked="0"/>
    </xf>
    <xf numFmtId="207" fontId="89" fillId="82" borderId="100"/>
    <xf numFmtId="0" fontId="40" fillId="0" borderId="123"/>
    <xf numFmtId="0" fontId="145" fillId="92" borderId="167">
      <alignment horizontal="left" vertical="center" wrapText="1"/>
    </xf>
    <xf numFmtId="10" fontId="106" fillId="84" borderId="123" applyNumberFormat="0" applyBorder="0" applyAlignment="0" applyProtection="0"/>
    <xf numFmtId="0" fontId="67" fillId="0" borderId="157">
      <alignment horizontal="left" vertical="center"/>
    </xf>
    <xf numFmtId="0" fontId="67" fillId="0" borderId="166" applyNumberFormat="0" applyAlignment="0" applyProtection="0">
      <alignment horizontal="left" vertical="center"/>
    </xf>
    <xf numFmtId="235" fontId="40" fillId="90" borderId="123" applyNumberFormat="0" applyFont="0" applyBorder="0" applyAlignment="0" applyProtection="0"/>
    <xf numFmtId="1" fontId="119" fillId="88" borderId="161" applyNumberFormat="0" applyBorder="0" applyAlignment="0">
      <alignment horizontal="centerContinuous" vertical="center"/>
      <protection locked="0"/>
    </xf>
    <xf numFmtId="0" fontId="52" fillId="60" borderId="153" applyNumberFormat="0" applyAlignment="0" applyProtection="0"/>
    <xf numFmtId="8" fontId="111" fillId="0" borderId="165">
      <protection locked="0"/>
    </xf>
    <xf numFmtId="0" fontId="40" fillId="76" borderId="154" applyNumberFormat="0" applyFont="0" applyAlignment="0" applyProtection="0"/>
    <xf numFmtId="0" fontId="44" fillId="73" borderId="153" applyNumberFormat="0" applyAlignment="0" applyProtection="0"/>
    <xf numFmtId="0" fontId="82" fillId="0" borderId="162" applyNumberFormat="0" applyFont="0" applyFill="0" applyAlignment="0" applyProtection="0"/>
    <xf numFmtId="207" fontId="89" fillId="82" borderId="164"/>
    <xf numFmtId="42" fontId="86" fillId="0" borderId="163" applyFont="0"/>
    <xf numFmtId="239" fontId="192" fillId="105" borderId="116" applyNumberFormat="0" applyBorder="0" applyAlignment="0" applyProtection="0">
      <alignment vertical="center"/>
    </xf>
    <xf numFmtId="175" fontId="84" fillId="0" borderId="117"/>
    <xf numFmtId="5" fontId="82" fillId="0" borderId="0" applyFont="0" applyFill="0" applyBorder="0" applyAlignment="0" applyProtection="0"/>
    <xf numFmtId="0" fontId="40" fillId="80" borderId="153" applyNumberFormat="0">
      <alignment horizontal="left" vertical="center"/>
    </xf>
    <xf numFmtId="0" fontId="40" fillId="79" borderId="153" applyNumberFormat="0">
      <alignment horizontal="centerContinuous" vertical="center" wrapText="1"/>
    </xf>
    <xf numFmtId="0" fontId="40" fillId="77" borderId="123" applyNumberFormat="0" applyProtection="0">
      <alignment horizontal="left" vertical="center"/>
    </xf>
    <xf numFmtId="0" fontId="40" fillId="77" borderId="123" applyNumberFormat="0" applyProtection="0">
      <alignment horizontal="left" vertical="center"/>
    </xf>
    <xf numFmtId="0" fontId="57" fillId="0" borderId="156" applyNumberFormat="0" applyFill="0" applyAlignment="0" applyProtection="0"/>
    <xf numFmtId="0" fontId="55" fillId="73" borderId="155" applyNumberFormat="0" applyAlignment="0" applyProtection="0"/>
    <xf numFmtId="0" fontId="40" fillId="76" borderId="154" applyNumberFormat="0" applyFont="0" applyAlignment="0" applyProtection="0"/>
    <xf numFmtId="0" fontId="40" fillId="76" borderId="154" applyNumberFormat="0" applyFont="0" applyAlignment="0" applyProtection="0"/>
    <xf numFmtId="0" fontId="52" fillId="60" borderId="153" applyNumberFormat="0" applyAlignment="0" applyProtection="0"/>
    <xf numFmtId="0" fontId="44" fillId="73" borderId="153" applyNumberFormat="0" applyAlignment="0" applyProtection="0"/>
    <xf numFmtId="0" fontId="57" fillId="0" borderId="156" applyNumberFormat="0" applyFill="0" applyAlignment="0" applyProtection="0"/>
    <xf numFmtId="0" fontId="55" fillId="73" borderId="155" applyNumberFormat="0" applyAlignment="0" applyProtection="0"/>
    <xf numFmtId="0" fontId="40" fillId="76" borderId="154" applyNumberFormat="0" applyFont="0" applyAlignment="0" applyProtection="0"/>
    <xf numFmtId="0" fontId="40" fillId="76" borderId="154" applyNumberFormat="0" applyFont="0" applyAlignment="0" applyProtection="0"/>
    <xf numFmtId="0" fontId="52" fillId="60" borderId="153" applyNumberFormat="0" applyAlignment="0" applyProtection="0"/>
    <xf numFmtId="0" fontId="44" fillId="73" borderId="153" applyNumberFormat="0" applyAlignment="0" applyProtection="0"/>
    <xf numFmtId="44" fontId="1" fillId="0" borderId="0" applyFont="0" applyFill="0" applyBorder="0" applyAlignment="0" applyProtection="0"/>
    <xf numFmtId="0" fontId="57" fillId="0" borderId="156" applyNumberFormat="0" applyFill="0" applyAlignment="0" applyProtection="0"/>
    <xf numFmtId="0" fontId="55" fillId="73" borderId="155" applyNumberFormat="0" applyAlignment="0" applyProtection="0"/>
    <xf numFmtId="0" fontId="40" fillId="76" borderId="154" applyNumberFormat="0" applyFont="0" applyAlignment="0" applyProtection="0"/>
    <xf numFmtId="0" fontId="40" fillId="76" borderId="154" applyNumberFormat="0" applyFont="0" applyAlignment="0" applyProtection="0"/>
    <xf numFmtId="0" fontId="52" fillId="60" borderId="153" applyNumberFormat="0" applyAlignment="0" applyProtection="0"/>
    <xf numFmtId="0" fontId="44" fillId="73" borderId="153" applyNumberFormat="0" applyAlignment="0" applyProtection="0"/>
    <xf numFmtId="0" fontId="57" fillId="0" borderId="156" applyNumberFormat="0" applyFill="0" applyAlignment="0" applyProtection="0"/>
    <xf numFmtId="0" fontId="55" fillId="73" borderId="155" applyNumberFormat="0" applyAlignment="0" applyProtection="0"/>
    <xf numFmtId="0" fontId="40" fillId="76" borderId="154" applyNumberFormat="0" applyFont="0" applyAlignment="0" applyProtection="0"/>
    <xf numFmtId="0" fontId="40" fillId="76" borderId="154" applyNumberFormat="0" applyFont="0" applyAlignment="0" applyProtection="0"/>
    <xf numFmtId="0" fontId="52" fillId="60" borderId="153" applyNumberFormat="0" applyAlignment="0" applyProtection="0"/>
    <xf numFmtId="0" fontId="44" fillId="73" borderId="153" applyNumberFormat="0" applyAlignment="0" applyProtection="0"/>
    <xf numFmtId="0" fontId="44" fillId="73" borderId="128" applyNumberFormat="0" applyAlignment="0" applyProtection="0"/>
    <xf numFmtId="0" fontId="51" fillId="0" borderId="83" applyNumberFormat="0" applyFill="0" applyAlignment="0" applyProtection="0"/>
    <xf numFmtId="0" fontId="52" fillId="60" borderId="128" applyNumberFormat="0" applyAlignment="0" applyProtection="0"/>
    <xf numFmtId="0" fontId="40" fillId="76" borderId="85" applyNumberFormat="0" applyFont="0" applyAlignment="0" applyProtection="0"/>
    <xf numFmtId="0" fontId="40" fillId="76" borderId="85" applyNumberFormat="0" applyFont="0" applyAlignment="0" applyProtection="0"/>
    <xf numFmtId="0" fontId="55" fillId="73" borderId="129" applyNumberFormat="0" applyAlignment="0" applyProtection="0"/>
    <xf numFmtId="0" fontId="57" fillId="0" borderId="130" applyNumberFormat="0" applyFill="0" applyAlignment="0" applyProtection="0"/>
    <xf numFmtId="0" fontId="44" fillId="73" borderId="128" applyNumberFormat="0" applyAlignment="0" applyProtection="0"/>
    <xf numFmtId="0" fontId="52" fillId="60" borderId="128" applyNumberFormat="0" applyAlignment="0" applyProtection="0"/>
    <xf numFmtId="0" fontId="40" fillId="76" borderId="85" applyNumberFormat="0" applyFont="0" applyAlignment="0" applyProtection="0"/>
    <xf numFmtId="0" fontId="40" fillId="76" borderId="85" applyNumberFormat="0" applyFont="0" applyAlignment="0" applyProtection="0"/>
    <xf numFmtId="0" fontId="55" fillId="73" borderId="129" applyNumberFormat="0" applyAlignment="0" applyProtection="0"/>
    <xf numFmtId="0" fontId="57" fillId="0" borderId="130" applyNumberFormat="0" applyFill="0" applyAlignment="0" applyProtection="0"/>
    <xf numFmtId="0" fontId="40" fillId="77" borderId="123" applyNumberFormat="0" applyProtection="0">
      <alignment horizontal="left" vertical="center"/>
    </xf>
    <xf numFmtId="0" fontId="40" fillId="77" borderId="123" applyNumberFormat="0" applyProtection="0">
      <alignment horizontal="left" vertical="center"/>
    </xf>
    <xf numFmtId="0" fontId="44" fillId="73" borderId="128" applyNumberFormat="0" applyAlignment="0" applyProtection="0"/>
    <xf numFmtId="0" fontId="52" fillId="60" borderId="128" applyNumberFormat="0" applyAlignment="0" applyProtection="0"/>
    <xf numFmtId="0" fontId="40" fillId="76" borderId="85" applyNumberFormat="0" applyFont="0" applyAlignment="0" applyProtection="0"/>
    <xf numFmtId="0" fontId="40" fillId="76" borderId="85" applyNumberFormat="0" applyFont="0" applyAlignment="0" applyProtection="0"/>
    <xf numFmtId="0" fontId="55" fillId="73" borderId="129" applyNumberFormat="0" applyAlignment="0" applyProtection="0"/>
    <xf numFmtId="0" fontId="57" fillId="0" borderId="130" applyNumberFormat="0" applyFill="0" applyAlignment="0" applyProtection="0"/>
    <xf numFmtId="0" fontId="44" fillId="73" borderId="128" applyNumberFormat="0" applyAlignment="0" applyProtection="0"/>
    <xf numFmtId="0" fontId="52" fillId="60" borderId="128" applyNumberFormat="0" applyAlignment="0" applyProtection="0"/>
    <xf numFmtId="0" fontId="40" fillId="76" borderId="85" applyNumberFormat="0" applyFont="0" applyAlignment="0" applyProtection="0"/>
    <xf numFmtId="0" fontId="40" fillId="76" borderId="85" applyNumberFormat="0" applyFont="0" applyAlignment="0" applyProtection="0"/>
    <xf numFmtId="0" fontId="55" fillId="73" borderId="129" applyNumberFormat="0" applyAlignment="0" applyProtection="0"/>
    <xf numFmtId="0" fontId="57" fillId="0" borderId="130" applyNumberFormat="0" applyFill="0" applyAlignment="0" applyProtection="0"/>
    <xf numFmtId="0" fontId="36" fillId="0" borderId="0"/>
    <xf numFmtId="0" fontId="145" fillId="92" borderId="167">
      <alignment horizontal="left" vertical="center" wrapText="1"/>
    </xf>
    <xf numFmtId="8" fontId="111" fillId="0" borderId="165">
      <protection locked="0"/>
    </xf>
    <xf numFmtId="207" fontId="89" fillId="82" borderId="164"/>
    <xf numFmtId="239" fontId="192" fillId="105" borderId="168" applyNumberFormat="0" applyBorder="0" applyAlignment="0" applyProtection="0">
      <alignment vertical="center"/>
    </xf>
    <xf numFmtId="175" fontId="84" fillId="0" borderId="169"/>
    <xf numFmtId="172" fontId="79" fillId="0" borderId="0" applyFont="0" applyFill="0" applyBorder="0" applyAlignment="0" applyProtection="0"/>
    <xf numFmtId="9" fontId="219" fillId="0" borderId="0" applyFont="0" applyFill="0" applyBorder="0" applyAlignment="0" applyProtection="0"/>
    <xf numFmtId="172" fontId="219" fillId="0" borderId="0" applyFont="0" applyFill="0" applyBorder="0" applyAlignment="0" applyProtection="0"/>
    <xf numFmtId="0" fontId="219" fillId="0" borderId="0"/>
    <xf numFmtId="43" fontId="1" fillId="0" borderId="0" applyFont="0" applyFill="0" applyBorder="0" applyAlignment="0" applyProtection="0"/>
    <xf numFmtId="0" fontId="44" fillId="73" borderId="182" applyNumberFormat="0" applyAlignment="0" applyProtection="0"/>
    <xf numFmtId="0" fontId="52" fillId="60" borderId="182" applyNumberFormat="0" applyAlignment="0" applyProtection="0"/>
    <xf numFmtId="0" fontId="40" fillId="76" borderId="154" applyNumberFormat="0" applyFont="0" applyAlignment="0" applyProtection="0"/>
    <xf numFmtId="0" fontId="40" fillId="76" borderId="154" applyNumberFormat="0" applyFont="0" applyAlignment="0" applyProtection="0"/>
    <xf numFmtId="0" fontId="55" fillId="73" borderId="183" applyNumberFormat="0" applyAlignment="0" applyProtection="0"/>
    <xf numFmtId="0" fontId="57" fillId="0" borderId="184" applyNumberFormat="0" applyFill="0" applyAlignment="0" applyProtection="0"/>
    <xf numFmtId="0" fontId="44" fillId="73" borderId="182" applyNumberFormat="0" applyAlignment="0" applyProtection="0"/>
    <xf numFmtId="0" fontId="52" fillId="60" borderId="182" applyNumberFormat="0" applyAlignment="0" applyProtection="0"/>
    <xf numFmtId="0" fontId="40" fillId="76" borderId="154" applyNumberFormat="0" applyFont="0" applyAlignment="0" applyProtection="0"/>
    <xf numFmtId="0" fontId="40" fillId="76" borderId="154" applyNumberFormat="0" applyFont="0" applyAlignment="0" applyProtection="0"/>
    <xf numFmtId="0" fontId="55" fillId="73" borderId="183" applyNumberFormat="0" applyAlignment="0" applyProtection="0"/>
    <xf numFmtId="0" fontId="57" fillId="0" borderId="184" applyNumberFormat="0" applyFill="0" applyAlignment="0" applyProtection="0"/>
    <xf numFmtId="0" fontId="40" fillId="77" borderId="178" applyNumberFormat="0" applyProtection="0">
      <alignment horizontal="left" vertical="center"/>
    </xf>
    <xf numFmtId="0" fontId="40" fillId="77" borderId="178" applyNumberFormat="0" applyProtection="0">
      <alignment horizontal="left" vertical="center"/>
    </xf>
    <xf numFmtId="0" fontId="44" fillId="73" borderId="182" applyNumberFormat="0" applyAlignment="0" applyProtection="0"/>
    <xf numFmtId="0" fontId="52" fillId="60" borderId="182" applyNumberFormat="0" applyAlignment="0" applyProtection="0"/>
    <xf numFmtId="0" fontId="40" fillId="76" borderId="154" applyNumberFormat="0" applyFont="0" applyAlignment="0" applyProtection="0"/>
    <xf numFmtId="0" fontId="40" fillId="76" borderId="154" applyNumberFormat="0" applyFont="0" applyAlignment="0" applyProtection="0"/>
    <xf numFmtId="0" fontId="55" fillId="73" borderId="183" applyNumberFormat="0" applyAlignment="0" applyProtection="0"/>
    <xf numFmtId="0" fontId="57" fillId="0" borderId="184" applyNumberFormat="0" applyFill="0" applyAlignment="0" applyProtection="0"/>
    <xf numFmtId="0" fontId="44" fillId="73" borderId="182" applyNumberFormat="0" applyAlignment="0" applyProtection="0"/>
    <xf numFmtId="0" fontId="52" fillId="60" borderId="182" applyNumberFormat="0" applyAlignment="0" applyProtection="0"/>
    <xf numFmtId="0" fontId="40" fillId="76" borderId="154" applyNumberFormat="0" applyFont="0" applyAlignment="0" applyProtection="0"/>
    <xf numFmtId="0" fontId="40" fillId="76" borderId="154" applyNumberFormat="0" applyFont="0" applyAlignment="0" applyProtection="0"/>
    <xf numFmtId="0" fontId="55" fillId="73" borderId="183" applyNumberFormat="0" applyAlignment="0" applyProtection="0"/>
    <xf numFmtId="0" fontId="57" fillId="0" borderId="184" applyNumberFormat="0" applyFill="0" applyAlignment="0" applyProtection="0"/>
  </cellStyleXfs>
  <cellXfs count="740">
    <xf numFmtId="0" fontId="0" fillId="0" borderId="0" xfId="0"/>
    <xf numFmtId="0" fontId="16" fillId="33" borderId="0" xfId="0" applyFont="1" applyFill="1" applyAlignment="1">
      <alignment vertical="top"/>
    </xf>
    <xf numFmtId="0" fontId="17" fillId="33" borderId="0" xfId="0" applyFont="1" applyFill="1" applyAlignment="1">
      <alignment vertical="top"/>
    </xf>
    <xf numFmtId="0" fontId="18" fillId="33" borderId="0" xfId="0" applyFont="1" applyFill="1" applyAlignment="1">
      <alignment vertical="top"/>
    </xf>
    <xf numFmtId="0" fontId="20" fillId="33" borderId="0" xfId="0" applyFont="1" applyFill="1" applyAlignment="1">
      <alignment vertical="top"/>
    </xf>
    <xf numFmtId="0" fontId="22" fillId="34" borderId="12" xfId="0" applyFont="1" applyFill="1" applyBorder="1" applyAlignment="1">
      <alignment vertical="top"/>
    </xf>
    <xf numFmtId="0" fontId="22" fillId="34" borderId="13" xfId="0" applyFont="1" applyFill="1" applyBorder="1" applyAlignment="1">
      <alignment vertical="top"/>
    </xf>
    <xf numFmtId="0" fontId="22" fillId="34" borderId="14" xfId="0" applyFont="1" applyFill="1" applyBorder="1" applyAlignment="1">
      <alignment vertical="top"/>
    </xf>
    <xf numFmtId="0" fontId="22" fillId="35" borderId="12" xfId="0" applyFont="1" applyFill="1" applyBorder="1" applyAlignment="1">
      <alignment vertical="top"/>
    </xf>
    <xf numFmtId="0" fontId="22" fillId="35" borderId="13" xfId="0" applyFont="1" applyFill="1" applyBorder="1" applyAlignment="1">
      <alignment vertical="top"/>
    </xf>
    <xf numFmtId="0" fontId="22" fillId="35" borderId="14" xfId="0" applyFont="1" applyFill="1" applyBorder="1" applyAlignment="1">
      <alignment vertical="top"/>
    </xf>
    <xf numFmtId="0" fontId="22" fillId="37" borderId="12" xfId="0" applyFont="1" applyFill="1" applyBorder="1" applyAlignment="1">
      <alignment vertical="top"/>
    </xf>
    <xf numFmtId="0" fontId="22" fillId="37" borderId="13" xfId="0" applyFont="1" applyFill="1" applyBorder="1" applyAlignment="1">
      <alignment vertical="top"/>
    </xf>
    <xf numFmtId="0" fontId="22" fillId="37" borderId="14" xfId="0" applyFont="1" applyFill="1" applyBorder="1" applyAlignment="1">
      <alignment vertical="top"/>
    </xf>
    <xf numFmtId="0" fontId="22" fillId="38" borderId="12" xfId="0" applyFont="1" applyFill="1" applyBorder="1" applyAlignment="1">
      <alignment vertical="top"/>
    </xf>
    <xf numFmtId="0" fontId="22" fillId="38" borderId="13" xfId="0" applyFont="1" applyFill="1" applyBorder="1" applyAlignment="1">
      <alignment vertical="top"/>
    </xf>
    <xf numFmtId="0" fontId="22" fillId="38" borderId="14" xfId="0" applyFont="1" applyFill="1" applyBorder="1" applyAlignment="1">
      <alignment vertical="top"/>
    </xf>
    <xf numFmtId="0" fontId="22" fillId="34" borderId="16" xfId="0" applyFont="1" applyFill="1" applyBorder="1" applyAlignment="1">
      <alignment horizontal="center" vertical="top" textRotation="90"/>
    </xf>
    <xf numFmtId="0" fontId="22" fillId="35" borderId="16" xfId="0" applyFont="1" applyFill="1" applyBorder="1" applyAlignment="1">
      <alignment horizontal="center" vertical="top" textRotation="90"/>
    </xf>
    <xf numFmtId="0" fontId="22" fillId="37" borderId="16" xfId="0" applyFont="1" applyFill="1" applyBorder="1" applyAlignment="1">
      <alignment horizontal="center" vertical="top" textRotation="90"/>
    </xf>
    <xf numFmtId="0" fontId="22" fillId="38" borderId="16" xfId="0" applyFont="1" applyFill="1" applyBorder="1" applyAlignment="1">
      <alignment horizontal="center" vertical="top" textRotation="90"/>
    </xf>
    <xf numFmtId="0" fontId="22" fillId="34" borderId="11" xfId="0" applyFont="1" applyFill="1" applyBorder="1" applyAlignment="1">
      <alignment vertical="top"/>
    </xf>
    <xf numFmtId="0" fontId="19" fillId="35" borderId="11" xfId="0" applyFont="1" applyFill="1" applyBorder="1" applyAlignment="1">
      <alignment vertical="top"/>
    </xf>
    <xf numFmtId="0" fontId="19" fillId="36" borderId="11" xfId="0" applyFont="1" applyFill="1" applyBorder="1" applyAlignment="1">
      <alignment vertical="top"/>
    </xf>
    <xf numFmtId="0" fontId="19" fillId="37" borderId="11" xfId="0" applyFont="1" applyFill="1" applyBorder="1" applyAlignment="1">
      <alignment vertical="top"/>
    </xf>
    <xf numFmtId="0" fontId="19" fillId="38" borderId="11" xfId="0" applyFont="1" applyFill="1" applyBorder="1" applyAlignment="1">
      <alignment vertical="top"/>
    </xf>
    <xf numFmtId="0" fontId="19" fillId="39" borderId="11" xfId="0" applyFont="1" applyFill="1" applyBorder="1" applyAlignment="1">
      <alignment vertical="top"/>
    </xf>
    <xf numFmtId="0" fontId="22" fillId="42" borderId="17" xfId="0" quotePrefix="1" applyFont="1" applyFill="1" applyBorder="1" applyAlignment="1">
      <alignment vertical="top"/>
    </xf>
    <xf numFmtId="0" fontId="22" fillId="42" borderId="18" xfId="0" applyFont="1" applyFill="1" applyBorder="1" applyAlignment="1">
      <alignment vertical="top"/>
    </xf>
    <xf numFmtId="0" fontId="23" fillId="42" borderId="17" xfId="0" applyFont="1" applyFill="1" applyBorder="1" applyAlignment="1">
      <alignment vertical="top"/>
    </xf>
    <xf numFmtId="0" fontId="23" fillId="42" borderId="19" xfId="0" applyFont="1" applyFill="1" applyBorder="1" applyAlignment="1">
      <alignment vertical="top"/>
    </xf>
    <xf numFmtId="0" fontId="23" fillId="42" borderId="18" xfId="0" applyFont="1" applyFill="1" applyBorder="1" applyAlignment="1">
      <alignment vertical="top"/>
    </xf>
    <xf numFmtId="0" fontId="22" fillId="35" borderId="11" xfId="0" applyFont="1" applyFill="1" applyBorder="1" applyAlignment="1">
      <alignment vertical="top"/>
    </xf>
    <xf numFmtId="0" fontId="22" fillId="36" borderId="11" xfId="0" applyFont="1" applyFill="1" applyBorder="1" applyAlignment="1">
      <alignment vertical="top"/>
    </xf>
    <xf numFmtId="0" fontId="22" fillId="37" borderId="11" xfId="0" applyFont="1" applyFill="1" applyBorder="1" applyAlignment="1">
      <alignment vertical="top"/>
    </xf>
    <xf numFmtId="0" fontId="22" fillId="38" borderId="11" xfId="0" applyFont="1" applyFill="1" applyBorder="1" applyAlignment="1">
      <alignment vertical="top"/>
    </xf>
    <xf numFmtId="0" fontId="22" fillId="39" borderId="11" xfId="0" applyFont="1" applyFill="1" applyBorder="1" applyAlignment="1">
      <alignment vertical="top"/>
    </xf>
    <xf numFmtId="0" fontId="23" fillId="42" borderId="10" xfId="0" applyFont="1" applyFill="1" applyBorder="1" applyAlignment="1">
      <alignment vertical="top"/>
    </xf>
    <xf numFmtId="0" fontId="16" fillId="33" borderId="20" xfId="0" applyFont="1" applyFill="1" applyBorder="1" applyAlignment="1">
      <alignment vertical="top"/>
    </xf>
    <xf numFmtId="0" fontId="16" fillId="43" borderId="21" xfId="0" applyFont="1" applyFill="1" applyBorder="1" applyAlignment="1">
      <alignment vertical="top"/>
    </xf>
    <xf numFmtId="164" fontId="16" fillId="33" borderId="20" xfId="0" applyNumberFormat="1" applyFont="1" applyFill="1" applyBorder="1" applyAlignment="1">
      <alignment vertical="top"/>
    </xf>
    <xf numFmtId="164" fontId="16" fillId="43" borderId="22" xfId="0" applyNumberFormat="1" applyFont="1" applyFill="1" applyBorder="1" applyAlignment="1">
      <alignment vertical="top"/>
    </xf>
    <xf numFmtId="164" fontId="16" fillId="33" borderId="22" xfId="0" applyNumberFormat="1" applyFont="1" applyFill="1" applyBorder="1" applyAlignment="1">
      <alignment vertical="top"/>
    </xf>
    <xf numFmtId="164" fontId="16" fillId="43" borderId="21" xfId="0" applyNumberFormat="1" applyFont="1" applyFill="1" applyBorder="1" applyAlignment="1">
      <alignment vertical="top"/>
    </xf>
    <xf numFmtId="164" fontId="16" fillId="33" borderId="23" xfId="0" applyNumberFormat="1" applyFont="1" applyFill="1" applyBorder="1" applyAlignment="1">
      <alignment vertical="top"/>
    </xf>
    <xf numFmtId="0" fontId="16" fillId="44" borderId="24" xfId="0" applyFont="1" applyFill="1" applyBorder="1" applyAlignment="1">
      <alignment vertical="top"/>
    </xf>
    <xf numFmtId="0" fontId="16" fillId="45" borderId="25" xfId="0" applyFont="1" applyFill="1" applyBorder="1" applyAlignment="1">
      <alignment vertical="top"/>
    </xf>
    <xf numFmtId="164" fontId="16" fillId="44" borderId="24" xfId="0" applyNumberFormat="1" applyFont="1" applyFill="1" applyBorder="1" applyAlignment="1">
      <alignment vertical="top"/>
    </xf>
    <xf numFmtId="164" fontId="16" fillId="45" borderId="26" xfId="0" applyNumberFormat="1" applyFont="1" applyFill="1" applyBorder="1" applyAlignment="1">
      <alignment vertical="top"/>
    </xf>
    <xf numFmtId="164" fontId="16" fillId="44" borderId="26" xfId="0" applyNumberFormat="1" applyFont="1" applyFill="1" applyBorder="1" applyAlignment="1">
      <alignment vertical="top"/>
    </xf>
    <xf numFmtId="164" fontId="16" fillId="45" borderId="25" xfId="0" applyNumberFormat="1" applyFont="1" applyFill="1" applyBorder="1" applyAlignment="1">
      <alignment vertical="top"/>
    </xf>
    <xf numFmtId="164" fontId="16" fillId="44" borderId="27" xfId="0" applyNumberFormat="1" applyFont="1" applyFill="1" applyBorder="1" applyAlignment="1">
      <alignment vertical="top"/>
    </xf>
    <xf numFmtId="0" fontId="16" fillId="33" borderId="24" xfId="0" applyFont="1" applyFill="1" applyBorder="1" applyAlignment="1">
      <alignment vertical="top"/>
    </xf>
    <xf numFmtId="0" fontId="16" fillId="43" borderId="25" xfId="0" applyFont="1" applyFill="1" applyBorder="1" applyAlignment="1">
      <alignment vertical="top"/>
    </xf>
    <xf numFmtId="164" fontId="16" fillId="33" borderId="24" xfId="0" applyNumberFormat="1" applyFont="1" applyFill="1" applyBorder="1" applyAlignment="1">
      <alignment vertical="top"/>
    </xf>
    <xf numFmtId="164" fontId="16" fillId="43" borderId="26" xfId="0" applyNumberFormat="1" applyFont="1" applyFill="1" applyBorder="1" applyAlignment="1">
      <alignment vertical="top"/>
    </xf>
    <xf numFmtId="164" fontId="16" fillId="33" borderId="26" xfId="0" applyNumberFormat="1" applyFont="1" applyFill="1" applyBorder="1" applyAlignment="1">
      <alignment vertical="top"/>
    </xf>
    <xf numFmtId="164" fontId="16" fillId="43" borderId="25" xfId="0" applyNumberFormat="1" applyFont="1" applyFill="1" applyBorder="1" applyAlignment="1">
      <alignment vertical="top"/>
    </xf>
    <xf numFmtId="164" fontId="16" fillId="33" borderId="27" xfId="0" applyNumberFormat="1" applyFont="1" applyFill="1" applyBorder="1" applyAlignment="1">
      <alignment vertical="top"/>
    </xf>
    <xf numFmtId="0" fontId="16" fillId="33" borderId="28" xfId="0" applyFont="1" applyFill="1" applyBorder="1" applyAlignment="1">
      <alignment vertical="top"/>
    </xf>
    <xf numFmtId="0" fontId="16" fillId="43" borderId="29" xfId="0" applyFont="1" applyFill="1" applyBorder="1" applyAlignment="1">
      <alignment vertical="top"/>
    </xf>
    <xf numFmtId="164" fontId="16" fillId="33" borderId="28" xfId="0" applyNumberFormat="1" applyFont="1" applyFill="1" applyBorder="1" applyAlignment="1">
      <alignment vertical="top"/>
    </xf>
    <xf numFmtId="164" fontId="16" fillId="43" borderId="30" xfId="0" applyNumberFormat="1" applyFont="1" applyFill="1" applyBorder="1" applyAlignment="1">
      <alignment vertical="top"/>
    </xf>
    <xf numFmtId="164" fontId="16" fillId="33" borderId="30" xfId="0" applyNumberFormat="1" applyFont="1" applyFill="1" applyBorder="1" applyAlignment="1">
      <alignment vertical="top"/>
    </xf>
    <xf numFmtId="164" fontId="16" fillId="43" borderId="29" xfId="0" applyNumberFormat="1" applyFont="1" applyFill="1" applyBorder="1" applyAlignment="1">
      <alignment vertical="top"/>
    </xf>
    <xf numFmtId="164" fontId="16" fillId="33" borderId="31" xfId="0" applyNumberFormat="1" applyFont="1" applyFill="1" applyBorder="1" applyAlignment="1">
      <alignment vertical="top"/>
    </xf>
    <xf numFmtId="0" fontId="16" fillId="44" borderId="20" xfId="0" applyFont="1" applyFill="1" applyBorder="1" applyAlignment="1">
      <alignment vertical="top"/>
    </xf>
    <xf numFmtId="0" fontId="18" fillId="45" borderId="21" xfId="0" applyFont="1" applyFill="1" applyBorder="1" applyAlignment="1">
      <alignment vertical="top"/>
    </xf>
    <xf numFmtId="164" fontId="16" fillId="44" borderId="20" xfId="0" applyNumberFormat="1" applyFont="1" applyFill="1" applyBorder="1" applyAlignment="1">
      <alignment vertical="top"/>
    </xf>
    <xf numFmtId="164" fontId="16" fillId="45" borderId="22" xfId="0" applyNumberFormat="1" applyFont="1" applyFill="1" applyBorder="1" applyAlignment="1">
      <alignment vertical="top"/>
    </xf>
    <xf numFmtId="164" fontId="16" fillId="44" borderId="22" xfId="0" applyNumberFormat="1" applyFont="1" applyFill="1" applyBorder="1" applyAlignment="1">
      <alignment vertical="top"/>
    </xf>
    <xf numFmtId="164" fontId="16" fillId="45" borderId="21" xfId="0" applyNumberFormat="1" applyFont="1" applyFill="1" applyBorder="1" applyAlignment="1">
      <alignment vertical="top"/>
    </xf>
    <xf numFmtId="164" fontId="16" fillId="44" borderId="23" xfId="0" applyNumberFormat="1" applyFont="1" applyFill="1" applyBorder="1" applyAlignment="1">
      <alignment vertical="top"/>
    </xf>
    <xf numFmtId="0" fontId="18" fillId="43" borderId="25" xfId="0" applyFont="1" applyFill="1" applyBorder="1" applyAlignment="1">
      <alignment vertical="top"/>
    </xf>
    <xf numFmtId="0" fontId="18" fillId="45" borderId="25" xfId="0" applyFont="1" applyFill="1" applyBorder="1" applyAlignment="1">
      <alignment vertical="top"/>
    </xf>
    <xf numFmtId="0" fontId="16" fillId="44" borderId="28" xfId="0" applyFont="1" applyFill="1" applyBorder="1" applyAlignment="1">
      <alignment vertical="top"/>
    </xf>
    <xf numFmtId="0" fontId="18" fillId="45" borderId="29" xfId="0" applyFont="1" applyFill="1" applyBorder="1" applyAlignment="1">
      <alignment vertical="top"/>
    </xf>
    <xf numFmtId="164" fontId="16" fillId="44" borderId="28" xfId="0" applyNumberFormat="1" applyFont="1" applyFill="1" applyBorder="1" applyAlignment="1">
      <alignment vertical="top"/>
    </xf>
    <xf numFmtId="164" fontId="16" fillId="45" borderId="30" xfId="0" applyNumberFormat="1" applyFont="1" applyFill="1" applyBorder="1" applyAlignment="1">
      <alignment vertical="top"/>
    </xf>
    <xf numFmtId="164" fontId="16" fillId="44" borderId="30" xfId="0" applyNumberFormat="1" applyFont="1" applyFill="1" applyBorder="1" applyAlignment="1">
      <alignment vertical="top"/>
    </xf>
    <xf numFmtId="164" fontId="16" fillId="45" borderId="29" xfId="0" applyNumberFormat="1" applyFont="1" applyFill="1" applyBorder="1" applyAlignment="1">
      <alignment vertical="top"/>
    </xf>
    <xf numFmtId="164" fontId="16" fillId="44" borderId="31" xfId="0" applyNumberFormat="1" applyFont="1" applyFill="1" applyBorder="1" applyAlignment="1">
      <alignment vertical="top"/>
    </xf>
    <xf numFmtId="0" fontId="18" fillId="43" borderId="21" xfId="0" applyFont="1" applyFill="1" applyBorder="1" applyAlignment="1">
      <alignment vertical="top"/>
    </xf>
    <xf numFmtId="0" fontId="16" fillId="45" borderId="29" xfId="0" applyFont="1" applyFill="1" applyBorder="1" applyAlignment="1">
      <alignment vertical="top"/>
    </xf>
    <xf numFmtId="0" fontId="16" fillId="45" borderId="21" xfId="0" applyFont="1" applyFill="1" applyBorder="1" applyAlignment="1">
      <alignment vertical="top"/>
    </xf>
    <xf numFmtId="0" fontId="18" fillId="43" borderId="29" xfId="0" applyFont="1" applyFill="1" applyBorder="1" applyAlignment="1">
      <alignment vertical="top"/>
    </xf>
    <xf numFmtId="0" fontId="16" fillId="44" borderId="32" xfId="0" applyFont="1" applyFill="1" applyBorder="1" applyAlignment="1">
      <alignment vertical="top"/>
    </xf>
    <xf numFmtId="0" fontId="18" fillId="45" borderId="33" xfId="0" applyFont="1" applyFill="1" applyBorder="1" applyAlignment="1">
      <alignment vertical="top"/>
    </xf>
    <xf numFmtId="164" fontId="16" fillId="44" borderId="32" xfId="0" applyNumberFormat="1" applyFont="1" applyFill="1" applyBorder="1" applyAlignment="1">
      <alignment vertical="top"/>
    </xf>
    <xf numFmtId="164" fontId="16" fillId="45" borderId="34" xfId="0" applyNumberFormat="1" applyFont="1" applyFill="1" applyBorder="1" applyAlignment="1">
      <alignment vertical="top"/>
    </xf>
    <xf numFmtId="164" fontId="16" fillId="44" borderId="34" xfId="0" applyNumberFormat="1" applyFont="1" applyFill="1" applyBorder="1" applyAlignment="1">
      <alignment vertical="top"/>
    </xf>
    <xf numFmtId="164" fontId="16" fillId="45" borderId="33" xfId="0" applyNumberFormat="1" applyFont="1" applyFill="1" applyBorder="1" applyAlignment="1">
      <alignment vertical="top"/>
    </xf>
    <xf numFmtId="164" fontId="16" fillId="44" borderId="16" xfId="0" applyNumberFormat="1" applyFont="1" applyFill="1" applyBorder="1" applyAlignment="1">
      <alignment vertical="top"/>
    </xf>
    <xf numFmtId="0" fontId="22" fillId="42" borderId="35" xfId="0" quotePrefix="1" applyFont="1" applyFill="1" applyBorder="1" applyAlignment="1">
      <alignment vertical="top"/>
    </xf>
    <xf numFmtId="0" fontId="22" fillId="42" borderId="36" xfId="0" applyFont="1" applyFill="1" applyBorder="1" applyAlignment="1">
      <alignment vertical="top"/>
    </xf>
    <xf numFmtId="164" fontId="22" fillId="42" borderId="15" xfId="0" applyNumberFormat="1" applyFont="1" applyFill="1" applyBorder="1" applyAlignment="1">
      <alignment vertical="top"/>
    </xf>
    <xf numFmtId="0" fontId="16" fillId="33" borderId="13" xfId="0" applyFont="1" applyFill="1" applyBorder="1" applyAlignment="1">
      <alignment vertical="top"/>
    </xf>
    <xf numFmtId="3" fontId="16" fillId="33" borderId="13" xfId="0" applyNumberFormat="1" applyFont="1" applyFill="1" applyBorder="1" applyAlignment="1">
      <alignment vertical="top"/>
    </xf>
    <xf numFmtId="0" fontId="22" fillId="42" borderId="12" xfId="0" quotePrefix="1" applyFont="1" applyFill="1" applyBorder="1" applyAlignment="1">
      <alignment vertical="top"/>
    </xf>
    <xf numFmtId="0" fontId="22" fillId="42" borderId="14" xfId="0" applyFont="1" applyFill="1" applyBorder="1" applyAlignment="1">
      <alignment vertical="top"/>
    </xf>
    <xf numFmtId="0" fontId="23" fillId="42" borderId="12" xfId="0" applyFont="1" applyFill="1" applyBorder="1" applyAlignment="1">
      <alignment vertical="top"/>
    </xf>
    <xf numFmtId="0" fontId="23" fillId="42" borderId="13" xfId="0" applyFont="1" applyFill="1" applyBorder="1" applyAlignment="1">
      <alignment vertical="top"/>
    </xf>
    <xf numFmtId="0" fontId="23" fillId="42" borderId="14" xfId="0" applyFont="1" applyFill="1" applyBorder="1" applyAlignment="1">
      <alignment vertical="top"/>
    </xf>
    <xf numFmtId="0" fontId="23" fillId="42" borderId="16" xfId="0" applyFont="1" applyFill="1" applyBorder="1" applyAlignment="1">
      <alignment vertical="top"/>
    </xf>
    <xf numFmtId="0" fontId="22" fillId="40" borderId="12" xfId="0" quotePrefix="1" applyFont="1" applyFill="1" applyBorder="1" applyAlignment="1">
      <alignment vertical="top"/>
    </xf>
    <xf numFmtId="0" fontId="22" fillId="40" borderId="13" xfId="0" applyFont="1" applyFill="1" applyBorder="1" applyAlignment="1">
      <alignment vertical="top"/>
    </xf>
    <xf numFmtId="3" fontId="22" fillId="40" borderId="16" xfId="0" applyNumberFormat="1" applyFont="1" applyFill="1" applyBorder="1" applyAlignment="1">
      <alignment vertical="top"/>
    </xf>
    <xf numFmtId="0" fontId="22" fillId="34" borderId="15" xfId="0" applyFont="1" applyFill="1" applyBorder="1" applyAlignment="1">
      <alignment vertical="top"/>
    </xf>
    <xf numFmtId="0" fontId="22" fillId="35" borderId="15" xfId="0" applyFont="1" applyFill="1" applyBorder="1" applyAlignment="1">
      <alignment vertical="top"/>
    </xf>
    <xf numFmtId="0" fontId="22" fillId="36" borderId="15" xfId="0" applyFont="1" applyFill="1" applyBorder="1" applyAlignment="1">
      <alignment vertical="top"/>
    </xf>
    <xf numFmtId="0" fontId="22" fillId="37" borderId="15" xfId="0" applyFont="1" applyFill="1" applyBorder="1" applyAlignment="1">
      <alignment vertical="top"/>
    </xf>
    <xf numFmtId="0" fontId="22" fillId="38" borderId="15" xfId="0" applyFont="1" applyFill="1" applyBorder="1" applyAlignment="1">
      <alignment vertical="top"/>
    </xf>
    <xf numFmtId="0" fontId="22" fillId="39" borderId="15" xfId="0" applyFont="1" applyFill="1" applyBorder="1" applyAlignment="1">
      <alignment vertical="top"/>
    </xf>
    <xf numFmtId="0" fontId="24" fillId="0" borderId="0" xfId="0" applyFont="1"/>
    <xf numFmtId="9" fontId="24" fillId="33" borderId="0" xfId="3" applyFont="1" applyFill="1" applyBorder="1"/>
    <xf numFmtId="0" fontId="24" fillId="33" borderId="0" xfId="0" applyFont="1" applyFill="1"/>
    <xf numFmtId="9" fontId="25" fillId="0" borderId="0" xfId="3" applyFont="1" applyAlignment="1">
      <alignment horizontal="center" vertical="top"/>
    </xf>
    <xf numFmtId="9" fontId="24" fillId="0" borderId="0" xfId="3" applyFont="1"/>
    <xf numFmtId="0" fontId="24" fillId="0" borderId="0" xfId="0" applyFont="1" applyAlignment="1">
      <alignment horizontal="left"/>
    </xf>
    <xf numFmtId="9" fontId="25" fillId="0" borderId="0" xfId="3" applyFont="1" applyAlignment="1">
      <alignment horizontal="center" vertical="top" wrapText="1"/>
    </xf>
    <xf numFmtId="0" fontId="24" fillId="0" borderId="0" xfId="0" applyFont="1" applyAlignment="1">
      <alignment horizontal="center"/>
    </xf>
    <xf numFmtId="0" fontId="25" fillId="0" borderId="0" xfId="3" applyNumberFormat="1" applyFont="1" applyAlignment="1">
      <alignment horizontal="center" vertical="top"/>
    </xf>
    <xf numFmtId="15" fontId="24" fillId="0" borderId="0" xfId="0" applyNumberFormat="1" applyFont="1" applyAlignment="1">
      <alignment horizontal="center"/>
    </xf>
    <xf numFmtId="165" fontId="24" fillId="0" borderId="0" xfId="0" applyNumberFormat="1" applyFont="1" applyAlignment="1">
      <alignment horizontal="center"/>
    </xf>
    <xf numFmtId="166" fontId="24" fillId="0" borderId="0" xfId="0" applyNumberFormat="1" applyFont="1" applyAlignment="1">
      <alignment horizontal="center"/>
    </xf>
    <xf numFmtId="0" fontId="25" fillId="0" borderId="0" xfId="3" applyNumberFormat="1" applyFont="1" applyFill="1" applyAlignment="1">
      <alignment horizontal="center" vertical="top"/>
    </xf>
    <xf numFmtId="167" fontId="24" fillId="0" borderId="0" xfId="0" applyNumberFormat="1" applyFont="1" applyAlignment="1">
      <alignment horizontal="center"/>
    </xf>
    <xf numFmtId="0" fontId="25" fillId="33" borderId="37" xfId="0" applyFont="1" applyFill="1" applyBorder="1" applyAlignment="1">
      <alignment horizontal="center" vertical="center"/>
    </xf>
    <xf numFmtId="15" fontId="24" fillId="33" borderId="38" xfId="0" applyNumberFormat="1" applyFont="1" applyFill="1" applyBorder="1" applyAlignment="1">
      <alignment horizontal="center" vertical="center"/>
    </xf>
    <xf numFmtId="9" fontId="25" fillId="0" borderId="42" xfId="3" applyFont="1" applyBorder="1" applyAlignment="1">
      <alignment horizontal="center" wrapText="1"/>
    </xf>
    <xf numFmtId="0" fontId="25" fillId="0" borderId="43" xfId="0" applyFont="1" applyBorder="1" applyAlignment="1">
      <alignment horizontal="center"/>
    </xf>
    <xf numFmtId="9" fontId="25" fillId="0" borderId="44" xfId="3" applyFont="1" applyBorder="1" applyAlignment="1">
      <alignment horizontal="center" wrapText="1"/>
    </xf>
    <xf numFmtId="0" fontId="25" fillId="0" borderId="0" xfId="0" applyFont="1" applyAlignment="1">
      <alignment horizontal="center"/>
    </xf>
    <xf numFmtId="0" fontId="25" fillId="0" borderId="0" xfId="0" applyFont="1" applyAlignment="1">
      <alignment horizontal="left" vertical="center" wrapText="1"/>
    </xf>
    <xf numFmtId="0" fontId="25" fillId="0" borderId="0" xfId="0" applyFont="1" applyAlignment="1">
      <alignment horizontal="center" vertical="center" wrapText="1"/>
    </xf>
    <xf numFmtId="165" fontId="25" fillId="0" borderId="0" xfId="0" applyNumberFormat="1" applyFont="1" applyAlignment="1">
      <alignment horizontal="center" vertical="center"/>
    </xf>
    <xf numFmtId="9" fontId="25" fillId="0" borderId="0" xfId="3" applyFont="1" applyAlignment="1">
      <alignment horizontal="center" wrapText="1"/>
    </xf>
    <xf numFmtId="0" fontId="25" fillId="0" borderId="42" xfId="0" applyFont="1" applyBorder="1" applyAlignment="1">
      <alignment horizontal="center"/>
    </xf>
    <xf numFmtId="0" fontId="25" fillId="0" borderId="44" xfId="0" applyFont="1" applyBorder="1" applyAlignment="1">
      <alignment horizontal="center"/>
    </xf>
    <xf numFmtId="0" fontId="25" fillId="0" borderId="0" xfId="0" applyFont="1"/>
    <xf numFmtId="9" fontId="25" fillId="0" borderId="0" xfId="3" applyFont="1" applyBorder="1" applyAlignment="1">
      <alignment horizontal="center"/>
    </xf>
    <xf numFmtId="0" fontId="25" fillId="0" borderId="0" xfId="0" applyFont="1" applyAlignment="1">
      <alignment horizontal="left"/>
    </xf>
    <xf numFmtId="0" fontId="25" fillId="33" borderId="0" xfId="0" applyFont="1" applyFill="1" applyAlignment="1">
      <alignment horizontal="center"/>
    </xf>
    <xf numFmtId="9" fontId="25" fillId="0" borderId="0" xfId="3" applyFont="1" applyAlignment="1">
      <alignment horizontal="center"/>
    </xf>
    <xf numFmtId="0" fontId="24" fillId="0" borderId="0" xfId="0" applyFont="1" applyAlignment="1">
      <alignment horizontal="center" vertical="center"/>
    </xf>
    <xf numFmtId="3" fontId="30" fillId="0" borderId="46" xfId="0" applyNumberFormat="1" applyFont="1" applyBorder="1" applyAlignment="1">
      <alignment horizontal="left" vertical="center"/>
    </xf>
    <xf numFmtId="9" fontId="30" fillId="0" borderId="46" xfId="3" applyFont="1" applyFill="1" applyBorder="1" applyAlignment="1">
      <alignment horizontal="center"/>
    </xf>
    <xf numFmtId="9" fontId="25" fillId="0" borderId="0" xfId="3" applyFont="1" applyFill="1" applyBorder="1" applyAlignment="1">
      <alignment horizontal="center"/>
    </xf>
    <xf numFmtId="3" fontId="30" fillId="0" borderId="46" xfId="0" applyNumberFormat="1" applyFont="1" applyBorder="1" applyAlignment="1">
      <alignment horizontal="left"/>
    </xf>
    <xf numFmtId="167" fontId="30" fillId="0" borderId="46" xfId="0" applyNumberFormat="1" applyFont="1" applyBorder="1" applyAlignment="1">
      <alignment horizontal="center"/>
    </xf>
    <xf numFmtId="0" fontId="26" fillId="46" borderId="0" xfId="0" applyFont="1" applyFill="1" applyAlignment="1">
      <alignment vertical="top" textRotation="90" readingOrder="1"/>
    </xf>
    <xf numFmtId="167" fontId="30" fillId="0" borderId="46" xfId="3" applyNumberFormat="1" applyFont="1" applyFill="1" applyBorder="1" applyAlignment="1">
      <alignment horizontal="center"/>
    </xf>
    <xf numFmtId="0" fontId="27" fillId="47" borderId="0" xfId="0" applyFont="1" applyFill="1" applyAlignment="1">
      <alignment vertical="top" textRotation="90" readingOrder="1"/>
    </xf>
    <xf numFmtId="167" fontId="30" fillId="0" borderId="46" xfId="0" quotePrefix="1" applyNumberFormat="1" applyFont="1" applyBorder="1" applyAlignment="1">
      <alignment horizontal="center"/>
    </xf>
    <xf numFmtId="0" fontId="27" fillId="48" borderId="0" xfId="0" applyFont="1" applyFill="1" applyAlignment="1">
      <alignment vertical="top" textRotation="90" readingOrder="1"/>
    </xf>
    <xf numFmtId="169" fontId="30" fillId="0" borderId="46" xfId="4" applyNumberFormat="1" applyFont="1" applyFill="1" applyBorder="1" applyAlignment="1">
      <alignment horizontal="right"/>
    </xf>
    <xf numFmtId="0" fontId="26" fillId="49" borderId="0" xfId="0" applyFont="1" applyFill="1" applyAlignment="1">
      <alignment vertical="top" textRotation="90"/>
    </xf>
    <xf numFmtId="0" fontId="26" fillId="50" borderId="0" xfId="0" applyFont="1" applyFill="1" applyAlignment="1">
      <alignment vertical="top" textRotation="90"/>
    </xf>
    <xf numFmtId="4" fontId="31" fillId="0" borderId="47" xfId="0" applyNumberFormat="1" applyFont="1" applyBorder="1" applyAlignment="1">
      <alignment horizontal="center"/>
    </xf>
    <xf numFmtId="4" fontId="31" fillId="0" borderId="48" xfId="0" applyNumberFormat="1" applyFont="1" applyBorder="1" applyAlignment="1">
      <alignment horizontal="center"/>
    </xf>
    <xf numFmtId="4" fontId="31" fillId="0" borderId="49" xfId="0" applyNumberFormat="1" applyFont="1" applyBorder="1" applyAlignment="1">
      <alignment horizontal="center"/>
    </xf>
    <xf numFmtId="0" fontId="26" fillId="51" borderId="0" xfId="0" applyFont="1" applyFill="1" applyAlignment="1">
      <alignment vertical="top" textRotation="90" readingOrder="1"/>
    </xf>
    <xf numFmtId="0" fontId="26" fillId="52" borderId="0" xfId="0" applyFont="1" applyFill="1" applyAlignment="1">
      <alignment vertical="top" textRotation="90" readingOrder="1"/>
    </xf>
    <xf numFmtId="169" fontId="24" fillId="0" borderId="0" xfId="0" applyNumberFormat="1" applyFont="1"/>
    <xf numFmtId="3" fontId="30" fillId="0" borderId="51" xfId="0" applyNumberFormat="1" applyFont="1" applyBorder="1" applyAlignment="1">
      <alignment horizontal="left" vertical="center"/>
    </xf>
    <xf numFmtId="9" fontId="30" fillId="0" borderId="51" xfId="3" applyFont="1" applyFill="1" applyBorder="1" applyAlignment="1">
      <alignment horizontal="center"/>
    </xf>
    <xf numFmtId="3" fontId="30" fillId="0" borderId="51" xfId="0" applyNumberFormat="1" applyFont="1" applyBorder="1" applyAlignment="1">
      <alignment horizontal="left"/>
    </xf>
    <xf numFmtId="167" fontId="30" fillId="0" borderId="52" xfId="0" applyNumberFormat="1" applyFont="1" applyBorder="1" applyAlignment="1">
      <alignment horizontal="center"/>
    </xf>
    <xf numFmtId="167" fontId="30" fillId="0" borderId="51" xfId="0" applyNumberFormat="1" applyFont="1" applyBorder="1" applyAlignment="1">
      <alignment horizontal="center"/>
    </xf>
    <xf numFmtId="167" fontId="30" fillId="0" borderId="52" xfId="3" applyNumberFormat="1" applyFont="1" applyFill="1" applyBorder="1" applyAlignment="1">
      <alignment horizontal="center"/>
    </xf>
    <xf numFmtId="167" fontId="30" fillId="33" borderId="52" xfId="0" applyNumberFormat="1" applyFont="1" applyFill="1" applyBorder="1" applyAlignment="1">
      <alignment horizontal="center"/>
    </xf>
    <xf numFmtId="169" fontId="30" fillId="0" borderId="51" xfId="4" applyNumberFormat="1" applyFont="1" applyFill="1" applyBorder="1" applyAlignment="1">
      <alignment horizontal="right"/>
    </xf>
    <xf numFmtId="4" fontId="31" fillId="0" borderId="53" xfId="0" applyNumberFormat="1" applyFont="1" applyBorder="1" applyAlignment="1">
      <alignment horizontal="center"/>
    </xf>
    <xf numFmtId="4" fontId="31" fillId="0" borderId="16" xfId="0" applyNumberFormat="1" applyFont="1" applyBorder="1" applyAlignment="1">
      <alignment horizontal="center"/>
    </xf>
    <xf numFmtId="4" fontId="31" fillId="0" borderId="54" xfId="0" applyNumberFormat="1" applyFont="1" applyBorder="1" applyAlignment="1">
      <alignment horizontal="center"/>
    </xf>
    <xf numFmtId="167" fontId="30" fillId="0" borderId="55" xfId="0" applyNumberFormat="1" applyFont="1" applyBorder="1" applyAlignment="1">
      <alignment horizontal="center"/>
    </xf>
    <xf numFmtId="0" fontId="25" fillId="0" borderId="0" xfId="0" applyFont="1" applyAlignment="1">
      <alignment horizontal="center" vertical="center"/>
    </xf>
    <xf numFmtId="0" fontId="27" fillId="40" borderId="57" xfId="0" applyFont="1" applyFill="1" applyBorder="1" applyAlignment="1">
      <alignment horizontal="left" vertical="center"/>
    </xf>
    <xf numFmtId="9" fontId="27" fillId="40" borderId="57" xfId="3" applyFont="1" applyFill="1" applyBorder="1" applyAlignment="1">
      <alignment horizontal="center"/>
    </xf>
    <xf numFmtId="167" fontId="26" fillId="46" borderId="57" xfId="0" applyNumberFormat="1" applyFont="1" applyFill="1" applyBorder="1" applyAlignment="1">
      <alignment horizontal="center"/>
    </xf>
    <xf numFmtId="167" fontId="26" fillId="46" borderId="37" xfId="0" applyNumberFormat="1" applyFont="1" applyFill="1" applyBorder="1" applyAlignment="1">
      <alignment horizontal="center"/>
    </xf>
    <xf numFmtId="9" fontId="27" fillId="47" borderId="57" xfId="3" applyFont="1" applyFill="1" applyBorder="1" applyAlignment="1">
      <alignment horizontal="center"/>
    </xf>
    <xf numFmtId="167" fontId="27" fillId="47" borderId="57" xfId="0" applyNumberFormat="1" applyFont="1" applyFill="1" applyBorder="1" applyAlignment="1">
      <alignment horizontal="center"/>
    </xf>
    <xf numFmtId="167" fontId="27" fillId="47" borderId="37" xfId="0" applyNumberFormat="1" applyFont="1" applyFill="1" applyBorder="1" applyAlignment="1">
      <alignment horizontal="center"/>
    </xf>
    <xf numFmtId="9" fontId="27" fillId="48" borderId="57" xfId="3" applyFont="1" applyFill="1" applyBorder="1" applyAlignment="1">
      <alignment horizontal="center"/>
    </xf>
    <xf numFmtId="167" fontId="27" fillId="48" borderId="57" xfId="0" applyNumberFormat="1" applyFont="1" applyFill="1" applyBorder="1" applyAlignment="1">
      <alignment horizontal="center"/>
    </xf>
    <xf numFmtId="167" fontId="27" fillId="48" borderId="37" xfId="0" applyNumberFormat="1" applyFont="1" applyFill="1" applyBorder="1" applyAlignment="1">
      <alignment horizontal="center"/>
    </xf>
    <xf numFmtId="169" fontId="26" fillId="49" borderId="57" xfId="4" applyNumberFormat="1" applyFont="1" applyFill="1" applyBorder="1" applyAlignment="1">
      <alignment horizontal="right"/>
    </xf>
    <xf numFmtId="170" fontId="26" fillId="50" borderId="58" xfId="4" applyNumberFormat="1" applyFont="1" applyFill="1" applyBorder="1" applyAlignment="1">
      <alignment horizontal="right"/>
    </xf>
    <xf numFmtId="169" fontId="26" fillId="50" borderId="57" xfId="4" applyNumberFormat="1" applyFont="1" applyFill="1" applyBorder="1" applyAlignment="1">
      <alignment horizontal="right"/>
    </xf>
    <xf numFmtId="9" fontId="24" fillId="0" borderId="0" xfId="3" applyFont="1" applyBorder="1" applyAlignment="1">
      <alignment horizontal="center"/>
    </xf>
    <xf numFmtId="3" fontId="24" fillId="0" borderId="0" xfId="0" applyNumberFormat="1" applyFont="1" applyAlignment="1">
      <alignment horizontal="left"/>
    </xf>
    <xf numFmtId="167" fontId="24" fillId="0" borderId="0" xfId="0" applyNumberFormat="1" applyFont="1"/>
    <xf numFmtId="9" fontId="24" fillId="0" borderId="0" xfId="3" applyFont="1" applyAlignment="1">
      <alignment horizontal="center"/>
    </xf>
    <xf numFmtId="170" fontId="24" fillId="0" borderId="0" xfId="4" applyNumberFormat="1" applyFont="1"/>
    <xf numFmtId="170" fontId="24" fillId="0" borderId="0" xfId="4" applyNumberFormat="1" applyFont="1" applyFill="1"/>
    <xf numFmtId="4" fontId="24" fillId="0" borderId="0" xfId="0" applyNumberFormat="1" applyFont="1" applyAlignment="1">
      <alignment horizontal="center"/>
    </xf>
    <xf numFmtId="3" fontId="30" fillId="0" borderId="59" xfId="3" applyNumberFormat="1" applyFont="1" applyFill="1" applyBorder="1" applyAlignment="1">
      <alignment horizontal="left"/>
    </xf>
    <xf numFmtId="167" fontId="30" fillId="0" borderId="59" xfId="3" applyNumberFormat="1" applyFont="1" applyFill="1" applyBorder="1" applyAlignment="1">
      <alignment horizontal="center"/>
    </xf>
    <xf numFmtId="167" fontId="30" fillId="0" borderId="59" xfId="0" applyNumberFormat="1" applyFont="1" applyBorder="1" applyAlignment="1">
      <alignment horizontal="center"/>
    </xf>
    <xf numFmtId="4" fontId="31" fillId="0" borderId="47" xfId="3" applyNumberFormat="1" applyFont="1" applyFill="1" applyBorder="1" applyAlignment="1">
      <alignment horizontal="center"/>
    </xf>
    <xf numFmtId="4" fontId="31" fillId="0" borderId="48" xfId="3" applyNumberFormat="1" applyFont="1" applyFill="1" applyBorder="1" applyAlignment="1">
      <alignment horizontal="center"/>
    </xf>
    <xf numFmtId="4" fontId="31" fillId="0" borderId="49" xfId="3" applyNumberFormat="1" applyFont="1" applyFill="1" applyBorder="1" applyAlignment="1">
      <alignment horizontal="center"/>
    </xf>
    <xf numFmtId="3" fontId="30" fillId="0" borderId="52" xfId="0" applyNumberFormat="1" applyFont="1" applyBorder="1" applyAlignment="1">
      <alignment horizontal="left" vertical="center"/>
    </xf>
    <xf numFmtId="3" fontId="30" fillId="0" borderId="60" xfId="3" applyNumberFormat="1" applyFont="1" applyFill="1" applyBorder="1" applyAlignment="1">
      <alignment horizontal="left"/>
    </xf>
    <xf numFmtId="167" fontId="30" fillId="0" borderId="60" xfId="3" applyNumberFormat="1" applyFont="1" applyFill="1" applyBorder="1" applyAlignment="1">
      <alignment horizontal="center"/>
    </xf>
    <xf numFmtId="167" fontId="30" fillId="0" borderId="60" xfId="0" applyNumberFormat="1" applyFont="1" applyBorder="1" applyAlignment="1">
      <alignment horizontal="center"/>
    </xf>
    <xf numFmtId="4" fontId="31" fillId="0" borderId="53" xfId="3" applyNumberFormat="1" applyFont="1" applyFill="1" applyBorder="1" applyAlignment="1">
      <alignment horizontal="center"/>
    </xf>
    <xf numFmtId="4" fontId="31" fillId="0" borderId="16" xfId="3" applyNumberFormat="1" applyFont="1" applyFill="1" applyBorder="1" applyAlignment="1">
      <alignment horizontal="center"/>
    </xf>
    <xf numFmtId="4" fontId="31" fillId="0" borderId="54" xfId="3" applyNumberFormat="1" applyFont="1" applyFill="1" applyBorder="1" applyAlignment="1">
      <alignment horizontal="center"/>
    </xf>
    <xf numFmtId="3" fontId="30" fillId="0" borderId="56" xfId="3" applyNumberFormat="1" applyFont="1" applyFill="1" applyBorder="1" applyAlignment="1">
      <alignment horizontal="left"/>
    </xf>
    <xf numFmtId="167" fontId="30" fillId="0" borderId="61" xfId="3" applyNumberFormat="1" applyFont="1" applyFill="1" applyBorder="1" applyAlignment="1">
      <alignment horizontal="center"/>
    </xf>
    <xf numFmtId="167" fontId="30" fillId="0" borderId="61" xfId="0" applyNumberFormat="1" applyFont="1" applyBorder="1" applyAlignment="1">
      <alignment horizontal="center"/>
    </xf>
    <xf numFmtId="167" fontId="30" fillId="0" borderId="62" xfId="0" applyNumberFormat="1" applyFont="1" applyBorder="1" applyAlignment="1">
      <alignment horizontal="center"/>
    </xf>
    <xf numFmtId="167" fontId="30" fillId="0" borderId="63" xfId="0" applyNumberFormat="1" applyFont="1" applyBorder="1" applyAlignment="1">
      <alignment horizontal="center"/>
    </xf>
    <xf numFmtId="167" fontId="26" fillId="46" borderId="57" xfId="3" applyNumberFormat="1" applyFont="1" applyFill="1" applyBorder="1" applyAlignment="1">
      <alignment horizontal="center"/>
    </xf>
    <xf numFmtId="167" fontId="26" fillId="46" borderId="37" xfId="3" applyNumberFormat="1" applyFont="1" applyFill="1" applyBorder="1" applyAlignment="1">
      <alignment horizontal="center"/>
    </xf>
    <xf numFmtId="3" fontId="24" fillId="0" borderId="0" xfId="0" applyNumberFormat="1" applyFont="1"/>
    <xf numFmtId="3" fontId="24" fillId="0" borderId="0" xfId="0" applyNumberFormat="1" applyFont="1" applyAlignment="1">
      <alignment horizontal="center"/>
    </xf>
    <xf numFmtId="3" fontId="30" fillId="0" borderId="45" xfId="0" applyNumberFormat="1" applyFont="1" applyBorder="1" applyAlignment="1">
      <alignment horizontal="left" vertical="center"/>
    </xf>
    <xf numFmtId="3" fontId="30" fillId="0" borderId="46" xfId="3" applyNumberFormat="1" applyFont="1" applyFill="1" applyBorder="1" applyAlignment="1">
      <alignment horizontal="left"/>
    </xf>
    <xf numFmtId="167" fontId="30" fillId="0" borderId="47" xfId="0" applyNumberFormat="1" applyFont="1" applyBorder="1" applyAlignment="1">
      <alignment horizontal="center"/>
    </xf>
    <xf numFmtId="167" fontId="30" fillId="0" borderId="48" xfId="0" applyNumberFormat="1" applyFont="1" applyBorder="1" applyAlignment="1">
      <alignment horizontal="center"/>
    </xf>
    <xf numFmtId="167" fontId="30" fillId="0" borderId="64" xfId="0" applyNumberFormat="1" applyFont="1" applyBorder="1" applyAlignment="1">
      <alignment horizontal="center"/>
    </xf>
    <xf numFmtId="3" fontId="30" fillId="0" borderId="63" xfId="0" applyNumberFormat="1" applyFont="1" applyBorder="1" applyAlignment="1">
      <alignment horizontal="left" vertical="center"/>
    </xf>
    <xf numFmtId="9" fontId="30" fillId="0" borderId="52" xfId="3" applyFont="1" applyFill="1" applyBorder="1" applyAlignment="1">
      <alignment horizontal="center"/>
    </xf>
    <xf numFmtId="3" fontId="30" fillId="0" borderId="52" xfId="3" applyNumberFormat="1" applyFont="1" applyFill="1" applyBorder="1" applyAlignment="1">
      <alignment horizontal="left"/>
    </xf>
    <xf numFmtId="167" fontId="30" fillId="0" borderId="53" xfId="0" applyNumberFormat="1" applyFont="1" applyBorder="1" applyAlignment="1">
      <alignment horizontal="center"/>
    </xf>
    <xf numFmtId="167" fontId="30" fillId="0" borderId="16" xfId="0" applyNumberFormat="1" applyFont="1" applyBorder="1" applyAlignment="1">
      <alignment horizontal="center"/>
    </xf>
    <xf numFmtId="167" fontId="30" fillId="0" borderId="12" xfId="0" applyNumberFormat="1" applyFont="1" applyBorder="1" applyAlignment="1">
      <alignment horizontal="center"/>
    </xf>
    <xf numFmtId="169" fontId="30" fillId="0" borderId="52" xfId="4" applyNumberFormat="1" applyFont="1" applyFill="1" applyBorder="1" applyAlignment="1">
      <alignment horizontal="right"/>
    </xf>
    <xf numFmtId="9" fontId="30" fillId="0" borderId="65" xfId="3" applyFont="1" applyFill="1" applyBorder="1" applyAlignment="1">
      <alignment horizontal="center"/>
    </xf>
    <xf numFmtId="167" fontId="30" fillId="0" borderId="66" xfId="0" applyNumberFormat="1" applyFont="1" applyBorder="1" applyAlignment="1">
      <alignment horizontal="center"/>
    </xf>
    <xf numFmtId="167" fontId="30" fillId="0" borderId="65" xfId="0" applyNumberFormat="1" applyFont="1" applyBorder="1" applyAlignment="1">
      <alignment horizontal="center"/>
    </xf>
    <xf numFmtId="167" fontId="30" fillId="0" borderId="67" xfId="0" applyNumberFormat="1" applyFont="1" applyBorder="1" applyAlignment="1">
      <alignment horizontal="center"/>
    </xf>
    <xf numFmtId="167" fontId="30" fillId="0" borderId="68" xfId="0" applyNumberFormat="1" applyFont="1" applyBorder="1" applyAlignment="1">
      <alignment horizontal="center"/>
    </xf>
    <xf numFmtId="167" fontId="30" fillId="0" borderId="69" xfId="0" applyNumberFormat="1" applyFont="1" applyBorder="1" applyAlignment="1">
      <alignment horizontal="center"/>
    </xf>
    <xf numFmtId="4" fontId="31" fillId="0" borderId="67" xfId="0" applyNumberFormat="1" applyFont="1" applyBorder="1" applyAlignment="1">
      <alignment horizontal="center"/>
    </xf>
    <xf numFmtId="4" fontId="31" fillId="0" borderId="68" xfId="0" applyNumberFormat="1" applyFont="1" applyBorder="1" applyAlignment="1">
      <alignment horizontal="center"/>
    </xf>
    <xf numFmtId="4" fontId="31" fillId="0" borderId="70" xfId="0" applyNumberFormat="1" applyFont="1" applyBorder="1" applyAlignment="1">
      <alignment horizontal="center"/>
    </xf>
    <xf numFmtId="167" fontId="27" fillId="48" borderId="71" xfId="0" applyNumberFormat="1" applyFont="1" applyFill="1" applyBorder="1" applyAlignment="1">
      <alignment horizontal="center"/>
    </xf>
    <xf numFmtId="167" fontId="30" fillId="0" borderId="39" xfId="0" applyNumberFormat="1" applyFont="1" applyBorder="1" applyAlignment="1">
      <alignment horizontal="center"/>
    </xf>
    <xf numFmtId="167" fontId="30" fillId="0" borderId="45" xfId="0" applyNumberFormat="1" applyFont="1" applyBorder="1" applyAlignment="1">
      <alignment horizontal="center"/>
    </xf>
    <xf numFmtId="4" fontId="31" fillId="0" borderId="72" xfId="0" applyNumberFormat="1" applyFont="1" applyBorder="1" applyAlignment="1">
      <alignment horizontal="center"/>
    </xf>
    <xf numFmtId="4" fontId="31" fillId="0" borderId="15" xfId="0" applyNumberFormat="1" applyFont="1" applyBorder="1" applyAlignment="1">
      <alignment horizontal="center"/>
    </xf>
    <xf numFmtId="4" fontId="31" fillId="0" borderId="73" xfId="0" applyNumberFormat="1" applyFont="1" applyBorder="1" applyAlignment="1">
      <alignment horizontal="center"/>
    </xf>
    <xf numFmtId="0" fontId="27" fillId="40" borderId="57" xfId="0" applyFont="1" applyFill="1" applyBorder="1" applyAlignment="1">
      <alignment vertical="center"/>
    </xf>
    <xf numFmtId="167" fontId="24" fillId="0" borderId="0" xfId="0" applyNumberFormat="1" applyFont="1" applyAlignment="1">
      <alignment horizontal="left"/>
    </xf>
    <xf numFmtId="170" fontId="26" fillId="49" borderId="57" xfId="4" applyNumberFormat="1" applyFont="1" applyFill="1" applyBorder="1" applyAlignment="1">
      <alignment horizontal="right"/>
    </xf>
    <xf numFmtId="170" fontId="26" fillId="50" borderId="57" xfId="4" applyNumberFormat="1" applyFont="1" applyFill="1" applyBorder="1" applyAlignment="1">
      <alignment horizontal="right"/>
    </xf>
    <xf numFmtId="167" fontId="24" fillId="0" borderId="0" xfId="3" applyNumberFormat="1" applyFont="1" applyAlignment="1">
      <alignment horizontal="center"/>
    </xf>
    <xf numFmtId="5" fontId="30" fillId="0" borderId="51" xfId="5" applyFont="1" applyFill="1" applyBorder="1" applyAlignment="1">
      <alignment horizontal="left" vertical="center"/>
    </xf>
    <xf numFmtId="3" fontId="30" fillId="0" borderId="65" xfId="0" applyNumberFormat="1" applyFont="1" applyBorder="1" applyAlignment="1">
      <alignment horizontal="left"/>
    </xf>
    <xf numFmtId="9" fontId="27" fillId="40" borderId="57" xfId="3" applyFont="1" applyFill="1" applyBorder="1" applyAlignment="1">
      <alignment vertical="center"/>
    </xf>
    <xf numFmtId="167" fontId="30" fillId="33" borderId="46" xfId="0" applyNumberFormat="1" applyFont="1" applyFill="1" applyBorder="1" applyAlignment="1">
      <alignment horizontal="center"/>
    </xf>
    <xf numFmtId="0" fontId="30" fillId="0" borderId="51" xfId="0" applyFont="1" applyBorder="1" applyAlignment="1">
      <alignment horizontal="left" vertical="center"/>
    </xf>
    <xf numFmtId="3" fontId="30" fillId="0" borderId="51" xfId="3" applyNumberFormat="1" applyFont="1" applyFill="1" applyBorder="1" applyAlignment="1">
      <alignment horizontal="left"/>
    </xf>
    <xf numFmtId="3" fontId="30" fillId="0" borderId="46" xfId="3" applyNumberFormat="1" applyFont="1" applyFill="1" applyBorder="1" applyAlignment="1"/>
    <xf numFmtId="9" fontId="30" fillId="0" borderId="52" xfId="3" applyFont="1" applyFill="1" applyBorder="1" applyAlignment="1"/>
    <xf numFmtId="9" fontId="30" fillId="0" borderId="56" xfId="3" applyFont="1" applyFill="1" applyBorder="1" applyAlignment="1"/>
    <xf numFmtId="170" fontId="26" fillId="49" borderId="58" xfId="4" applyNumberFormat="1" applyFont="1" applyFill="1" applyBorder="1" applyAlignment="1">
      <alignment horizontal="right"/>
    </xf>
    <xf numFmtId="170" fontId="26" fillId="50" borderId="37" xfId="4" applyNumberFormat="1" applyFont="1" applyFill="1" applyBorder="1" applyAlignment="1">
      <alignment horizontal="right"/>
    </xf>
    <xf numFmtId="171" fontId="26" fillId="50" borderId="57" xfId="4" applyNumberFormat="1" applyFont="1" applyFill="1" applyBorder="1" applyAlignment="1">
      <alignment horizontal="right"/>
    </xf>
    <xf numFmtId="4" fontId="26" fillId="52" borderId="58" xfId="3" applyNumberFormat="1" applyFont="1" applyFill="1" applyBorder="1" applyAlignment="1">
      <alignment horizontal="center"/>
    </xf>
    <xf numFmtId="9" fontId="24" fillId="0" borderId="0" xfId="3" applyFont="1" applyBorder="1"/>
    <xf numFmtId="9" fontId="24" fillId="0" borderId="0" xfId="3" applyFont="1" applyFill="1"/>
    <xf numFmtId="172" fontId="24" fillId="0" borderId="0" xfId="6" applyFont="1"/>
    <xf numFmtId="43" fontId="24" fillId="0" borderId="0" xfId="0" applyNumberFormat="1" applyFont="1" applyAlignment="1">
      <alignment horizontal="center"/>
    </xf>
    <xf numFmtId="173" fontId="24" fillId="0" borderId="0" xfId="6" applyNumberFormat="1" applyFont="1" applyAlignment="1">
      <alignment horizontal="center"/>
    </xf>
    <xf numFmtId="170" fontId="24" fillId="0" borderId="0" xfId="0" applyNumberFormat="1" applyFont="1"/>
    <xf numFmtId="168" fontId="24" fillId="0" borderId="0" xfId="0" applyNumberFormat="1" applyFont="1"/>
    <xf numFmtId="3" fontId="34" fillId="54" borderId="26" xfId="0" applyNumberFormat="1" applyFont="1" applyFill="1" applyBorder="1" applyAlignment="1" applyProtection="1">
      <alignment horizontal="center" vertical="center"/>
      <protection locked="0"/>
    </xf>
    <xf numFmtId="235" fontId="108" fillId="0" borderId="0" xfId="3273" applyNumberFormat="1" applyFont="1"/>
    <xf numFmtId="235" fontId="108" fillId="0" borderId="0" xfId="3" applyNumberFormat="1" applyFont="1"/>
    <xf numFmtId="0" fontId="64" fillId="0" borderId="188" xfId="1" applyNumberFormat="1" applyFont="1" applyBorder="1" applyAlignment="1">
      <alignment horizontal="center"/>
    </xf>
    <xf numFmtId="0" fontId="64" fillId="0" borderId="173" xfId="1" applyNumberFormat="1" applyFont="1" applyBorder="1" applyAlignment="1">
      <alignment horizontal="center"/>
    </xf>
    <xf numFmtId="0" fontId="64" fillId="0" borderId="173" xfId="0" applyFont="1" applyBorder="1" applyAlignment="1">
      <alignment horizontal="center"/>
    </xf>
    <xf numFmtId="0" fontId="64" fillId="0" borderId="188" xfId="0" applyFont="1" applyBorder="1" applyAlignment="1">
      <alignment horizontal="center"/>
    </xf>
    <xf numFmtId="0" fontId="64" fillId="0" borderId="180" xfId="0" applyFont="1" applyBorder="1" applyAlignment="1">
      <alignment horizontal="center"/>
    </xf>
    <xf numFmtId="0" fontId="35" fillId="33" borderId="118" xfId="0" applyFont="1" applyFill="1" applyBorder="1" applyAlignment="1" applyProtection="1">
      <alignment horizontal="right" vertical="top"/>
      <protection locked="0"/>
    </xf>
    <xf numFmtId="0" fontId="35" fillId="33" borderId="0" xfId="0" applyFont="1" applyFill="1" applyAlignment="1" applyProtection="1">
      <alignment horizontal="right" vertical="top"/>
      <protection locked="0"/>
    </xf>
    <xf numFmtId="174" fontId="64" fillId="0" borderId="0" xfId="0" applyNumberFormat="1" applyFont="1"/>
    <xf numFmtId="3" fontId="63" fillId="0" borderId="0" xfId="0" applyNumberFormat="1" applyFont="1"/>
    <xf numFmtId="174" fontId="63" fillId="0" borderId="0" xfId="1" applyNumberFormat="1" applyFont="1" applyAlignment="1">
      <alignment horizontal="center"/>
    </xf>
    <xf numFmtId="0" fontId="64" fillId="0" borderId="0" xfId="0" applyFont="1"/>
    <xf numFmtId="174" fontId="64" fillId="0" borderId="179" xfId="0" applyNumberFormat="1" applyFont="1" applyBorder="1"/>
    <xf numFmtId="174" fontId="64" fillId="0" borderId="118" xfId="0" applyNumberFormat="1" applyFont="1" applyBorder="1"/>
    <xf numFmtId="0" fontId="63" fillId="0" borderId="118" xfId="0" applyFont="1" applyBorder="1" applyAlignment="1">
      <alignment horizontal="center"/>
    </xf>
    <xf numFmtId="174" fontId="64" fillId="0" borderId="78" xfId="0" applyNumberFormat="1" applyFont="1" applyBorder="1"/>
    <xf numFmtId="0" fontId="63" fillId="0" borderId="0" xfId="0" applyFont="1" applyAlignment="1">
      <alignment horizontal="center"/>
    </xf>
    <xf numFmtId="3" fontId="64" fillId="0" borderId="179" xfId="0" applyNumberFormat="1" applyFont="1" applyBorder="1"/>
    <xf numFmtId="3" fontId="64" fillId="0" borderId="118" xfId="0" applyNumberFormat="1" applyFont="1" applyBorder="1"/>
    <xf numFmtId="0" fontId="64" fillId="0" borderId="118" xfId="0" applyFont="1" applyBorder="1" applyAlignment="1">
      <alignment horizontal="center"/>
    </xf>
    <xf numFmtId="0" fontId="64" fillId="0" borderId="118" xfId="0" applyFont="1" applyBorder="1"/>
    <xf numFmtId="0" fontId="63" fillId="0" borderId="173" xfId="0" applyFont="1" applyBorder="1" applyAlignment="1">
      <alignment horizontal="center"/>
    </xf>
    <xf numFmtId="3" fontId="63" fillId="0" borderId="179" xfId="0" applyNumberFormat="1" applyFont="1" applyBorder="1"/>
    <xf numFmtId="0" fontId="63" fillId="0" borderId="0" xfId="0" applyFont="1" applyAlignment="1">
      <alignment horizontal="right"/>
    </xf>
    <xf numFmtId="3" fontId="63" fillId="0" borderId="78" xfId="0" applyNumberFormat="1" applyFont="1" applyBorder="1"/>
    <xf numFmtId="174" fontId="63" fillId="0" borderId="179" xfId="1" applyNumberFormat="1" applyFont="1" applyBorder="1"/>
    <xf numFmtId="174" fontId="63" fillId="0" borderId="188" xfId="1" applyNumberFormat="1" applyFont="1" applyBorder="1"/>
    <xf numFmtId="174" fontId="63" fillId="0" borderId="0" xfId="0" applyNumberFormat="1" applyFont="1"/>
    <xf numFmtId="174" fontId="63" fillId="0" borderId="179" xfId="0" applyNumberFormat="1" applyFont="1" applyBorder="1"/>
    <xf numFmtId="174" fontId="63" fillId="0" borderId="118" xfId="0" applyNumberFormat="1" applyFont="1" applyBorder="1"/>
    <xf numFmtId="174" fontId="63" fillId="0" borderId="188" xfId="0" applyNumberFormat="1" applyFont="1" applyBorder="1"/>
    <xf numFmtId="174" fontId="63" fillId="0" borderId="173" xfId="0" applyNumberFormat="1" applyFont="1" applyBorder="1"/>
    <xf numFmtId="174" fontId="63" fillId="53" borderId="179" xfId="1" applyNumberFormat="1" applyFont="1" applyFill="1" applyBorder="1"/>
    <xf numFmtId="174" fontId="63" fillId="53" borderId="118" xfId="1" applyNumberFormat="1" applyFont="1" applyFill="1" applyBorder="1"/>
    <xf numFmtId="3" fontId="63" fillId="0" borderId="118" xfId="0" applyNumberFormat="1" applyFont="1" applyBorder="1"/>
    <xf numFmtId="174" fontId="63" fillId="0" borderId="78" xfId="0" applyNumberFormat="1" applyFont="1" applyBorder="1"/>
    <xf numFmtId="174" fontId="63" fillId="53" borderId="78" xfId="0" applyNumberFormat="1" applyFont="1" applyFill="1" applyBorder="1"/>
    <xf numFmtId="174" fontId="63" fillId="53" borderId="0" xfId="0" applyNumberFormat="1" applyFont="1" applyFill="1"/>
    <xf numFmtId="174" fontId="63" fillId="53" borderId="78" xfId="1" applyNumberFormat="1" applyFont="1" applyFill="1" applyBorder="1"/>
    <xf numFmtId="174" fontId="63" fillId="53" borderId="0" xfId="1" applyNumberFormat="1" applyFont="1" applyFill="1" applyBorder="1"/>
    <xf numFmtId="174" fontId="63" fillId="53" borderId="188" xfId="1" applyNumberFormat="1" applyFont="1" applyFill="1" applyBorder="1"/>
    <xf numFmtId="174" fontId="63" fillId="53" borderId="173" xfId="1" applyNumberFormat="1" applyFont="1" applyFill="1" applyBorder="1"/>
    <xf numFmtId="174" fontId="63" fillId="0" borderId="173" xfId="1" applyNumberFormat="1" applyFont="1" applyBorder="1"/>
    <xf numFmtId="0" fontId="63" fillId="0" borderId="179" xfId="0" applyFont="1" applyBorder="1"/>
    <xf numFmtId="174" fontId="63" fillId="0" borderId="118" xfId="1" applyNumberFormat="1" applyFont="1" applyBorder="1"/>
    <xf numFmtId="0" fontId="63" fillId="0" borderId="118" xfId="0" applyFont="1" applyBorder="1"/>
    <xf numFmtId="0" fontId="63" fillId="0" borderId="177" xfId="0" applyFont="1" applyBorder="1"/>
    <xf numFmtId="0" fontId="63" fillId="0" borderId="78" xfId="0" applyFont="1" applyBorder="1"/>
    <xf numFmtId="174" fontId="63" fillId="0" borderId="0" xfId="1" applyNumberFormat="1" applyFont="1"/>
    <xf numFmtId="174" fontId="63" fillId="0" borderId="78" xfId="1" applyNumberFormat="1" applyFont="1" applyBorder="1"/>
    <xf numFmtId="174" fontId="63" fillId="0" borderId="0" xfId="1" applyNumberFormat="1" applyFont="1" applyBorder="1"/>
    <xf numFmtId="0" fontId="63" fillId="0" borderId="0" xfId="0" applyFont="1"/>
    <xf numFmtId="0" fontId="63" fillId="0" borderId="77" xfId="0" applyFont="1" applyBorder="1"/>
    <xf numFmtId="0" fontId="63" fillId="0" borderId="188" xfId="0" applyFont="1" applyBorder="1"/>
    <xf numFmtId="0" fontId="63" fillId="0" borderId="173" xfId="0" applyFont="1" applyBorder="1"/>
    <xf numFmtId="0" fontId="63" fillId="0" borderId="180" xfId="0" applyFont="1" applyBorder="1"/>
    <xf numFmtId="173" fontId="108" fillId="53" borderId="0" xfId="4666" applyNumberFormat="1" applyFont="1" applyFill="1" applyBorder="1"/>
    <xf numFmtId="172" fontId="0" fillId="33" borderId="0" xfId="0" applyNumberFormat="1" applyFill="1"/>
    <xf numFmtId="172" fontId="0" fillId="108" borderId="0" xfId="6" applyFont="1" applyFill="1" applyBorder="1"/>
    <xf numFmtId="0" fontId="0" fillId="110" borderId="140" xfId="0" applyFill="1" applyBorder="1"/>
    <xf numFmtId="173" fontId="0" fillId="33" borderId="29" xfId="6" applyNumberFormat="1" applyFont="1" applyFill="1" applyBorder="1"/>
    <xf numFmtId="173" fontId="0" fillId="33" borderId="25" xfId="6" applyNumberFormat="1" applyFont="1" applyFill="1" applyBorder="1"/>
    <xf numFmtId="173" fontId="0" fillId="33" borderId="26" xfId="6" applyNumberFormat="1" applyFont="1" applyFill="1" applyBorder="1"/>
    <xf numFmtId="173" fontId="0" fillId="33" borderId="160" xfId="6" applyNumberFormat="1" applyFont="1" applyFill="1" applyBorder="1"/>
    <xf numFmtId="9" fontId="11" fillId="78" borderId="139" xfId="4558" applyNumberFormat="1" applyFont="1" applyFill="1" applyBorder="1" applyAlignment="1">
      <alignment horizontal="center" vertical="center" wrapText="1"/>
    </xf>
    <xf numFmtId="173" fontId="0" fillId="110" borderId="29" xfId="0" applyNumberFormat="1" applyFill="1" applyBorder="1"/>
    <xf numFmtId="173" fontId="0" fillId="110" borderId="30" xfId="0" applyNumberFormat="1" applyFill="1" applyBorder="1"/>
    <xf numFmtId="0" fontId="0" fillId="110" borderId="204" xfId="0" applyFill="1" applyBorder="1"/>
    <xf numFmtId="0" fontId="0" fillId="110" borderId="97" xfId="0" applyFill="1" applyBorder="1"/>
    <xf numFmtId="0" fontId="0" fillId="110" borderId="96" xfId="0" applyFill="1" applyBorder="1"/>
    <xf numFmtId="173" fontId="0" fillId="33" borderId="25" xfId="0" applyNumberFormat="1" applyFill="1" applyBorder="1"/>
    <xf numFmtId="173" fontId="0" fillId="33" borderId="26" xfId="0" applyNumberFormat="1" applyFill="1" applyBorder="1"/>
    <xf numFmtId="172" fontId="37" fillId="54" borderId="26" xfId="6" applyFont="1" applyFill="1" applyBorder="1"/>
    <xf numFmtId="0" fontId="37" fillId="54" borderId="26" xfId="0" applyFont="1" applyFill="1" applyBorder="1"/>
    <xf numFmtId="9" fontId="11" fillId="78" borderId="95" xfId="4558" applyNumberFormat="1" applyFont="1" applyFill="1" applyBorder="1" applyAlignment="1">
      <alignment horizontal="center" vertical="center" wrapText="1"/>
    </xf>
    <xf numFmtId="172" fontId="19" fillId="78" borderId="26" xfId="6" applyFont="1" applyFill="1" applyBorder="1" applyAlignment="1">
      <alignment horizontal="right" wrapText="1"/>
    </xf>
    <xf numFmtId="0" fontId="19" fillId="78" borderId="26" xfId="0" applyFont="1" applyFill="1" applyBorder="1" applyAlignment="1">
      <alignment horizontal="center" wrapText="1"/>
    </xf>
    <xf numFmtId="178" fontId="216" fillId="33" borderId="0" xfId="4558" applyNumberFormat="1" applyFont="1" applyFill="1"/>
    <xf numFmtId="172" fontId="216" fillId="33" borderId="0" xfId="6" applyFont="1" applyFill="1" applyAlignment="1">
      <alignment wrapText="1"/>
    </xf>
    <xf numFmtId="178" fontId="216" fillId="33" borderId="0" xfId="4558" applyNumberFormat="1" applyFont="1" applyFill="1" applyAlignment="1">
      <alignment wrapText="1"/>
    </xf>
    <xf numFmtId="172" fontId="0" fillId="33" borderId="0" xfId="6" applyFont="1" applyFill="1"/>
    <xf numFmtId="3" fontId="35" fillId="33" borderId="0" xfId="0" applyNumberFormat="1" applyFont="1" applyFill="1" applyAlignment="1" applyProtection="1">
      <alignment horizontal="center" vertical="center"/>
      <protection locked="0"/>
    </xf>
    <xf numFmtId="172" fontId="108" fillId="0" borderId="0" xfId="3273" applyNumberFormat="1" applyFont="1"/>
    <xf numFmtId="180" fontId="108" fillId="0" borderId="0" xfId="4666" applyNumberFormat="1" applyFont="1"/>
    <xf numFmtId="2" fontId="108" fillId="0" borderId="0" xfId="3273" applyNumberFormat="1" applyFont="1"/>
    <xf numFmtId="174" fontId="0" fillId="0" borderId="0" xfId="4666" applyNumberFormat="1" applyFont="1"/>
    <xf numFmtId="0" fontId="79" fillId="0" borderId="0" xfId="3273"/>
    <xf numFmtId="173" fontId="108" fillId="0" borderId="0" xfId="4666" applyNumberFormat="1" applyFont="1" applyFill="1" applyBorder="1"/>
    <xf numFmtId="173" fontId="108" fillId="116" borderId="0" xfId="4666" applyNumberFormat="1" applyFont="1" applyFill="1"/>
    <xf numFmtId="0" fontId="224" fillId="0" borderId="0" xfId="3273" applyFont="1" applyAlignment="1" applyProtection="1">
      <alignment horizontal="left" vertical="center"/>
      <protection locked="0"/>
    </xf>
    <xf numFmtId="173" fontId="108" fillId="0" borderId="0" xfId="4666" applyNumberFormat="1" applyFont="1" applyFill="1"/>
    <xf numFmtId="0" fontId="108" fillId="0" borderId="0" xfId="3273" applyFont="1" applyAlignment="1" applyProtection="1">
      <alignment horizontal="left" vertical="center"/>
      <protection locked="0"/>
    </xf>
    <xf numFmtId="173" fontId="108" fillId="0" borderId="0" xfId="3273" applyNumberFormat="1" applyFont="1"/>
    <xf numFmtId="173" fontId="108" fillId="0" borderId="0" xfId="4666" applyNumberFormat="1" applyFont="1"/>
    <xf numFmtId="0" fontId="108" fillId="0" borderId="0" xfId="3273" applyFont="1" applyAlignment="1">
      <alignment horizontal="left"/>
    </xf>
    <xf numFmtId="0" fontId="108" fillId="0" borderId="0" xfId="3273" applyFont="1"/>
    <xf numFmtId="0" fontId="218" fillId="115" borderId="0" xfId="4669" applyFont="1" applyFill="1"/>
    <xf numFmtId="0" fontId="222" fillId="115" borderId="0" xfId="4669" applyFont="1" applyFill="1"/>
    <xf numFmtId="173" fontId="0" fillId="110" borderId="30" xfId="6" applyNumberFormat="1" applyFont="1" applyFill="1" applyBorder="1"/>
    <xf numFmtId="172" fontId="0" fillId="33" borderId="30" xfId="6" applyFont="1" applyFill="1" applyBorder="1"/>
    <xf numFmtId="173" fontId="0" fillId="33" borderId="30" xfId="6" applyNumberFormat="1" applyFont="1" applyFill="1" applyBorder="1"/>
    <xf numFmtId="173" fontId="0" fillId="33" borderId="158" xfId="6" applyNumberFormat="1" applyFont="1" applyFill="1" applyBorder="1"/>
    <xf numFmtId="173" fontId="218" fillId="111" borderId="151" xfId="6" applyNumberFormat="1" applyFont="1" applyFill="1" applyBorder="1" applyAlignment="1">
      <alignment horizontal="right"/>
    </xf>
    <xf numFmtId="0" fontId="11" fillId="78" borderId="144" xfId="0" applyFont="1" applyFill="1" applyBorder="1" applyAlignment="1">
      <alignment horizontal="center"/>
    </xf>
    <xf numFmtId="172" fontId="219" fillId="0" borderId="0" xfId="4669" applyNumberFormat="1"/>
    <xf numFmtId="10" fontId="0" fillId="0" borderId="203" xfId="4667" applyNumberFormat="1" applyFont="1" applyBorder="1"/>
    <xf numFmtId="10" fontId="0" fillId="0" borderId="0" xfId="4667" applyNumberFormat="1" applyFont="1" applyBorder="1"/>
    <xf numFmtId="172" fontId="219" fillId="0" borderId="44" xfId="4669" applyNumberFormat="1" applyBorder="1"/>
    <xf numFmtId="172" fontId="219" fillId="0" borderId="42" xfId="4669" applyNumberFormat="1" applyBorder="1"/>
    <xf numFmtId="0" fontId="219" fillId="0" borderId="44" xfId="4669" applyBorder="1"/>
    <xf numFmtId="172" fontId="219" fillId="0" borderId="43" xfId="4669" applyNumberFormat="1" applyBorder="1"/>
    <xf numFmtId="0" fontId="219" fillId="0" borderId="43" xfId="4669" applyBorder="1"/>
    <xf numFmtId="0" fontId="219" fillId="0" borderId="42" xfId="4669" applyBorder="1"/>
    <xf numFmtId="9" fontId="219" fillId="0" borderId="0" xfId="4669" applyNumberFormat="1"/>
    <xf numFmtId="10" fontId="0" fillId="0" borderId="61" xfId="4667" applyNumberFormat="1" applyFont="1" applyBorder="1"/>
    <xf numFmtId="0" fontId="219" fillId="0" borderId="203" xfId="4669" applyBorder="1"/>
    <xf numFmtId="172" fontId="223" fillId="0" borderId="203" xfId="4668" applyFont="1" applyBorder="1"/>
    <xf numFmtId="172" fontId="223" fillId="0" borderId="61" xfId="4668" applyFont="1" applyBorder="1"/>
    <xf numFmtId="235" fontId="219" fillId="0" borderId="0" xfId="4669" applyNumberFormat="1"/>
    <xf numFmtId="235" fontId="0" fillId="0" borderId="61" xfId="4667" applyNumberFormat="1" applyFont="1" applyBorder="1"/>
    <xf numFmtId="172" fontId="223" fillId="0" borderId="0" xfId="4668" applyFont="1" applyBorder="1"/>
    <xf numFmtId="0" fontId="223" fillId="0" borderId="0" xfId="4669" applyFont="1"/>
    <xf numFmtId="10" fontId="219" fillId="0" borderId="203" xfId="4669" applyNumberFormat="1" applyBorder="1"/>
    <xf numFmtId="172" fontId="219" fillId="0" borderId="203" xfId="4669" applyNumberFormat="1" applyBorder="1"/>
    <xf numFmtId="172" fontId="219" fillId="0" borderId="61" xfId="4669" applyNumberFormat="1" applyBorder="1"/>
    <xf numFmtId="235" fontId="0" fillId="0" borderId="203" xfId="4667" applyNumberFormat="1" applyFont="1" applyBorder="1"/>
    <xf numFmtId="9" fontId="0" fillId="0" borderId="0" xfId="4667" applyFont="1" applyBorder="1"/>
    <xf numFmtId="10" fontId="219" fillId="0" borderId="0" xfId="4669" applyNumberFormat="1"/>
    <xf numFmtId="235" fontId="0" fillId="0" borderId="0" xfId="4667" applyNumberFormat="1" applyFont="1" applyBorder="1"/>
    <xf numFmtId="10" fontId="219" fillId="0" borderId="61" xfId="4669" applyNumberFormat="1" applyBorder="1"/>
    <xf numFmtId="172" fontId="0" fillId="0" borderId="0" xfId="4668" applyFont="1" applyBorder="1"/>
    <xf numFmtId="0" fontId="219" fillId="0" borderId="61" xfId="4669" applyBorder="1"/>
    <xf numFmtId="0" fontId="219" fillId="0" borderId="41" xfId="4669" applyBorder="1"/>
    <xf numFmtId="0" fontId="219" fillId="0" borderId="40" xfId="4669" applyBorder="1"/>
    <xf numFmtId="0" fontId="219" fillId="0" borderId="39" xfId="4669" applyBorder="1"/>
    <xf numFmtId="0" fontId="221" fillId="111" borderId="202" xfId="4669" applyFont="1" applyFill="1" applyBorder="1"/>
    <xf numFmtId="0" fontId="221" fillId="111" borderId="201" xfId="4669" applyFont="1" applyFill="1" applyBorder="1"/>
    <xf numFmtId="0" fontId="221" fillId="111" borderId="189" xfId="4669" applyFont="1" applyFill="1" applyBorder="1"/>
    <xf numFmtId="0" fontId="221" fillId="111" borderId="0" xfId="4669" applyFont="1" applyFill="1"/>
    <xf numFmtId="0" fontId="218" fillId="114" borderId="151" xfId="4669" applyFont="1" applyFill="1" applyBorder="1" applyAlignment="1">
      <alignment horizontal="right"/>
    </xf>
    <xf numFmtId="0" fontId="221" fillId="114" borderId="200" xfId="4669" applyFont="1" applyFill="1" applyBorder="1"/>
    <xf numFmtId="0" fontId="222" fillId="114" borderId="199" xfId="4669" applyFont="1" applyFill="1" applyBorder="1"/>
    <xf numFmtId="0" fontId="222" fillId="114" borderId="198" xfId="4669" applyFont="1" applyFill="1" applyBorder="1"/>
    <xf numFmtId="0" fontId="218" fillId="112" borderId="196" xfId="4669" applyFont="1" applyFill="1" applyBorder="1" applyAlignment="1">
      <alignment horizontal="left"/>
    </xf>
    <xf numFmtId="0" fontId="219" fillId="112" borderId="197" xfId="4669" applyFill="1" applyBorder="1"/>
    <xf numFmtId="0" fontId="218" fillId="112" borderId="151" xfId="4669" applyFont="1" applyFill="1" applyBorder="1" applyAlignment="1">
      <alignment horizontal="right"/>
    </xf>
    <xf numFmtId="0" fontId="221" fillId="112" borderId="195" xfId="4669" applyFont="1" applyFill="1" applyBorder="1"/>
    <xf numFmtId="0" fontId="222" fillId="112" borderId="194" xfId="4669" applyFont="1" applyFill="1" applyBorder="1"/>
    <xf numFmtId="0" fontId="219" fillId="112" borderId="193" xfId="4669" applyFill="1" applyBorder="1"/>
    <xf numFmtId="0" fontId="218" fillId="111" borderId="151" xfId="4669" applyFont="1" applyFill="1" applyBorder="1" applyAlignment="1">
      <alignment horizontal="center"/>
    </xf>
    <xf numFmtId="0" fontId="218" fillId="111" borderId="151" xfId="4669" applyFont="1" applyFill="1" applyBorder="1" applyAlignment="1">
      <alignment horizontal="right"/>
    </xf>
    <xf numFmtId="0" fontId="218" fillId="111" borderId="151" xfId="4669" applyFont="1" applyFill="1" applyBorder="1" applyAlignment="1">
      <alignment horizontal="left"/>
    </xf>
    <xf numFmtId="0" fontId="219" fillId="112" borderId="192" xfId="4669" applyFill="1" applyBorder="1"/>
    <xf numFmtId="0" fontId="222" fillId="113" borderId="151" xfId="4669" applyFont="1" applyFill="1" applyBorder="1"/>
    <xf numFmtId="0" fontId="218" fillId="111" borderId="0" xfId="4669" applyFont="1" applyFill="1"/>
    <xf numFmtId="0" fontId="222" fillId="111" borderId="0" xfId="4669" applyFont="1" applyFill="1"/>
    <xf numFmtId="0" fontId="219" fillId="111" borderId="189" xfId="4669" applyFill="1" applyBorder="1"/>
    <xf numFmtId="0" fontId="219" fillId="111" borderId="0" xfId="4669" applyFill="1"/>
    <xf numFmtId="0" fontId="219" fillId="112" borderId="191" xfId="4669" applyFill="1" applyBorder="1"/>
    <xf numFmtId="0" fontId="219" fillId="112" borderId="190" xfId="4669" applyFill="1" applyBorder="1"/>
    <xf numFmtId="0" fontId="221" fillId="112" borderId="0" xfId="4669" applyFont="1" applyFill="1"/>
    <xf numFmtId="0" fontId="220" fillId="112" borderId="0" xfId="4669" applyFont="1" applyFill="1"/>
    <xf numFmtId="0" fontId="219" fillId="0" borderId="0" xfId="4669"/>
    <xf numFmtId="0" fontId="219" fillId="112" borderId="189" xfId="4669" applyFill="1" applyBorder="1"/>
    <xf numFmtId="0" fontId="219" fillId="112" borderId="0" xfId="4669" applyFill="1"/>
    <xf numFmtId="177" fontId="38" fillId="33" borderId="179" xfId="2" applyNumberFormat="1" applyFont="1" applyFill="1" applyBorder="1" applyAlignment="1" applyProtection="1">
      <alignment horizontal="center" vertical="center"/>
      <protection locked="0"/>
    </xf>
    <xf numFmtId="284" fontId="38" fillId="33" borderId="118" xfId="2" applyNumberFormat="1" applyFont="1" applyFill="1" applyBorder="1" applyAlignment="1" applyProtection="1">
      <alignment horizontal="center" vertical="center"/>
      <protection locked="0"/>
    </xf>
    <xf numFmtId="3" fontId="67" fillId="33" borderId="177" xfId="0" applyNumberFormat="1" applyFont="1" applyFill="1" applyBorder="1" applyAlignment="1" applyProtection="1">
      <alignment horizontal="left" vertical="center"/>
      <protection locked="0"/>
    </xf>
    <xf numFmtId="0" fontId="215" fillId="33" borderId="0" xfId="0" applyFont="1" applyFill="1" applyProtection="1">
      <protection locked="0"/>
    </xf>
    <xf numFmtId="3" fontId="211" fillId="33" borderId="177" xfId="0" applyNumberFormat="1" applyFont="1" applyFill="1" applyBorder="1" applyAlignment="1" applyProtection="1">
      <alignment horizontal="left" vertical="center"/>
      <protection locked="0"/>
    </xf>
    <xf numFmtId="3" fontId="59" fillId="33" borderId="0" xfId="0" applyNumberFormat="1" applyFont="1" applyFill="1" applyProtection="1">
      <protection locked="0"/>
    </xf>
    <xf numFmtId="44" fontId="0" fillId="33" borderId="0" xfId="2" applyFont="1" applyFill="1" applyProtection="1">
      <protection locked="0"/>
    </xf>
    <xf numFmtId="173" fontId="35" fillId="33" borderId="0" xfId="6" applyNumberFormat="1" applyFont="1" applyFill="1" applyBorder="1" applyAlignment="1" applyProtection="1">
      <alignment horizontal="center" vertical="center"/>
      <protection locked="0"/>
    </xf>
    <xf numFmtId="3" fontId="211" fillId="33" borderId="77" xfId="0" applyNumberFormat="1" applyFont="1" applyFill="1" applyBorder="1" applyAlignment="1" applyProtection="1">
      <alignment vertical="center"/>
      <protection locked="0"/>
    </xf>
    <xf numFmtId="177" fontId="35" fillId="33" borderId="78" xfId="6" applyNumberFormat="1" applyFont="1" applyFill="1" applyBorder="1" applyAlignment="1" applyProtection="1">
      <alignment horizontal="center" vertical="center"/>
      <protection locked="0"/>
    </xf>
    <xf numFmtId="3" fontId="211" fillId="33" borderId="0" xfId="0" applyNumberFormat="1" applyFont="1" applyFill="1" applyAlignment="1" applyProtection="1">
      <alignment horizontal="center" vertical="center"/>
      <protection locked="0"/>
    </xf>
    <xf numFmtId="0" fontId="75" fillId="33" borderId="0" xfId="0" applyFont="1" applyFill="1"/>
    <xf numFmtId="0" fontId="211" fillId="33" borderId="0" xfId="0" applyFont="1" applyFill="1" applyAlignment="1" applyProtection="1">
      <alignment vertical="top" wrapText="1"/>
      <protection locked="0"/>
    </xf>
    <xf numFmtId="0" fontId="211" fillId="107" borderId="177" xfId="0" applyFont="1" applyFill="1" applyBorder="1" applyAlignment="1" applyProtection="1">
      <alignment horizontal="left" vertical="center"/>
      <protection locked="0"/>
    </xf>
    <xf numFmtId="44" fontId="35" fillId="33" borderId="78" xfId="2" applyFont="1" applyFill="1" applyBorder="1" applyAlignment="1" applyProtection="1">
      <alignment horizontal="center" vertical="center"/>
      <protection locked="0"/>
    </xf>
    <xf numFmtId="10" fontId="206" fillId="33" borderId="0" xfId="3" applyNumberFormat="1" applyFont="1" applyFill="1" applyBorder="1" applyAlignment="1" applyProtection="1">
      <alignment horizontal="center" vertical="center"/>
      <protection locked="0"/>
    </xf>
    <xf numFmtId="10" fontId="206" fillId="33" borderId="0" xfId="3" applyNumberFormat="1" applyFont="1" applyFill="1" applyBorder="1" applyAlignment="1" applyProtection="1">
      <alignment horizontal="center" vertical="center"/>
    </xf>
    <xf numFmtId="10" fontId="59" fillId="54" borderId="0" xfId="3" applyNumberFormat="1" applyFont="1" applyFill="1" applyBorder="1" applyAlignment="1" applyProtection="1">
      <alignment horizontal="center" vertical="center"/>
      <protection locked="0"/>
    </xf>
    <xf numFmtId="0" fontId="211" fillId="33" borderId="77" xfId="0" applyFont="1" applyFill="1" applyBorder="1" applyAlignment="1" applyProtection="1">
      <alignment vertical="top" wrapText="1"/>
      <protection locked="0"/>
    </xf>
    <xf numFmtId="3" fontId="211" fillId="33" borderId="0" xfId="0" applyNumberFormat="1" applyFont="1" applyFill="1" applyAlignment="1" applyProtection="1">
      <alignment vertical="center"/>
      <protection locked="0"/>
    </xf>
    <xf numFmtId="3" fontId="211" fillId="33" borderId="177" xfId="0" applyNumberFormat="1" applyFont="1" applyFill="1" applyBorder="1" applyAlignment="1" applyProtection="1">
      <alignment vertical="center"/>
      <protection locked="0"/>
    </xf>
    <xf numFmtId="284" fontId="38" fillId="33" borderId="0" xfId="2" applyNumberFormat="1" applyFont="1" applyFill="1" applyBorder="1" applyAlignment="1" applyProtection="1">
      <alignment horizontal="center" vertical="center"/>
      <protection locked="0"/>
    </xf>
    <xf numFmtId="177" fontId="38" fillId="33" borderId="78" xfId="2" applyNumberFormat="1" applyFont="1" applyFill="1" applyBorder="1" applyAlignment="1" applyProtection="1">
      <alignment horizontal="center" vertical="center"/>
      <protection locked="0"/>
    </xf>
    <xf numFmtId="177" fontId="38" fillId="33" borderId="0" xfId="6" applyNumberFormat="1" applyFont="1" applyFill="1" applyBorder="1" applyAlignment="1" applyProtection="1">
      <alignment horizontal="center" vertical="center"/>
      <protection locked="0"/>
    </xf>
    <xf numFmtId="177" fontId="35" fillId="33" borderId="78" xfId="2" applyNumberFormat="1" applyFont="1" applyFill="1" applyBorder="1" applyAlignment="1" applyProtection="1">
      <alignment horizontal="center" vertical="center"/>
      <protection locked="0"/>
    </xf>
    <xf numFmtId="177" fontId="35" fillId="33" borderId="0" xfId="6" applyNumberFormat="1" applyFont="1" applyFill="1" applyBorder="1" applyAlignment="1" applyProtection="1">
      <alignment horizontal="center" vertical="center"/>
      <protection locked="0"/>
    </xf>
    <xf numFmtId="44" fontId="38" fillId="33" borderId="78" xfId="2" applyFont="1" applyFill="1" applyBorder="1" applyAlignment="1" applyProtection="1">
      <alignment horizontal="center" vertical="center"/>
      <protection locked="0"/>
    </xf>
    <xf numFmtId="3" fontId="38" fillId="33" borderId="188" xfId="0" applyNumberFormat="1" applyFont="1" applyFill="1" applyBorder="1" applyAlignment="1" applyProtection="1">
      <alignment horizontal="center" vertical="center"/>
      <protection locked="0"/>
    </xf>
    <xf numFmtId="3" fontId="63" fillId="54" borderId="26" xfId="0" applyNumberFormat="1" applyFont="1" applyFill="1" applyBorder="1" applyAlignment="1" applyProtection="1">
      <alignment horizontal="center" vertical="center"/>
      <protection locked="0"/>
    </xf>
    <xf numFmtId="10" fontId="35" fillId="54" borderId="0" xfId="3" applyNumberFormat="1" applyFont="1" applyFill="1" applyBorder="1" applyAlignment="1">
      <alignment horizontal="center" vertical="center"/>
    </xf>
    <xf numFmtId="0" fontId="33" fillId="33" borderId="0" xfId="0" applyFont="1" applyFill="1" applyAlignment="1" applyProtection="1">
      <alignment vertical="center" wrapText="1"/>
      <protection locked="0"/>
    </xf>
    <xf numFmtId="174" fontId="208" fillId="33" borderId="88" xfId="4670" applyNumberFormat="1" applyFont="1" applyFill="1" applyBorder="1" applyAlignment="1" applyProtection="1">
      <alignment horizontal="left" vertical="center"/>
      <protection locked="0"/>
    </xf>
    <xf numFmtId="174" fontId="208" fillId="54" borderId="88" xfId="4670" applyNumberFormat="1" applyFont="1" applyFill="1" applyBorder="1" applyAlignment="1" applyProtection="1">
      <alignment horizontal="left" vertical="center"/>
      <protection locked="0"/>
    </xf>
    <xf numFmtId="0" fontId="66" fillId="33" borderId="0" xfId="0" applyFont="1" applyFill="1" applyAlignment="1" applyProtection="1">
      <alignment horizontal="left" vertical="top"/>
      <protection locked="0"/>
    </xf>
    <xf numFmtId="0" fontId="0" fillId="33" borderId="0" xfId="0" applyFill="1"/>
    <xf numFmtId="0" fontId="0" fillId="33" borderId="0" xfId="0" applyFill="1" applyAlignment="1">
      <alignment vertical="center"/>
    </xf>
    <xf numFmtId="0" fontId="63" fillId="33" borderId="0" xfId="0" applyFont="1" applyFill="1" applyProtection="1">
      <protection locked="0"/>
    </xf>
    <xf numFmtId="0" fontId="63" fillId="33" borderId="0" xfId="0" applyFont="1" applyFill="1" applyAlignment="1" applyProtection="1">
      <alignment horizontal="center" vertical="center"/>
      <protection locked="0"/>
    </xf>
    <xf numFmtId="0" fontId="68" fillId="33" borderId="0" xfId="0" applyFont="1" applyFill="1" applyProtection="1">
      <protection locked="0"/>
    </xf>
    <xf numFmtId="0" fontId="70" fillId="33" borderId="0" xfId="0" applyFont="1" applyFill="1" applyAlignment="1" applyProtection="1">
      <alignment horizontal="center" vertical="center"/>
      <protection locked="0"/>
    </xf>
    <xf numFmtId="0" fontId="68" fillId="33" borderId="0" xfId="0" applyFont="1" applyFill="1" applyAlignment="1" applyProtection="1">
      <alignment horizontal="center" vertical="center"/>
      <protection locked="0"/>
    </xf>
    <xf numFmtId="0" fontId="33" fillId="33" borderId="0" xfId="0" applyFont="1" applyFill="1" applyAlignment="1" applyProtection="1">
      <alignment horizontal="left" vertical="top" wrapText="1"/>
      <protection locked="0"/>
    </xf>
    <xf numFmtId="0" fontId="33" fillId="33" borderId="0" xfId="0" applyFont="1" applyFill="1" applyAlignment="1" applyProtection="1">
      <alignment vertical="top"/>
      <protection locked="0"/>
    </xf>
    <xf numFmtId="3" fontId="34" fillId="33" borderId="0" xfId="0" applyNumberFormat="1" applyFont="1" applyFill="1" applyAlignment="1" applyProtection="1">
      <alignment horizontal="left" vertical="center"/>
      <protection locked="0"/>
    </xf>
    <xf numFmtId="0" fontId="66" fillId="33" borderId="0" xfId="0" applyFont="1" applyFill="1" applyProtection="1">
      <protection locked="0"/>
    </xf>
    <xf numFmtId="0" fontId="70" fillId="33" borderId="0" xfId="0" applyFont="1" applyFill="1" applyProtection="1">
      <protection locked="0"/>
    </xf>
    <xf numFmtId="0" fontId="59" fillId="33" borderId="0" xfId="0" applyFont="1" applyFill="1" applyProtection="1">
      <protection locked="0"/>
    </xf>
    <xf numFmtId="0" fontId="71" fillId="78" borderId="174" xfId="0" applyFont="1" applyFill="1" applyBorder="1" applyAlignment="1" applyProtection="1">
      <alignment horizontal="center" vertical="center" wrapText="1"/>
      <protection locked="0"/>
    </xf>
    <xf numFmtId="0" fontId="71" fillId="78" borderId="120" xfId="0" applyFont="1" applyFill="1" applyBorder="1" applyAlignment="1" applyProtection="1">
      <alignment horizontal="center" vertical="center" wrapText="1"/>
      <protection locked="0"/>
    </xf>
    <xf numFmtId="0" fontId="71" fillId="78" borderId="134" xfId="0" applyFont="1" applyFill="1" applyBorder="1" applyAlignment="1" applyProtection="1">
      <alignment horizontal="center" vertical="center" wrapText="1"/>
      <protection locked="0"/>
    </xf>
    <xf numFmtId="3" fontId="212" fillId="33" borderId="77" xfId="0" applyNumberFormat="1" applyFont="1" applyFill="1" applyBorder="1" applyAlignment="1" applyProtection="1">
      <alignment vertical="center"/>
      <protection locked="0"/>
    </xf>
    <xf numFmtId="3" fontId="69" fillId="33" borderId="0" xfId="0" applyNumberFormat="1" applyFont="1" applyFill="1" applyAlignment="1" applyProtection="1">
      <alignment vertical="center"/>
      <protection locked="0"/>
    </xf>
    <xf numFmtId="3" fontId="69" fillId="33" borderId="0" xfId="0" applyNumberFormat="1" applyFont="1" applyFill="1" applyAlignment="1" applyProtection="1">
      <alignment horizontal="center" vertical="center"/>
      <protection locked="0"/>
    </xf>
    <xf numFmtId="3" fontId="69" fillId="33" borderId="78" xfId="0" applyNumberFormat="1" applyFont="1" applyFill="1" applyBorder="1" applyAlignment="1" applyProtection="1">
      <alignment horizontal="center" vertical="center"/>
      <protection locked="0"/>
    </xf>
    <xf numFmtId="3" fontId="33" fillId="33" borderId="77" xfId="0" applyNumberFormat="1" applyFont="1" applyFill="1" applyBorder="1" applyAlignment="1" applyProtection="1">
      <alignment vertical="center"/>
      <protection locked="0"/>
    </xf>
    <xf numFmtId="3" fontId="35" fillId="54" borderId="26" xfId="0" applyNumberFormat="1" applyFont="1" applyFill="1" applyBorder="1" applyAlignment="1" applyProtection="1">
      <alignment horizontal="center" vertical="center"/>
      <protection locked="0"/>
    </xf>
    <xf numFmtId="9" fontId="63" fillId="54" borderId="78" xfId="3" applyFont="1" applyFill="1" applyBorder="1" applyAlignment="1" applyProtection="1">
      <alignment horizontal="center" vertical="center"/>
      <protection locked="0"/>
    </xf>
    <xf numFmtId="0" fontId="59" fillId="33" borderId="78" xfId="0" applyFont="1" applyFill="1" applyBorder="1" applyAlignment="1" applyProtection="1">
      <alignment horizontal="center" vertical="center"/>
      <protection locked="0"/>
    </xf>
    <xf numFmtId="3" fontId="67" fillId="33" borderId="77" xfId="0" applyNumberFormat="1" applyFont="1" applyFill="1" applyBorder="1" applyAlignment="1" applyProtection="1">
      <alignment vertical="center"/>
      <protection locked="0"/>
    </xf>
    <xf numFmtId="3" fontId="38" fillId="33" borderId="0" xfId="0" applyNumberFormat="1" applyFont="1" applyFill="1" applyAlignment="1" applyProtection="1">
      <alignment vertical="center" wrapText="1"/>
      <protection locked="0"/>
    </xf>
    <xf numFmtId="3" fontId="38" fillId="33" borderId="0" xfId="0" applyNumberFormat="1" applyFont="1" applyFill="1" applyAlignment="1" applyProtection="1">
      <alignment horizontal="center" vertical="center"/>
      <protection locked="0"/>
    </xf>
    <xf numFmtId="9" fontId="63" fillId="33" borderId="0" xfId="0" applyNumberFormat="1" applyFont="1" applyFill="1" applyAlignment="1" applyProtection="1">
      <alignment horizontal="center" vertical="center"/>
      <protection locked="0"/>
    </xf>
    <xf numFmtId="9" fontId="64" fillId="33" borderId="78" xfId="0" applyNumberFormat="1" applyFont="1" applyFill="1" applyBorder="1" applyAlignment="1" applyProtection="1">
      <alignment horizontal="center" vertical="center"/>
      <protection locked="0"/>
    </xf>
    <xf numFmtId="0" fontId="65" fillId="33" borderId="0" xfId="0" applyFont="1" applyFill="1" applyProtection="1">
      <protection locked="0"/>
    </xf>
    <xf numFmtId="3" fontId="35" fillId="33" borderId="0" xfId="0" applyNumberFormat="1" applyFont="1" applyFill="1" applyAlignment="1" applyProtection="1">
      <alignment vertical="center"/>
      <protection locked="0"/>
    </xf>
    <xf numFmtId="3" fontId="35" fillId="33" borderId="0" xfId="0" applyNumberFormat="1" applyFont="1" applyFill="1" applyAlignment="1" applyProtection="1">
      <alignment vertical="center" wrapText="1"/>
      <protection locked="0"/>
    </xf>
    <xf numFmtId="9" fontId="63" fillId="33" borderId="78" xfId="0" applyNumberFormat="1" applyFont="1" applyFill="1" applyBorder="1" applyAlignment="1" applyProtection="1">
      <alignment horizontal="center" vertical="center"/>
      <protection locked="0"/>
    </xf>
    <xf numFmtId="0" fontId="33" fillId="33" borderId="77" xfId="0" applyFont="1" applyFill="1" applyBorder="1" applyAlignment="1" applyProtection="1">
      <alignment vertical="top"/>
      <protection locked="0"/>
    </xf>
    <xf numFmtId="9" fontId="59" fillId="33" borderId="78" xfId="3" applyFont="1" applyFill="1" applyBorder="1" applyAlignment="1" applyProtection="1">
      <alignment horizontal="center" vertical="center"/>
      <protection locked="0"/>
    </xf>
    <xf numFmtId="0" fontId="35" fillId="33" borderId="0" xfId="0" applyFont="1" applyFill="1" applyAlignment="1" applyProtection="1">
      <alignment vertical="top" wrapText="1"/>
      <protection locked="0"/>
    </xf>
    <xf numFmtId="9" fontId="63" fillId="33" borderId="78" xfId="3" applyFont="1" applyFill="1" applyBorder="1" applyAlignment="1" applyProtection="1">
      <alignment horizontal="center" vertical="center"/>
      <protection locked="0"/>
    </xf>
    <xf numFmtId="0" fontId="33" fillId="33" borderId="77" xfId="0" applyFont="1" applyFill="1" applyBorder="1" applyAlignment="1" applyProtection="1">
      <alignment vertical="top" wrapText="1"/>
      <protection locked="0"/>
    </xf>
    <xf numFmtId="3" fontId="33" fillId="33" borderId="77" xfId="0" applyNumberFormat="1" applyFont="1" applyFill="1" applyBorder="1" applyAlignment="1" applyProtection="1">
      <alignment vertical="center" wrapText="1"/>
      <protection locked="0"/>
    </xf>
    <xf numFmtId="3" fontId="35" fillId="33" borderId="0" xfId="0" applyNumberFormat="1" applyFont="1" applyFill="1" applyAlignment="1" applyProtection="1">
      <alignment horizontal="left" vertical="center"/>
      <protection locked="0"/>
    </xf>
    <xf numFmtId="3" fontId="212" fillId="33" borderId="77" xfId="0" applyNumberFormat="1" applyFont="1" applyFill="1" applyBorder="1" applyAlignment="1" applyProtection="1">
      <alignment vertical="center" wrapText="1"/>
      <protection locked="0"/>
    </xf>
    <xf numFmtId="3" fontId="69" fillId="33" borderId="0" xfId="0" applyNumberFormat="1" applyFont="1" applyFill="1" applyAlignment="1" applyProtection="1">
      <alignment vertical="center" wrapText="1"/>
      <protection locked="0"/>
    </xf>
    <xf numFmtId="3" fontId="33" fillId="33" borderId="77" xfId="0" applyNumberFormat="1" applyFont="1" applyFill="1" applyBorder="1" applyAlignment="1" applyProtection="1">
      <alignment horizontal="center" vertical="center"/>
      <protection locked="0"/>
    </xf>
    <xf numFmtId="3" fontId="67" fillId="33" borderId="77" xfId="0" applyNumberFormat="1" applyFont="1" applyFill="1" applyBorder="1" applyAlignment="1" applyProtection="1">
      <alignment horizontal="center" vertical="center"/>
      <protection locked="0"/>
    </xf>
    <xf numFmtId="3" fontId="33" fillId="33" borderId="77" xfId="0" applyNumberFormat="1" applyFont="1" applyFill="1" applyBorder="1" applyAlignment="1" applyProtection="1">
      <alignment horizontal="left" vertical="center"/>
      <protection locked="0"/>
    </xf>
    <xf numFmtId="3" fontId="35" fillId="33" borderId="118" xfId="0" applyNumberFormat="1" applyFont="1" applyFill="1" applyBorder="1" applyAlignment="1" applyProtection="1">
      <alignment horizontal="center" vertical="center"/>
      <protection locked="0"/>
    </xf>
    <xf numFmtId="3" fontId="66" fillId="33" borderId="159" xfId="0" applyNumberFormat="1" applyFont="1" applyFill="1" applyBorder="1" applyAlignment="1" applyProtection="1">
      <alignment horizontal="left" vertical="center"/>
      <protection locked="0"/>
    </xf>
    <xf numFmtId="3" fontId="64" fillId="33" borderId="158" xfId="0" applyNumberFormat="1" applyFont="1" applyFill="1" applyBorder="1" applyAlignment="1" applyProtection="1">
      <alignment horizontal="center" vertical="center"/>
      <protection locked="0"/>
    </xf>
    <xf numFmtId="3" fontId="64" fillId="33" borderId="160" xfId="0" applyNumberFormat="1" applyFont="1" applyFill="1" applyBorder="1" applyAlignment="1" applyProtection="1">
      <alignment horizontal="center" vertical="center"/>
      <protection locked="0"/>
    </xf>
    <xf numFmtId="3" fontId="205" fillId="33" borderId="0" xfId="0" applyNumberFormat="1" applyFont="1" applyFill="1" applyAlignment="1" applyProtection="1">
      <alignment horizontal="left" vertical="center"/>
      <protection locked="0"/>
    </xf>
    <xf numFmtId="3" fontId="38" fillId="33" borderId="78" xfId="0" applyNumberFormat="1" applyFont="1" applyFill="1" applyBorder="1" applyAlignment="1" applyProtection="1">
      <alignment horizontal="center" vertical="center"/>
      <protection locked="0"/>
    </xf>
    <xf numFmtId="0" fontId="73" fillId="33" borderId="0" xfId="0" applyFont="1" applyFill="1" applyAlignment="1" applyProtection="1">
      <alignment horizontal="center"/>
      <protection locked="0"/>
    </xf>
    <xf numFmtId="0" fontId="60" fillId="33" borderId="0" xfId="0" applyFont="1" applyFill="1" applyAlignment="1" applyProtection="1">
      <alignment horizontal="center"/>
      <protection locked="0"/>
    </xf>
    <xf numFmtId="3" fontId="34" fillId="33" borderId="0" xfId="0" applyNumberFormat="1" applyFont="1" applyFill="1" applyAlignment="1" applyProtection="1">
      <alignment horizontal="center" vertical="center"/>
      <protection locked="0"/>
    </xf>
    <xf numFmtId="283" fontId="35" fillId="33" borderId="0" xfId="0" applyNumberFormat="1" applyFont="1" applyFill="1" applyAlignment="1" applyProtection="1">
      <alignment horizontal="center" vertical="center"/>
      <protection locked="0"/>
    </xf>
    <xf numFmtId="3" fontId="38" fillId="33" borderId="0" xfId="0" applyNumberFormat="1" applyFont="1" applyFill="1" applyAlignment="1" applyProtection="1">
      <alignment vertical="center"/>
      <protection locked="0"/>
    </xf>
    <xf numFmtId="177" fontId="38" fillId="33" borderId="0" xfId="0" applyNumberFormat="1" applyFont="1" applyFill="1" applyAlignment="1" applyProtection="1">
      <alignment horizontal="center" vertical="center"/>
      <protection locked="0"/>
    </xf>
    <xf numFmtId="3" fontId="67" fillId="33" borderId="77" xfId="0" applyNumberFormat="1" applyFont="1" applyFill="1" applyBorder="1" applyAlignment="1" applyProtection="1">
      <alignment horizontal="left" vertical="center"/>
      <protection locked="0"/>
    </xf>
    <xf numFmtId="0" fontId="73" fillId="33" borderId="0" xfId="0" applyFont="1" applyFill="1" applyProtection="1">
      <protection locked="0"/>
    </xf>
    <xf numFmtId="176" fontId="38" fillId="33" borderId="0" xfId="0" applyNumberFormat="1" applyFont="1" applyFill="1" applyAlignment="1" applyProtection="1">
      <alignment horizontal="center" vertical="center"/>
      <protection locked="0"/>
    </xf>
    <xf numFmtId="3" fontId="63" fillId="33" borderId="0" xfId="0" applyNumberFormat="1" applyFont="1" applyFill="1" applyAlignment="1" applyProtection="1">
      <alignment horizontal="center" vertical="center"/>
      <protection locked="0"/>
    </xf>
    <xf numFmtId="3" fontId="35" fillId="33" borderId="118" xfId="0" applyNumberFormat="1" applyFont="1" applyFill="1" applyBorder="1" applyAlignment="1" applyProtection="1">
      <alignment vertical="center"/>
      <protection locked="0"/>
    </xf>
    <xf numFmtId="0" fontId="210" fillId="54" borderId="0" xfId="0" applyFont="1" applyFill="1" applyProtection="1">
      <protection locked="0"/>
    </xf>
    <xf numFmtId="3" fontId="35" fillId="54" borderId="0" xfId="0" applyNumberFormat="1" applyFont="1" applyFill="1" applyAlignment="1" applyProtection="1">
      <alignment vertical="center"/>
      <protection locked="0"/>
    </xf>
    <xf numFmtId="0" fontId="35" fillId="54" borderId="0" xfId="0" applyFont="1" applyFill="1" applyAlignment="1" applyProtection="1">
      <alignment vertical="center"/>
      <protection locked="0"/>
    </xf>
    <xf numFmtId="3" fontId="205" fillId="33" borderId="0" xfId="0" applyNumberFormat="1" applyFont="1" applyFill="1" applyAlignment="1" applyProtection="1">
      <alignment horizontal="center" vertical="center"/>
      <protection locked="0"/>
    </xf>
    <xf numFmtId="3" fontId="63" fillId="33" borderId="118" xfId="0" applyNumberFormat="1" applyFont="1" applyFill="1" applyBorder="1" applyAlignment="1" applyProtection="1">
      <alignment horizontal="center" vertical="center"/>
      <protection locked="0"/>
    </xf>
    <xf numFmtId="3" fontId="34" fillId="33" borderId="118" xfId="0" applyNumberFormat="1" applyFont="1" applyFill="1" applyBorder="1" applyAlignment="1" applyProtection="1">
      <alignment horizontal="left" vertical="center"/>
      <protection locked="0"/>
    </xf>
    <xf numFmtId="0" fontId="59" fillId="33" borderId="118" xfId="0" applyFont="1" applyFill="1" applyBorder="1" applyProtection="1">
      <protection locked="0"/>
    </xf>
    <xf numFmtId="3" fontId="38" fillId="33" borderId="179" xfId="0" applyNumberFormat="1" applyFont="1" applyFill="1" applyBorder="1" applyAlignment="1" applyProtection="1">
      <alignment horizontal="center" vertical="center"/>
      <protection locked="0"/>
    </xf>
    <xf numFmtId="0" fontId="34" fillId="54" borderId="0" xfId="0" applyFont="1" applyFill="1" applyProtection="1">
      <protection locked="0"/>
    </xf>
    <xf numFmtId="39" fontId="64" fillId="54" borderId="0" xfId="0" applyNumberFormat="1" applyFont="1" applyFill="1" applyAlignment="1" applyProtection="1">
      <alignment horizontal="center"/>
      <protection locked="0"/>
    </xf>
    <xf numFmtId="0" fontId="63" fillId="54" borderId="0" xfId="0" applyFont="1" applyFill="1" applyAlignment="1" applyProtection="1">
      <alignment horizontal="center" vertical="center"/>
      <protection locked="0"/>
    </xf>
    <xf numFmtId="3" fontId="66" fillId="33" borderId="124" xfId="0" applyNumberFormat="1" applyFont="1" applyFill="1" applyBorder="1" applyAlignment="1" applyProtection="1">
      <alignment horizontal="left" vertical="center"/>
      <protection locked="0"/>
    </xf>
    <xf numFmtId="3" fontId="64" fillId="33" borderId="95" xfId="0" applyNumberFormat="1" applyFont="1" applyFill="1" applyBorder="1" applyAlignment="1" applyProtection="1">
      <alignment horizontal="center" vertical="center"/>
      <protection locked="0"/>
    </xf>
    <xf numFmtId="3" fontId="64" fillId="33" borderId="125" xfId="0" applyNumberFormat="1" applyFont="1" applyFill="1" applyBorder="1" applyAlignment="1" applyProtection="1">
      <alignment horizontal="center" vertical="center"/>
      <protection locked="0"/>
    </xf>
    <xf numFmtId="3" fontId="38" fillId="33" borderId="173" xfId="0" applyNumberFormat="1" applyFont="1" applyFill="1" applyBorder="1" applyAlignment="1" applyProtection="1">
      <alignment horizontal="left" vertical="center"/>
      <protection locked="0"/>
    </xf>
    <xf numFmtId="3" fontId="205" fillId="33" borderId="173" xfId="0" applyNumberFormat="1" applyFont="1" applyFill="1" applyBorder="1" applyAlignment="1" applyProtection="1">
      <alignment horizontal="left" vertical="center"/>
      <protection locked="0"/>
    </xf>
    <xf numFmtId="3" fontId="64" fillId="33" borderId="173" xfId="0" applyNumberFormat="1" applyFont="1" applyFill="1" applyBorder="1" applyAlignment="1" applyProtection="1">
      <alignment horizontal="center" vertical="center"/>
      <protection locked="0"/>
    </xf>
    <xf numFmtId="0" fontId="65" fillId="33" borderId="173" xfId="0" applyFont="1" applyFill="1" applyBorder="1" applyProtection="1">
      <protection locked="0"/>
    </xf>
    <xf numFmtId="3" fontId="38" fillId="33" borderId="173" xfId="0" applyNumberFormat="1" applyFont="1" applyFill="1" applyBorder="1" applyAlignment="1" applyProtection="1">
      <alignment horizontal="center" vertical="center"/>
      <protection locked="0"/>
    </xf>
    <xf numFmtId="10" fontId="63" fillId="54" borderId="0" xfId="0" applyNumberFormat="1" applyFont="1" applyFill="1" applyAlignment="1" applyProtection="1">
      <alignment horizontal="center" vertical="center"/>
      <protection locked="0"/>
    </xf>
    <xf numFmtId="10" fontId="206" fillId="33" borderId="0" xfId="0" applyNumberFormat="1" applyFont="1" applyFill="1" applyAlignment="1">
      <alignment horizontal="center" vertical="center"/>
    </xf>
    <xf numFmtId="10" fontId="63" fillId="33" borderId="0" xfId="0" applyNumberFormat="1" applyFont="1" applyFill="1" applyAlignment="1" applyProtection="1">
      <alignment horizontal="center" vertical="center"/>
      <protection locked="0"/>
    </xf>
    <xf numFmtId="10" fontId="64" fillId="33" borderId="0" xfId="0" applyNumberFormat="1" applyFont="1" applyFill="1" applyAlignment="1" applyProtection="1">
      <alignment horizontal="center" vertical="center"/>
      <protection locked="0"/>
    </xf>
    <xf numFmtId="10" fontId="69" fillId="33" borderId="0" xfId="0" applyNumberFormat="1" applyFont="1" applyFill="1" applyAlignment="1" applyProtection="1">
      <alignment horizontal="center" vertical="center"/>
      <protection locked="0"/>
    </xf>
    <xf numFmtId="10" fontId="63" fillId="54" borderId="0" xfId="3" applyNumberFormat="1" applyFont="1" applyFill="1" applyBorder="1" applyAlignment="1" applyProtection="1">
      <alignment horizontal="center" vertical="center"/>
      <protection locked="0"/>
    </xf>
    <xf numFmtId="10" fontId="63" fillId="33" borderId="0" xfId="3" applyNumberFormat="1" applyFont="1" applyFill="1" applyBorder="1" applyAlignment="1" applyProtection="1">
      <alignment horizontal="center" vertical="center"/>
      <protection locked="0"/>
    </xf>
    <xf numFmtId="10" fontId="59" fillId="33" borderId="0" xfId="3" applyNumberFormat="1" applyFont="1" applyFill="1" applyBorder="1" applyAlignment="1" applyProtection="1">
      <alignment horizontal="center" vertical="center"/>
      <protection locked="0"/>
    </xf>
    <xf numFmtId="10" fontId="35" fillId="33" borderId="0" xfId="3" applyNumberFormat="1" applyFont="1" applyFill="1" applyBorder="1" applyAlignment="1" applyProtection="1">
      <alignment horizontal="center" vertical="center"/>
      <protection locked="0"/>
    </xf>
    <xf numFmtId="10" fontId="59" fillId="33" borderId="0" xfId="0" applyNumberFormat="1" applyFont="1" applyFill="1" applyAlignment="1" applyProtection="1">
      <alignment vertical="center"/>
      <protection locked="0"/>
    </xf>
    <xf numFmtId="10" fontId="35" fillId="33" borderId="0" xfId="0" applyNumberFormat="1" applyFont="1" applyFill="1" applyAlignment="1" applyProtection="1">
      <alignment horizontal="center" vertical="center"/>
      <protection locked="0"/>
    </xf>
    <xf numFmtId="10" fontId="59" fillId="33" borderId="0" xfId="0" applyNumberFormat="1" applyFont="1" applyFill="1" applyAlignment="1" applyProtection="1">
      <alignment horizontal="center" vertical="center"/>
      <protection locked="0"/>
    </xf>
    <xf numFmtId="10" fontId="207" fillId="33" borderId="0" xfId="0" applyNumberFormat="1" applyFont="1" applyFill="1" applyAlignment="1" applyProtection="1">
      <alignment horizontal="center" vertical="center"/>
      <protection locked="0"/>
    </xf>
    <xf numFmtId="10" fontId="206" fillId="33" borderId="0" xfId="0" applyNumberFormat="1" applyFont="1" applyFill="1" applyAlignment="1" applyProtection="1">
      <alignment horizontal="center" vertical="center"/>
      <protection locked="0"/>
    </xf>
    <xf numFmtId="10" fontId="59" fillId="54" borderId="0" xfId="0" applyNumberFormat="1" applyFont="1" applyFill="1" applyAlignment="1" applyProtection="1">
      <alignment horizontal="center" vertical="center"/>
      <protection locked="0"/>
    </xf>
    <xf numFmtId="0" fontId="0" fillId="33" borderId="0" xfId="0" applyFill="1" applyProtection="1">
      <protection locked="0"/>
    </xf>
    <xf numFmtId="0" fontId="33" fillId="33" borderId="0" xfId="0" applyFont="1" applyFill="1" applyAlignment="1" applyProtection="1">
      <alignment vertical="top" wrapText="1"/>
      <protection locked="0"/>
    </xf>
    <xf numFmtId="0" fontId="71" fillId="78" borderId="126" xfId="0" applyFont="1" applyFill="1" applyBorder="1" applyAlignment="1" applyProtection="1">
      <alignment horizontal="center" vertical="center" wrapText="1"/>
      <protection locked="0"/>
    </xf>
    <xf numFmtId="3" fontId="33" fillId="33" borderId="0" xfId="0" applyNumberFormat="1" applyFont="1" applyFill="1" applyAlignment="1" applyProtection="1">
      <alignment horizontal="center" vertical="center"/>
      <protection locked="0"/>
    </xf>
    <xf numFmtId="3" fontId="33" fillId="33" borderId="0" xfId="0" applyNumberFormat="1" applyFont="1" applyFill="1" applyAlignment="1" applyProtection="1">
      <alignment vertical="center"/>
      <protection locked="0"/>
    </xf>
    <xf numFmtId="3" fontId="33" fillId="33" borderId="177" xfId="0" applyNumberFormat="1" applyFont="1" applyFill="1" applyBorder="1" applyAlignment="1" applyProtection="1">
      <alignment vertical="center"/>
      <protection locked="0"/>
    </xf>
    <xf numFmtId="0" fontId="36" fillId="33" borderId="0" xfId="0" applyFont="1" applyFill="1" applyProtection="1">
      <protection locked="0"/>
    </xf>
    <xf numFmtId="0" fontId="68" fillId="107" borderId="77" xfId="0" applyFont="1" applyFill="1" applyBorder="1" applyAlignment="1" applyProtection="1">
      <alignment horizontal="left" vertical="center"/>
      <protection locked="0"/>
    </xf>
    <xf numFmtId="3" fontId="64" fillId="33" borderId="29" xfId="0" applyNumberFormat="1" applyFont="1" applyFill="1" applyBorder="1" applyAlignment="1" applyProtection="1">
      <alignment horizontal="center" vertical="center"/>
      <protection locked="0"/>
    </xf>
    <xf numFmtId="283" fontId="35" fillId="33" borderId="78" xfId="0" applyNumberFormat="1" applyFont="1" applyFill="1" applyBorder="1" applyAlignment="1" applyProtection="1">
      <alignment horizontal="center" vertical="center"/>
      <protection locked="0"/>
    </xf>
    <xf numFmtId="0" fontId="73" fillId="33" borderId="118" xfId="0" applyFont="1" applyFill="1" applyBorder="1" applyProtection="1">
      <protection locked="0"/>
    </xf>
    <xf numFmtId="3" fontId="205" fillId="33" borderId="118" xfId="0" applyNumberFormat="1" applyFont="1" applyFill="1" applyBorder="1" applyAlignment="1" applyProtection="1">
      <alignment horizontal="left" vertical="center"/>
      <protection locked="0"/>
    </xf>
    <xf numFmtId="3" fontId="38" fillId="33" borderId="118" xfId="0" applyNumberFormat="1" applyFont="1" applyFill="1" applyBorder="1" applyAlignment="1" applyProtection="1">
      <alignment horizontal="center" vertical="center"/>
      <protection locked="0"/>
    </xf>
    <xf numFmtId="3" fontId="38" fillId="33" borderId="118" xfId="0" applyNumberFormat="1" applyFont="1" applyFill="1" applyBorder="1" applyAlignment="1" applyProtection="1">
      <alignment vertical="center"/>
      <protection locked="0"/>
    </xf>
    <xf numFmtId="3" fontId="209" fillId="33" borderId="0" xfId="0" applyNumberFormat="1" applyFont="1" applyFill="1" applyAlignment="1" applyProtection="1">
      <alignment horizontal="center" vertical="center"/>
      <protection locked="0"/>
    </xf>
    <xf numFmtId="3" fontId="212" fillId="33" borderId="0" xfId="0" applyNumberFormat="1" applyFont="1" applyFill="1" applyAlignment="1" applyProtection="1">
      <alignment vertical="center"/>
      <protection locked="0"/>
    </xf>
    <xf numFmtId="0" fontId="68" fillId="54" borderId="0" xfId="0" applyFont="1" applyFill="1" applyProtection="1">
      <protection locked="0"/>
    </xf>
    <xf numFmtId="3" fontId="212" fillId="33" borderId="0" xfId="0" applyNumberFormat="1" applyFont="1" applyFill="1" applyAlignment="1" applyProtection="1">
      <alignment vertical="center" wrapText="1"/>
      <protection locked="0"/>
    </xf>
    <xf numFmtId="0" fontId="59" fillId="33" borderId="0" xfId="0" applyFont="1" applyFill="1" applyAlignment="1" applyProtection="1">
      <alignment horizontal="center" vertical="center"/>
      <protection locked="0"/>
    </xf>
    <xf numFmtId="9" fontId="63" fillId="33" borderId="0" xfId="3" applyFont="1" applyFill="1" applyBorder="1" applyAlignment="1" applyProtection="1">
      <alignment horizontal="center" vertical="center"/>
      <protection locked="0"/>
    </xf>
    <xf numFmtId="3" fontId="213" fillId="33" borderId="77" xfId="0" applyNumberFormat="1" applyFont="1" applyFill="1" applyBorder="1" applyAlignment="1" applyProtection="1">
      <alignment vertical="center"/>
      <protection locked="0"/>
    </xf>
    <xf numFmtId="3" fontId="213" fillId="0" borderId="77" xfId="0" applyNumberFormat="1" applyFont="1" applyBorder="1" applyAlignment="1" applyProtection="1">
      <alignment vertical="center" wrapText="1"/>
      <protection locked="0"/>
    </xf>
    <xf numFmtId="3" fontId="33" fillId="33" borderId="180" xfId="0" applyNumberFormat="1" applyFont="1" applyFill="1" applyBorder="1" applyAlignment="1" applyProtection="1">
      <alignment horizontal="left" vertical="center"/>
      <protection locked="0"/>
    </xf>
    <xf numFmtId="0" fontId="214" fillId="33" borderId="0" xfId="0" applyFont="1" applyFill="1" applyAlignment="1" applyProtection="1">
      <alignment horizontal="center" vertical="center"/>
      <protection locked="0"/>
    </xf>
    <xf numFmtId="3" fontId="213" fillId="33" borderId="0" xfId="0" applyNumberFormat="1" applyFont="1" applyFill="1" applyAlignment="1" applyProtection="1">
      <alignment vertical="center"/>
      <protection locked="0"/>
    </xf>
    <xf numFmtId="3" fontId="67" fillId="33" borderId="0" xfId="0" applyNumberFormat="1" applyFont="1" applyFill="1" applyAlignment="1" applyProtection="1">
      <alignment vertical="center"/>
      <protection locked="0"/>
    </xf>
    <xf numFmtId="3" fontId="33" fillId="33" borderId="0" xfId="0" applyNumberFormat="1" applyFont="1" applyFill="1" applyAlignment="1" applyProtection="1">
      <alignment vertical="center" wrapText="1"/>
      <protection locked="0"/>
    </xf>
    <xf numFmtId="3" fontId="33" fillId="33" borderId="0" xfId="0" applyNumberFormat="1" applyFont="1" applyFill="1" applyAlignment="1" applyProtection="1">
      <alignment horizontal="left" vertical="center"/>
      <protection locked="0"/>
    </xf>
    <xf numFmtId="3" fontId="213" fillId="0" borderId="0" xfId="0" applyNumberFormat="1" applyFont="1" applyAlignment="1" applyProtection="1">
      <alignment vertical="center" wrapText="1"/>
      <protection locked="0"/>
    </xf>
    <xf numFmtId="3" fontId="67" fillId="33" borderId="0" xfId="0" applyNumberFormat="1" applyFont="1" applyFill="1" applyAlignment="1" applyProtection="1">
      <alignment horizontal="center" vertical="center"/>
      <protection locked="0"/>
    </xf>
    <xf numFmtId="0" fontId="214" fillId="33" borderId="78" xfId="0" applyFont="1" applyFill="1" applyBorder="1" applyAlignment="1" applyProtection="1">
      <alignment horizontal="center" vertical="center"/>
      <protection locked="0"/>
    </xf>
    <xf numFmtId="9" fontId="35" fillId="54" borderId="0" xfId="3" applyFont="1" applyFill="1" applyBorder="1" applyAlignment="1">
      <alignment vertical="top"/>
    </xf>
    <xf numFmtId="0" fontId="66" fillId="33" borderId="0" xfId="0" applyFont="1" applyFill="1" applyAlignment="1" applyProtection="1">
      <alignment vertical="top"/>
      <protection locked="0"/>
    </xf>
    <xf numFmtId="0" fontId="62" fillId="33" borderId="0" xfId="77" applyFill="1" applyProtection="1">
      <protection locked="0"/>
    </xf>
    <xf numFmtId="0" fontId="62" fillId="0" borderId="0" xfId="77"/>
    <xf numFmtId="0" fontId="62" fillId="33" borderId="0" xfId="77" applyFill="1" applyBorder="1" applyAlignment="1" applyProtection="1">
      <alignment horizontal="left" vertical="top"/>
      <protection locked="0"/>
    </xf>
    <xf numFmtId="0" fontId="0" fillId="33" borderId="77" xfId="0" applyFill="1" applyBorder="1" applyProtection="1">
      <protection locked="0"/>
    </xf>
    <xf numFmtId="0" fontId="59" fillId="33" borderId="77" xfId="0" applyFont="1" applyFill="1" applyBorder="1" applyProtection="1">
      <protection locked="0"/>
    </xf>
    <xf numFmtId="9" fontId="63" fillId="54" borderId="0" xfId="3" applyFont="1" applyFill="1" applyBorder="1" applyAlignment="1" applyProtection="1">
      <alignment horizontal="center" vertical="center"/>
      <protection locked="0"/>
    </xf>
    <xf numFmtId="178" fontId="216" fillId="33" borderId="0" xfId="4558" applyNumberFormat="1" applyFont="1" applyFill="1" applyAlignment="1">
      <alignment vertical="center"/>
    </xf>
    <xf numFmtId="178" fontId="217" fillId="33" borderId="0" xfId="4558" applyNumberFormat="1" applyFont="1" applyFill="1" applyAlignment="1">
      <alignment vertical="center"/>
    </xf>
    <xf numFmtId="39" fontId="64" fillId="33" borderId="0" xfId="0" applyNumberFormat="1" applyFont="1" applyFill="1" applyAlignment="1" applyProtection="1">
      <alignment horizontal="center"/>
      <protection locked="0"/>
    </xf>
    <xf numFmtId="0" fontId="71" fillId="78" borderId="187" xfId="0" applyFont="1" applyFill="1" applyBorder="1" applyAlignment="1" applyProtection="1">
      <alignment horizontal="center" vertical="center" wrapText="1"/>
      <protection locked="0"/>
    </xf>
    <xf numFmtId="3" fontId="35" fillId="54" borderId="0" xfId="0" applyNumberFormat="1" applyFont="1" applyFill="1" applyAlignment="1" applyProtection="1">
      <alignment horizontal="center" vertical="center"/>
      <protection locked="0"/>
    </xf>
    <xf numFmtId="0" fontId="210" fillId="33" borderId="0" xfId="0" applyFont="1" applyFill="1" applyProtection="1">
      <protection locked="0"/>
    </xf>
    <xf numFmtId="0" fontId="34" fillId="33" borderId="0" xfId="0" applyFont="1" applyFill="1" applyProtection="1">
      <protection locked="0"/>
    </xf>
    <xf numFmtId="0" fontId="35" fillId="33" borderId="0" xfId="0" applyFont="1" applyFill="1" applyAlignment="1" applyProtection="1">
      <alignment vertical="center"/>
      <protection locked="0"/>
    </xf>
    <xf numFmtId="178" fontId="216" fillId="33" borderId="0" xfId="4660" applyNumberFormat="1" applyFont="1" applyFill="1"/>
    <xf numFmtId="178" fontId="216" fillId="33" borderId="0" xfId="4660" applyNumberFormat="1" applyFont="1" applyFill="1" applyAlignment="1">
      <alignment vertical="center"/>
    </xf>
    <xf numFmtId="178" fontId="217" fillId="33" borderId="0" xfId="4660" applyNumberFormat="1" applyFont="1" applyFill="1" applyAlignment="1">
      <alignment vertical="center"/>
    </xf>
    <xf numFmtId="9" fontId="11" fillId="78" borderId="26" xfId="4660" applyNumberFormat="1" applyFont="1" applyFill="1" applyBorder="1" applyAlignment="1">
      <alignment horizontal="center" vertical="center" wrapText="1"/>
    </xf>
    <xf numFmtId="9" fontId="11" fillId="78" borderId="95" xfId="4660" applyNumberFormat="1" applyFont="1" applyFill="1" applyBorder="1" applyAlignment="1">
      <alignment horizontal="center" vertical="center" wrapText="1"/>
    </xf>
    <xf numFmtId="9" fontId="11" fillId="78" borderId="121" xfId="4660" applyNumberFormat="1" applyFont="1" applyFill="1" applyBorder="1" applyAlignment="1">
      <alignment horizontal="center" vertical="center" wrapText="1"/>
    </xf>
    <xf numFmtId="173" fontId="0" fillId="33" borderId="89" xfId="0" applyNumberFormat="1" applyFill="1" applyBorder="1"/>
    <xf numFmtId="235" fontId="0" fillId="33" borderId="95" xfId="3" applyNumberFormat="1" applyFont="1" applyFill="1" applyBorder="1"/>
    <xf numFmtId="235" fontId="0" fillId="33" borderId="125" xfId="3" applyNumberFormat="1" applyFont="1" applyFill="1" applyBorder="1"/>
    <xf numFmtId="173" fontId="0" fillId="33" borderId="178" xfId="0" applyNumberFormat="1" applyFill="1" applyBorder="1"/>
    <xf numFmtId="235" fontId="0" fillId="33" borderId="89" xfId="3" applyNumberFormat="1" applyFont="1" applyFill="1" applyBorder="1"/>
    <xf numFmtId="235" fontId="0" fillId="33" borderId="140" xfId="3" applyNumberFormat="1" applyFont="1" applyFill="1" applyBorder="1"/>
    <xf numFmtId="0" fontId="0" fillId="33" borderId="122" xfId="0" applyFill="1" applyBorder="1"/>
    <xf numFmtId="0" fontId="0" fillId="33" borderId="137" xfId="0" applyFill="1" applyBorder="1"/>
    <xf numFmtId="0" fontId="0" fillId="33" borderId="74" xfId="0" applyFill="1" applyBorder="1"/>
    <xf numFmtId="173" fontId="0" fillId="110" borderId="26" xfId="0" applyNumberFormat="1" applyFill="1" applyBorder="1"/>
    <xf numFmtId="173" fontId="0" fillId="110" borderId="25" xfId="0" applyNumberFormat="1" applyFill="1" applyBorder="1"/>
    <xf numFmtId="173" fontId="15" fillId="33" borderId="173" xfId="0" applyNumberFormat="1" applyFont="1" applyFill="1" applyBorder="1"/>
    <xf numFmtId="9" fontId="11" fillId="78" borderId="139" xfId="4660" applyNumberFormat="1" applyFont="1" applyFill="1" applyBorder="1" applyAlignment="1">
      <alignment horizontal="center" vertical="center" wrapText="1"/>
    </xf>
    <xf numFmtId="0" fontId="0" fillId="33" borderId="159" xfId="0" applyFill="1" applyBorder="1"/>
    <xf numFmtId="0" fontId="0" fillId="33" borderId="150" xfId="0" applyFill="1" applyBorder="1"/>
    <xf numFmtId="0" fontId="0" fillId="33" borderId="24" xfId="0" applyFill="1" applyBorder="1"/>
    <xf numFmtId="0" fontId="0" fillId="33" borderId="127" xfId="0" applyFill="1" applyBorder="1"/>
    <xf numFmtId="0" fontId="0" fillId="33" borderId="28" xfId="0" applyFill="1" applyBorder="1"/>
    <xf numFmtId="0" fontId="0" fillId="33" borderId="139" xfId="0" applyFill="1" applyBorder="1"/>
    <xf numFmtId="0" fontId="0" fillId="110" borderId="75" xfId="0" applyFill="1" applyBorder="1"/>
    <xf numFmtId="0" fontId="0" fillId="110" borderId="150" xfId="0" applyFill="1" applyBorder="1"/>
    <xf numFmtId="235" fontId="0" fillId="110" borderId="89" xfId="3" applyNumberFormat="1" applyFont="1" applyFill="1" applyBorder="1"/>
    <xf numFmtId="0" fontId="0" fillId="33" borderId="140" xfId="0" applyFill="1" applyBorder="1"/>
    <xf numFmtId="0" fontId="0" fillId="110" borderId="28" xfId="0" applyFill="1" applyBorder="1"/>
    <xf numFmtId="0" fontId="0" fillId="110" borderId="139" xfId="0" applyFill="1" applyBorder="1"/>
    <xf numFmtId="235" fontId="0" fillId="110" borderId="29" xfId="3" applyNumberFormat="1" applyFont="1" applyFill="1" applyBorder="1"/>
    <xf numFmtId="0" fontId="0" fillId="33" borderId="30" xfId="0" applyFill="1" applyBorder="1"/>
    <xf numFmtId="0" fontId="0" fillId="33" borderId="29" xfId="0" applyFill="1" applyBorder="1"/>
    <xf numFmtId="0" fontId="218" fillId="111" borderId="151" xfId="11" applyFont="1" applyFill="1" applyBorder="1" applyAlignment="1">
      <alignment horizontal="left"/>
    </xf>
    <xf numFmtId="0" fontId="218" fillId="111" borderId="151" xfId="11" applyFont="1" applyFill="1" applyBorder="1" applyAlignment="1">
      <alignment horizontal="center"/>
    </xf>
    <xf numFmtId="0" fontId="63" fillId="0" borderId="77" xfId="0" applyFont="1" applyBorder="1" applyAlignment="1">
      <alignment horizontal="left" wrapText="1"/>
    </xf>
    <xf numFmtId="0" fontId="22" fillId="40" borderId="10" xfId="0" applyFont="1" applyFill="1" applyBorder="1" applyAlignment="1">
      <alignment vertical="top"/>
    </xf>
    <xf numFmtId="0" fontId="22" fillId="40" borderId="15" xfId="0" applyFont="1" applyFill="1" applyBorder="1" applyAlignment="1">
      <alignment vertical="top"/>
    </xf>
    <xf numFmtId="0" fontId="22" fillId="40" borderId="10" xfId="0" applyFont="1" applyFill="1" applyBorder="1" applyAlignment="1">
      <alignment vertical="top" wrapText="1"/>
    </xf>
    <xf numFmtId="0" fontId="22" fillId="40" borderId="15" xfId="0" applyFont="1" applyFill="1" applyBorder="1" applyAlignment="1">
      <alignment vertical="top" wrapText="1"/>
    </xf>
    <xf numFmtId="0" fontId="22" fillId="41" borderId="10" xfId="0" applyFont="1" applyFill="1" applyBorder="1" applyAlignment="1">
      <alignment vertical="top" wrapText="1"/>
    </xf>
    <xf numFmtId="0" fontId="0" fillId="0" borderId="15" xfId="0" applyBorder="1" applyAlignment="1">
      <alignment vertical="top" wrapText="1"/>
    </xf>
    <xf numFmtId="0" fontId="19" fillId="34" borderId="10" xfId="0" applyFont="1" applyFill="1" applyBorder="1" applyAlignment="1">
      <alignment horizontal="center" vertical="top" wrapText="1"/>
    </xf>
    <xf numFmtId="0" fontId="21" fillId="0" borderId="11" xfId="0" applyFont="1" applyBorder="1" applyAlignment="1">
      <alignment horizontal="center" vertical="top" wrapText="1"/>
    </xf>
    <xf numFmtId="0" fontId="19" fillId="35" borderId="10" xfId="0" applyFont="1" applyFill="1" applyBorder="1" applyAlignment="1">
      <alignment horizontal="center" vertical="top" wrapText="1"/>
    </xf>
    <xf numFmtId="0" fontId="19" fillId="36" borderId="10" xfId="0" applyFont="1" applyFill="1" applyBorder="1" applyAlignment="1">
      <alignment horizontal="center" vertical="top" wrapText="1"/>
    </xf>
    <xf numFmtId="0" fontId="19" fillId="37" borderId="10" xfId="0" applyFont="1" applyFill="1" applyBorder="1" applyAlignment="1">
      <alignment horizontal="center" vertical="top" wrapText="1"/>
    </xf>
    <xf numFmtId="0" fontId="19" fillId="38" borderId="10" xfId="0" applyFont="1" applyFill="1" applyBorder="1" applyAlignment="1">
      <alignment horizontal="center" vertical="top" wrapText="1"/>
    </xf>
    <xf numFmtId="0" fontId="19" fillId="39" borderId="10" xfId="0" applyFont="1" applyFill="1" applyBorder="1" applyAlignment="1">
      <alignment horizontal="center" vertical="top" wrapText="1"/>
    </xf>
    <xf numFmtId="0" fontId="27" fillId="40" borderId="37" xfId="0" applyFont="1" applyFill="1" applyBorder="1" applyAlignment="1">
      <alignment horizontal="left" vertical="center"/>
    </xf>
    <xf numFmtId="0" fontId="27" fillId="40" borderId="38" xfId="0" applyFont="1" applyFill="1" applyBorder="1" applyAlignment="1">
      <alignment horizontal="left" vertical="center"/>
    </xf>
    <xf numFmtId="0" fontId="26" fillId="0" borderId="37" xfId="0" applyFont="1" applyBorder="1" applyAlignment="1">
      <alignment horizontal="left" vertical="center"/>
    </xf>
    <xf numFmtId="0" fontId="26" fillId="0" borderId="38" xfId="0" applyFont="1" applyBorder="1" applyAlignment="1">
      <alignment horizontal="left" vertical="center"/>
    </xf>
    <xf numFmtId="0" fontId="24" fillId="0" borderId="45" xfId="0" applyFont="1" applyBorder="1" applyAlignment="1">
      <alignment horizontal="center" vertical="center" wrapText="1"/>
    </xf>
    <xf numFmtId="0" fontId="24" fillId="0" borderId="50" xfId="0" applyFont="1" applyBorder="1" applyAlignment="1">
      <alignment horizontal="center" vertical="center" wrapText="1"/>
    </xf>
    <xf numFmtId="0" fontId="24" fillId="0" borderId="56" xfId="0" applyFont="1" applyBorder="1" applyAlignment="1">
      <alignment horizontal="center" vertical="center" wrapText="1"/>
    </xf>
    <xf numFmtId="0" fontId="30" fillId="0" borderId="45" xfId="0" applyFont="1" applyBorder="1" applyAlignment="1">
      <alignment horizontal="center" vertical="center" wrapText="1"/>
    </xf>
    <xf numFmtId="0" fontId="30" fillId="0" borderId="50" xfId="0" applyFont="1" applyBorder="1" applyAlignment="1">
      <alignment horizontal="center" vertical="center" wrapText="1"/>
    </xf>
    <xf numFmtId="0" fontId="30" fillId="0" borderId="56" xfId="0" applyFont="1" applyBorder="1" applyAlignment="1">
      <alignment horizontal="center" vertical="center" wrapText="1"/>
    </xf>
    <xf numFmtId="0" fontId="26" fillId="52" borderId="0" xfId="0" applyFont="1" applyFill="1" applyAlignment="1">
      <alignment horizontal="center" vertical="top" wrapText="1" readingOrder="1"/>
    </xf>
    <xf numFmtId="0" fontId="28" fillId="0" borderId="37" xfId="0" applyFont="1" applyBorder="1" applyAlignment="1">
      <alignment horizontal="left" vertical="center"/>
    </xf>
    <xf numFmtId="0" fontId="29" fillId="0" borderId="38" xfId="0" applyFont="1" applyBorder="1"/>
    <xf numFmtId="9" fontId="25" fillId="0" borderId="39" xfId="3" applyFont="1" applyBorder="1" applyAlignment="1">
      <alignment horizontal="center" vertical="center" wrapText="1"/>
    </xf>
    <xf numFmtId="0" fontId="24" fillId="0" borderId="40" xfId="0" applyFont="1" applyBorder="1"/>
    <xf numFmtId="0" fontId="24" fillId="0" borderId="41" xfId="0" applyFont="1" applyBorder="1"/>
    <xf numFmtId="9" fontId="25" fillId="0" borderId="40" xfId="3" applyFont="1" applyBorder="1" applyAlignment="1">
      <alignment horizontal="center" vertical="center" wrapText="1"/>
    </xf>
    <xf numFmtId="9" fontId="25" fillId="0" borderId="41" xfId="3" applyFont="1" applyBorder="1" applyAlignment="1">
      <alignment horizontal="center" vertical="center" wrapText="1"/>
    </xf>
    <xf numFmtId="0" fontId="25" fillId="0" borderId="39" xfId="0" applyFont="1" applyBorder="1" applyAlignment="1">
      <alignment horizontal="center" vertical="center" wrapText="1"/>
    </xf>
    <xf numFmtId="0" fontId="25" fillId="0" borderId="40" xfId="0" applyFont="1" applyBorder="1" applyAlignment="1">
      <alignment horizontal="center" vertical="center"/>
    </xf>
    <xf numFmtId="0" fontId="25" fillId="0" borderId="41" xfId="0" applyFont="1" applyBorder="1" applyAlignment="1">
      <alignment horizontal="center" vertical="center"/>
    </xf>
    <xf numFmtId="9" fontId="25" fillId="0" borderId="0" xfId="3" applyFont="1" applyAlignment="1">
      <alignment horizontal="center" vertical="top" wrapText="1"/>
    </xf>
    <xf numFmtId="9" fontId="25" fillId="0" borderId="0" xfId="3" applyFont="1" applyAlignment="1">
      <alignment horizontal="center" vertical="top"/>
    </xf>
    <xf numFmtId="0" fontId="26" fillId="50" borderId="0" xfId="0" applyFont="1" applyFill="1" applyAlignment="1">
      <alignment horizontal="center" vertical="top" wrapText="1"/>
    </xf>
    <xf numFmtId="0" fontId="26" fillId="51" borderId="0" xfId="0" applyFont="1" applyFill="1" applyAlignment="1">
      <alignment horizontal="center" vertical="top" wrapText="1" readingOrder="1"/>
    </xf>
    <xf numFmtId="0" fontId="26" fillId="49" borderId="0" xfId="0" applyFont="1" applyFill="1" applyAlignment="1">
      <alignment horizontal="center" vertical="top" wrapText="1"/>
    </xf>
    <xf numFmtId="0" fontId="26" fillId="46" borderId="0" xfId="0" applyFont="1" applyFill="1" applyAlignment="1">
      <alignment horizontal="center" vertical="top" wrapText="1" readingOrder="1"/>
    </xf>
    <xf numFmtId="0" fontId="27" fillId="47" borderId="0" xfId="0" applyFont="1" applyFill="1" applyAlignment="1">
      <alignment horizontal="center" vertical="top" wrapText="1" readingOrder="1"/>
    </xf>
    <xf numFmtId="0" fontId="27" fillId="48" borderId="0" xfId="0" applyFont="1" applyFill="1" applyAlignment="1">
      <alignment horizontal="center" vertical="top" wrapText="1" readingOrder="1"/>
    </xf>
    <xf numFmtId="0" fontId="219" fillId="112" borderId="192" xfId="4669" applyFill="1" applyBorder="1"/>
    <xf numFmtId="0" fontId="219" fillId="0" borderId="37" xfId="4669" applyBorder="1" applyAlignment="1">
      <alignment horizontal="center"/>
    </xf>
    <xf numFmtId="0" fontId="219" fillId="0" borderId="38" xfId="4669" applyBorder="1" applyAlignment="1">
      <alignment horizontal="center"/>
    </xf>
    <xf numFmtId="0" fontId="223" fillId="0" borderId="37" xfId="4669" applyFont="1" applyBorder="1" applyAlignment="1">
      <alignment horizontal="center"/>
    </xf>
    <xf numFmtId="0" fontId="223" fillId="0" borderId="38" xfId="4669" applyFont="1" applyBorder="1" applyAlignment="1">
      <alignment horizontal="center"/>
    </xf>
    <xf numFmtId="0" fontId="218" fillId="112" borderId="196" xfId="4669" applyFont="1" applyFill="1" applyBorder="1" applyAlignment="1">
      <alignment horizontal="left"/>
    </xf>
    <xf numFmtId="0" fontId="222" fillId="113" borderId="151" xfId="4669" applyFont="1" applyFill="1" applyBorder="1"/>
    <xf numFmtId="0" fontId="71" fillId="78" borderId="175" xfId="0" applyFont="1" applyFill="1" applyBorder="1" applyAlignment="1" applyProtection="1">
      <alignment horizontal="center" vertical="center" wrapText="1"/>
      <protection locked="0"/>
    </xf>
    <xf numFmtId="0" fontId="71" fillId="78" borderId="94" xfId="0" applyFont="1" applyFill="1" applyBorder="1" applyAlignment="1" applyProtection="1">
      <alignment horizontal="center" vertical="center" wrapText="1"/>
      <protection locked="0"/>
    </xf>
    <xf numFmtId="0" fontId="71" fillId="78" borderId="176" xfId="0" applyFont="1" applyFill="1" applyBorder="1" applyAlignment="1" applyProtection="1">
      <alignment horizontal="center" vertical="center" wrapText="1"/>
      <protection locked="0"/>
    </xf>
    <xf numFmtId="0" fontId="71" fillId="78" borderId="92" xfId="0" applyFont="1" applyFill="1" applyBorder="1" applyAlignment="1" applyProtection="1">
      <alignment horizontal="center" vertical="center" wrapText="1"/>
      <protection locked="0"/>
    </xf>
    <xf numFmtId="0" fontId="71" fillId="78" borderId="170" xfId="0" applyFont="1" applyFill="1" applyBorder="1" applyAlignment="1" applyProtection="1">
      <alignment horizontal="center" vertical="center" wrapText="1"/>
      <protection locked="0"/>
    </xf>
    <xf numFmtId="0" fontId="71" fillId="78" borderId="171" xfId="0" applyFont="1" applyFill="1" applyBorder="1" applyAlignment="1" applyProtection="1">
      <alignment horizontal="center" vertical="center" wrapText="1"/>
      <protection locked="0"/>
    </xf>
    <xf numFmtId="0" fontId="71" fillId="78" borderId="172" xfId="0" applyFont="1" applyFill="1" applyBorder="1" applyAlignment="1" applyProtection="1">
      <alignment horizontal="center" vertical="center" wrapText="1"/>
      <protection locked="0"/>
    </xf>
    <xf numFmtId="0" fontId="71" fillId="78" borderId="93" xfId="0" applyFont="1" applyFill="1" applyBorder="1" applyAlignment="1" applyProtection="1">
      <alignment horizontal="center" vertical="center" wrapText="1"/>
      <protection locked="0"/>
    </xf>
    <xf numFmtId="0" fontId="71" fillId="78" borderId="131" xfId="0" applyFont="1" applyFill="1" applyBorder="1" applyAlignment="1" applyProtection="1">
      <alignment horizontal="center" vertical="center" wrapText="1"/>
      <protection locked="0"/>
    </xf>
    <xf numFmtId="0" fontId="71" fillId="78" borderId="132" xfId="0" applyFont="1" applyFill="1" applyBorder="1" applyAlignment="1" applyProtection="1">
      <alignment horizontal="center" vertical="center" wrapText="1"/>
      <protection locked="0"/>
    </xf>
    <xf numFmtId="0" fontId="71" fillId="78" borderId="133" xfId="0" applyFont="1" applyFill="1" applyBorder="1" applyAlignment="1" applyProtection="1">
      <alignment horizontal="center" vertical="center" wrapText="1"/>
      <protection locked="0"/>
    </xf>
    <xf numFmtId="0" fontId="33" fillId="109" borderId="0" xfId="0" applyFont="1" applyFill="1" applyAlignment="1" applyProtection="1">
      <alignment horizontal="left" vertical="center" wrapText="1"/>
      <protection locked="0"/>
    </xf>
    <xf numFmtId="0" fontId="66" fillId="33" borderId="0" xfId="0" applyFont="1" applyFill="1" applyAlignment="1" applyProtection="1">
      <alignment horizontal="left" vertical="top"/>
      <protection locked="0"/>
    </xf>
    <xf numFmtId="174" fontId="208" fillId="109" borderId="135" xfId="4670" applyNumberFormat="1" applyFont="1" applyFill="1" applyBorder="1" applyAlignment="1">
      <alignment horizontal="left" vertical="center"/>
    </xf>
    <xf numFmtId="174" fontId="208" fillId="109" borderId="136" xfId="4670" applyNumberFormat="1" applyFont="1" applyFill="1" applyBorder="1" applyAlignment="1">
      <alignment horizontal="left" vertical="center"/>
    </xf>
    <xf numFmtId="0" fontId="68" fillId="109" borderId="0" xfId="0" applyFont="1" applyFill="1" applyAlignment="1">
      <alignment horizontal="left" vertical="center" wrapText="1"/>
    </xf>
    <xf numFmtId="178" fontId="216" fillId="33" borderId="0" xfId="4558" applyNumberFormat="1" applyFont="1" applyFill="1" applyAlignment="1">
      <alignment wrapText="1"/>
    </xf>
    <xf numFmtId="0" fontId="19" fillId="78" borderId="26" xfId="0" applyFont="1" applyFill="1" applyBorder="1" applyAlignment="1">
      <alignment horizontal="center"/>
    </xf>
    <xf numFmtId="0" fontId="11" fillId="78" borderId="142" xfId="0" applyFont="1" applyFill="1" applyBorder="1" applyAlignment="1">
      <alignment horizontal="center"/>
    </xf>
    <xf numFmtId="0" fontId="11" fillId="78" borderId="143" xfId="0" applyFont="1" applyFill="1" applyBorder="1" applyAlignment="1">
      <alignment horizontal="center"/>
    </xf>
    <xf numFmtId="0" fontId="11" fillId="78" borderId="152" xfId="0" applyFont="1" applyFill="1" applyBorder="1" applyAlignment="1">
      <alignment horizontal="center"/>
    </xf>
    <xf numFmtId="0" fontId="11" fillId="78" borderId="145" xfId="0" applyFont="1" applyFill="1" applyBorder="1" applyAlignment="1">
      <alignment horizontal="center"/>
    </xf>
    <xf numFmtId="0" fontId="11" fillId="78" borderId="146" xfId="0" applyFont="1" applyFill="1" applyBorder="1" applyAlignment="1">
      <alignment horizontal="center"/>
    </xf>
    <xf numFmtId="0" fontId="11" fillId="78" borderId="147" xfId="0" applyFont="1" applyFill="1" applyBorder="1" applyAlignment="1">
      <alignment horizontal="center"/>
    </xf>
    <xf numFmtId="0" fontId="0" fillId="108" borderId="77" xfId="0" applyFill="1" applyBorder="1"/>
    <xf numFmtId="0" fontId="0" fillId="108" borderId="0" xfId="0" applyFill="1"/>
    <xf numFmtId="0" fontId="0" fillId="33" borderId="148" xfId="0" applyFill="1" applyBorder="1"/>
    <xf numFmtId="0" fontId="0" fillId="33" borderId="91" xfId="0" applyFill="1" applyBorder="1"/>
    <xf numFmtId="0" fontId="0" fillId="33" borderId="149" xfId="0" applyFill="1" applyBorder="1"/>
    <xf numFmtId="0" fontId="0" fillId="33" borderId="110" xfId="0" applyFill="1" applyBorder="1"/>
    <xf numFmtId="0" fontId="0" fillId="0" borderId="90" xfId="0" applyBorder="1"/>
    <xf numFmtId="0" fontId="0" fillId="0" borderId="138" xfId="0" applyBorder="1"/>
    <xf numFmtId="0" fontId="0" fillId="33" borderId="181" xfId="0" applyFill="1" applyBorder="1"/>
    <xf numFmtId="0" fontId="0" fillId="33" borderId="186" xfId="0" applyFill="1" applyBorder="1"/>
    <xf numFmtId="0" fontId="0" fillId="33" borderId="185" xfId="0" applyFill="1" applyBorder="1"/>
    <xf numFmtId="0" fontId="11" fillId="78" borderId="144" xfId="0" applyFont="1" applyFill="1" applyBorder="1" applyAlignment="1">
      <alignment horizontal="center"/>
    </xf>
    <xf numFmtId="178" fontId="216" fillId="33" borderId="0" xfId="4660" applyNumberFormat="1" applyFont="1" applyFill="1" applyAlignment="1">
      <alignment wrapText="1"/>
    </xf>
    <xf numFmtId="9" fontId="11" fillId="78" borderId="141" xfId="4660" applyNumberFormat="1" applyFont="1" applyFill="1" applyBorder="1" applyAlignment="1">
      <alignment horizontal="center" vertical="center" wrapText="1"/>
    </xf>
    <xf numFmtId="9" fontId="11" fillId="78" borderId="0" xfId="4660" applyNumberFormat="1" applyFont="1" applyFill="1" applyAlignment="1">
      <alignment horizontal="center" vertical="center" wrapText="1"/>
    </xf>
  </cellXfs>
  <cellStyles count="4697">
    <cellStyle name="-" xfId="150" xr:uid="{116C5C8C-55A2-409D-9DE9-3321F9B75F6B}"/>
    <cellStyle name=" 3]_x000d__x000a_Zoomed=1_x000d__x000a_Row=0_x000d__x000a_Column=0_x000d__x000a_Height=300_x000d__x000a_Width=300_x000d__x000a_FontName=細明體_x000d__x000a_FontStyle=0_x000d__x000a_FontSize=9_x000d__x000a_PrtFontName=Co" xfId="118" xr:uid="{3A100430-1D16-45EC-AEC6-84F943698133}"/>
    <cellStyle name="$" xfId="5" xr:uid="{FB527A9A-707D-4113-81D0-3418113CDBFE}"/>
    <cellStyle name="$ &amp; ¢" xfId="162" xr:uid="{03865633-9304-48BF-848E-B8A92C2EC980}"/>
    <cellStyle name="$ 2" xfId="161" xr:uid="{C736BC2B-3E30-4B4C-8DF1-97B04F1ECD64}"/>
    <cellStyle name="$ 3" xfId="4603" xr:uid="{43431150-23C2-4469-9EA7-F96F4A1BB427}"/>
    <cellStyle name="%" xfId="156" xr:uid="{63934F8E-57A3-45F0-95EB-049F887946C0}"/>
    <cellStyle name="%.00" xfId="157" xr:uid="{35075301-39B8-4CCE-B7CA-982943B36B3B}"/>
    <cellStyle name="(Heading)" xfId="152" xr:uid="{B78F7A04-DE8B-4D4F-AE6E-0A14B6D31B0B}"/>
    <cellStyle name="(Heading) 2" xfId="4605" xr:uid="{8A0D0483-95D2-4050-BF75-D897A4E91AE9}"/>
    <cellStyle name="(Lefting)" xfId="153" xr:uid="{3AA31579-75D0-44CD-9CE2-7E2DA8CA5592}"/>
    <cellStyle name="(Lefting) 2" xfId="4604" xr:uid="{7E9217E2-1D74-4D0B-BC56-4DFE2F0DD7F7}"/>
    <cellStyle name="(z*¯_x000f_°(”,¯?À(¢,¯?Ð(°,¯?à(Â,¯?ð(Ô,¯?" xfId="154" xr:uid="{9A0BA1B2-8489-4954-94E6-FD4258A1572E}"/>
    <cellStyle name="******************************************" xfId="155" xr:uid="{9EAB99F0-65E8-4980-827C-F804CD656682}"/>
    <cellStyle name="_CNMD_Valuation Model_20081212_v2" xfId="119" xr:uid="{A578B1EC-834B-46A1-A05B-51B4DE6A9036}"/>
    <cellStyle name="_Comma" xfId="120" xr:uid="{CF0592DA-6F5E-42FB-BEB6-F46DF35F75C3}"/>
    <cellStyle name="_Comps 4" xfId="121" xr:uid="{E857056A-1E48-4749-9C67-18CD4C0EE207}"/>
    <cellStyle name="_Cont Analysis" xfId="122" xr:uid="{B1609B5C-3D14-4711-96B7-3E05BC5B01A5}"/>
    <cellStyle name="_Currency" xfId="123" xr:uid="{80E64A88-C83F-4270-A155-97EAEFD5DE71}"/>
    <cellStyle name="_Currency_Analysis" xfId="124" xr:uid="{9A74905A-1A7B-4D50-B2E0-ABC60E6760F8}"/>
    <cellStyle name="_Currency_Smartportfolio model" xfId="125" xr:uid="{57F1810E-1ECF-4007-804C-6ABD9466BE15}"/>
    <cellStyle name="_Currency_Smartportfolio model_DB-merged files" xfId="126" xr:uid="{2C7D4FF9-D243-421C-9E46-F3BFD8297334}"/>
    <cellStyle name="_CurrencySpace" xfId="127" xr:uid="{F8228827-CEDC-4622-9751-B4660941D33A}"/>
    <cellStyle name="_Gamma Valuation - 8" xfId="128" xr:uid="{B3C98AF7-6ACF-4A9D-93F5-12019F99C93F}"/>
    <cellStyle name="_ITRN" xfId="129" xr:uid="{8C892179-F4AE-4F0F-8827-F202C806523B}"/>
    <cellStyle name="-_Merger Model 17 Nov 04" xfId="151" xr:uid="{1F571A57-F03D-4BC3-99DD-D777F290281D}"/>
    <cellStyle name="_Merger Model_KN&amp;Fzio_v2.30 - Street" xfId="130" xr:uid="{F8839DC3-39A6-4374-BE2B-60D8D109504B}"/>
    <cellStyle name="_Multiple" xfId="131" xr:uid="{6A0B661C-7670-4BE0-891F-975148233BAB}"/>
    <cellStyle name="_Multiple_Analysis" xfId="132" xr:uid="{4A082462-C1CA-4C1E-8AF2-A93B13B61FF2}"/>
    <cellStyle name="_Multiple_Analysis_DB-merged files" xfId="133" xr:uid="{6B41201F-4617-43FD-9D94-56474526F0F3}"/>
    <cellStyle name="_Multiple_Smartportfolio model" xfId="134" xr:uid="{BBB8465D-CFC7-4753-B985-9DF5F2522664}"/>
    <cellStyle name="_Multiple_Smartportfolio model_DB-merged files" xfId="135" xr:uid="{C3D17546-0A8E-4D58-8DFE-06440A6F1189}"/>
    <cellStyle name="_MultipleSpace" xfId="136" xr:uid="{1EF427D6-F7E9-4F3B-982D-C33B3DCEDBEA}"/>
    <cellStyle name="_MultipleSpace_Analysis" xfId="137" xr:uid="{1CDFC7C5-0A04-430B-A250-31A799F70349}"/>
    <cellStyle name="_MultipleSpace_csc" xfId="138" xr:uid="{6A5DF7CC-1AE7-4C82-8C1C-C861C23E1E69}"/>
    <cellStyle name="_MultipleSpace_Smartportfolio model" xfId="139" xr:uid="{A47BFA6E-7D1A-4A98-ABD7-477C7660B031}"/>
    <cellStyle name="_MultipleSpace_Smartportfolio model_DB-merged files" xfId="140" xr:uid="{405278FE-CEA7-4DDF-87C4-C978470A92C4}"/>
    <cellStyle name="_Percent" xfId="141" xr:uid="{F2851383-629A-462A-B460-C4BC028991DE}"/>
    <cellStyle name="_Percent_Analysis" xfId="142" xr:uid="{3A5ADE09-83EE-4B2D-8907-6E36044BB9A5}"/>
    <cellStyle name="_Percent_Smartportfolio model" xfId="143" xr:uid="{85B03D61-5A52-4A93-A9D6-9B824AFDF8BD}"/>
    <cellStyle name="_Percent_Smartportfolio model_DB-merged files" xfId="144" xr:uid="{F6946652-374F-41CF-B430-3AA394F1DD7B}"/>
    <cellStyle name="_PercentSpace" xfId="145" xr:uid="{725BF9A3-71D2-46B0-A40C-252D33B7A3DF}"/>
    <cellStyle name="_PercentSpace_Analysis" xfId="146" xr:uid="{208A4FA0-CFAC-403D-9929-B4590950CA48}"/>
    <cellStyle name="_PercentSpace_Smartportfolio model" xfId="147" xr:uid="{B543461F-7DF4-467C-8383-B8338094703C}"/>
    <cellStyle name="_Sepracor Riders_Clean" xfId="148" xr:uid="{3CFFAB42-E27C-4ACF-A0CC-A7E8583CD97F}"/>
    <cellStyle name="_SIAL_Model_5.22.09 v71" xfId="149" xr:uid="{764EB561-BFD9-4746-8DDC-B30B6CE953C2}"/>
    <cellStyle name="£ BP" xfId="163" xr:uid="{F256F389-9664-4AC2-B355-3C5357376B94}"/>
    <cellStyle name="¥ JY" xfId="164" xr:uid="{8CD9230B-8C18-4FE0-A4F1-2D3C7999C325}"/>
    <cellStyle name="&lt;9#_x000f_¾Èƒé1ƒÃ_x0002_;M_x0014_}$‹E_x0010_‹_x0004_ˆ…Àt_x001b_Pÿ_x0015_ x¦" xfId="158" xr:uid="{9F33D487-CA33-48D1-8C09-BBC7C1ABE53D}"/>
    <cellStyle name="=C:\WINNT\SYSTEM32\COMMAND.COM" xfId="159" xr:uid="{0C41D4E2-6FC1-4CED-B2F0-3305421C71EC}"/>
    <cellStyle name="=C:\WINNT35\SYSTEM32\COMMAND.COM" xfId="160" xr:uid="{9BEA5409-13F3-4998-8560-51D016BA6FD3}"/>
    <cellStyle name="0752-93035" xfId="165" xr:uid="{6EA841A8-AC3C-4AAC-9108-28E307FC1B82}"/>
    <cellStyle name="1,comma" xfId="166" xr:uid="{0B970362-BD79-47A5-8DC1-E4E9EE923441}"/>
    <cellStyle name="10Q" xfId="167" xr:uid="{B1EA0CBE-384B-4DB4-8374-3F0F66B15E6A}"/>
    <cellStyle name="20 % - Accent1" xfId="168" xr:uid="{C270729A-A4E3-4C95-B4B7-B1A6E2B21AE3}"/>
    <cellStyle name="20 % - Accent2" xfId="169" xr:uid="{E112DCC4-E1B8-4B3F-82EA-1559BB1F7192}"/>
    <cellStyle name="20 % - Accent3" xfId="170" xr:uid="{669AF8F6-CA95-4716-90E3-5B0FD202B865}"/>
    <cellStyle name="20 % - Accent4" xfId="171" xr:uid="{0C7FEAB6-9437-4A43-9E95-A1DED5644BE6}"/>
    <cellStyle name="20 % - Accent5" xfId="172" xr:uid="{1C29E05A-B729-42AE-BC10-B6B5C289DCC3}"/>
    <cellStyle name="20 % - Accent6" xfId="173" xr:uid="{2B48C35E-28F2-4046-906F-922331252C46}"/>
    <cellStyle name="20% - Accent1 2" xfId="17" xr:uid="{C77EE3C7-C701-46F1-9DB4-D75975E980E4}"/>
    <cellStyle name="20% - Accent1 2 10" xfId="174" xr:uid="{6A676A1B-6A26-4A74-BBDB-ECF7C2B887DD}"/>
    <cellStyle name="20% - Accent1 2 2" xfId="175" xr:uid="{9F7A9C7B-C50F-4399-A044-2607B6AD848B}"/>
    <cellStyle name="20% - Accent1 2 2 2" xfId="176" xr:uid="{673CF7F1-66A0-4139-9987-6CFE45361A6B}"/>
    <cellStyle name="20% - Accent1 2 2 3" xfId="177" xr:uid="{0A93EE3C-51A6-438D-91E0-88A85832D78C}"/>
    <cellStyle name="20% - Accent1 2 3" xfId="178" xr:uid="{B81DC1AF-58D0-408A-9589-8DEA1FCDEABE}"/>
    <cellStyle name="20% - Accent1 2 3 2" xfId="179" xr:uid="{233FF2D3-FBA5-457E-BC8D-BB6DDFF26E40}"/>
    <cellStyle name="20% - Accent1 2 4" xfId="180" xr:uid="{8FE27560-F3FD-4FF8-95B9-CE0450CFEEB9}"/>
    <cellStyle name="20% - Accent1 2 5" xfId="181" xr:uid="{BC0B61C4-2624-47C2-8534-D6BDB3B86BA1}"/>
    <cellStyle name="20% - Accent1 2 6" xfId="182" xr:uid="{4B652EC1-CBDF-4165-972D-F3B7AFBECF9C}"/>
    <cellStyle name="20% - Accent1 2 7" xfId="183" xr:uid="{24DAAEF2-2D0D-4980-B84C-E559B20648C1}"/>
    <cellStyle name="20% - Accent1 2 8" xfId="184" xr:uid="{9F11E4C5-4E7D-4086-B095-FEBA640971FD}"/>
    <cellStyle name="20% - Accent1 2 9" xfId="185" xr:uid="{738E99CC-0CE7-4BB4-9570-A0BFAB77F7B4}"/>
    <cellStyle name="20% - Accent1 3" xfId="186" xr:uid="{F62CB6AB-DB01-46CC-8315-7D9AE442DB83}"/>
    <cellStyle name="20% - Accent1 3 2" xfId="187" xr:uid="{8677A5ED-59F4-44AE-B3C0-D84AFEB71CAF}"/>
    <cellStyle name="20% - Accent1 3 2 2" xfId="188" xr:uid="{695DA3E4-F6CA-4B84-9475-8BD90EBDA977}"/>
    <cellStyle name="20% - Accent1 3 2 2 2" xfId="189" xr:uid="{A547983A-5556-412C-982C-655E95ED65D1}"/>
    <cellStyle name="20% - Accent1 3 2 2 2 2" xfId="190" xr:uid="{16C1E8F3-E771-4F82-B191-926B160AF919}"/>
    <cellStyle name="20% - Accent1 3 2 2 3" xfId="191" xr:uid="{6C27DAF1-7ACF-4048-B62B-882FCFC46FF2}"/>
    <cellStyle name="20% - Accent1 3 2 3" xfId="192" xr:uid="{04A9DE8B-9215-4C61-B8D7-8CA271BC363B}"/>
    <cellStyle name="20% - Accent1 3 2 3 2" xfId="193" xr:uid="{84D5F22E-9E4D-443D-894A-5D0A5F846D93}"/>
    <cellStyle name="20% - Accent1 3 2 4" xfId="194" xr:uid="{925D9989-2938-4209-9C33-003E21048A4E}"/>
    <cellStyle name="20% - Accent1 3 3" xfId="195" xr:uid="{9CA2D1BC-C899-4B43-9F5D-3C6CCF77D8AD}"/>
    <cellStyle name="20% - Accent1 3 3 2" xfId="196" xr:uid="{B57B3641-AC5F-4FF2-AE30-9F0EF7976EA3}"/>
    <cellStyle name="20% - Accent1 3 3 2 2" xfId="197" xr:uid="{CBB27395-A52A-45D3-AD15-2E517DFB56A5}"/>
    <cellStyle name="20% - Accent1 3 3 2 2 2" xfId="198" xr:uid="{2C3B03EB-349F-4334-A3DD-9D5EF53F5F1B}"/>
    <cellStyle name="20% - Accent1 3 3 2 3" xfId="199" xr:uid="{D40C28FF-BEF8-4615-BF83-D27B8E152CBB}"/>
    <cellStyle name="20% - Accent1 3 3 3" xfId="200" xr:uid="{0E94061C-4BED-4F82-A589-278784F511FF}"/>
    <cellStyle name="20% - Accent1 3 3 3 2" xfId="201" xr:uid="{F718E1D1-F521-40F3-A317-7BB2127BEDC5}"/>
    <cellStyle name="20% - Accent1 3 3 4" xfId="202" xr:uid="{463F1309-4084-47DB-9E2E-0F5A3AF1F32D}"/>
    <cellStyle name="20% - Accent1 3 4" xfId="203" xr:uid="{6EC76FF6-E3DD-491C-99E8-51598ED119DF}"/>
    <cellStyle name="20% - Accent1 3 4 2" xfId="204" xr:uid="{62FCC084-61FE-44C0-8A33-755840018BF1}"/>
    <cellStyle name="20% - Accent1 3 4 2 2" xfId="205" xr:uid="{32AA9519-D12E-40E4-97CE-35BBBE2B5B93}"/>
    <cellStyle name="20% - Accent1 3 4 3" xfId="206" xr:uid="{42734917-32B9-4140-BE93-BCEE46F9F39F}"/>
    <cellStyle name="20% - Accent1 3 5" xfId="207" xr:uid="{D29987EB-8F40-4624-B3BF-EBDCD5E83781}"/>
    <cellStyle name="20% - Accent1 3 5 2" xfId="208" xr:uid="{06DD8B32-4932-49B9-8758-6ED8230D05C0}"/>
    <cellStyle name="20% - Accent1 3 6" xfId="209" xr:uid="{6472A3B5-BBE2-405D-9006-880E2591D84A}"/>
    <cellStyle name="20% - Accent1 4" xfId="210" xr:uid="{22507499-618A-4CA6-BC7C-F5B8E8D9B5BC}"/>
    <cellStyle name="20% - Accent1 5" xfId="211" xr:uid="{9E780F3D-3200-4101-A3FD-88FAD9616067}"/>
    <cellStyle name="20% - Accent1 6" xfId="212" xr:uid="{1BABABF6-F06E-438C-A3E2-B77B5DCEC996}"/>
    <cellStyle name="20% - Accent1 7" xfId="213" xr:uid="{AC1F0AB5-C693-4F93-96FD-0B3CF2C15619}"/>
    <cellStyle name="20% - Accent1 8" xfId="214" xr:uid="{C19B63BF-5DEE-4E91-8F3D-B1D9399C8E74}"/>
    <cellStyle name="20% - Accent1 9" xfId="215" xr:uid="{E4FF2253-BBF2-4DD7-9A1F-3E895290BD5C}"/>
    <cellStyle name="20% - Accent2 2" xfId="18" xr:uid="{246E9202-3829-456E-85BF-F026DD9B04CB}"/>
    <cellStyle name="20% - Accent2 2 10" xfId="216" xr:uid="{1078A8DD-9CC2-45E1-AACA-B15BF503C9FC}"/>
    <cellStyle name="20% - Accent2 2 2" xfId="217" xr:uid="{B61E6654-AB5F-48D2-B920-CA13924631E5}"/>
    <cellStyle name="20% - Accent2 2 2 2" xfId="218" xr:uid="{1086732F-94CC-4FA8-AE82-4B619B1661C5}"/>
    <cellStyle name="20% - Accent2 2 2 3" xfId="219" xr:uid="{1557098B-6337-4A3E-B0CB-C33CF3E93EF5}"/>
    <cellStyle name="20% - Accent2 2 3" xfId="220" xr:uid="{578C163F-5FF4-4537-9B1A-41C6A70CC0B2}"/>
    <cellStyle name="20% - Accent2 2 3 2" xfId="221" xr:uid="{6DBB3413-B410-4ABA-9A7F-351CEA8331B1}"/>
    <cellStyle name="20% - Accent2 2 4" xfId="222" xr:uid="{B1203CDF-6121-441E-80F0-93BE7BA8774C}"/>
    <cellStyle name="20% - Accent2 2 5" xfId="223" xr:uid="{BD3EE313-EDD6-45A8-AD4D-E09136F14A76}"/>
    <cellStyle name="20% - Accent2 2 6" xfId="224" xr:uid="{551B31E4-15AD-4403-A54D-8CB29873AB6E}"/>
    <cellStyle name="20% - Accent2 2 7" xfId="225" xr:uid="{3AEDC030-C013-476B-B7D2-C0099B1EA84B}"/>
    <cellStyle name="20% - Accent2 2 8" xfId="226" xr:uid="{5E090322-9623-4652-A131-AB26FADB1001}"/>
    <cellStyle name="20% - Accent2 2 9" xfId="227" xr:uid="{5CBF3FEE-AB7D-488C-941D-65F2328FAE3C}"/>
    <cellStyle name="20% - Accent2 3" xfId="228" xr:uid="{49799E93-9023-401D-A010-DE7ABFB54753}"/>
    <cellStyle name="20% - Accent2 3 2" xfId="229" xr:uid="{94B75A5B-BED6-4CDD-B561-A69D7E456C80}"/>
    <cellStyle name="20% - Accent2 3 2 2" xfId="230" xr:uid="{2F1332BE-A959-44B8-817D-8C81C79632B1}"/>
    <cellStyle name="20% - Accent2 3 2 2 2" xfId="231" xr:uid="{92C54BDE-0A3C-478B-93E6-B7CB71BA47D8}"/>
    <cellStyle name="20% - Accent2 3 2 2 2 2" xfId="232" xr:uid="{3659BE5B-8BF7-4437-BD49-EE420D9E4333}"/>
    <cellStyle name="20% - Accent2 3 2 2 3" xfId="233" xr:uid="{DBC2EEC3-10BD-419D-A124-182494BD8920}"/>
    <cellStyle name="20% - Accent2 3 2 3" xfId="234" xr:uid="{8F971BDB-9EA8-4233-8C11-A0DE3938D587}"/>
    <cellStyle name="20% - Accent2 3 2 3 2" xfId="235" xr:uid="{23241A37-F242-4FBF-813D-51F15FDA7CE7}"/>
    <cellStyle name="20% - Accent2 3 2 4" xfId="236" xr:uid="{84C34D62-E9F9-453B-9DB7-DD268DD19CE2}"/>
    <cellStyle name="20% - Accent2 3 3" xfId="237" xr:uid="{14A78B0D-5644-4546-A3B5-B27256E95EE6}"/>
    <cellStyle name="20% - Accent2 3 3 2" xfId="238" xr:uid="{990A2A84-10CD-44A1-8B0B-506C20521DF5}"/>
    <cellStyle name="20% - Accent2 3 3 2 2" xfId="239" xr:uid="{0C70F5DA-3015-4887-969E-88220C53D41D}"/>
    <cellStyle name="20% - Accent2 3 3 2 2 2" xfId="240" xr:uid="{1B3608C4-0483-43AD-B5F8-5716C79058F1}"/>
    <cellStyle name="20% - Accent2 3 3 2 3" xfId="241" xr:uid="{838A2253-1E06-458D-86AE-3727893E0605}"/>
    <cellStyle name="20% - Accent2 3 3 3" xfId="242" xr:uid="{C1C23DC6-77A9-467A-BFD0-A1C87429636F}"/>
    <cellStyle name="20% - Accent2 3 3 3 2" xfId="243" xr:uid="{1BAB8739-81F9-46C7-BB27-DB60CD8CD3E0}"/>
    <cellStyle name="20% - Accent2 3 3 4" xfId="244" xr:uid="{FDCA65FE-18DC-488B-8069-11D318586F60}"/>
    <cellStyle name="20% - Accent2 3 4" xfId="245" xr:uid="{6C728794-2A2C-4314-BEDE-FCBDA46B611B}"/>
    <cellStyle name="20% - Accent2 3 4 2" xfId="246" xr:uid="{C3488931-DA84-4BD2-9B67-E55B9ED4FAF9}"/>
    <cellStyle name="20% - Accent2 3 4 2 2" xfId="247" xr:uid="{5F39C209-ACBE-4CCE-8E9B-BB2E72880A92}"/>
    <cellStyle name="20% - Accent2 3 4 3" xfId="248" xr:uid="{FDBE3CDB-A914-4992-BC15-761EF2AA7A80}"/>
    <cellStyle name="20% - Accent2 3 5" xfId="249" xr:uid="{18F2D120-7E45-4C3D-A344-B40C05AAAD0B}"/>
    <cellStyle name="20% - Accent2 3 5 2" xfId="250" xr:uid="{94DBF615-7BB3-4D44-B1CD-15B4134B11CB}"/>
    <cellStyle name="20% - Accent2 3 6" xfId="251" xr:uid="{66448882-DC69-4A12-9D6C-73B372C0003A}"/>
    <cellStyle name="20% - Accent2 4" xfId="252" xr:uid="{85AFD541-B602-4A52-85D9-5BBB68EEECA4}"/>
    <cellStyle name="20% - Accent2 5" xfId="253" xr:uid="{1A9CFAC3-61C9-46F5-A3DF-1A4D5C42A50B}"/>
    <cellStyle name="20% - Accent2 6" xfId="254" xr:uid="{7E0F065D-5386-473A-9B8F-8FE0CB0A72AE}"/>
    <cellStyle name="20% - Accent2 7" xfId="255" xr:uid="{AA613F34-A0D3-4046-859B-7EDE96F3A0C9}"/>
    <cellStyle name="20% - Accent2 8" xfId="256" xr:uid="{294B5011-07B5-40C4-AEDE-404C1ECBC5F9}"/>
    <cellStyle name="20% - Accent2 9" xfId="257" xr:uid="{36CE2BE6-0F83-49C9-B5D9-11154AE7BE1C}"/>
    <cellStyle name="20% - Accent3 2" xfId="19" xr:uid="{4498A56E-6B82-4AA5-9538-95EB9C955F5A}"/>
    <cellStyle name="20% - Accent3 2 10" xfId="258" xr:uid="{7D388673-1CEB-4BD9-80D0-F1310087B893}"/>
    <cellStyle name="20% - Accent3 2 2" xfId="259" xr:uid="{E4499020-98E9-4C03-9D41-AD3DC6873E86}"/>
    <cellStyle name="20% - Accent3 2 2 2" xfId="260" xr:uid="{32089342-BEE4-4A24-A5FB-64688197A714}"/>
    <cellStyle name="20% - Accent3 2 2 3" xfId="261" xr:uid="{BF6DD4CC-A1A7-4940-8240-115D9FC1D6EF}"/>
    <cellStyle name="20% - Accent3 2 3" xfId="262" xr:uid="{EBD86BAF-179A-45D1-B74D-F32C2A63790A}"/>
    <cellStyle name="20% - Accent3 2 3 2" xfId="263" xr:uid="{1832C259-836A-474F-87DB-D265CBCC5000}"/>
    <cellStyle name="20% - Accent3 2 4" xfId="264" xr:uid="{95DEBD96-08D0-4689-9D30-FC1C8BAB629F}"/>
    <cellStyle name="20% - Accent3 2 5" xfId="265" xr:uid="{708C50DD-DBC2-4DFB-95A5-B6462F11EAD8}"/>
    <cellStyle name="20% - Accent3 2 6" xfId="266" xr:uid="{36F039A7-51D9-42EC-873E-284091A3BDF9}"/>
    <cellStyle name="20% - Accent3 2 7" xfId="267" xr:uid="{DA743314-A7AE-4C8D-9AC1-15E109926CF7}"/>
    <cellStyle name="20% - Accent3 2 8" xfId="268" xr:uid="{3063599E-5106-4E57-966D-F51929E3FAF4}"/>
    <cellStyle name="20% - Accent3 2 9" xfId="269" xr:uid="{71EB61C2-2872-44FB-9A03-99813AE3F04B}"/>
    <cellStyle name="20% - Accent3 3" xfId="270" xr:uid="{25D067AD-B6EC-4F25-9972-9F94BF1AB4B2}"/>
    <cellStyle name="20% - Accent3 3 2" xfId="271" xr:uid="{328E0765-FBE8-43C9-A969-FABBDA3C6A8A}"/>
    <cellStyle name="20% - Accent3 3 2 2" xfId="272" xr:uid="{DE8EAA8B-1A6E-4192-827F-5B704F8DFE28}"/>
    <cellStyle name="20% - Accent3 3 2 2 2" xfId="273" xr:uid="{8AB277E0-F6A4-4626-BEDD-7142355A9166}"/>
    <cellStyle name="20% - Accent3 3 2 2 2 2" xfId="274" xr:uid="{2A79D188-A5C4-4920-AA05-37E08D4AD7D2}"/>
    <cellStyle name="20% - Accent3 3 2 2 3" xfId="275" xr:uid="{333C0504-E96A-4887-8425-77741E3D9F1E}"/>
    <cellStyle name="20% - Accent3 3 2 3" xfId="276" xr:uid="{8D0E9EFE-6F63-41BA-A488-0DD13F054790}"/>
    <cellStyle name="20% - Accent3 3 2 3 2" xfId="277" xr:uid="{BC805069-E7F0-4C73-B244-9E7F4180F159}"/>
    <cellStyle name="20% - Accent3 3 2 4" xfId="278" xr:uid="{88BB8524-F408-47F7-9CEF-C7A5F89CC74A}"/>
    <cellStyle name="20% - Accent3 3 3" xfId="279" xr:uid="{E1C1D828-52E3-48EE-BCC0-912A4F8EA20C}"/>
    <cellStyle name="20% - Accent3 3 3 2" xfId="280" xr:uid="{E9F2276F-0102-4310-97D1-28E820B2D934}"/>
    <cellStyle name="20% - Accent3 3 3 2 2" xfId="281" xr:uid="{FD24AB99-531B-4337-8A5F-DAC738C273E0}"/>
    <cellStyle name="20% - Accent3 3 3 2 2 2" xfId="282" xr:uid="{951C9434-9CB0-40C9-B9B7-34A8D676A9D8}"/>
    <cellStyle name="20% - Accent3 3 3 2 3" xfId="283" xr:uid="{AF5AC50A-B43C-4C15-BB61-661DACCECA80}"/>
    <cellStyle name="20% - Accent3 3 3 3" xfId="284" xr:uid="{C47A6A42-D44E-4948-9D72-E40722BC6FC3}"/>
    <cellStyle name="20% - Accent3 3 3 3 2" xfId="285" xr:uid="{19C6B7FD-064A-429A-8453-1EE665C208A0}"/>
    <cellStyle name="20% - Accent3 3 3 4" xfId="286" xr:uid="{824ED6DF-8852-4BDE-83BD-8C385C7617DC}"/>
    <cellStyle name="20% - Accent3 3 4" xfId="287" xr:uid="{90FE4B70-E5BA-4DA9-ABFD-E7285061D17E}"/>
    <cellStyle name="20% - Accent3 3 4 2" xfId="288" xr:uid="{4E0A4C4F-E4AA-4E83-B0ED-B4A7419E1A0E}"/>
    <cellStyle name="20% - Accent3 3 4 2 2" xfId="289" xr:uid="{8F498ABC-685A-4F06-9292-A74941836ADB}"/>
    <cellStyle name="20% - Accent3 3 4 3" xfId="290" xr:uid="{3D403CAD-DCD8-4B4A-811A-6D56B54CD987}"/>
    <cellStyle name="20% - Accent3 3 5" xfId="291" xr:uid="{8956EF08-DEF2-48A6-A7A7-0691E2C59F07}"/>
    <cellStyle name="20% - Accent3 3 5 2" xfId="292" xr:uid="{36C5976C-9E09-4F9A-A5AD-84706D5731B3}"/>
    <cellStyle name="20% - Accent3 3 6" xfId="293" xr:uid="{E3CFE027-1F21-4EE0-88EE-E240C7840C14}"/>
    <cellStyle name="20% - Accent3 4" xfId="294" xr:uid="{EFA79FE8-EFD8-4966-B7F5-CBF2BBBC08AF}"/>
    <cellStyle name="20% - Accent3 5" xfId="295" xr:uid="{45985D29-307A-4881-8A13-B1108B2C60AF}"/>
    <cellStyle name="20% - Accent3 6" xfId="296" xr:uid="{C404644B-7CB9-4FE6-954D-AE5654DA0419}"/>
    <cellStyle name="20% - Accent3 7" xfId="297" xr:uid="{6D913392-3714-4F0F-8982-C16262F6F8FD}"/>
    <cellStyle name="20% - Accent3 8" xfId="298" xr:uid="{D738F54B-3D29-4A59-8FC3-0CB39E23B7B1}"/>
    <cellStyle name="20% - Accent3 9" xfId="299" xr:uid="{42868CDA-E04E-4B64-B2FB-1FE1FAF6851E}"/>
    <cellStyle name="20% - Accent4 2" xfId="20" xr:uid="{2D42DB35-B19C-4DCC-830A-96120F1E7736}"/>
    <cellStyle name="20% - Accent4 2 10" xfId="300" xr:uid="{4FDD9DFD-D68B-468C-8AF4-F8FFB3BD8224}"/>
    <cellStyle name="20% - Accent4 2 2" xfId="301" xr:uid="{9F71CA9B-C937-440F-B374-2A1B8488E176}"/>
    <cellStyle name="20% - Accent4 2 2 2" xfId="302" xr:uid="{8B631C4F-7A83-417F-9900-1665CA6E3143}"/>
    <cellStyle name="20% - Accent4 2 2 3" xfId="303" xr:uid="{4FC2116B-6342-4183-BFED-04A5EC6340C3}"/>
    <cellStyle name="20% - Accent4 2 3" xfId="304" xr:uid="{ADB1F9CC-5E97-4D2E-B7CC-D181AD5195CE}"/>
    <cellStyle name="20% - Accent4 2 3 2" xfId="305" xr:uid="{C9D1B7C4-BF45-44EE-A9EC-2B5327883C29}"/>
    <cellStyle name="20% - Accent4 2 4" xfId="306" xr:uid="{60D2E83E-C0C7-4345-A7D1-BF7EC01DE57C}"/>
    <cellStyle name="20% - Accent4 2 5" xfId="307" xr:uid="{096F8A46-4396-4559-B321-C7D4DFB3921B}"/>
    <cellStyle name="20% - Accent4 2 6" xfId="308" xr:uid="{25181EDF-8350-4DD7-8363-04B955843B73}"/>
    <cellStyle name="20% - Accent4 2 7" xfId="309" xr:uid="{BE9A7797-0CA4-4610-B35A-2E278BB7F3C7}"/>
    <cellStyle name="20% - Accent4 2 8" xfId="310" xr:uid="{32BB06DB-79C8-4877-A327-1C285F622E81}"/>
    <cellStyle name="20% - Accent4 2 9" xfId="311" xr:uid="{0CDFC85B-6819-4841-9430-EE75A02BC150}"/>
    <cellStyle name="20% - Accent4 3" xfId="312" xr:uid="{B2A78824-B944-4CB2-9742-263B97A02D24}"/>
    <cellStyle name="20% - Accent4 3 2" xfId="313" xr:uid="{C6C0F58D-37B2-4F3E-96DC-43CB6B8355ED}"/>
    <cellStyle name="20% - Accent4 3 2 2" xfId="314" xr:uid="{58DB8763-9D5B-4017-BE10-D455266F29A3}"/>
    <cellStyle name="20% - Accent4 3 2 2 2" xfId="315" xr:uid="{204D5AB3-22B1-4F9B-AF82-731FF9679680}"/>
    <cellStyle name="20% - Accent4 3 2 2 2 2" xfId="316" xr:uid="{00630DBF-935D-4EA6-BD9D-FB1DE17A732C}"/>
    <cellStyle name="20% - Accent4 3 2 2 3" xfId="317" xr:uid="{B9AB91D2-8B78-4FA4-B6A1-504D4309B9CF}"/>
    <cellStyle name="20% - Accent4 3 2 3" xfId="318" xr:uid="{D16D76C0-BA00-4AEB-A39D-793F7DF6C1BB}"/>
    <cellStyle name="20% - Accent4 3 2 3 2" xfId="319" xr:uid="{467A8E15-E7DD-4415-B914-01F429F929E7}"/>
    <cellStyle name="20% - Accent4 3 2 4" xfId="320" xr:uid="{9E050DDF-3DEC-45B6-9971-AE6BC0D18E43}"/>
    <cellStyle name="20% - Accent4 3 3" xfId="321" xr:uid="{F8F34509-3B71-40C2-9E15-860ED3AE716C}"/>
    <cellStyle name="20% - Accent4 3 3 2" xfId="322" xr:uid="{70B6FD5E-9821-476D-803A-F836041E6368}"/>
    <cellStyle name="20% - Accent4 3 3 2 2" xfId="323" xr:uid="{7CA17E59-6148-449E-B97F-7B25507C9EE6}"/>
    <cellStyle name="20% - Accent4 3 3 2 2 2" xfId="324" xr:uid="{E153E277-2405-48E9-9ACE-E7DB7FA2C164}"/>
    <cellStyle name="20% - Accent4 3 3 2 3" xfId="325" xr:uid="{A9020835-F881-4809-89E6-F5488BFD9E06}"/>
    <cellStyle name="20% - Accent4 3 3 3" xfId="326" xr:uid="{7CD0E3AF-F7BD-4B12-A786-580A69E397C6}"/>
    <cellStyle name="20% - Accent4 3 3 3 2" xfId="327" xr:uid="{9FBDDC55-BE14-45E7-A42E-1967DE10FDFE}"/>
    <cellStyle name="20% - Accent4 3 3 4" xfId="328" xr:uid="{94451EF9-020F-49E7-9B08-44A71AB3BE4B}"/>
    <cellStyle name="20% - Accent4 3 4" xfId="329" xr:uid="{691C064E-2C97-4984-A02C-33D2C9969ED2}"/>
    <cellStyle name="20% - Accent4 3 4 2" xfId="330" xr:uid="{28C5F57F-D663-42CC-B852-E97BA95D5B97}"/>
    <cellStyle name="20% - Accent4 3 4 2 2" xfId="331" xr:uid="{01624BB8-72EF-4D74-BE90-A19C71BED5E5}"/>
    <cellStyle name="20% - Accent4 3 4 3" xfId="332" xr:uid="{BD28F171-53D6-48E7-BC38-A111A7DE661E}"/>
    <cellStyle name="20% - Accent4 3 5" xfId="333" xr:uid="{C94F8FB6-69B5-4F78-8859-F8AAE07FDBC8}"/>
    <cellStyle name="20% - Accent4 3 5 2" xfId="334" xr:uid="{2B4404F3-183E-45CE-B853-9BCCF8A43ECB}"/>
    <cellStyle name="20% - Accent4 3 6" xfId="335" xr:uid="{8C5F1CF0-AD11-4197-9D3D-E45D11B1368F}"/>
    <cellStyle name="20% - Accent4 4" xfId="336" xr:uid="{E16A93D4-AEBB-49C1-8EFD-3AA37C923A78}"/>
    <cellStyle name="20% - Accent4 5" xfId="337" xr:uid="{03715CFC-D70F-4E5D-8D6B-A84953852DFD}"/>
    <cellStyle name="20% - Accent4 6" xfId="338" xr:uid="{575FD5CA-60B9-4555-A7AA-F0EB3B066020}"/>
    <cellStyle name="20% - Accent4 7" xfId="339" xr:uid="{4F918605-6E83-4311-AC91-AD4431516125}"/>
    <cellStyle name="20% - Accent4 8" xfId="340" xr:uid="{EE27F365-90C8-4E58-B955-8F4B99391024}"/>
    <cellStyle name="20% - Accent4 9" xfId="341" xr:uid="{00659F43-38D4-49CA-935E-28F2321D8022}"/>
    <cellStyle name="20% - Accent5 2" xfId="21" xr:uid="{51174C6D-945C-4B2A-98EE-037D5C312C99}"/>
    <cellStyle name="20% - Accent5 2 10" xfId="342" xr:uid="{A851A716-634B-45A4-91DE-728E1FABED0F}"/>
    <cellStyle name="20% - Accent5 2 2" xfId="343" xr:uid="{A241DF8F-3FEF-4DB8-9167-C1EE4C67FD0C}"/>
    <cellStyle name="20% - Accent5 2 2 2" xfId="344" xr:uid="{610CBD05-249B-411E-83AD-6D0FA3277126}"/>
    <cellStyle name="20% - Accent5 2 2 3" xfId="345" xr:uid="{BB9127B1-C6F2-420F-B8DD-A583764F0032}"/>
    <cellStyle name="20% - Accent5 2 3" xfId="346" xr:uid="{B319B404-42DB-4437-827F-83D993FB8C65}"/>
    <cellStyle name="20% - Accent5 2 3 2" xfId="347" xr:uid="{F1AD643E-1DA9-4E70-88A5-9E4C40B6560A}"/>
    <cellStyle name="20% - Accent5 2 4" xfId="348" xr:uid="{7C2F9E03-59F0-4F2A-9C7E-3936154AAACF}"/>
    <cellStyle name="20% - Accent5 2 5" xfId="349" xr:uid="{AB27523F-6B27-4E73-B605-4D779778ABBC}"/>
    <cellStyle name="20% - Accent5 2 6" xfId="350" xr:uid="{1BB124FC-FBC4-4ABD-B442-D865BED7CFEE}"/>
    <cellStyle name="20% - Accent5 2 7" xfId="351" xr:uid="{82C84F26-42E6-4547-806E-3340C76F9ECE}"/>
    <cellStyle name="20% - Accent5 2 8" xfId="352" xr:uid="{998EF0E8-6939-4071-B2CC-84462BAA1DC1}"/>
    <cellStyle name="20% - Accent5 2 9" xfId="353" xr:uid="{8B1C5DDA-46DD-4A87-8939-61A408E38449}"/>
    <cellStyle name="20% - Accent5 3" xfId="354" xr:uid="{9745D506-6313-4338-9D30-7FD2AE2BFF07}"/>
    <cellStyle name="20% - Accent5 3 2" xfId="355" xr:uid="{9D65B33B-33B9-4E7C-A6FC-AC19D87D809D}"/>
    <cellStyle name="20% - Accent5 3 2 2" xfId="356" xr:uid="{BB6B7E9E-1355-407C-AFD2-81F164896EE3}"/>
    <cellStyle name="20% - Accent5 3 2 2 2" xfId="357" xr:uid="{029106DC-0DF4-4FD1-9F5A-30FACBB752D6}"/>
    <cellStyle name="20% - Accent5 3 2 2 2 2" xfId="358" xr:uid="{86BDFFDD-6EC0-4DFC-A618-ED55DB24F9ED}"/>
    <cellStyle name="20% - Accent5 3 2 2 3" xfId="359" xr:uid="{1AC92AD8-4F08-45A6-99C9-EFAEF9E47609}"/>
    <cellStyle name="20% - Accent5 3 2 3" xfId="360" xr:uid="{1595DA0F-06C0-4D4F-831A-FCA6D3A2D5E7}"/>
    <cellStyle name="20% - Accent5 3 2 3 2" xfId="361" xr:uid="{91030615-6128-4DA1-AD49-1D0C92A4E732}"/>
    <cellStyle name="20% - Accent5 3 2 4" xfId="362" xr:uid="{1BDE8D38-E738-4E72-B8F8-6499AF972F98}"/>
    <cellStyle name="20% - Accent5 3 3" xfId="363" xr:uid="{B5E3F16F-E721-402D-B2FC-5DF761E9B6AE}"/>
    <cellStyle name="20% - Accent5 3 3 2" xfId="364" xr:uid="{3CF23D5B-C03F-498B-BB50-2A704AA8CF43}"/>
    <cellStyle name="20% - Accent5 3 3 2 2" xfId="365" xr:uid="{FDB1632D-04D5-4486-884A-31396373DD4B}"/>
    <cellStyle name="20% - Accent5 3 3 2 2 2" xfId="366" xr:uid="{E0608B8E-D50B-4A09-A8A6-7ACE13ABD695}"/>
    <cellStyle name="20% - Accent5 3 3 2 3" xfId="367" xr:uid="{5E88C0B9-738A-41FD-B32C-71E9C659FD4D}"/>
    <cellStyle name="20% - Accent5 3 3 3" xfId="368" xr:uid="{25F9CD3D-90B6-4BFB-ABCA-1DF495B21D02}"/>
    <cellStyle name="20% - Accent5 3 3 3 2" xfId="369" xr:uid="{8F293835-734C-45B0-B844-7FC4433A2526}"/>
    <cellStyle name="20% - Accent5 3 3 4" xfId="370" xr:uid="{66489936-C2E7-4315-9969-DD55E8262B73}"/>
    <cellStyle name="20% - Accent5 3 4" xfId="371" xr:uid="{3015107B-DFAB-44E5-A7E3-2C152019226F}"/>
    <cellStyle name="20% - Accent5 3 4 2" xfId="372" xr:uid="{F884F384-10D1-4918-BC77-702972E95F93}"/>
    <cellStyle name="20% - Accent5 3 4 2 2" xfId="373" xr:uid="{D71C2916-F716-4ADB-A4EC-B67B4750EBED}"/>
    <cellStyle name="20% - Accent5 3 4 3" xfId="374" xr:uid="{5104D3AC-E450-4DED-BF9F-23E40D5A94B0}"/>
    <cellStyle name="20% - Accent5 3 5" xfId="375" xr:uid="{E93E4391-F08D-459D-B4D5-B5666003DAC2}"/>
    <cellStyle name="20% - Accent5 3 5 2" xfId="376" xr:uid="{6BE467BD-BFAA-4637-A5B9-4799494680FA}"/>
    <cellStyle name="20% - Accent5 3 6" xfId="377" xr:uid="{9DFFEFAD-2E2F-4643-A52A-C1449CDB31EB}"/>
    <cellStyle name="20% - Accent5 4" xfId="378" xr:uid="{571868DE-B59B-461E-BDD9-50367F60B811}"/>
    <cellStyle name="20% - Accent5 5" xfId="379" xr:uid="{480D8C8A-54EC-4954-9C6C-C0C6B5C55CD8}"/>
    <cellStyle name="20% - Accent5 6" xfId="380" xr:uid="{32F14ACB-230D-464A-8E0E-5F39EF509EB6}"/>
    <cellStyle name="20% - Accent5 7" xfId="381" xr:uid="{FCF20887-F699-479A-AED8-13839C7BB56E}"/>
    <cellStyle name="20% - Accent5 8" xfId="382" xr:uid="{A55B1E21-00B0-47FA-91AC-A5464F43FD23}"/>
    <cellStyle name="20% - Accent5 9" xfId="383" xr:uid="{23EB6964-21D0-4669-BBE7-A0ACADA97D91}"/>
    <cellStyle name="20% - Accent6 2" xfId="22" xr:uid="{185DBB66-6917-4626-B3D6-7453742F82C9}"/>
    <cellStyle name="20% - Accent6 2 10" xfId="384" xr:uid="{60105FB8-B177-4F68-84F5-8D98CDAE219E}"/>
    <cellStyle name="20% - Accent6 2 2" xfId="385" xr:uid="{E72B9976-6A9B-4927-8403-8F4ABDE6831C}"/>
    <cellStyle name="20% - Accent6 2 2 2" xfId="386" xr:uid="{ACF43B88-7CC4-4322-A06D-35F921DE6B9B}"/>
    <cellStyle name="20% - Accent6 2 2 3" xfId="387" xr:uid="{E046BBA5-39B2-4DCF-8A16-87B1E558DAC6}"/>
    <cellStyle name="20% - Accent6 2 3" xfId="388" xr:uid="{79A24CE2-BDFB-4C90-AB2E-700F776D15A3}"/>
    <cellStyle name="20% - Accent6 2 3 2" xfId="389" xr:uid="{423CABC2-B783-4713-AB5E-25B3B9ADA43A}"/>
    <cellStyle name="20% - Accent6 2 4" xfId="390" xr:uid="{8606522F-7A70-42FF-B7DC-80A442EFD137}"/>
    <cellStyle name="20% - Accent6 2 5" xfId="391" xr:uid="{B89C5F3E-18D8-415C-BB57-3E7944FD7D6F}"/>
    <cellStyle name="20% - Accent6 2 6" xfId="392" xr:uid="{ADCBCFDB-A3D4-48DF-BA2E-74FC3E4C4E12}"/>
    <cellStyle name="20% - Accent6 2 7" xfId="393" xr:uid="{C7C70BFB-FEC7-4CE0-8759-A5A51C17CF20}"/>
    <cellStyle name="20% - Accent6 2 8" xfId="394" xr:uid="{2FF392EE-6872-4D11-956C-50EAAD970036}"/>
    <cellStyle name="20% - Accent6 2 9" xfId="395" xr:uid="{39BFB91D-E043-4740-AF5F-F5355751668C}"/>
    <cellStyle name="20% - Accent6 3" xfId="396" xr:uid="{76D32006-FCEC-4AB4-9D89-354DD07592D2}"/>
    <cellStyle name="20% - Accent6 3 2" xfId="397" xr:uid="{7D4CE5B5-8FD4-41F0-A1CE-5C7D029FF2A3}"/>
    <cellStyle name="20% - Accent6 3 2 2" xfId="398" xr:uid="{DA3DD97E-8E6D-4165-BE4E-AB8687144799}"/>
    <cellStyle name="20% - Accent6 3 2 2 2" xfId="399" xr:uid="{FF2DB6BA-35DD-41DB-9B62-9DAF2875F566}"/>
    <cellStyle name="20% - Accent6 3 2 2 2 2" xfId="400" xr:uid="{3AD54021-61A8-427F-A2BF-3A410A6E0475}"/>
    <cellStyle name="20% - Accent6 3 2 2 3" xfId="401" xr:uid="{2209E604-4B26-4393-A13C-9313814E8894}"/>
    <cellStyle name="20% - Accent6 3 2 3" xfId="402" xr:uid="{865A13CE-26FA-4457-B6D1-8DCB93BA8877}"/>
    <cellStyle name="20% - Accent6 3 2 3 2" xfId="403" xr:uid="{7F0B601E-49C4-4DAA-BA38-F5FA2DF1EE64}"/>
    <cellStyle name="20% - Accent6 3 2 4" xfId="404" xr:uid="{0EE5112D-7047-4888-8B38-5D3381C95403}"/>
    <cellStyle name="20% - Accent6 3 3" xfId="405" xr:uid="{E2D93DC2-52A5-4B61-8959-29CE40E3079C}"/>
    <cellStyle name="20% - Accent6 3 3 2" xfId="406" xr:uid="{4241B809-7F5E-41AD-96B5-2436570ACCB7}"/>
    <cellStyle name="20% - Accent6 3 3 2 2" xfId="407" xr:uid="{F4C932D0-C6A5-4AF4-BEAA-4BB3272F8044}"/>
    <cellStyle name="20% - Accent6 3 3 2 2 2" xfId="408" xr:uid="{0925B3CC-67DA-495E-A5D4-B19A4F25B6E6}"/>
    <cellStyle name="20% - Accent6 3 3 2 3" xfId="409" xr:uid="{60F6B7C7-1AFE-42CE-8594-3D847F1ED276}"/>
    <cellStyle name="20% - Accent6 3 3 3" xfId="410" xr:uid="{3552D10C-D482-41A1-8869-2486E994F534}"/>
    <cellStyle name="20% - Accent6 3 3 3 2" xfId="411" xr:uid="{1A13387F-32B0-4BCC-937E-9A1147FD2358}"/>
    <cellStyle name="20% - Accent6 3 3 4" xfId="412" xr:uid="{87543FFA-1497-43C3-8889-F2F9CEADF38F}"/>
    <cellStyle name="20% - Accent6 3 4" xfId="413" xr:uid="{904FF5C1-9913-43A7-BA20-B18E6117A667}"/>
    <cellStyle name="20% - Accent6 3 4 2" xfId="414" xr:uid="{FD3C1CD1-8233-4297-BDEC-8817B172DF32}"/>
    <cellStyle name="20% - Accent6 3 4 2 2" xfId="415" xr:uid="{B05669D7-DA58-4CAF-9E9E-A73D1E543AF2}"/>
    <cellStyle name="20% - Accent6 3 4 3" xfId="416" xr:uid="{098FB33A-6AD9-4F29-93DE-9E5992A9AD53}"/>
    <cellStyle name="20% - Accent6 3 5" xfId="417" xr:uid="{1F0D6C9F-2AFC-46FC-979D-034D6DCA88A6}"/>
    <cellStyle name="20% - Accent6 3 5 2" xfId="418" xr:uid="{505CC545-9CD4-4223-87D4-1151FF22D4A9}"/>
    <cellStyle name="20% - Accent6 3 6" xfId="419" xr:uid="{28C1F3AD-78E8-4639-AC6A-BF13C418C940}"/>
    <cellStyle name="20% - Accent6 4" xfId="420" xr:uid="{3BCE5FCE-4F5C-44B3-AA4D-54A1BA05CC06}"/>
    <cellStyle name="20% - Accent6 5" xfId="421" xr:uid="{A5BAE7F8-FF0F-4DB5-B499-BD643E52FDD3}"/>
    <cellStyle name="20% - Accent6 6" xfId="422" xr:uid="{99047676-E910-416C-817A-964947BA073D}"/>
    <cellStyle name="20% - Accent6 7" xfId="423" xr:uid="{FFFA48E5-A0D0-46C7-8E22-ECD6B4882BF6}"/>
    <cellStyle name="20% - Accent6 8" xfId="424" xr:uid="{14730AA9-1917-40EA-8001-94245541BA20}"/>
    <cellStyle name="20% - Accent6 9" xfId="425" xr:uid="{C085BB33-615F-4C18-9515-B3149EDA3AF2}"/>
    <cellStyle name="40 % - Accent1" xfId="426" xr:uid="{C7126BDE-59B6-4287-8BE2-EA60E5015677}"/>
    <cellStyle name="40 % - Accent2" xfId="427" xr:uid="{21AD515E-5B53-4ACE-B30B-1CFE5FE08D76}"/>
    <cellStyle name="40 % - Accent3" xfId="428" xr:uid="{20C7A436-4E63-40D9-B946-BE5657CDA049}"/>
    <cellStyle name="40 % - Accent4" xfId="429" xr:uid="{E7CD3318-83C2-40A5-A3D8-EE10E1B89BB9}"/>
    <cellStyle name="40 % - Accent5" xfId="430" xr:uid="{58EF634F-36CE-4CCC-9935-FC3F4FA1BB08}"/>
    <cellStyle name="40 % - Accent6" xfId="431" xr:uid="{BE9C6D54-B883-4812-A180-FB03DC3D8F6D}"/>
    <cellStyle name="40% - Accent1 2" xfId="23" xr:uid="{11FD5B16-637A-47A5-A94B-EBA7A6A29F04}"/>
    <cellStyle name="40% - Accent1 2 10" xfId="432" xr:uid="{8ED92109-A460-4D3D-8206-71AD8C593E9C}"/>
    <cellStyle name="40% - Accent1 2 2" xfId="433" xr:uid="{376D7615-2C31-469D-BBDC-327F0D5CB945}"/>
    <cellStyle name="40% - Accent1 2 2 2" xfId="434" xr:uid="{B4C4B071-ED9D-4BAA-941B-D21CBF8A8546}"/>
    <cellStyle name="40% - Accent1 2 2 3" xfId="435" xr:uid="{44EF64F1-3345-4B7B-B4E1-FB8D8E25B817}"/>
    <cellStyle name="40% - Accent1 2 3" xfId="436" xr:uid="{0197EEE1-1545-4D99-A61A-F816297A8173}"/>
    <cellStyle name="40% - Accent1 2 3 2" xfId="437" xr:uid="{70763F0E-DF7D-4776-BF63-816CCBFC6F58}"/>
    <cellStyle name="40% - Accent1 2 4" xfId="438" xr:uid="{3A9A244A-06A0-492E-AEF5-9622463E6399}"/>
    <cellStyle name="40% - Accent1 2 5" xfId="439" xr:uid="{10A3A4D0-58D1-4DA8-AD8A-BD1905E10D3E}"/>
    <cellStyle name="40% - Accent1 2 6" xfId="440" xr:uid="{FAB902A4-8F1B-4DCE-982A-7E40BA359866}"/>
    <cellStyle name="40% - Accent1 2 7" xfId="441" xr:uid="{A6108437-0560-4D5E-A552-068459B28A79}"/>
    <cellStyle name="40% - Accent1 2 8" xfId="442" xr:uid="{54B15959-86F3-4B9F-829E-73AFD7744AD7}"/>
    <cellStyle name="40% - Accent1 2 9" xfId="443" xr:uid="{D84F13E5-5E70-42DE-B491-066A3E339872}"/>
    <cellStyle name="40% - Accent1 3" xfId="444" xr:uid="{D7CF22DE-6283-4B1B-A7DD-F6CAEC43724C}"/>
    <cellStyle name="40% - Accent1 3 2" xfId="445" xr:uid="{13EDC3CD-7FE8-40A6-AF06-0CBA289D5BB1}"/>
    <cellStyle name="40% - Accent1 3 2 2" xfId="446" xr:uid="{C3912671-5F57-45C7-872E-A34B7246BA73}"/>
    <cellStyle name="40% - Accent1 3 2 2 2" xfId="447" xr:uid="{276C0437-4250-4F69-9707-93D6B4684507}"/>
    <cellStyle name="40% - Accent1 3 2 2 2 2" xfId="448" xr:uid="{75A5F90F-985A-408C-BF0F-9E48053DBBD4}"/>
    <cellStyle name="40% - Accent1 3 2 2 3" xfId="449" xr:uid="{475BF685-A833-40D6-BF57-ED68D7D874C4}"/>
    <cellStyle name="40% - Accent1 3 2 3" xfId="450" xr:uid="{7F1EAC38-8A5A-4458-A55E-E896D6A1BE03}"/>
    <cellStyle name="40% - Accent1 3 2 3 2" xfId="451" xr:uid="{E469EC5E-A7F5-4AB1-A5EE-A67F154CB2FC}"/>
    <cellStyle name="40% - Accent1 3 2 4" xfId="452" xr:uid="{00BAFE09-9792-427D-9849-B0F430F6268E}"/>
    <cellStyle name="40% - Accent1 3 3" xfId="453" xr:uid="{B57DBC6C-2ADD-46A4-9F73-BE4525FA1EFB}"/>
    <cellStyle name="40% - Accent1 3 3 2" xfId="454" xr:uid="{1972EB3F-0677-41D6-AB51-6E5628528F75}"/>
    <cellStyle name="40% - Accent1 3 3 2 2" xfId="455" xr:uid="{5B85C5E5-556B-4FF6-AA46-7E8396029D3C}"/>
    <cellStyle name="40% - Accent1 3 3 2 2 2" xfId="456" xr:uid="{6BBE992D-430B-4C3C-8BCD-5AB4A1C62551}"/>
    <cellStyle name="40% - Accent1 3 3 2 3" xfId="457" xr:uid="{C63D5F9A-3D28-4C15-B9B6-78C77AF4BA43}"/>
    <cellStyle name="40% - Accent1 3 3 3" xfId="458" xr:uid="{B22BAD62-E138-4F2B-84E0-D9776671E7E7}"/>
    <cellStyle name="40% - Accent1 3 3 3 2" xfId="459" xr:uid="{C6C0B3F1-9CD9-4D2B-A265-2E4C721F6E72}"/>
    <cellStyle name="40% - Accent1 3 3 4" xfId="460" xr:uid="{B7A495AD-5301-48E1-8D40-E97D6E82E6D0}"/>
    <cellStyle name="40% - Accent1 3 4" xfId="461" xr:uid="{96157FCA-F433-4F30-90FB-5C1A74BDE524}"/>
    <cellStyle name="40% - Accent1 3 4 2" xfId="462" xr:uid="{E279102F-62CE-4F9C-909A-3DEBF2BFE57A}"/>
    <cellStyle name="40% - Accent1 3 4 2 2" xfId="463" xr:uid="{3CEB3CA2-40F1-418F-9105-47B1FF867A9D}"/>
    <cellStyle name="40% - Accent1 3 4 3" xfId="464" xr:uid="{A2CA3134-CE79-44C4-9B87-085A519A89DA}"/>
    <cellStyle name="40% - Accent1 3 5" xfId="465" xr:uid="{09EF9FE1-B38B-4C8E-A1F4-8325A73FCF4B}"/>
    <cellStyle name="40% - Accent1 3 5 2" xfId="466" xr:uid="{FC5E0B5D-C5E2-4753-A6E8-074A05AFE7A8}"/>
    <cellStyle name="40% - Accent1 3 6" xfId="467" xr:uid="{015359A0-29B4-4A1D-AF27-74D99F35044E}"/>
    <cellStyle name="40% - Accent1 4" xfId="468" xr:uid="{16A691F2-3381-4A89-8F69-08E1219949B8}"/>
    <cellStyle name="40% - Accent1 5" xfId="469" xr:uid="{91CB2FEF-5B15-45E3-A120-843534B0756E}"/>
    <cellStyle name="40% - Accent1 6" xfId="470" xr:uid="{7443271F-48AD-4E1F-B1AD-2422BE71A584}"/>
    <cellStyle name="40% - Accent1 7" xfId="471" xr:uid="{7506541C-1327-4F5C-97A8-A47D7D72C32B}"/>
    <cellStyle name="40% - Accent1 8" xfId="472" xr:uid="{932AF181-BCCE-4035-A101-F4E1F64CB611}"/>
    <cellStyle name="40% - Accent1 9" xfId="473" xr:uid="{E9A13595-870D-4E99-9FCF-94015BAE9AF7}"/>
    <cellStyle name="40% - Accent2 2" xfId="24" xr:uid="{7F9BF125-5871-4A24-97C8-6C28C5FEFDED}"/>
    <cellStyle name="40% - Accent2 2 10" xfId="474" xr:uid="{9B41B25E-4F01-4AD7-B3B5-4A913DB40E61}"/>
    <cellStyle name="40% - Accent2 2 2" xfId="475" xr:uid="{B3A50AEC-47DD-48A6-BC23-2B0574EDCD61}"/>
    <cellStyle name="40% - Accent2 2 2 2" xfId="476" xr:uid="{0E59F2BA-FF13-4EF4-88F9-78A94A7F48C7}"/>
    <cellStyle name="40% - Accent2 2 2 3" xfId="477" xr:uid="{49CB3634-A8DB-4934-9111-4120BBE9EFED}"/>
    <cellStyle name="40% - Accent2 2 3" xfId="478" xr:uid="{8AAB234B-1F67-4BA2-B31F-A2DF370FE6B9}"/>
    <cellStyle name="40% - Accent2 2 3 2" xfId="479" xr:uid="{7BA3BEDE-115C-4E7A-99FC-7094CA1E98EA}"/>
    <cellStyle name="40% - Accent2 2 4" xfId="480" xr:uid="{59C7205E-273E-4C82-BCDD-983EE3E435FD}"/>
    <cellStyle name="40% - Accent2 2 5" xfId="481" xr:uid="{4B5C8ABB-7E1F-4ABF-9629-57B6643A6CF7}"/>
    <cellStyle name="40% - Accent2 2 6" xfId="482" xr:uid="{C8582846-444A-4963-A106-BD410AF34BC3}"/>
    <cellStyle name="40% - Accent2 2 7" xfId="483" xr:uid="{E826EC83-8953-45A4-A983-998A17AEE1FF}"/>
    <cellStyle name="40% - Accent2 2 8" xfId="484" xr:uid="{6ABFFFEF-A1C3-4346-9949-BFAB9B8C9488}"/>
    <cellStyle name="40% - Accent2 2 9" xfId="485" xr:uid="{BF2EE6E3-0FFD-4723-8E4D-8607D0D06F62}"/>
    <cellStyle name="40% - Accent2 3" xfId="486" xr:uid="{182B8583-B942-4875-93CA-6A8851912F0E}"/>
    <cellStyle name="40% - Accent2 3 2" xfId="487" xr:uid="{C0E449CE-DB0D-4C69-8C64-1FFDBDFDE037}"/>
    <cellStyle name="40% - Accent2 3 2 2" xfId="488" xr:uid="{51CD032B-5796-420E-9714-FB63534F04C7}"/>
    <cellStyle name="40% - Accent2 3 2 2 2" xfId="489" xr:uid="{67FC382D-EED2-4D38-ABD0-D7A251DFC4E9}"/>
    <cellStyle name="40% - Accent2 3 2 2 2 2" xfId="490" xr:uid="{CA959DB2-FEB8-4732-B1B4-28DB2F45CEA6}"/>
    <cellStyle name="40% - Accent2 3 2 2 3" xfId="491" xr:uid="{FAB9A59F-648C-43C1-9D0F-39BFE2257425}"/>
    <cellStyle name="40% - Accent2 3 2 3" xfId="492" xr:uid="{9EF83867-719F-405A-A9A3-C010498CEEB6}"/>
    <cellStyle name="40% - Accent2 3 2 3 2" xfId="493" xr:uid="{BAC59FB1-939C-4BCB-80BA-1574CBBFD3DE}"/>
    <cellStyle name="40% - Accent2 3 2 4" xfId="494" xr:uid="{43DFEE7A-269A-402E-A83F-B828D4315C02}"/>
    <cellStyle name="40% - Accent2 3 3" xfId="495" xr:uid="{46E59237-B606-4DCD-9940-46D6C392F5DC}"/>
    <cellStyle name="40% - Accent2 3 3 2" xfId="496" xr:uid="{8936FF21-4659-42C2-9047-DFDE1FD1B98B}"/>
    <cellStyle name="40% - Accent2 3 3 2 2" xfId="497" xr:uid="{A9516458-CC2E-4958-A5CF-5D9C781DC143}"/>
    <cellStyle name="40% - Accent2 3 3 2 2 2" xfId="498" xr:uid="{42AD4445-D261-4407-A7D6-578F7609DD7D}"/>
    <cellStyle name="40% - Accent2 3 3 2 3" xfId="499" xr:uid="{FD822118-D5D6-4FD6-956C-7D18CFBD3719}"/>
    <cellStyle name="40% - Accent2 3 3 3" xfId="500" xr:uid="{D62F8759-7AF0-4032-A846-E0E9DDE67889}"/>
    <cellStyle name="40% - Accent2 3 3 3 2" xfId="501" xr:uid="{D48C2665-94DB-4C29-B560-1475090F592C}"/>
    <cellStyle name="40% - Accent2 3 3 4" xfId="502" xr:uid="{3EAE93F4-6F43-4254-8A58-9FA7C6A96ADA}"/>
    <cellStyle name="40% - Accent2 3 4" xfId="503" xr:uid="{1BF021D1-8D19-4D9F-9D37-69C39794BF33}"/>
    <cellStyle name="40% - Accent2 3 4 2" xfId="504" xr:uid="{39DBAD6A-4E02-48D3-A8B0-2F529669929D}"/>
    <cellStyle name="40% - Accent2 3 4 2 2" xfId="505" xr:uid="{563A0190-6E5F-46BA-9D36-3264F366E0E9}"/>
    <cellStyle name="40% - Accent2 3 4 3" xfId="506" xr:uid="{1E01429D-473B-4937-9633-2DFB2515FA53}"/>
    <cellStyle name="40% - Accent2 3 5" xfId="507" xr:uid="{7BE022C5-4507-47EC-A51B-45A8AE1C350A}"/>
    <cellStyle name="40% - Accent2 3 5 2" xfId="508" xr:uid="{04B3AF10-3559-4710-8F3D-9BD257AD8BAD}"/>
    <cellStyle name="40% - Accent2 3 6" xfId="509" xr:uid="{190196C5-2CD6-4B6F-B367-1B8EE2E69EA4}"/>
    <cellStyle name="40% - Accent2 4" xfId="510" xr:uid="{EB10514D-8D27-4E7E-B9F7-7D97DCF53817}"/>
    <cellStyle name="40% - Accent2 5" xfId="511" xr:uid="{B677A444-B815-4467-93C9-D57539979058}"/>
    <cellStyle name="40% - Accent2 6" xfId="512" xr:uid="{87CC2414-4F02-49D1-AC28-3C90BBF64604}"/>
    <cellStyle name="40% - Accent2 7" xfId="513" xr:uid="{5CC30CF1-5976-48F0-B817-76A184E1B011}"/>
    <cellStyle name="40% - Accent2 8" xfId="514" xr:uid="{8B3D625D-12A8-42C4-AB40-54CFD840A81B}"/>
    <cellStyle name="40% - Accent2 9" xfId="515" xr:uid="{CAEEDD8B-F349-42FE-8E77-D3C350EC1F7E}"/>
    <cellStyle name="40% - Accent3 2" xfId="25" xr:uid="{D470ED7C-2FF0-48F3-B355-122B5FE9F574}"/>
    <cellStyle name="40% - Accent3 2 10" xfId="516" xr:uid="{7BFA07B2-6231-46E5-9515-1F8F2EDB0734}"/>
    <cellStyle name="40% - Accent3 2 2" xfId="517" xr:uid="{374ECD91-4A3C-4E19-9579-146DC71106FB}"/>
    <cellStyle name="40% - Accent3 2 2 2" xfId="518" xr:uid="{3CB81420-7122-4DC8-8421-DB9D49F99168}"/>
    <cellStyle name="40% - Accent3 2 2 3" xfId="519" xr:uid="{322B516E-4EFF-4D28-81E0-2244BEBDC1B2}"/>
    <cellStyle name="40% - Accent3 2 3" xfId="520" xr:uid="{7F25574D-0070-415D-87F7-4F56CFB7DDD9}"/>
    <cellStyle name="40% - Accent3 2 3 2" xfId="521" xr:uid="{9E35677C-A35A-4465-BF7F-1004955B5CBD}"/>
    <cellStyle name="40% - Accent3 2 4" xfId="522" xr:uid="{F047F538-7E24-494A-9F77-81D43A1CE2D3}"/>
    <cellStyle name="40% - Accent3 2 5" xfId="523" xr:uid="{F95DE688-D71A-4534-A6A8-A86A8A567D83}"/>
    <cellStyle name="40% - Accent3 2 6" xfId="524" xr:uid="{83F50645-F5B5-4476-9E87-637DC784EE7E}"/>
    <cellStyle name="40% - Accent3 2 7" xfId="525" xr:uid="{B84A8146-1770-4E3F-B557-38583CCA2C77}"/>
    <cellStyle name="40% - Accent3 2 8" xfId="526" xr:uid="{B68E7932-CA98-49E2-BA29-54AC598B0DA4}"/>
    <cellStyle name="40% - Accent3 2 9" xfId="527" xr:uid="{634C4B67-57EA-426F-9B61-E48E58110DF3}"/>
    <cellStyle name="40% - Accent3 3" xfId="528" xr:uid="{072C2C44-3F6D-4FF2-8028-F85D7C3CE0FC}"/>
    <cellStyle name="40% - Accent3 3 2" xfId="529" xr:uid="{C09609CE-024F-47E9-A770-A1EE02E28DB0}"/>
    <cellStyle name="40% - Accent3 3 2 2" xfId="530" xr:uid="{D7FF5672-BAD6-4793-8DF4-57D4620EB53E}"/>
    <cellStyle name="40% - Accent3 3 2 2 2" xfId="531" xr:uid="{5146B57A-C393-4483-8FC4-ED33064B3A03}"/>
    <cellStyle name="40% - Accent3 3 2 2 2 2" xfId="532" xr:uid="{8AAD2263-F1F3-4F40-AA49-34128673617F}"/>
    <cellStyle name="40% - Accent3 3 2 2 3" xfId="533" xr:uid="{9D7A05E9-7CE8-491C-A7E7-73A57CF85524}"/>
    <cellStyle name="40% - Accent3 3 2 3" xfId="534" xr:uid="{B58D5BAE-F1AC-4A95-B01F-37FDFFE92A38}"/>
    <cellStyle name="40% - Accent3 3 2 3 2" xfId="535" xr:uid="{BC5D3A29-10AE-4CD5-A68A-4A441048870B}"/>
    <cellStyle name="40% - Accent3 3 2 4" xfId="536" xr:uid="{373F94C9-3D57-4131-AA52-6CF49CBE52CE}"/>
    <cellStyle name="40% - Accent3 3 3" xfId="537" xr:uid="{A9ABFA23-A3AE-4591-AC99-C4AEC5B48AE0}"/>
    <cellStyle name="40% - Accent3 3 3 2" xfId="538" xr:uid="{022F7D35-C071-49AF-A4D7-B5DB7C4572AE}"/>
    <cellStyle name="40% - Accent3 3 3 2 2" xfId="539" xr:uid="{25F9CF04-BB48-4016-B471-56CD44BE8A48}"/>
    <cellStyle name="40% - Accent3 3 3 2 2 2" xfId="540" xr:uid="{C116CD49-13EC-4DE9-8DEC-14736CBAE43E}"/>
    <cellStyle name="40% - Accent3 3 3 2 3" xfId="541" xr:uid="{BC538A4B-8835-484B-A38D-77385CF5EAFF}"/>
    <cellStyle name="40% - Accent3 3 3 3" xfId="542" xr:uid="{0DD5004B-5963-4D83-BD9D-5603E613E250}"/>
    <cellStyle name="40% - Accent3 3 3 3 2" xfId="543" xr:uid="{8D7A20C8-D558-4122-93DE-B5AA168CA109}"/>
    <cellStyle name="40% - Accent3 3 3 4" xfId="544" xr:uid="{5FF2C30E-8CD4-48CB-9B4A-AE51CF48798E}"/>
    <cellStyle name="40% - Accent3 3 4" xfId="545" xr:uid="{76D9C045-D099-4A3C-8CCD-90F2630E9A46}"/>
    <cellStyle name="40% - Accent3 3 4 2" xfId="546" xr:uid="{997CA107-ECDB-4DCE-9FD8-00601D505948}"/>
    <cellStyle name="40% - Accent3 3 4 2 2" xfId="547" xr:uid="{F0CB2D34-2247-45C2-96D4-D3A49F96DBDE}"/>
    <cellStyle name="40% - Accent3 3 4 3" xfId="548" xr:uid="{B9A2B62F-F175-4525-9758-B6E260F8500B}"/>
    <cellStyle name="40% - Accent3 3 5" xfId="549" xr:uid="{AF5E4DE4-A47A-4DDB-B9BF-D75078408F18}"/>
    <cellStyle name="40% - Accent3 3 5 2" xfId="550" xr:uid="{D7E185F3-D12C-4A63-B1C7-1A40303614C7}"/>
    <cellStyle name="40% - Accent3 3 6" xfId="551" xr:uid="{A28CA6E7-FBF1-45E8-8360-3450D86B888A}"/>
    <cellStyle name="40% - Accent3 4" xfId="552" xr:uid="{688ACE04-D304-4B6C-8FEE-F981066DA82C}"/>
    <cellStyle name="40% - Accent3 5" xfId="553" xr:uid="{5452E8DE-4AD8-476B-BA57-4EBEC5B332EE}"/>
    <cellStyle name="40% - Accent3 6" xfId="554" xr:uid="{B06B207E-0EE6-4366-99B0-58024859D3FE}"/>
    <cellStyle name="40% - Accent3 7" xfId="555" xr:uid="{4B47A906-8B8F-4BDB-BB16-6BB17211B7D4}"/>
    <cellStyle name="40% - Accent3 8" xfId="556" xr:uid="{B6E61A22-4744-44F8-BAD6-B5435A8202F2}"/>
    <cellStyle name="40% - Accent3 9" xfId="557" xr:uid="{06DF37F8-AEE3-45D5-A8F7-4D6E1B382A22}"/>
    <cellStyle name="40% - Accent4 2" xfId="26" xr:uid="{14BE8957-BF87-48A8-B540-8BC916E8D547}"/>
    <cellStyle name="40% - Accent4 2 10" xfId="558" xr:uid="{B8145178-AEA9-4941-9253-88D47D0B6F3B}"/>
    <cellStyle name="40% - Accent4 2 2" xfId="559" xr:uid="{9B2BCEB4-169C-4A75-84AB-BF5934E2F48F}"/>
    <cellStyle name="40% - Accent4 2 2 2" xfId="560" xr:uid="{F8ED72B0-D305-416D-8661-1CEE7D22232F}"/>
    <cellStyle name="40% - Accent4 2 2 3" xfId="561" xr:uid="{BFB298D0-00DE-42D9-AAFD-74D4DDE9B37D}"/>
    <cellStyle name="40% - Accent4 2 3" xfId="562" xr:uid="{E119413E-00C5-4E34-94C1-F3A49EEC556C}"/>
    <cellStyle name="40% - Accent4 2 3 2" xfId="563" xr:uid="{A26935DF-F911-4161-B8F7-55CD8514A933}"/>
    <cellStyle name="40% - Accent4 2 4" xfId="564" xr:uid="{ABE1F0ED-0D86-41D1-8422-343263B600C5}"/>
    <cellStyle name="40% - Accent4 2 5" xfId="565" xr:uid="{AB932A0B-7D97-499B-BBAF-7C15E5EC23E5}"/>
    <cellStyle name="40% - Accent4 2 6" xfId="566" xr:uid="{0A39F97F-27B9-48F5-94C2-56B0BCDB0EBD}"/>
    <cellStyle name="40% - Accent4 2 7" xfId="567" xr:uid="{3A6F401D-4C92-4D87-B8E5-D59F43D66F97}"/>
    <cellStyle name="40% - Accent4 2 8" xfId="568" xr:uid="{B9AE241E-A9C5-4D79-8AD4-BECF8C049956}"/>
    <cellStyle name="40% - Accent4 2 9" xfId="569" xr:uid="{66D8AC36-66BA-443F-80AE-BDF876A20584}"/>
    <cellStyle name="40% - Accent4 3" xfId="570" xr:uid="{1858C3B2-32C3-4B9D-A2F1-BF2638EFA9FB}"/>
    <cellStyle name="40% - Accent4 3 2" xfId="571" xr:uid="{5C366DC9-7BE4-47B7-AAE7-7E51C8F35D1A}"/>
    <cellStyle name="40% - Accent4 3 2 2" xfId="572" xr:uid="{4BAB87AA-02DF-40DF-8B3D-E75F6DDB4989}"/>
    <cellStyle name="40% - Accent4 3 2 2 2" xfId="573" xr:uid="{494DC390-23CF-4912-BC1D-802A5B5FD2C5}"/>
    <cellStyle name="40% - Accent4 3 2 2 2 2" xfId="574" xr:uid="{969DC499-E8C8-4500-9304-7F9EB8805D43}"/>
    <cellStyle name="40% - Accent4 3 2 2 3" xfId="575" xr:uid="{0B821C8B-A94C-4A17-8C07-B26764598CFE}"/>
    <cellStyle name="40% - Accent4 3 2 3" xfId="576" xr:uid="{73551CB0-D503-416E-B098-D28B4F5810D9}"/>
    <cellStyle name="40% - Accent4 3 2 3 2" xfId="577" xr:uid="{B44EABBD-BE04-4F89-ADF6-B6E6C30C6A23}"/>
    <cellStyle name="40% - Accent4 3 2 4" xfId="578" xr:uid="{AA81A025-9E07-4886-9A26-376F17B07581}"/>
    <cellStyle name="40% - Accent4 3 3" xfId="579" xr:uid="{E5D1C245-EDF3-4714-9BEF-EC3D05C89E44}"/>
    <cellStyle name="40% - Accent4 3 3 2" xfId="580" xr:uid="{A550B44C-C6B8-40E4-A7E8-1008FDC97407}"/>
    <cellStyle name="40% - Accent4 3 3 2 2" xfId="581" xr:uid="{29CE73ED-ECD4-477A-8026-6D38215D2CDD}"/>
    <cellStyle name="40% - Accent4 3 3 2 2 2" xfId="582" xr:uid="{6596F9C4-BAD0-4294-BE43-DD4F8A960BEA}"/>
    <cellStyle name="40% - Accent4 3 3 2 3" xfId="583" xr:uid="{7CACBC7D-20A7-415B-879E-1B35633EC108}"/>
    <cellStyle name="40% - Accent4 3 3 3" xfId="584" xr:uid="{21FABBF8-2CE5-4A45-9D27-946F9D181153}"/>
    <cellStyle name="40% - Accent4 3 3 3 2" xfId="585" xr:uid="{2AE20688-624B-4B18-8517-180B204FCD47}"/>
    <cellStyle name="40% - Accent4 3 3 4" xfId="586" xr:uid="{C5BD44CA-B096-4C17-AAE6-37C954EB8230}"/>
    <cellStyle name="40% - Accent4 3 4" xfId="587" xr:uid="{80E417D1-1032-4F03-9EB9-F5A7D32E2235}"/>
    <cellStyle name="40% - Accent4 3 4 2" xfId="588" xr:uid="{0CA355FC-5423-4F28-8036-38C9D28EDBD9}"/>
    <cellStyle name="40% - Accent4 3 4 2 2" xfId="589" xr:uid="{6700FF46-7433-49E5-872C-E7B18E7D8B68}"/>
    <cellStyle name="40% - Accent4 3 4 3" xfId="590" xr:uid="{DF894E64-F047-4D79-A332-A9F447CCBCF8}"/>
    <cellStyle name="40% - Accent4 3 5" xfId="591" xr:uid="{66C51193-672E-4E5C-9E6A-A332C6562C04}"/>
    <cellStyle name="40% - Accent4 3 5 2" xfId="592" xr:uid="{B32CAB57-8285-47C7-B2E3-EE07C2D0D8DF}"/>
    <cellStyle name="40% - Accent4 3 6" xfId="593" xr:uid="{22DF2D14-5E7B-4E58-814F-BFC2655CD095}"/>
    <cellStyle name="40% - Accent4 4" xfId="594" xr:uid="{F8E21526-7B49-4235-A7F0-CDC3ED8367E2}"/>
    <cellStyle name="40% - Accent4 5" xfId="595" xr:uid="{9ECE8AF8-89FC-4D68-ABB0-FCC86CF2B7F4}"/>
    <cellStyle name="40% - Accent4 6" xfId="596" xr:uid="{4EDD3A83-9E9E-4ED6-9941-8907CCB5F348}"/>
    <cellStyle name="40% - Accent4 7" xfId="597" xr:uid="{8FC543BE-2B8C-43DB-B0BA-09E4322E99B9}"/>
    <cellStyle name="40% - Accent4 8" xfId="598" xr:uid="{5D68BEFF-5304-4905-841F-608C52DCCA75}"/>
    <cellStyle name="40% - Accent4 9" xfId="599" xr:uid="{602C4C9B-8B43-42D3-B802-3B0073C92F33}"/>
    <cellStyle name="40% - Accent5 2" xfId="27" xr:uid="{F0D1EAEB-A207-4B44-8DFF-3978E1058F95}"/>
    <cellStyle name="40% - Accent5 2 10" xfId="600" xr:uid="{EFCC7B16-DC8B-451B-8C66-EDBBB8917017}"/>
    <cellStyle name="40% - Accent5 2 2" xfId="601" xr:uid="{07BBA380-6225-4E6C-9A69-D8EFE15845AD}"/>
    <cellStyle name="40% - Accent5 2 2 2" xfId="602" xr:uid="{C6311E8A-DC7B-4C53-B08A-FC7EBD79EBE2}"/>
    <cellStyle name="40% - Accent5 2 2 3" xfId="603" xr:uid="{530759F0-16BA-47C2-8EF4-7A6A943FC69B}"/>
    <cellStyle name="40% - Accent5 2 3" xfId="604" xr:uid="{DA427A18-05F2-4CC6-AECB-DCCAB6C98359}"/>
    <cellStyle name="40% - Accent5 2 3 2" xfId="605" xr:uid="{F879157B-F752-4CB9-9228-03E22A13B585}"/>
    <cellStyle name="40% - Accent5 2 4" xfId="606" xr:uid="{0ADFCF93-B0C1-467C-B823-3778A4A9597D}"/>
    <cellStyle name="40% - Accent5 2 5" xfId="607" xr:uid="{C63FBE43-D102-464A-8B1E-FFC2608700A6}"/>
    <cellStyle name="40% - Accent5 2 6" xfId="608" xr:uid="{C2B0C8E1-F772-4064-806D-E3CDF6CE71C0}"/>
    <cellStyle name="40% - Accent5 2 7" xfId="609" xr:uid="{A72F390A-5F37-430B-89E6-AD8FB4BAC174}"/>
    <cellStyle name="40% - Accent5 2 8" xfId="610" xr:uid="{7D621278-0B61-440D-A204-8F772262E483}"/>
    <cellStyle name="40% - Accent5 2 9" xfId="611" xr:uid="{6C3DBE95-7E26-4F52-9941-7CACF6324887}"/>
    <cellStyle name="40% - Accent5 3" xfId="612" xr:uid="{8C0D8823-6C7E-4B8B-AF53-764B66143931}"/>
    <cellStyle name="40% - Accent5 3 2" xfId="613" xr:uid="{D70E9F17-6BAE-41A1-B42F-B74D3298D8D4}"/>
    <cellStyle name="40% - Accent5 3 2 2" xfId="614" xr:uid="{E2DD993D-9080-4C57-900F-F27419398143}"/>
    <cellStyle name="40% - Accent5 3 2 2 2" xfId="615" xr:uid="{7A81BDA5-72DA-48ED-A22E-FD57753EAA52}"/>
    <cellStyle name="40% - Accent5 3 2 2 2 2" xfId="616" xr:uid="{BBC15CE4-5389-400B-8180-8F50DE9D5294}"/>
    <cellStyle name="40% - Accent5 3 2 2 3" xfId="617" xr:uid="{A62AD2D4-9F04-462A-B1F9-E93D2C568E27}"/>
    <cellStyle name="40% - Accent5 3 2 3" xfId="618" xr:uid="{631F8D81-B501-47FC-9E5A-2884B1DEA526}"/>
    <cellStyle name="40% - Accent5 3 2 3 2" xfId="619" xr:uid="{70E82E9D-1DB4-4AA3-81D4-038618650512}"/>
    <cellStyle name="40% - Accent5 3 2 4" xfId="620" xr:uid="{6A2DE4FE-9DB0-414D-A2B3-622540E2E036}"/>
    <cellStyle name="40% - Accent5 3 3" xfId="621" xr:uid="{C73EF279-7289-4C09-82DD-811045A0EA57}"/>
    <cellStyle name="40% - Accent5 3 3 2" xfId="622" xr:uid="{7E31D13A-54D1-4B12-9147-77D12D61B26E}"/>
    <cellStyle name="40% - Accent5 3 3 2 2" xfId="623" xr:uid="{660B9957-0190-4979-B5A6-2A88261B7DF7}"/>
    <cellStyle name="40% - Accent5 3 3 2 2 2" xfId="624" xr:uid="{09E8721E-6C88-4AB9-8F03-0BA2CBF2789B}"/>
    <cellStyle name="40% - Accent5 3 3 2 3" xfId="625" xr:uid="{67FD4B11-66E7-41B3-AE7B-7E24253EB445}"/>
    <cellStyle name="40% - Accent5 3 3 3" xfId="626" xr:uid="{3F3CAB57-8EFC-441C-BBEF-98FA998D495E}"/>
    <cellStyle name="40% - Accent5 3 3 3 2" xfId="627" xr:uid="{5FD91E79-40E3-4822-BAB7-53695F164A26}"/>
    <cellStyle name="40% - Accent5 3 3 4" xfId="628" xr:uid="{73931375-19C2-494D-8B81-77955DF6E113}"/>
    <cellStyle name="40% - Accent5 3 4" xfId="629" xr:uid="{21291EFB-A02C-434E-AC4B-019B784563B7}"/>
    <cellStyle name="40% - Accent5 3 4 2" xfId="630" xr:uid="{D7145AE9-4DB2-4AF1-8C19-A8BB3D6022FD}"/>
    <cellStyle name="40% - Accent5 3 4 2 2" xfId="631" xr:uid="{1F804B34-D750-498D-8831-BBB2ED4D5F55}"/>
    <cellStyle name="40% - Accent5 3 4 3" xfId="632" xr:uid="{3F498DB8-A8CD-430A-95E6-88A0A4B86796}"/>
    <cellStyle name="40% - Accent5 3 5" xfId="633" xr:uid="{F06FCD07-F145-46EB-9AEE-98ADEEDD311C}"/>
    <cellStyle name="40% - Accent5 3 5 2" xfId="634" xr:uid="{74BC892B-3CE8-41D9-B25E-6D5B0C120FEC}"/>
    <cellStyle name="40% - Accent5 3 6" xfId="635" xr:uid="{4A453B59-D615-4F90-96CD-3033E37D17F6}"/>
    <cellStyle name="40% - Accent5 4" xfId="636" xr:uid="{518B9E62-EB42-4D28-8E8C-B8638BC078E1}"/>
    <cellStyle name="40% - Accent5 5" xfId="637" xr:uid="{43C3ABF7-1831-49EB-884A-7D305774BA67}"/>
    <cellStyle name="40% - Accent5 6" xfId="638" xr:uid="{6226BD2A-6D5C-41C5-9A15-A3EAA2F93B46}"/>
    <cellStyle name="40% - Accent5 7" xfId="639" xr:uid="{A217980C-6071-4E4F-8F80-8EADA2A19D9E}"/>
    <cellStyle name="40% - Accent5 8" xfId="640" xr:uid="{AB74702E-E55D-4E8B-AD2A-AB69B2D3FDAC}"/>
    <cellStyle name="40% - Accent5 9" xfId="641" xr:uid="{0D4F675F-1566-4C7A-B4EB-1333ACB60A5E}"/>
    <cellStyle name="40% - Accent6 2" xfId="28" xr:uid="{CB4197BC-67AA-4326-AC6E-A800A6A0E81C}"/>
    <cellStyle name="40% - Accent6 2 10" xfId="642" xr:uid="{26C897C9-1BC7-41AE-88BB-2F740BC5C6FA}"/>
    <cellStyle name="40% - Accent6 2 2" xfId="643" xr:uid="{E67E860F-8D97-4D61-876C-677E6E383750}"/>
    <cellStyle name="40% - Accent6 2 2 2" xfId="644" xr:uid="{A497D013-C809-413C-BAAE-6EA6673CF758}"/>
    <cellStyle name="40% - Accent6 2 2 3" xfId="645" xr:uid="{8A5EE9B0-592F-4209-8DE0-6E9E1C0979F9}"/>
    <cellStyle name="40% - Accent6 2 3" xfId="646" xr:uid="{9306DAF8-951E-4890-AD80-D6DA0D497A75}"/>
    <cellStyle name="40% - Accent6 2 3 2" xfId="647" xr:uid="{B239A363-403E-4288-A061-882352E90378}"/>
    <cellStyle name="40% - Accent6 2 4" xfId="648" xr:uid="{DD8162C2-D029-4AC5-A2F9-527FD1641061}"/>
    <cellStyle name="40% - Accent6 2 5" xfId="649" xr:uid="{EE68BF0A-DD15-4F35-BE9C-F7C4C9C56105}"/>
    <cellStyle name="40% - Accent6 2 6" xfId="650" xr:uid="{47C77BAF-1AA6-442A-B102-774B1E0A415F}"/>
    <cellStyle name="40% - Accent6 2 7" xfId="651" xr:uid="{49E9276D-7A47-4251-9CEC-82A6F5025854}"/>
    <cellStyle name="40% - Accent6 2 8" xfId="652" xr:uid="{6FD33409-6CE4-4B9C-AF19-D7251380D060}"/>
    <cellStyle name="40% - Accent6 2 9" xfId="653" xr:uid="{81A84E90-9F01-4C34-8874-F1F106BCD204}"/>
    <cellStyle name="40% - Accent6 3" xfId="654" xr:uid="{D1E57B93-5F2A-4C3E-88E9-6613E600EDEA}"/>
    <cellStyle name="40% - Accent6 3 2" xfId="655" xr:uid="{B50922E1-214B-46AA-9910-88B87AB54103}"/>
    <cellStyle name="40% - Accent6 3 2 2" xfId="656" xr:uid="{BC2BAB4C-9FE8-4CDD-9133-4D05F10B6932}"/>
    <cellStyle name="40% - Accent6 3 2 2 2" xfId="657" xr:uid="{EE858FFC-A643-481C-82C9-9B01FAF16A60}"/>
    <cellStyle name="40% - Accent6 3 2 2 2 2" xfId="658" xr:uid="{6131DE51-BB6F-489B-AD14-99B1BC4CE46F}"/>
    <cellStyle name="40% - Accent6 3 2 2 3" xfId="659" xr:uid="{7B910E17-0063-4167-845C-74A95CF16D51}"/>
    <cellStyle name="40% - Accent6 3 2 3" xfId="660" xr:uid="{024AC8E2-09B7-4EDC-BCC8-1272977E094D}"/>
    <cellStyle name="40% - Accent6 3 2 3 2" xfId="661" xr:uid="{803F000D-6264-4906-838F-62E03AA8A605}"/>
    <cellStyle name="40% - Accent6 3 2 4" xfId="662" xr:uid="{4A2F6789-C8C2-47F8-AE57-CEFC027447CE}"/>
    <cellStyle name="40% - Accent6 3 3" xfId="663" xr:uid="{BAEADDD5-28D8-4AB6-8E1B-4AAB811D1501}"/>
    <cellStyle name="40% - Accent6 3 3 2" xfId="664" xr:uid="{EB875D85-1E06-4F1B-9642-DFE00D3897B8}"/>
    <cellStyle name="40% - Accent6 3 3 2 2" xfId="665" xr:uid="{AB23C8FA-19FB-439C-8BC3-6CD35F23517F}"/>
    <cellStyle name="40% - Accent6 3 3 2 2 2" xfId="666" xr:uid="{AC46753E-229F-465B-88F6-221C4C1CE3DA}"/>
    <cellStyle name="40% - Accent6 3 3 2 3" xfId="667" xr:uid="{9D27EE01-AF2E-46B4-A866-48A74F23B448}"/>
    <cellStyle name="40% - Accent6 3 3 3" xfId="668" xr:uid="{937F3A18-1047-4B60-9795-3D8C14EAF18A}"/>
    <cellStyle name="40% - Accent6 3 3 3 2" xfId="669" xr:uid="{6DCA5A91-0578-4396-AE6E-17CED0345C8A}"/>
    <cellStyle name="40% - Accent6 3 3 4" xfId="670" xr:uid="{3FD4E571-36FA-46F4-81FC-1209927B5CAF}"/>
    <cellStyle name="40% - Accent6 3 4" xfId="671" xr:uid="{C55083B8-4ED9-43B3-B0F6-18005CFD0277}"/>
    <cellStyle name="40% - Accent6 3 4 2" xfId="672" xr:uid="{D23DCAD6-8D7E-44A6-880B-62E9D2C5D572}"/>
    <cellStyle name="40% - Accent6 3 4 2 2" xfId="673" xr:uid="{040ED804-B204-4C50-BAB6-9D78AC32EC91}"/>
    <cellStyle name="40% - Accent6 3 4 3" xfId="674" xr:uid="{1391BAD4-3C14-4386-8868-46C14D006209}"/>
    <cellStyle name="40% - Accent6 3 5" xfId="675" xr:uid="{9F5541CE-A0C4-4946-BDDE-A6045A5C5A10}"/>
    <cellStyle name="40% - Accent6 3 5 2" xfId="676" xr:uid="{E68A8A99-93C9-4F06-9BC9-0BF2819E286C}"/>
    <cellStyle name="40% - Accent6 3 6" xfId="677" xr:uid="{59B8DED5-07C3-47A6-B31F-56628E3997DA}"/>
    <cellStyle name="40% - Accent6 4" xfId="678" xr:uid="{490D2D1C-6AEC-43A5-8FD8-A4BBB4E4B33F}"/>
    <cellStyle name="40% - Accent6 5" xfId="679" xr:uid="{DD3FE547-82D5-4BC9-A570-B88F10A58F83}"/>
    <cellStyle name="40% - Accent6 6" xfId="680" xr:uid="{2F0311B2-E4DC-41BF-8B24-C7749528A3B9}"/>
    <cellStyle name="40% - Accent6 7" xfId="681" xr:uid="{16C3156F-F5A1-4915-A2CF-F2863066100F}"/>
    <cellStyle name="40% - Accent6 8" xfId="682" xr:uid="{5A1D32FF-5611-4CA3-A2DE-03A140B7AEC0}"/>
    <cellStyle name="40% - Accent6 9" xfId="683" xr:uid="{41851FDA-2616-46AB-BA51-DA6F9C1E97A1}"/>
    <cellStyle name="60 % - Accent1" xfId="684" xr:uid="{B19AB9DA-BED3-4487-84F9-BC05221EF885}"/>
    <cellStyle name="60 % - Accent2" xfId="685" xr:uid="{FD5B30FA-62CA-47E4-8FD5-A92AC7B70BD9}"/>
    <cellStyle name="60 % - Accent3" xfId="686" xr:uid="{BD376B08-E428-46D8-B0CD-368B2F1F1CAD}"/>
    <cellStyle name="60 % - Accent4" xfId="687" xr:uid="{4C4E8066-D0CC-4886-99FF-DEB5E27F65F7}"/>
    <cellStyle name="60 % - Accent5" xfId="688" xr:uid="{F6CA4CA4-9AA8-4DD2-A6BA-EC1DA1CA1B28}"/>
    <cellStyle name="60 % - Accent6" xfId="689" xr:uid="{E94C32C5-83AF-4B5A-9C1E-318865779458}"/>
    <cellStyle name="60% - Accent1 2" xfId="29" xr:uid="{7AEFC906-4E86-4621-890B-5B70A65D5092}"/>
    <cellStyle name="60% - Accent1 2 2" xfId="690" xr:uid="{55B7D1B4-3621-479F-B199-83C2DFBBC76C}"/>
    <cellStyle name="60% - Accent1 2 3" xfId="691" xr:uid="{AFD8E23A-0564-4DBC-9ED0-D20F2717FBD9}"/>
    <cellStyle name="60% - Accent1 2 4" xfId="692" xr:uid="{60C60B5F-7A1E-42BF-9066-D77FE2E3E92A}"/>
    <cellStyle name="60% - Accent1 2 5" xfId="693" xr:uid="{11922507-D804-4FDA-93FF-C0B67EF14F96}"/>
    <cellStyle name="60% - Accent1 2 6" xfId="694" xr:uid="{22885501-B255-441F-A65A-E1208D608499}"/>
    <cellStyle name="60% - Accent1 2 7" xfId="695" xr:uid="{629B31BA-5BAE-4464-8968-4DF922974DCD}"/>
    <cellStyle name="60% - Accent1 2 8" xfId="696" xr:uid="{A32341D4-D9C8-48AD-9C2B-A6A679727733}"/>
    <cellStyle name="60% - Accent1 2 9" xfId="697" xr:uid="{08FE7D21-0C59-40F3-972C-16FD118E235E}"/>
    <cellStyle name="60% - Accent1 3" xfId="698" xr:uid="{B8BFFAA2-1050-4D62-9AA9-D7E5AE7AFE71}"/>
    <cellStyle name="60% - Accent2 2" xfId="30" xr:uid="{0741270E-B2C8-4DF6-97BA-19AB9A421386}"/>
    <cellStyle name="60% - Accent2 2 2" xfId="699" xr:uid="{7FECFED5-18B0-4394-88CE-701E58D2368D}"/>
    <cellStyle name="60% - Accent2 2 3" xfId="700" xr:uid="{4C04C33B-459E-49B8-A55D-330C424F4B2A}"/>
    <cellStyle name="60% - Accent2 2 4" xfId="701" xr:uid="{A9ED991E-059A-4486-B525-4C6546917F02}"/>
    <cellStyle name="60% - Accent2 2 5" xfId="702" xr:uid="{A7B9749F-8727-4076-8343-7CFA4E56D012}"/>
    <cellStyle name="60% - Accent2 2 6" xfId="703" xr:uid="{114914E3-3627-4DD3-92EA-3F3A9D6A10DA}"/>
    <cellStyle name="60% - Accent2 2 7" xfId="704" xr:uid="{D74949C0-84F6-465B-A5DE-F68E76A99C1D}"/>
    <cellStyle name="60% - Accent2 2 8" xfId="705" xr:uid="{7719C977-B518-4579-96A1-B91FD2026C8D}"/>
    <cellStyle name="60% - Accent2 2 9" xfId="706" xr:uid="{2342225B-54B1-4C82-B6FD-93F419FD55E4}"/>
    <cellStyle name="60% - Accent2 3" xfId="707" xr:uid="{5D9E3CF0-9A05-4A09-917F-33AFD9022D97}"/>
    <cellStyle name="60% - Accent3 2" xfId="31" xr:uid="{9D97196C-8202-4B45-8EE4-4C59D093F4A1}"/>
    <cellStyle name="60% - Accent3 2 2" xfId="708" xr:uid="{7B2E6ADA-62F8-477C-9A1A-6B0EF0921285}"/>
    <cellStyle name="60% - Accent3 2 3" xfId="709" xr:uid="{2D5B1D4D-1ECE-4466-8056-65185CF2317E}"/>
    <cellStyle name="60% - Accent3 2 4" xfId="710" xr:uid="{10B14877-D981-4E9A-9FBF-02D65DE51660}"/>
    <cellStyle name="60% - Accent3 2 5" xfId="711" xr:uid="{DFB9981C-B9E8-4208-8B2D-CF62918DF560}"/>
    <cellStyle name="60% - Accent3 2 6" xfId="712" xr:uid="{53693034-3A67-4549-9F11-0B3FAAEF30FA}"/>
    <cellStyle name="60% - Accent3 2 7" xfId="713" xr:uid="{93A0C3DD-EA4D-48AF-810B-429BD89087FB}"/>
    <cellStyle name="60% - Accent3 2 8" xfId="714" xr:uid="{D689786A-0A18-42B5-A997-A6E729694CCF}"/>
    <cellStyle name="60% - Accent3 2 9" xfId="715" xr:uid="{CBDD98DA-D38B-457B-AC93-002F7BFD4BFA}"/>
    <cellStyle name="60% - Accent3 3" xfId="716" xr:uid="{3B4AE58D-8A5C-4A18-BEC2-50EF00CDE8C4}"/>
    <cellStyle name="60% - Accent4 2" xfId="32" xr:uid="{72CEE1EB-C0A3-4093-B39C-A77236B41926}"/>
    <cellStyle name="60% - Accent4 2 2" xfId="717" xr:uid="{1D47FE96-B54F-4877-8642-39F73021867B}"/>
    <cellStyle name="60% - Accent4 2 3" xfId="718" xr:uid="{0BFDBB18-68AA-4E02-8471-F6B023947D74}"/>
    <cellStyle name="60% - Accent4 2 4" xfId="719" xr:uid="{01DF8797-A6EE-436C-B424-534D52534EB0}"/>
    <cellStyle name="60% - Accent4 2 5" xfId="720" xr:uid="{8B3BBA3D-8AE7-4F76-A756-266A527BE2E6}"/>
    <cellStyle name="60% - Accent4 2 6" xfId="721" xr:uid="{B335824E-48D8-4817-815A-2DF2E60C1B2B}"/>
    <cellStyle name="60% - Accent4 2 7" xfId="722" xr:uid="{1713D6FA-428D-4989-ABAF-6F67F4C70A34}"/>
    <cellStyle name="60% - Accent4 2 8" xfId="723" xr:uid="{BA885A09-5026-4A24-9BC0-B4711850CCD9}"/>
    <cellStyle name="60% - Accent4 2 9" xfId="724" xr:uid="{DE6AA503-4CB0-4723-97E4-319E64F3BDB3}"/>
    <cellStyle name="60% - Accent4 3" xfId="725" xr:uid="{7027FB2E-C6F4-4E3F-91A0-7B9108CDB541}"/>
    <cellStyle name="60% - Accent5 2" xfId="33" xr:uid="{156E4CB4-DE3A-4374-8F50-9612637C390A}"/>
    <cellStyle name="60% - Accent5 2 2" xfId="726" xr:uid="{56F9F166-63E8-420D-A7EE-226973B8E97C}"/>
    <cellStyle name="60% - Accent5 2 3" xfId="727" xr:uid="{ED901852-0E9D-47A1-9E44-881120EE3694}"/>
    <cellStyle name="60% - Accent5 2 4" xfId="728" xr:uid="{ABBA9437-6DD9-4CF8-90A6-783617448DEB}"/>
    <cellStyle name="60% - Accent5 2 5" xfId="729" xr:uid="{31465D95-C87B-4BC5-9EB1-1A1892659B6A}"/>
    <cellStyle name="60% - Accent5 2 6" xfId="730" xr:uid="{543339CF-4DC9-477E-9210-3BB06A1493C8}"/>
    <cellStyle name="60% - Accent5 2 7" xfId="731" xr:uid="{5E431926-3230-4314-84B2-E95DE01F40CC}"/>
    <cellStyle name="60% - Accent5 2 8" xfId="732" xr:uid="{C76FD753-0B85-4401-A46D-EBCD5C3EF482}"/>
    <cellStyle name="60% - Accent5 2 9" xfId="733" xr:uid="{D8777EAC-55E1-46E0-8368-4F64B47FF9F8}"/>
    <cellStyle name="60% - Accent5 3" xfId="734" xr:uid="{77D05DD1-20F7-482F-90C1-495ACFD19F1A}"/>
    <cellStyle name="60% - Accent6 2" xfId="34" xr:uid="{F8E21972-FE20-4477-AA21-4818BD58E867}"/>
    <cellStyle name="60% - Accent6 2 2" xfId="735" xr:uid="{58CFD448-9833-4831-937A-249EE39D21DB}"/>
    <cellStyle name="60% - Accent6 2 3" xfId="736" xr:uid="{B2F5B046-1605-46E3-9428-54B5CF062E79}"/>
    <cellStyle name="60% - Accent6 2 4" xfId="737" xr:uid="{F489F2E6-C0FA-4666-A68E-CE467C5992F9}"/>
    <cellStyle name="60% - Accent6 2 5" xfId="738" xr:uid="{AE1EAD9E-43ED-4352-967C-277C401D384A}"/>
    <cellStyle name="60% - Accent6 2 6" xfId="739" xr:uid="{33BA1B97-4BB5-4460-B87C-B681E1367504}"/>
    <cellStyle name="60% - Accent6 2 7" xfId="740" xr:uid="{23396F2C-CB68-48D7-A6C0-66F17C405D84}"/>
    <cellStyle name="60% - Accent6 2 8" xfId="741" xr:uid="{049812B3-843A-4C65-8DD5-C8597E3307D7}"/>
    <cellStyle name="60% - Accent6 2 9" xfId="742" xr:uid="{85015597-1363-4D27-A7C6-B6ABE49ABA71}"/>
    <cellStyle name="60% - Accent6 3" xfId="743" xr:uid="{3363B21B-CD18-41D3-874D-72A961DA1A1E}"/>
    <cellStyle name="A%" xfId="744" xr:uid="{D14232EE-16B9-4441-8859-D7955316D8FB}"/>
    <cellStyle name="A% 2" xfId="4559" xr:uid="{12F63588-D06F-48A4-B8E7-58D38295CC5B}"/>
    <cellStyle name="Accent1 2" xfId="35" xr:uid="{7C5B95C0-C5BA-4AA8-B866-41BC69DAF736}"/>
    <cellStyle name="Accent1 2 2" xfId="745" xr:uid="{BCD5BF42-5C0F-4BD7-B932-A2AB9C6E08C2}"/>
    <cellStyle name="Accent1 2 3" xfId="746" xr:uid="{9ED9D2C2-CC1C-4FED-8875-DAD92AA63BE8}"/>
    <cellStyle name="Accent1 2 4" xfId="747" xr:uid="{19FE85AF-F114-4E70-8B7D-93BC1C0AEB34}"/>
    <cellStyle name="Accent1 2 5" xfId="748" xr:uid="{83DA91F0-B5F2-42C4-A273-BB3033681AEF}"/>
    <cellStyle name="Accent1 2 6" xfId="749" xr:uid="{C8EC5940-67BA-46A3-8AB9-363917F0D2C5}"/>
    <cellStyle name="Accent1 2 7" xfId="750" xr:uid="{F135C81B-2858-4B15-9D0E-5541CB732186}"/>
    <cellStyle name="Accent1 2 8" xfId="751" xr:uid="{F3C6D526-651B-42EC-B26F-455F4446CE7B}"/>
    <cellStyle name="Accent1 2 9" xfId="752" xr:uid="{7592A2A0-6E3A-4720-BA81-F0113FB13801}"/>
    <cellStyle name="Accent1 3" xfId="753" xr:uid="{6BAD1BE6-1418-40F6-B639-C65A7178319E}"/>
    <cellStyle name="Accent2 2" xfId="36" xr:uid="{6C08AB9C-E950-4A35-91A8-3A56773E436C}"/>
    <cellStyle name="Accent2 2 2" xfId="754" xr:uid="{EBBE248F-9198-45A7-980D-6B0BC5BB1C62}"/>
    <cellStyle name="Accent2 2 3" xfId="755" xr:uid="{C8D01536-4052-4610-AECE-3D4E6504CBA5}"/>
    <cellStyle name="Accent2 2 4" xfId="756" xr:uid="{0E8F7986-D81F-4BFD-B22C-A2E993DB34AC}"/>
    <cellStyle name="Accent2 2 5" xfId="757" xr:uid="{90341706-B8D9-4A13-9494-BD41268FA520}"/>
    <cellStyle name="Accent2 2 6" xfId="758" xr:uid="{4F8274FD-8EA0-4392-90B8-31FEAEB3DF80}"/>
    <cellStyle name="Accent2 2 7" xfId="759" xr:uid="{2D335562-AAA5-44AD-BE5B-FF9BC7EA074B}"/>
    <cellStyle name="Accent2 2 8" xfId="760" xr:uid="{FF6DDEB2-8EE9-4859-B8B5-18EE0EA56D23}"/>
    <cellStyle name="Accent2 2 9" xfId="761" xr:uid="{0A1E32C0-CFA3-42CE-ADB7-89F298064F76}"/>
    <cellStyle name="Accent2 3" xfId="762" xr:uid="{F74D965B-3196-4D0D-B133-7589D6634860}"/>
    <cellStyle name="Accent3 2" xfId="37" xr:uid="{92E85CBD-3D4D-4C80-BC41-BAC9D619E8F6}"/>
    <cellStyle name="Accent3 2 2" xfId="763" xr:uid="{8452FA3C-77A6-4685-A86C-84A4E8EBBA13}"/>
    <cellStyle name="Accent3 2 3" xfId="764" xr:uid="{29B612A5-4B42-4A2F-B8BA-C335DB086FB4}"/>
    <cellStyle name="Accent3 2 4" xfId="765" xr:uid="{C16B116B-6900-4170-BEC8-0114EE56799E}"/>
    <cellStyle name="Accent3 2 5" xfId="766" xr:uid="{F8719061-8273-49A8-9086-473C00CDAD16}"/>
    <cellStyle name="Accent3 2 6" xfId="767" xr:uid="{AA706A87-1259-495E-9611-98D3EA564A9B}"/>
    <cellStyle name="Accent3 2 7" xfId="768" xr:uid="{8B5CDD81-ED9E-4E83-B69D-9AEA32771F6A}"/>
    <cellStyle name="Accent3 2 8" xfId="769" xr:uid="{1A46435F-C3F1-43A1-932E-BBCC4DCAE5DC}"/>
    <cellStyle name="Accent3 2 9" xfId="770" xr:uid="{5393F437-ADD5-4786-B171-466731C36C77}"/>
    <cellStyle name="Accent3 3" xfId="771" xr:uid="{F34E526E-28AB-4935-A69B-C02E8A8DE4CF}"/>
    <cellStyle name="Accent4 2" xfId="38" xr:uid="{E104839D-DD6C-4768-B0EF-7565963E5174}"/>
    <cellStyle name="Accent4 2 2" xfId="772" xr:uid="{07C51C3B-9E78-4D45-BF02-C25A4B5D6257}"/>
    <cellStyle name="Accent4 2 3" xfId="773" xr:uid="{26275AA4-01FB-4B8D-9DD1-E8C79C516E3F}"/>
    <cellStyle name="Accent4 2 4" xfId="774" xr:uid="{A32944F7-21A8-400F-A169-61E866FE0F7A}"/>
    <cellStyle name="Accent4 2 5" xfId="775" xr:uid="{97E1CF11-973E-4519-93CA-FDDDDEAE5D6C}"/>
    <cellStyle name="Accent4 2 6" xfId="776" xr:uid="{C240F83D-DDE3-4D7F-96DF-6CAF0E266F19}"/>
    <cellStyle name="Accent4 2 7" xfId="777" xr:uid="{5767D503-A5F4-410F-9A1A-7B47AE923622}"/>
    <cellStyle name="Accent4 2 8" xfId="778" xr:uid="{B7E58587-5819-453D-9208-5D7F4838EBF5}"/>
    <cellStyle name="Accent4 2 9" xfId="779" xr:uid="{BA567B6E-B71B-4DF9-97EE-F27FDAEC0259}"/>
    <cellStyle name="Accent4 3" xfId="780" xr:uid="{60655C81-25A5-4AF2-BF6A-9C48D55B3F99}"/>
    <cellStyle name="Accent5 2" xfId="39" xr:uid="{3A27E66A-850A-48CE-8A8B-FDF2114200FC}"/>
    <cellStyle name="Accent5 2 2" xfId="781" xr:uid="{CE3176D3-FE0D-4968-AA83-63F602FC0731}"/>
    <cellStyle name="Accent5 2 3" xfId="782" xr:uid="{46B3C5C2-3BD1-48E8-B358-56F425FCC926}"/>
    <cellStyle name="Accent5 2 4" xfId="783" xr:uid="{3E8429B9-8675-41E0-9D5D-DFB8022D654E}"/>
    <cellStyle name="Accent5 2 5" xfId="784" xr:uid="{EFCD7243-E210-44F8-AB68-0ACEA16E439D}"/>
    <cellStyle name="Accent5 2 6" xfId="785" xr:uid="{9576093E-EAFF-456F-B040-C15DCA591E97}"/>
    <cellStyle name="Accent5 2 7" xfId="786" xr:uid="{2D4EE5E6-99C0-4B13-BBE3-EAD260A636CE}"/>
    <cellStyle name="Accent5 2 8" xfId="787" xr:uid="{EA06F1BE-8A0B-4D50-9089-40EF6874F54A}"/>
    <cellStyle name="Accent5 2 9" xfId="788" xr:uid="{D7A16739-65C8-453C-9AD9-94D505CE04F3}"/>
    <cellStyle name="Accent5 3" xfId="789" xr:uid="{B84100DF-82DA-40D1-9E18-8E5B8F5A5352}"/>
    <cellStyle name="Accent6 2" xfId="40" xr:uid="{7140E765-EB82-4D83-BF59-563D3EE5CFF0}"/>
    <cellStyle name="Accent6 2 2" xfId="790" xr:uid="{9502D74F-F3CD-473F-9B30-F39A81E245C7}"/>
    <cellStyle name="Accent6 2 3" xfId="791" xr:uid="{6DE2EAF1-33A9-4850-BBC9-8E6F2A3931B2}"/>
    <cellStyle name="Accent6 2 4" xfId="792" xr:uid="{348E338F-62CF-4FE5-B248-0263891D5BF2}"/>
    <cellStyle name="Accent6 2 5" xfId="793" xr:uid="{CDEB6616-69ED-4A69-970E-AF81B3E20ED2}"/>
    <cellStyle name="Accent6 2 6" xfId="794" xr:uid="{0767EC04-46B6-4228-AC54-ED130FBD08B3}"/>
    <cellStyle name="Accent6 2 7" xfId="795" xr:uid="{DB6C724E-E305-41A3-8106-90E9CE9AFB83}"/>
    <cellStyle name="Accent6 2 8" xfId="796" xr:uid="{9281F2D8-842E-4E60-BED2-330D0AD889DE}"/>
    <cellStyle name="Accent6 2 9" xfId="797" xr:uid="{8D1DCC63-2580-4FE7-89EB-97F026614A7A}"/>
    <cellStyle name="Accent6 3" xfId="798" xr:uid="{C283DCE6-CC87-40CF-87D6-DA437300141B}"/>
    <cellStyle name="Accounting w/$" xfId="799" xr:uid="{3DC1ACF1-3B84-4CC1-B2C0-C8E4CBDF1474}"/>
    <cellStyle name="Accounting w/$ Total" xfId="800" xr:uid="{6157301C-8F50-43F0-A848-736220E34150}"/>
    <cellStyle name="Accounting w/$ Total 2" xfId="4600" xr:uid="{0A1BD543-0FC9-441A-844A-4AF53C003A91}"/>
    <cellStyle name="Accounting w/o $" xfId="801" xr:uid="{52D67BD6-AEA1-475D-B215-2B66545B4C1F}"/>
    <cellStyle name="Acinput" xfId="802" xr:uid="{7890A9DC-4A50-4110-935D-B5253CD41A61}"/>
    <cellStyle name="Acinput 2" xfId="4560" xr:uid="{F1E7B16E-D255-4DDD-8248-EA3CE354BEB6}"/>
    <cellStyle name="Acinput,," xfId="803" xr:uid="{3CDB1AA8-0879-4368-BDC4-98C7BA4D67A0}"/>
    <cellStyle name="Acinput,, 2" xfId="4561" xr:uid="{04D67ABA-3ABD-4D1C-98BD-2B4BB1A2045F}"/>
    <cellStyle name="Acoutput" xfId="804" xr:uid="{DFA594C3-39A4-4DFE-B7AE-5D738B1E913D}"/>
    <cellStyle name="Acoutput 2" xfId="4562" xr:uid="{CA2899B6-6878-41D5-9666-FE803E327462}"/>
    <cellStyle name="Acoutput,," xfId="805" xr:uid="{DB72D371-3F60-476A-8F38-38F089931431}"/>
    <cellStyle name="Acoutput,, 2" xfId="4563" xr:uid="{10B7D8E9-8771-4EFE-8428-FCD62BE157CD}"/>
    <cellStyle name="Actual Date" xfId="806" xr:uid="{B1F3610E-AED2-425F-A018-7BD3AC96FAFA}"/>
    <cellStyle name="AFE" xfId="807" xr:uid="{685F0EC3-B95D-4102-9654-0022ED38F8D7}"/>
    <cellStyle name="al" xfId="808" xr:uid="{B83FCA58-7D14-4BF4-8CC4-2F4A96EC87B4}"/>
    <cellStyle name="Amount_EQU_RIGH.XLS_Equity market_Preferred Securities " xfId="809" xr:uid="{12B408DE-B353-4D77-BC39-D3D756A74688}"/>
    <cellStyle name="Apershare" xfId="810" xr:uid="{44DCCD18-4A5D-464E-835F-4D61AF9CF1DE}"/>
    <cellStyle name="Apershare 2" xfId="4564" xr:uid="{855ADF38-33E7-45CE-B28A-AE766F3544FF}"/>
    <cellStyle name="Aprice" xfId="811" xr:uid="{4E4BD443-FF3F-4369-8D09-DDE1A2404449}"/>
    <cellStyle name="Aprice 2" xfId="4565" xr:uid="{161E5F39-8BE9-4331-AAD8-33014D19DE64}"/>
    <cellStyle name="ar" xfId="812" xr:uid="{DF3E13FD-226D-42F5-8648-30D113C97241}"/>
    <cellStyle name="ar 2" xfId="4586" xr:uid="{2316DFF1-0B9E-43AC-B4D5-18429ED53DDC}"/>
    <cellStyle name="ar 2 2" xfId="4663" xr:uid="{8F023127-9578-462A-887D-68F2C2880A88}"/>
    <cellStyle name="ar 3" xfId="4599" xr:uid="{B311C79D-A4C4-43DC-866B-10A48B9E8FBB}"/>
    <cellStyle name="Arial 10" xfId="813" xr:uid="{9C06D5F2-3668-40D8-83CA-D193829B6572}"/>
    <cellStyle name="Arial 12" xfId="814" xr:uid="{06D1DC25-E5E4-4B8E-B3A5-02E77553957A}"/>
    <cellStyle name="Availability" xfId="815" xr:uid="{E0531247-032B-4048-B94E-3421663D8153}"/>
    <cellStyle name="Avertissement" xfId="816" xr:uid="{5BCB8EB5-23E6-42EF-9ED4-241C83BE8655}"/>
    <cellStyle name="Bad 2" xfId="41" xr:uid="{43F49383-F52B-466A-A06C-CE1D42E0644C}"/>
    <cellStyle name="Bad 2 2" xfId="817" xr:uid="{5AD05E62-7A26-47DB-A61E-23C6490EFD45}"/>
    <cellStyle name="Bad 2 3" xfId="818" xr:uid="{C16D04E4-29CF-4866-8DE0-03A97AD88B38}"/>
    <cellStyle name="Bad 2 4" xfId="819" xr:uid="{B0423516-004D-4A3B-A8AF-B2B868BEBCC7}"/>
    <cellStyle name="Bad 2 5" xfId="820" xr:uid="{04F9173C-0940-4908-97B8-1BBA2178C107}"/>
    <cellStyle name="Bad 2 6" xfId="821" xr:uid="{6A09E6C8-9F61-41D9-9374-940D0D19D74C}"/>
    <cellStyle name="Bad 2 7" xfId="822" xr:uid="{049E1F06-8206-4D66-89C1-AB4AF84FD7DE}"/>
    <cellStyle name="Bad 2 8" xfId="823" xr:uid="{E9FE0C4F-490E-4A18-B74F-77CB5935B27A}"/>
    <cellStyle name="Bad 2 9" xfId="824" xr:uid="{58BEE183-DADC-4CC2-A0C9-DF2EB9F183C5}"/>
    <cellStyle name="Bad 3" xfId="825" xr:uid="{2D5DD661-310D-49EC-985E-C9DB66F68B57}"/>
    <cellStyle name="Band 2" xfId="826" xr:uid="{5F9BA78E-8999-4AE5-BB76-68958345B566}"/>
    <cellStyle name="Band 2 2" xfId="4566" xr:uid="{ABCA8391-C64E-424C-853B-D9C8E0597686}"/>
    <cellStyle name="Blank" xfId="827" xr:uid="{0AFA1AFE-1F7E-44DD-8E31-15D3E9E05C7A}"/>
    <cellStyle name="Blue" xfId="828" xr:uid="{E23BEB65-58FB-4586-AC09-5BD4EB0CBFB6}"/>
    <cellStyle name="Bold/Border" xfId="829" xr:uid="{B15439DD-45B4-46AE-B5CF-B6CC388EAF50}"/>
    <cellStyle name="Bold/Border 2" xfId="4567" xr:uid="{61F86F71-1DDC-4C48-8654-7A555D5ABD9F}"/>
    <cellStyle name="Border Heavy" xfId="830" xr:uid="{1972DB45-1E8C-47E1-A9EB-32EE23C93FB5}"/>
    <cellStyle name="Border Thin" xfId="831" xr:uid="{B5E6A6D7-0BDD-42FE-AF33-6C5F42E45F5E}"/>
    <cellStyle name="Border, Bottom" xfId="832" xr:uid="{7B304F5C-8F1F-4473-9F9E-6A19768328E0}"/>
    <cellStyle name="Border, Bottom 2" xfId="4568" xr:uid="{42FC6CE0-721B-4E02-9BA6-9334F0A041B7}"/>
    <cellStyle name="Border, Left" xfId="833" xr:uid="{03736465-218B-476A-AC33-B0532872E8C8}"/>
    <cellStyle name="Border, Left 2" xfId="4569" xr:uid="{533B8B06-4FA8-43BF-A818-4FCFCB64E1DC}"/>
    <cellStyle name="Border, Right" xfId="834" xr:uid="{8207F73B-42BC-408E-ACD5-B8D08EC906DE}"/>
    <cellStyle name="Border, Top" xfId="835" xr:uid="{C612E02B-BDBC-4587-8E59-4825CB3601DB}"/>
    <cellStyle name="Border, Top 2" xfId="4598" xr:uid="{C554A22F-1BDA-41A4-BECF-DADFBF2AE043}"/>
    <cellStyle name="British Pound" xfId="836" xr:uid="{88D76211-D5CB-4B28-B416-BFA31DD43280}"/>
    <cellStyle name="BritPound" xfId="837" xr:uid="{45DB3521-C0B7-4B84-9102-9EAC611F9E01}"/>
    <cellStyle name="Bullet" xfId="838" xr:uid="{FC975F04-C78D-4120-BAD4-3AB50C18A5C3}"/>
    <cellStyle name="Calc Currency (0)" xfId="839" xr:uid="{4A4C5E6B-B35C-4466-9F63-2CF57EC4A458}"/>
    <cellStyle name="Calc Currency (2)" xfId="840" xr:uid="{6288C9EB-914E-440A-A798-301A01B13CA6}"/>
    <cellStyle name="Calc Percent (0)" xfId="841" xr:uid="{4EB67ADC-CCD6-4DAE-A2C0-0FB9E9F6F5F3}"/>
    <cellStyle name="Calc Percent (1)" xfId="842" xr:uid="{C1F8A83E-D334-4797-9731-D04EF916A305}"/>
    <cellStyle name="Calc Percent (2)" xfId="843" xr:uid="{3ED10329-28D3-4EA7-88E6-B7EB71847317}"/>
    <cellStyle name="Calc Units (0)" xfId="844" xr:uid="{7186E798-9CB2-4A70-8098-E6BDB96D305C}"/>
    <cellStyle name="Calc Units (1)" xfId="845" xr:uid="{F5941CCA-8C45-4011-A36C-DC14CB0EDA29}"/>
    <cellStyle name="Calc Units (2)" xfId="846" xr:uid="{A4F6F0ED-BAB7-4BDE-BC59-454D5A9D205C}"/>
    <cellStyle name="Calcul" xfId="847" xr:uid="{45A20911-49D4-4E29-A2C0-83E2C6002DBC}"/>
    <cellStyle name="Calcul 2" xfId="4597" xr:uid="{24DD0EBE-4021-413E-BC1E-3D82CE45CF81}"/>
    <cellStyle name="Calculation 2" xfId="42" xr:uid="{04DA8412-D2F4-4C8B-8C63-BE086BFF862D}"/>
    <cellStyle name="Calculation 2 10" xfId="4633" xr:uid="{98D073F3-2AE5-4C50-BF8D-24B44200D1B0}"/>
    <cellStyle name="Calculation 2 10 2" xfId="4671" xr:uid="{A7C640D1-0310-4A6C-BBA3-3931C9209957}"/>
    <cellStyle name="Calculation 2 11" xfId="4632" xr:uid="{06434CC7-E67A-4046-838F-2ED734465CEA}"/>
    <cellStyle name="Calculation 2 2" xfId="70" xr:uid="{9AFF5943-BF05-4F7D-A828-8FDACF745C1E}"/>
    <cellStyle name="Calculation 2 2 2" xfId="88" xr:uid="{C50E2AB5-DF62-41B7-B794-9C0C7D9FD15C}"/>
    <cellStyle name="Calculation 2 2 2 2" xfId="4654" xr:uid="{4501276F-63AB-40EC-AA44-5C49D73EDABE}"/>
    <cellStyle name="Calculation 2 2 2 2 2" xfId="4691" xr:uid="{7D5A5186-3F1A-44BD-B871-36DEB7CB0E60}"/>
    <cellStyle name="Calculation 2 2 2 3" xfId="4613" xr:uid="{BD33620B-CF7D-4086-B688-21E16EE943F4}"/>
    <cellStyle name="Calculation 2 2 3" xfId="4640" xr:uid="{D70BC95D-D956-4A25-9769-3B4A631941B6}"/>
    <cellStyle name="Calculation 2 2 3 2" xfId="4677" xr:uid="{F92DC4C8-F497-4AC0-90B9-11782D2C93D9}"/>
    <cellStyle name="Calculation 2 2 4" xfId="4626" xr:uid="{1CC0463B-2ED5-4E95-97FE-4E3B38AA7482}"/>
    <cellStyle name="Calculation 2 3" xfId="82" xr:uid="{20EE1BAE-ECC0-4D22-868F-C144E50D1C55}"/>
    <cellStyle name="Calculation 2 3 2" xfId="4648" xr:uid="{FD58AB9B-7A6D-4180-89F9-2537BD9DCA27}"/>
    <cellStyle name="Calculation 2 3 2 2" xfId="4685" xr:uid="{5EBD4BE1-B116-4DEF-9981-9D31BB0927CE}"/>
    <cellStyle name="Calculation 2 3 3" xfId="4619" xr:uid="{8F14339C-3430-48B6-83CF-695D06594BE2}"/>
    <cellStyle name="Calculation 2 4" xfId="848" xr:uid="{F391D7A3-90D2-46AB-B5B8-3142AA393901}"/>
    <cellStyle name="Calculation 2 5" xfId="849" xr:uid="{898E14F5-7113-4552-B0A8-7A20BDD32247}"/>
    <cellStyle name="Calculation 2 6" xfId="850" xr:uid="{E71A696A-B592-4986-B5A4-C4E12E164090}"/>
    <cellStyle name="Calculation 2 7" xfId="851" xr:uid="{5B32E927-EF78-40B2-8A71-CBD7D57128E7}"/>
    <cellStyle name="Calculation 2 8" xfId="852" xr:uid="{A314BBA0-282A-4488-8AD1-3ABD693B1765}"/>
    <cellStyle name="Calculation 2 9" xfId="853" xr:uid="{5479EE0C-B2EC-4615-B5D2-B70C97F84C3E}"/>
    <cellStyle name="Calculation 3" xfId="854" xr:uid="{76C96B52-B5A1-4D12-9C84-B5BE616D5061}"/>
    <cellStyle name="Case" xfId="855" xr:uid="{B52522CE-3EFB-4485-B037-8EB5D79DE8DC}"/>
    <cellStyle name="Cellule liée" xfId="856" xr:uid="{269190B3-A3C9-4EEC-B3F0-EFA4706B2FEF}"/>
    <cellStyle name="Check" xfId="857" xr:uid="{954B1190-FC23-414C-B06F-E15B006917E8}"/>
    <cellStyle name="Check Cell 2" xfId="43" xr:uid="{30EBFC58-105F-4EFD-A09B-DC04C3B22C9A}"/>
    <cellStyle name="Check Cell 2 2" xfId="858" xr:uid="{4F09F4C0-74B8-4F14-B088-162A2B86553E}"/>
    <cellStyle name="Check Cell 2 3" xfId="859" xr:uid="{FBA120B0-522C-4D1E-A0FA-8265E5461D9C}"/>
    <cellStyle name="Check Cell 2 4" xfId="860" xr:uid="{4A4D4606-3002-4B97-A652-49400F950356}"/>
    <cellStyle name="Check Cell 2 5" xfId="861" xr:uid="{9DF32F3A-2EE1-4418-AC02-D1EC5B3C1CF9}"/>
    <cellStyle name="Check Cell 2 6" xfId="862" xr:uid="{CEF51801-E34C-4409-AB39-907BEB0C91D4}"/>
    <cellStyle name="Check Cell 2 7" xfId="863" xr:uid="{C34325CE-5854-4678-9A2E-1CD78D4AA551}"/>
    <cellStyle name="Check Cell 2 8" xfId="864" xr:uid="{BE44BDE3-A6C9-4E0E-94A1-B07ADF3FFBDA}"/>
    <cellStyle name="Check Cell 2 9" xfId="865" xr:uid="{6F9188BF-9B0A-430B-98F3-E880BE275137}"/>
    <cellStyle name="Check Cell 3" xfId="866" xr:uid="{2A166D89-FCA2-4EE9-9BE6-91F4AEB03D31}"/>
    <cellStyle name="Chiffre" xfId="867" xr:uid="{E67C768E-BF8C-49B8-82EE-E19A5E8C5A73}"/>
    <cellStyle name="Colhead_left" xfId="868" xr:uid="{852686A1-CB5E-4A0E-97E0-16BF584B8CA3}"/>
    <cellStyle name="ColHeading" xfId="869" xr:uid="{A07CB9C1-A678-4769-8FC0-4174299A46C4}"/>
    <cellStyle name="Column Title" xfId="870" xr:uid="{550E7D4C-E2B7-4E0B-8C4E-870E066BE343}"/>
    <cellStyle name="ColumnHeadings" xfId="871" xr:uid="{55F97EF1-977F-4357-B9AC-8AE36C858B1C}"/>
    <cellStyle name="ColumnHeadings2" xfId="872" xr:uid="{B5DF39D5-EF0E-4CEA-BBD4-149F77AC21FA}"/>
    <cellStyle name="Comma" xfId="1" builtinId="3"/>
    <cellStyle name="Comma  - Style1" xfId="873" xr:uid="{852CC5B9-E46A-4018-AC60-FF0AE8C43680}"/>
    <cellStyle name="Comma  - Style2" xfId="874" xr:uid="{2E54011C-577E-489D-9CDE-167CDD00CF20}"/>
    <cellStyle name="Comma  - Style3" xfId="875" xr:uid="{FC5F6BDB-D7BC-4D8D-B74B-2AA2F7B0BE98}"/>
    <cellStyle name="Comma  - Style4" xfId="876" xr:uid="{E5BA0546-0C0E-4791-996E-823F90CD2C2E}"/>
    <cellStyle name="Comma  - Style5" xfId="877" xr:uid="{5031BEBE-ADDA-4BA9-8A76-4BC72D7E46B7}"/>
    <cellStyle name="Comma  - Style6" xfId="878" xr:uid="{345434B3-A1B1-4CB7-B8E2-9B53CC0A9DAC}"/>
    <cellStyle name="Comma  - Style7" xfId="879" xr:uid="{92FB2247-EAFF-4D2C-8D57-8BDB6822616E}"/>
    <cellStyle name="Comma  - Style8" xfId="880" xr:uid="{84ACFC1D-524C-41A0-B5FB-2F6BD3DB04F7}"/>
    <cellStyle name="Comma ," xfId="881" xr:uid="{C5B9B2C1-A438-4158-8C3A-E2285BD18302}"/>
    <cellStyle name="Comma [00]" xfId="882" xr:uid="{B872B78B-64D6-4F0C-BFCB-418597EFC34A}"/>
    <cellStyle name="Comma [1]" xfId="883" xr:uid="{81E9F7AF-2C0E-4B4B-B54E-3A2AD895D800}"/>
    <cellStyle name="Comma [2]" xfId="884" xr:uid="{C2ECD08F-2814-4EF8-9273-2B7672A18B7B}"/>
    <cellStyle name="Comma [3]" xfId="885" xr:uid="{2AFCEC35-4DE2-40B2-BD1D-BD0DB0C54235}"/>
    <cellStyle name="Comma 0" xfId="886" xr:uid="{772D33C3-0088-4CCA-AB8C-CC9BAE421324}"/>
    <cellStyle name="Comma 0*" xfId="887" xr:uid="{ABBECAD6-7E58-4CF2-80A4-2A8A47F8CE1B}"/>
    <cellStyle name="Comma 10" xfId="888" xr:uid="{6AA2737F-BCCA-4009-B916-5DC11813BECE}"/>
    <cellStyle name="Comma 10 2" xfId="889" xr:uid="{BBE8DD32-86CD-40EA-A929-AC6418C1E11F}"/>
    <cellStyle name="Comma 10 3" xfId="890" xr:uid="{368232BD-52DE-4319-AE3D-A02AC963FDDD}"/>
    <cellStyle name="Comma 10 4" xfId="891" xr:uid="{5122A338-8B06-451B-9AFA-BB515ED5E344}"/>
    <cellStyle name="Comma 10 5" xfId="892" xr:uid="{5D486655-A1B3-4231-9B49-C081F07009B1}"/>
    <cellStyle name="Comma 11" xfId="893" xr:uid="{10086FFA-3146-4719-8559-4AE7F27CA7B0}"/>
    <cellStyle name="Comma 12" xfId="894" xr:uid="{7A18AB64-692F-441F-922A-34EB5C14B9AD}"/>
    <cellStyle name="Comma 13" xfId="98" xr:uid="{19D3B561-2DDF-4CB4-97A2-890FA4385582}"/>
    <cellStyle name="Comma 14" xfId="4576" xr:uid="{9C23F545-0F76-4AD5-AB77-0AF80E9E64DE}"/>
    <cellStyle name="Comma 15" xfId="4581" xr:uid="{30490E5A-D554-437A-8714-9E88971039CC}"/>
    <cellStyle name="Comma 16" xfId="4583" xr:uid="{6B75139B-F91C-4ED2-8E23-F27CAE882020}"/>
    <cellStyle name="Comma 17" xfId="4582" xr:uid="{AE3E01EA-11D3-43CF-9CDF-62E1C94E06A9}"/>
    <cellStyle name="Comma 18" xfId="4668" xr:uid="{B4A479A6-167D-481E-9C23-A9E72DAC2762}"/>
    <cellStyle name="Comma 19" xfId="4666" xr:uid="{3D4F2689-3A9A-4CA9-8F75-002540A73796}"/>
    <cellStyle name="Comma 2" xfId="6" xr:uid="{1B916EB5-9FAF-4CC2-B968-1EEDFE10730A}"/>
    <cellStyle name="Comma 2 10" xfId="895" xr:uid="{C1BBF63F-BF3B-44DB-ADD6-702BE9D0A958}"/>
    <cellStyle name="Comma 2 11" xfId="896" xr:uid="{E90405AB-A318-4DE7-A5C7-78DF6CF903D1}"/>
    <cellStyle name="Comma 2 11 2" xfId="897" xr:uid="{3A96A175-5713-4E38-99A4-B086DA156A9D}"/>
    <cellStyle name="Comma 2 11 2 2" xfId="898" xr:uid="{88E0E90E-B651-4125-A920-E3B8825346C7}"/>
    <cellStyle name="Comma 2 11 3" xfId="899" xr:uid="{2E3DDD31-5227-48A7-8342-5CAA6107FFC5}"/>
    <cellStyle name="Comma 2 12" xfId="900" xr:uid="{A6844513-9130-4936-A8F5-F080950B5535}"/>
    <cellStyle name="Comma 2 12 2" xfId="901" xr:uid="{9E598735-5E23-4AF3-872F-249694A5DC4D}"/>
    <cellStyle name="Comma 2 13" xfId="902" xr:uid="{DFD4AC86-66F6-4171-96DD-B0FD10C33618}"/>
    <cellStyle name="Comma 2 14" xfId="903" xr:uid="{1CF534E5-2307-48A1-A437-7AF20BE22CCE}"/>
    <cellStyle name="Comma 2 15" xfId="904" xr:uid="{53B6DB67-94FB-480C-ADCD-23404533A91C}"/>
    <cellStyle name="Comma 2 16" xfId="905" xr:uid="{9907BF21-E8F2-499C-98E2-0728626D6D6D}"/>
    <cellStyle name="Comma 2 17" xfId="906" xr:uid="{299CF5C3-1B8C-4D0B-B229-67525C4DB84B}"/>
    <cellStyle name="Comma 2 18" xfId="907" xr:uid="{E3AED81F-26C4-46B6-A233-CBE78DDEF36A}"/>
    <cellStyle name="Comma 2 19" xfId="908" xr:uid="{32193FD8-B46C-477E-A144-2F6AC897F301}"/>
    <cellStyle name="Comma 2 2" xfId="8" xr:uid="{ED5C901C-99E8-4DB6-9597-1F43F866A466}"/>
    <cellStyle name="Comma 2 2 10" xfId="909" xr:uid="{0EE1D3D3-4126-489D-85CF-FAF813814BF8}"/>
    <cellStyle name="Comma 2 2 11" xfId="910" xr:uid="{F3C47DAF-6FD7-4953-B695-1757C0F91FF0}"/>
    <cellStyle name="Comma 2 2 2" xfId="911" xr:uid="{D9238FA7-EA03-4CA5-A036-5E636FC955CB}"/>
    <cellStyle name="Comma 2 2 2 2" xfId="912" xr:uid="{7545AFAB-879E-4505-B911-015AB2826B14}"/>
    <cellStyle name="Comma 2 2 3" xfId="913" xr:uid="{45F7B189-B831-4CDD-B24E-FE20BA42BFE4}"/>
    <cellStyle name="Comma 2 2 4" xfId="914" xr:uid="{2BE37C04-1639-4DB4-BD60-1B6517C1FB74}"/>
    <cellStyle name="Comma 2 2 5" xfId="915" xr:uid="{9C9FC99E-5DA5-4452-AB1D-E1633D165C8B}"/>
    <cellStyle name="Comma 2 2 6" xfId="916" xr:uid="{AB46440D-8062-4490-9843-E0F41C6B1AD5}"/>
    <cellStyle name="Comma 2 2 7" xfId="917" xr:uid="{DB96DC59-C149-4DCB-A5F3-BB5C80BDF4A6}"/>
    <cellStyle name="Comma 2 2 8" xfId="918" xr:uid="{4BC70533-A68B-47AB-8C52-D3CC1F2A3E96}"/>
    <cellStyle name="Comma 2 2 9" xfId="919" xr:uid="{844B7990-EF37-45F1-AD03-C8656E958C62}"/>
    <cellStyle name="Comma 2 20" xfId="7" xr:uid="{57473CD8-943B-4FDB-B8F4-9D54E3E70591}"/>
    <cellStyle name="Comma 2 3" xfId="45" xr:uid="{55EC135A-7BE5-4941-A1BD-E7EC83A5E074}"/>
    <cellStyle name="Comma 2 3 2" xfId="920" xr:uid="{16480186-E922-48A4-935F-919F616F23EE}"/>
    <cellStyle name="Comma 2 3 3" xfId="921" xr:uid="{D2B21F58-C9E7-46A1-8BF1-587EA9838586}"/>
    <cellStyle name="Comma 2 3 4" xfId="922" xr:uid="{13AD5472-E4E4-488A-B92D-A0861E39DA62}"/>
    <cellStyle name="Comma 2 3 5" xfId="923" xr:uid="{BC8A260A-606C-4637-895C-47915C824A13}"/>
    <cellStyle name="Comma 2 3 6" xfId="924" xr:uid="{3F1FAB5D-4039-4B32-9A00-227C157AC5D8}"/>
    <cellStyle name="Comma 2 3 7" xfId="925" xr:uid="{43631C38-C733-4945-B2D9-056D62DD0824}"/>
    <cellStyle name="Comma 2 3 8" xfId="926" xr:uid="{A84F4195-7557-4BB4-8D50-39BD6A500826}"/>
    <cellStyle name="Comma 2 4" xfId="927" xr:uid="{9EEACD01-E71E-436E-BF7F-AE6EA1146AC6}"/>
    <cellStyle name="Comma 2 4 2" xfId="928" xr:uid="{C4FD2BE6-D1E5-4A78-A44A-A981F7EEA97B}"/>
    <cellStyle name="Comma 2 4 3" xfId="929" xr:uid="{A331D31F-E7C1-4867-ABE1-9A1EC9EBDA2B}"/>
    <cellStyle name="Comma 2 5" xfId="930" xr:uid="{DBF247DC-CEC3-4F2D-838A-DD7416480E68}"/>
    <cellStyle name="Comma 2 5 2" xfId="931" xr:uid="{42B17E5B-164D-4A3C-88E1-FF044A3ECC41}"/>
    <cellStyle name="Comma 2 5 2 2" xfId="932" xr:uid="{A50435C9-DF41-482A-AFE4-603E60814A31}"/>
    <cellStyle name="Comma 2 5 2 2 2" xfId="933" xr:uid="{42D10BA7-485E-441F-A23E-BB433CD1D123}"/>
    <cellStyle name="Comma 2 5 2 2 2 2" xfId="934" xr:uid="{AE6DA6E4-5581-47AE-91C2-B3B24145592C}"/>
    <cellStyle name="Comma 2 5 2 2 3" xfId="935" xr:uid="{C369C6B4-CDA1-41F4-86B2-067540587E21}"/>
    <cellStyle name="Comma 2 5 2 3" xfId="936" xr:uid="{09D61A5D-4765-4BD0-8DC8-369A86A9D498}"/>
    <cellStyle name="Comma 2 5 2 3 2" xfId="937" xr:uid="{43EF96C4-1BA1-46A0-B0ED-7310D7F71704}"/>
    <cellStyle name="Comma 2 5 2 4" xfId="938" xr:uid="{F31FD916-E56C-423F-A808-49BF9A74C13A}"/>
    <cellStyle name="Comma 2 5 3" xfId="939" xr:uid="{9F1DF397-D0DD-4E0F-B538-050890FC53D5}"/>
    <cellStyle name="Comma 2 5 3 2" xfId="940" xr:uid="{EC4EA157-0842-4E2F-BFA6-FA94C8CEAC51}"/>
    <cellStyle name="Comma 2 5 3 2 2" xfId="941" xr:uid="{D63CC203-47C2-4D38-8597-5C1EFFD53288}"/>
    <cellStyle name="Comma 2 5 3 2 2 2" xfId="942" xr:uid="{D9F185E8-2D73-482A-BDDC-86DFE56F1A94}"/>
    <cellStyle name="Comma 2 5 3 2 3" xfId="943" xr:uid="{FFCE04D8-09E8-4D4B-B978-CEA5FCC85286}"/>
    <cellStyle name="Comma 2 5 3 3" xfId="944" xr:uid="{F4402F45-73C4-4A68-AE6A-3FB4305120A4}"/>
    <cellStyle name="Comma 2 5 3 3 2" xfId="945" xr:uid="{AE46D7CB-979E-4DBA-9684-00446FC28D12}"/>
    <cellStyle name="Comma 2 5 3 4" xfId="946" xr:uid="{1A463DA7-8DE3-413B-8477-0986A2070C2F}"/>
    <cellStyle name="Comma 2 5 4" xfId="947" xr:uid="{D621D2E7-2189-4F86-979F-934F201013EC}"/>
    <cellStyle name="Comma 2 5 4 2" xfId="948" xr:uid="{F773BC8D-DC49-47D4-9EF1-063074449495}"/>
    <cellStyle name="Comma 2 5 4 2 2" xfId="949" xr:uid="{4A626772-02E6-4F6A-88CA-455B941EAF56}"/>
    <cellStyle name="Comma 2 5 4 3" xfId="950" xr:uid="{1764C29C-20E3-4981-A535-15BB5EDC96DD}"/>
    <cellStyle name="Comma 2 5 5" xfId="951" xr:uid="{D3DB44AF-2972-4E2E-AEC1-F37B57C95AD6}"/>
    <cellStyle name="Comma 2 5 5 2" xfId="952" xr:uid="{28291CD9-FC56-4400-B653-A5F78440A18D}"/>
    <cellStyle name="Comma 2 5 6" xfId="953" xr:uid="{07E6A290-6E0F-4163-B23A-EDCDE66416F0}"/>
    <cellStyle name="Comma 2 6" xfId="954" xr:uid="{77524C3A-030B-4E90-AD1F-5A286BEE54BC}"/>
    <cellStyle name="Comma 2 6 2" xfId="955" xr:uid="{D924A243-8F54-4CEB-9A36-E0A8F3874F8E}"/>
    <cellStyle name="Comma 2 6 2 2" xfId="956" xr:uid="{F83C239F-77FF-4163-B298-31A3C2463D5C}"/>
    <cellStyle name="Comma 2 6 2 2 2" xfId="957" xr:uid="{4017BE0F-B3C9-45E3-9602-603B684FDC76}"/>
    <cellStyle name="Comma 2 6 2 3" xfId="958" xr:uid="{47CFD675-AAFB-4A63-8CFF-773BFBF12D50}"/>
    <cellStyle name="Comma 2 6 3" xfId="959" xr:uid="{2A01CBB2-F6ED-4C7F-8D9D-98C8F0336A2F}"/>
    <cellStyle name="Comma 2 6 3 2" xfId="960" xr:uid="{15C79C13-CCE6-4F2D-906B-451BB276DECE}"/>
    <cellStyle name="Comma 2 6 4" xfId="961" xr:uid="{0F96E6F7-C3D0-4467-A093-04DF79051D20}"/>
    <cellStyle name="Comma 2 7" xfId="962" xr:uid="{4F0AA74F-906E-4B8D-B2BE-5AF4EC46A8A9}"/>
    <cellStyle name="Comma 2 7 2" xfId="963" xr:uid="{745ED448-C2A8-4184-AEC5-03521AC54A53}"/>
    <cellStyle name="Comma 2 7 2 2" xfId="964" xr:uid="{7E1293EB-802E-4422-8E52-C3EF9F356DD7}"/>
    <cellStyle name="Comma 2 7 2 2 2" xfId="965" xr:uid="{BCDB807F-59CA-459D-B56C-0B2FAFA6917C}"/>
    <cellStyle name="Comma 2 7 2 3" xfId="966" xr:uid="{F7313EFA-D856-4672-B502-DDD9AEF7B91B}"/>
    <cellStyle name="Comma 2 7 3" xfId="967" xr:uid="{13BBBF9A-5CF6-4056-B5B3-9BB82714A61A}"/>
    <cellStyle name="Comma 2 7 3 2" xfId="968" xr:uid="{83E76C0D-EF0E-44AF-97FB-0A04FBE35BFA}"/>
    <cellStyle name="Comma 2 7 4" xfId="969" xr:uid="{10453B95-7117-4ABC-BA72-A83680E330D4}"/>
    <cellStyle name="Comma 2 8" xfId="970" xr:uid="{F6BDE781-558E-470E-86D8-112D8362644D}"/>
    <cellStyle name="Comma 2 9" xfId="971" xr:uid="{124056F9-157D-4847-B49C-237BE038E0C5}"/>
    <cellStyle name="Comma 2 9 2" xfId="972" xr:uid="{26CFA7AE-4172-461D-A932-F27E0F0924EB}"/>
    <cellStyle name="Comma 2 9 2 2" xfId="973" xr:uid="{AC972A04-7650-4770-802C-826904605208}"/>
    <cellStyle name="Comma 2 9 3" xfId="974" xr:uid="{2CCA86A5-8895-4C05-B193-2105E0C5B117}"/>
    <cellStyle name="Comma 2*" xfId="975" xr:uid="{B5746726-9161-4316-827C-3B4FC4DDDABC}"/>
    <cellStyle name="Comma 3" xfId="9" xr:uid="{558888F1-B68C-4A04-9446-E4272CD0CB7C}"/>
    <cellStyle name="Comma 3 2" xfId="46" xr:uid="{C866F7C2-668D-4AC9-87F4-41D2B7E626B1}"/>
    <cellStyle name="Comma 3 2 2" xfId="976" xr:uid="{493CAE98-2F5E-403B-A8F7-961834B545FF}"/>
    <cellStyle name="Comma 3 2 3" xfId="4670" xr:uid="{4ED6EF75-8E3F-428B-AC72-C27E5B004062}"/>
    <cellStyle name="Comma 3 3" xfId="977" xr:uid="{DCC9F4E1-5215-4398-850D-95D4282ECD2D}"/>
    <cellStyle name="Comma 3 3 2" xfId="978" xr:uid="{91BB4422-9480-4274-AFE4-C262876C86A3}"/>
    <cellStyle name="Comma 3 3 2 2" xfId="979" xr:uid="{CEEFEA6A-C562-4EDA-92CB-5056BF36B1F0}"/>
    <cellStyle name="Comma 3 3 3" xfId="980" xr:uid="{AD743F47-4E08-4489-9E9A-88D5F1B25ABD}"/>
    <cellStyle name="Comma 3 3 4" xfId="981" xr:uid="{378AC296-D14E-42AE-B768-323953C941BD}"/>
    <cellStyle name="Comma 3 4" xfId="982" xr:uid="{80F99680-90CF-48D9-960A-95D26EC32D58}"/>
    <cellStyle name="Comma 3 4 2" xfId="983" xr:uid="{803AB555-EE07-4864-BDBA-FD9075E0A398}"/>
    <cellStyle name="Comma 3 4 3" xfId="984" xr:uid="{87B1CB6A-C7E1-4A69-B8C1-6A05FEA645DE}"/>
    <cellStyle name="Comma 3 5" xfId="985" xr:uid="{DF1F4F19-16D2-4334-BE8F-8B00441E9DBD}"/>
    <cellStyle name="Comma 3 6" xfId="986" xr:uid="{834830F4-8ADC-4D55-8106-8E1CAAA66910}"/>
    <cellStyle name="Comma 3 7" xfId="987" xr:uid="{3D747FC2-7E76-4439-9793-31E28402E250}"/>
    <cellStyle name="Comma 3 8" xfId="988" xr:uid="{7B19ABE3-F764-4FAA-9295-8779C6671F5D}"/>
    <cellStyle name="Comma 3 9" xfId="989" xr:uid="{D8704942-C4B1-4E83-ABC4-871C049CD747}"/>
    <cellStyle name="Comma 4" xfId="44" xr:uid="{CD42D1FB-6AB5-410C-BBBF-7F7F836A43A0}"/>
    <cellStyle name="Comma 4 10" xfId="990" xr:uid="{E57E5524-5C9C-4AB9-B1B6-191AF71DE305}"/>
    <cellStyle name="Comma 4 11" xfId="991" xr:uid="{04886845-BA26-48B5-BAE4-90BA64281F37}"/>
    <cellStyle name="Comma 4 12" xfId="992" xr:uid="{D10B00DA-03EC-437A-AB09-626236DBF1A2}"/>
    <cellStyle name="Comma 4 13" xfId="993" xr:uid="{062211F5-D814-43CD-A055-544300998DD8}"/>
    <cellStyle name="Comma 4 14" xfId="994" xr:uid="{38A99A49-34C9-4715-95A5-6834CD900B73}"/>
    <cellStyle name="Comma 4 2" xfId="995" xr:uid="{BAE36DFD-A85A-4A94-B1E7-E9A6BA120873}"/>
    <cellStyle name="Comma 4 2 2" xfId="996" xr:uid="{C8A9F21E-53BA-44AD-BA62-2547D6377B27}"/>
    <cellStyle name="Comma 4 2 2 2" xfId="997" xr:uid="{09823F76-EC9C-4FF0-AB19-1D4E1B92FA1E}"/>
    <cellStyle name="Comma 4 2 2 2 2" xfId="998" xr:uid="{B6C16177-17C1-4CAE-9EDB-B395D9CC952D}"/>
    <cellStyle name="Comma 4 2 2 3" xfId="999" xr:uid="{2786ADE2-4075-4EE1-837A-5A54AEB26ED0}"/>
    <cellStyle name="Comma 4 2 3" xfId="1000" xr:uid="{9814CFEF-0EDC-46F1-87D4-BCA3834807E7}"/>
    <cellStyle name="Comma 4 2 3 2" xfId="1001" xr:uid="{961033D5-AB9A-4B4D-BEB1-BFEE4A587E95}"/>
    <cellStyle name="Comma 4 2 4" xfId="1002" xr:uid="{B9788221-3354-4D3B-B97E-412A7A092E7E}"/>
    <cellStyle name="Comma 4 2 5" xfId="1003" xr:uid="{62BFC5DB-CBCC-47B2-83CD-775C0743903B}"/>
    <cellStyle name="Comma 4 3" xfId="1004" xr:uid="{89F005FE-BBAE-48DF-B22E-57595DF37A90}"/>
    <cellStyle name="Comma 4 3 2" xfId="1005" xr:uid="{7CE059F5-9A5F-42F4-AA7E-CF20581E73A2}"/>
    <cellStyle name="Comma 4 3 2 2" xfId="1006" xr:uid="{306ADD71-189E-4B5B-A376-5F7A522473CE}"/>
    <cellStyle name="Comma 4 3 2 2 2" xfId="1007" xr:uid="{C4356FF7-B74B-488A-88B7-B9BEBDAE8E80}"/>
    <cellStyle name="Comma 4 3 2 3" xfId="1008" xr:uid="{03C217CA-7E98-4A1A-9BD0-5EB03CBD4318}"/>
    <cellStyle name="Comma 4 3 3" xfId="1009" xr:uid="{2A4B1D74-FFC7-4773-9E77-A897BFF0ECDB}"/>
    <cellStyle name="Comma 4 3 3 2" xfId="1010" xr:uid="{71BBBC3E-019F-4807-94B2-C0D371E7DC69}"/>
    <cellStyle name="Comma 4 3 4" xfId="1011" xr:uid="{4E605CF8-FDDD-4139-8E21-2597327115FA}"/>
    <cellStyle name="Comma 4 4" xfId="1012" xr:uid="{791A5CC2-8C09-49BA-A38C-9AC62A3A22E5}"/>
    <cellStyle name="Comma 4 4 2" xfId="1013" xr:uid="{B8CAFF06-F277-4A77-BE56-007770194887}"/>
    <cellStyle name="Comma 4 4 2 2" xfId="1014" xr:uid="{3AACA3AF-A3BC-4013-A887-5E340D4C8869}"/>
    <cellStyle name="Comma 4 4 2 2 2" xfId="1015" xr:uid="{7A901596-7E16-4B05-AFB4-0118A0335243}"/>
    <cellStyle name="Comma 4 4 2 3" xfId="1016" xr:uid="{26F789EC-1555-4A1B-BBB3-1AD19998858C}"/>
    <cellStyle name="Comma 4 4 3" xfId="1017" xr:uid="{71379F15-3DCF-428B-8726-A0D8EBE5075E}"/>
    <cellStyle name="Comma 4 4 3 2" xfId="1018" xr:uid="{E34544A0-AED7-47E5-A40C-264CC7A15722}"/>
    <cellStyle name="Comma 4 4 4" xfId="1019" xr:uid="{79A9464D-8BEF-48B5-85DA-E31768439782}"/>
    <cellStyle name="Comma 4 5" xfId="1020" xr:uid="{F03060CC-4C8F-42C9-B1A9-CEC4A99452A1}"/>
    <cellStyle name="Comma 4 5 2" xfId="1021" xr:uid="{4FCF1695-1000-4D1F-AE7E-21336C275A00}"/>
    <cellStyle name="Comma 4 5 2 2" xfId="1022" xr:uid="{A240055B-2CBD-44D5-BF0E-D4AD7DC15FFB}"/>
    <cellStyle name="Comma 4 5 3" xfId="1023" xr:uid="{13528C25-E8A5-42EB-8A9E-A66589F09100}"/>
    <cellStyle name="Comma 4 6" xfId="1024" xr:uid="{6E4EF7DE-D909-4D7E-8646-5F2B522F3237}"/>
    <cellStyle name="Comma 4 6 2" xfId="1025" xr:uid="{252D0979-470A-48E5-9162-300A5BA181DD}"/>
    <cellStyle name="Comma 4 6 2 2" xfId="1026" xr:uid="{D1835BF8-402C-4D9A-BD7B-77383EBC1981}"/>
    <cellStyle name="Comma 4 6 3" xfId="1027" xr:uid="{3DE76D78-4C69-4389-98C6-B6108077C171}"/>
    <cellStyle name="Comma 4 7" xfId="1028" xr:uid="{57C015B2-EFCB-4DDE-9489-9E097A3424CA}"/>
    <cellStyle name="Comma 4 7 2" xfId="1029" xr:uid="{AAF65826-5FDE-4849-AA7E-C0D4AD9D0B7F}"/>
    <cellStyle name="Comma 4 8" xfId="1030" xr:uid="{B6E9143E-9B4D-4AD4-97C7-A0F4D183BDCA}"/>
    <cellStyle name="Comma 4 9" xfId="1031" xr:uid="{6596231F-0F8D-4F37-BDEB-FAC23FDE58A9}"/>
    <cellStyle name="Comma 5" xfId="94" xr:uid="{819068FB-F613-49B1-8CEC-DD5BEB8D0E5E}"/>
    <cellStyle name="Comma 5 10" xfId="1032" xr:uid="{6C4A29AC-4F25-4F33-BE6F-25A14DFC77BE}"/>
    <cellStyle name="Comma 5 11" xfId="1033" xr:uid="{97B19A20-6ACB-4FA4-88C6-E28051155E9B}"/>
    <cellStyle name="Comma 5 12" xfId="1034" xr:uid="{6358C5CD-BDCF-450E-A119-B22FEA30C714}"/>
    <cellStyle name="Comma 5 2" xfId="1035" xr:uid="{90E40A3D-611E-4692-9D3C-1CA0D265F22A}"/>
    <cellStyle name="Comma 5 2 2" xfId="1036" xr:uid="{23108522-6E31-4244-92F2-0581DB6632DA}"/>
    <cellStyle name="Comma 5 2 2 2" xfId="1037" xr:uid="{53B7D372-279A-49CD-9DFF-D8A532036FFA}"/>
    <cellStyle name="Comma 5 2 2 2 2" xfId="1038" xr:uid="{3F2D0570-9917-4AC7-A778-88669FE90E0C}"/>
    <cellStyle name="Comma 5 2 2 3" xfId="1039" xr:uid="{3287B953-6966-4048-9846-EA5D307BF93C}"/>
    <cellStyle name="Comma 5 2 3" xfId="1040" xr:uid="{FCA33939-0346-4BDE-9BC4-A1DAB4ECCA8C}"/>
    <cellStyle name="Comma 5 2 3 2" xfId="1041" xr:uid="{44B65A6A-661D-44C8-877A-6B3962ACC0C8}"/>
    <cellStyle name="Comma 5 2 4" xfId="1042" xr:uid="{66DBDEF9-C1B7-4154-AB47-309D1E30341A}"/>
    <cellStyle name="Comma 5 3" xfId="1043" xr:uid="{A510C6A0-9914-4892-A305-E5392ACCD58E}"/>
    <cellStyle name="Comma 5 3 2" xfId="1044" xr:uid="{DF86D6EB-80DA-4A10-A74C-213A53F5BD10}"/>
    <cellStyle name="Comma 5 3 2 2" xfId="1045" xr:uid="{A4597CE8-FFC2-4D47-8417-AC1A09034E2C}"/>
    <cellStyle name="Comma 5 3 2 2 2" xfId="1046" xr:uid="{D1BDDB11-2515-4C48-A0D6-92BE3EBEE46C}"/>
    <cellStyle name="Comma 5 3 2 3" xfId="1047" xr:uid="{6CF7B5C1-CB35-4654-B479-00C0169F32E8}"/>
    <cellStyle name="Comma 5 3 3" xfId="1048" xr:uid="{434939A2-CE25-4FA8-B76D-596917131177}"/>
    <cellStyle name="Comma 5 3 3 2" xfId="1049" xr:uid="{CDBAF004-4C9C-4DF9-833D-4F44B0AB4474}"/>
    <cellStyle name="Comma 5 3 4" xfId="1050" xr:uid="{06367B25-57DC-4BB0-A5C4-49E2147E876E}"/>
    <cellStyle name="Comma 5 4" xfId="1051" xr:uid="{CFF1E76B-22E6-488D-8108-4C16AB2C27C3}"/>
    <cellStyle name="Comma 5 4 2" xfId="1052" xr:uid="{E7A882ED-3888-45A5-B7DF-5239A7CE4DCC}"/>
    <cellStyle name="Comma 5 4 2 2" xfId="1053" xr:uid="{93CF34E3-7D4C-4FF7-8948-EE2F56A8E353}"/>
    <cellStyle name="Comma 5 4 3" xfId="1054" xr:uid="{4B5FC6BF-1070-4DFA-82D8-8857562AB91C}"/>
    <cellStyle name="Comma 5 5" xfId="1055" xr:uid="{625DFB9E-5104-49F1-A48F-BDB6DC71A8AE}"/>
    <cellStyle name="Comma 5 5 2" xfId="1056" xr:uid="{1EAE0C9A-876C-4BDF-9469-B2A7371EA471}"/>
    <cellStyle name="Comma 5 5 2 2" xfId="1057" xr:uid="{1489DADC-2D23-46C3-802D-D5546662A6BB}"/>
    <cellStyle name="Comma 5 5 3" xfId="1058" xr:uid="{3721F309-E456-4000-A9AC-81085D1E1EB4}"/>
    <cellStyle name="Comma 5 6" xfId="1059" xr:uid="{3FE795B6-E9A2-4E50-A5F4-E7D1A3875D32}"/>
    <cellStyle name="Comma 5 6 2" xfId="1060" xr:uid="{16F59F3C-51E3-4A7E-836C-774439A02266}"/>
    <cellStyle name="Comma 5 7" xfId="1061" xr:uid="{7A7D0F89-EBD6-46BE-B67E-C05E9852E5FC}"/>
    <cellStyle name="Comma 5 8" xfId="1062" xr:uid="{AF090370-375D-4090-84EF-52CFABB40D06}"/>
    <cellStyle name="Comma 5 9" xfId="1063" xr:uid="{B9924657-AAF1-48DB-B522-1002B0B6C746}"/>
    <cellStyle name="Comma 6" xfId="95" xr:uid="{3559548E-D2C6-4E2D-A8D2-047BE80E93B2}"/>
    <cellStyle name="Comma 6 2" xfId="1064" xr:uid="{D9E9D158-8B19-45D4-BB2C-0AE2DC84197A}"/>
    <cellStyle name="Comma 6 3" xfId="1065" xr:uid="{1F5F9F70-3EE3-4ACD-91C0-293E54F5A5B3}"/>
    <cellStyle name="Comma 6 4" xfId="1066" xr:uid="{A72B3C52-71E3-4ECC-9743-ECFEBF49F8D3}"/>
    <cellStyle name="Comma 6 5" xfId="1067" xr:uid="{CDED60B0-2B62-4062-91F2-EB3884A3E0A0}"/>
    <cellStyle name="Comma 6 6" xfId="1068" xr:uid="{C872D4F1-FA79-4F8E-A013-54D6AB727A85}"/>
    <cellStyle name="Comma 6 7" xfId="114" xr:uid="{FCFBA939-4F03-47A4-A19F-289E0625C59B}"/>
    <cellStyle name="Comma 7" xfId="1069" xr:uid="{8FE9DCAE-3D90-4E9E-86A9-C25EA49277AD}"/>
    <cellStyle name="Comma 7 2" xfId="1070" xr:uid="{CFA5A8A1-34FD-499B-95D7-C6CB73A47443}"/>
    <cellStyle name="Comma 7 2 2" xfId="1071" xr:uid="{C63B488C-593F-453B-8549-A9EBE92AECE6}"/>
    <cellStyle name="Comma 7 2 2 2" xfId="1072" xr:uid="{4221DDC9-B97F-4BD9-A05A-CA3B647952A4}"/>
    <cellStyle name="Comma 7 2 3" xfId="1073" xr:uid="{05D80870-0BA6-47F1-A51C-8E313A2BDF52}"/>
    <cellStyle name="Comma 7 3" xfId="1074" xr:uid="{4D42AC0B-CEE8-492A-B430-335C7CCD31A4}"/>
    <cellStyle name="Comma 7 3 2" xfId="1075" xr:uid="{79C250D5-7B20-4180-9937-FABA633160C6}"/>
    <cellStyle name="Comma 7 4" xfId="1076" xr:uid="{408BA6BE-48E5-49A0-B559-84717707E09B}"/>
    <cellStyle name="Comma 7 5" xfId="1077" xr:uid="{59F271AC-4559-46D3-A849-E65BE4857EBB}"/>
    <cellStyle name="Comma 7 6" xfId="1078" xr:uid="{7A9BC833-E3AC-4ADC-AF09-286FB3E90545}"/>
    <cellStyle name="Comma 7 7" xfId="1079" xr:uid="{AAB42202-880B-4609-8BB1-933BB4019C2F}"/>
    <cellStyle name="Comma 7 8" xfId="1080" xr:uid="{9BD28DFB-B99C-4F55-B659-34ED61845E89}"/>
    <cellStyle name="Comma 8" xfId="1081" xr:uid="{A95BBF8E-DDD3-439D-B436-FA2DC7F4C9E5}"/>
    <cellStyle name="Comma 8 2" xfId="1082" xr:uid="{39C7CB69-4B74-4CFA-AD3E-A9F2C00D420A}"/>
    <cellStyle name="Comma 8 2 2" xfId="1083" xr:uid="{941EBAE9-DAF1-4363-AD2A-69DD4CAEE628}"/>
    <cellStyle name="Comma 8 3" xfId="1084" xr:uid="{19847CFE-0ACC-4B9D-B1A1-6EC6574396F9}"/>
    <cellStyle name="Comma 8 4" xfId="1085" xr:uid="{6C088931-1965-4F5F-AA9B-D2F3B5C5C67F}"/>
    <cellStyle name="Comma 8 5" xfId="1086" xr:uid="{A7F27ACB-BE03-4E1D-B9BE-D8B791F43F2A}"/>
    <cellStyle name="Comma 8 6" xfId="1087" xr:uid="{CC9ECC95-A240-453E-9917-A1AE48C3FD3D}"/>
    <cellStyle name="Comma 8 7" xfId="1088" xr:uid="{CE853D5F-E6E7-43A1-845C-3FEE33AC7F71}"/>
    <cellStyle name="Comma 9" xfId="1089" xr:uid="{67E585D7-19E7-4E8A-9A07-5559D1B441B0}"/>
    <cellStyle name="Comma 9 2" xfId="1090" xr:uid="{1BBA8BBD-3C80-48B9-913F-7CCCDCC39BE2}"/>
    <cellStyle name="Comma 9 3" xfId="1091" xr:uid="{1474D065-102F-4797-AD6D-B85663DDE2D9}"/>
    <cellStyle name="Comma 9 4" xfId="1092" xr:uid="{53768705-5D58-4464-A753-0B8C16DDEF45}"/>
    <cellStyle name="Comma 9 5" xfId="1093" xr:uid="{C3618B56-4FE1-4CEB-B15F-6FB9D535D572}"/>
    <cellStyle name="Comma0" xfId="1094" xr:uid="{0349ADFA-AF24-4685-B84E-31197F892BFA}"/>
    <cellStyle name="Comma2 (0)" xfId="1095" xr:uid="{2652B677-6294-42C4-8261-DBE51B16A2B2}"/>
    <cellStyle name="Comment" xfId="1096" xr:uid="{17260E5C-9BB3-4CD5-AF30-A5AEBAF4D050}"/>
    <cellStyle name="Commentaire" xfId="1097" xr:uid="{D9B408D9-2084-413E-858D-2DA90C68EF6C}"/>
    <cellStyle name="Commentaire 2" xfId="4596" xr:uid="{DA5090B3-25CF-4BE4-9AFF-939973B07FA9}"/>
    <cellStyle name="Company" xfId="1098" xr:uid="{A8D4E2C9-E71B-49E0-98EC-3239A3A76CF1}"/>
    <cellStyle name="CurRatio" xfId="1099" xr:uid="{AD4CC641-E81C-4213-B42F-908A7E976A35}"/>
    <cellStyle name="Currency" xfId="2" builtinId="4"/>
    <cellStyle name="Currency--" xfId="1621" xr:uid="{796C2FF1-7A18-41F9-9815-5FDF0A4767CC}"/>
    <cellStyle name="Currency [00]" xfId="1100" xr:uid="{E3F6D973-E343-41F0-A092-06EC055D1D35}"/>
    <cellStyle name="Currency [1]" xfId="1101" xr:uid="{FF7E2575-37C5-453F-AB54-38FDC53E23A4}"/>
    <cellStyle name="Currency [2]" xfId="1102" xr:uid="{18E5061D-9D26-48B7-92FD-968ADDB36E2A}"/>
    <cellStyle name="Currency [2] 2" xfId="4585" xr:uid="{2E87C2AF-FDED-405B-8830-6FD00D0FE464}"/>
    <cellStyle name="Currency [2] 2 2" xfId="4662" xr:uid="{4F02BCBA-1A27-464D-A059-7951DEF3A57F}"/>
    <cellStyle name="Currency [2] 3" xfId="4595" xr:uid="{2D557392-B34F-4EFE-8077-F5167172CA08}"/>
    <cellStyle name="Currency [3]" xfId="1103" xr:uid="{90672776-912B-4CB9-9912-1AAECB360BE3}"/>
    <cellStyle name="Currency 0" xfId="1104" xr:uid="{768F3092-3D42-495F-B390-D4FC7C9943CD}"/>
    <cellStyle name="Currency 10" xfId="1105" xr:uid="{04738FA6-F432-4112-B8EE-2EA45B3CF904}"/>
    <cellStyle name="Currency 10 2" xfId="1106" xr:uid="{7754E217-62F1-4385-9A93-7E41383D3A6A}"/>
    <cellStyle name="Currency 10 2 2" xfId="1107" xr:uid="{748066C6-087E-456C-90DB-74106B91FA0A}"/>
    <cellStyle name="Currency 10 2 2 2" xfId="1108" xr:uid="{64591236-AF06-4ED0-96C3-A9E90D3AFA67}"/>
    <cellStyle name="Currency 10 2 2 2 2" xfId="1109" xr:uid="{B5A4DF0B-91E7-46D0-BB28-04ED9D9E7F86}"/>
    <cellStyle name="Currency 10 2 2 3" xfId="1110" xr:uid="{60E43AD5-4EED-478E-A487-784E35846718}"/>
    <cellStyle name="Currency 10 2 3" xfId="1111" xr:uid="{39A37596-2114-4C3F-9BA4-B72E0D7AD41F}"/>
    <cellStyle name="Currency 10 2 3 2" xfId="1112" xr:uid="{CC23C00E-A734-43F8-884E-DF94080AF25C}"/>
    <cellStyle name="Currency 10 2 4" xfId="1113" xr:uid="{7A647C13-35C5-4ECF-A6CC-7CF07BC37A52}"/>
    <cellStyle name="Currency 10 3" xfId="1114" xr:uid="{52C0D81A-FBEA-4628-98F1-7C3AF98D627C}"/>
    <cellStyle name="Currency 10 3 2" xfId="1115" xr:uid="{B85D39B8-BE2D-4889-86D1-4485FD90ED5F}"/>
    <cellStyle name="Currency 10 3 2 2" xfId="1116" xr:uid="{57CEF35F-A57A-45DE-AE9C-B70E132071F3}"/>
    <cellStyle name="Currency 10 3 2 2 2" xfId="1117" xr:uid="{7AC3B327-A21D-4C85-82E1-95E738835F19}"/>
    <cellStyle name="Currency 10 3 2 3" xfId="1118" xr:uid="{B750086E-8DD0-4CB2-95B0-F86BCB0C8FB2}"/>
    <cellStyle name="Currency 10 3 3" xfId="1119" xr:uid="{AA0FD715-4A66-4A7F-993A-F442C7AA817C}"/>
    <cellStyle name="Currency 10 3 3 2" xfId="1120" xr:uid="{D0E000D5-2F64-49F7-B4D0-3793943B684A}"/>
    <cellStyle name="Currency 10 3 4" xfId="1121" xr:uid="{C6F363EC-6DD3-4E6A-B84F-56626832B567}"/>
    <cellStyle name="Currency 10 4" xfId="1122" xr:uid="{F9EAA519-6C8A-4810-92E3-F7D7636B212F}"/>
    <cellStyle name="Currency 10 4 2" xfId="1123" xr:uid="{D1EF87EA-876D-48AF-8B50-BB9609E9F8DD}"/>
    <cellStyle name="Currency 10 4 2 2" xfId="1124" xr:uid="{BDABBCE8-0CE8-434C-9B77-90ADB3D29E85}"/>
    <cellStyle name="Currency 10 4 3" xfId="1125" xr:uid="{297791EB-395F-439D-9FC4-E25B747227CC}"/>
    <cellStyle name="Currency 10 5" xfId="1126" xr:uid="{006AE8C9-F68E-49C2-AED5-2AAF9BF81CE8}"/>
    <cellStyle name="Currency 10 5 2" xfId="1127" xr:uid="{1A7A19F4-C01E-4C10-BD8F-91AF8D09BFD1}"/>
    <cellStyle name="Currency 10 6" xfId="1128" xr:uid="{61D0A232-6E5A-4FAE-BA37-6BD59541BDBC}"/>
    <cellStyle name="Currency 11" xfId="1129" xr:uid="{F42F237C-DFDF-4943-AD47-51F9496E1E3C}"/>
    <cellStyle name="Currency 11 2" xfId="1130" xr:uid="{44CCBDE4-62FA-4C7F-81F8-53BA9149D671}"/>
    <cellStyle name="Currency 11 2 2" xfId="1131" xr:uid="{BA7A69BF-60FC-461B-86B1-90ABB783C04E}"/>
    <cellStyle name="Currency 11 2 2 2" xfId="1132" xr:uid="{39B5A7D2-B1CB-43EC-8545-A40B8A52DBF8}"/>
    <cellStyle name="Currency 11 2 2 2 2" xfId="1133" xr:uid="{E8959ABB-3952-41B4-86F9-7D20A248DBB3}"/>
    <cellStyle name="Currency 11 2 2 3" xfId="1134" xr:uid="{F3FBF64F-0745-4AA5-A075-6DC219E472CB}"/>
    <cellStyle name="Currency 11 2 3" xfId="1135" xr:uid="{367AE6A8-8F3B-4A6D-9DFE-3D03E4164599}"/>
    <cellStyle name="Currency 11 2 3 2" xfId="1136" xr:uid="{D4EC3929-7210-4DB8-935F-631C2F125E91}"/>
    <cellStyle name="Currency 11 2 4" xfId="1137" xr:uid="{6E135688-97A2-4794-81D2-17D47C7DFACE}"/>
    <cellStyle name="Currency 11 3" xfId="1138" xr:uid="{CD73962D-12CA-4ADD-B83A-D5EFC0B4CD4D}"/>
    <cellStyle name="Currency 11 3 2" xfId="1139" xr:uid="{3FB527FD-7400-4396-863E-31DD2335B83E}"/>
    <cellStyle name="Currency 11 3 2 2" xfId="1140" xr:uid="{993BB7FB-2D3B-402C-BE73-B437C852355B}"/>
    <cellStyle name="Currency 11 3 2 2 2" xfId="1141" xr:uid="{54BD8374-2F84-46A1-B7FE-A52B770EC32C}"/>
    <cellStyle name="Currency 11 3 2 3" xfId="1142" xr:uid="{20EC7A58-1BD4-4BBE-8158-75D9DCA456EC}"/>
    <cellStyle name="Currency 11 3 3" xfId="1143" xr:uid="{63018C2E-A4D2-4E73-859C-5757F66BEBBE}"/>
    <cellStyle name="Currency 11 3 3 2" xfId="1144" xr:uid="{983CB198-71C2-4B2E-A8C4-FE1FC5A4BF85}"/>
    <cellStyle name="Currency 11 3 4" xfId="1145" xr:uid="{3F746C9A-5DAF-4A85-B316-59D93110C5B6}"/>
    <cellStyle name="Currency 11 4" xfId="1146" xr:uid="{88E35AEE-D1B4-4717-8DCC-D7EAE5642DD2}"/>
    <cellStyle name="Currency 11 4 2" xfId="1147" xr:uid="{E642874E-4B30-405E-9C79-9D1C1F345035}"/>
    <cellStyle name="Currency 11 4 2 2" xfId="1148" xr:uid="{1AD96A99-3079-4EE0-910F-0A54CA04742B}"/>
    <cellStyle name="Currency 11 4 3" xfId="1149" xr:uid="{6FCBCB78-AEAA-485C-8F8F-9D93C1DD4656}"/>
    <cellStyle name="Currency 11 5" xfId="1150" xr:uid="{5EAAD1FD-FB8A-4440-AA8D-022EA51923E9}"/>
    <cellStyle name="Currency 11 5 2" xfId="1151" xr:uid="{38162D5B-6C47-40A7-BB00-94F94CE68254}"/>
    <cellStyle name="Currency 11 6" xfId="1152" xr:uid="{D49F7C2E-4292-4BDF-A7F0-258E4456DEF7}"/>
    <cellStyle name="Currency 12" xfId="1153" xr:uid="{1C44850C-129A-4F74-8B29-0F6023EAAED8}"/>
    <cellStyle name="Currency 13" xfId="1154" xr:uid="{D3D366C4-4332-4E9E-A722-04E5B42CA3FA}"/>
    <cellStyle name="Currency 14" xfId="1155" xr:uid="{D894C657-47B2-42C9-8458-A93E9D8337DB}"/>
    <cellStyle name="Currency 14 2" xfId="1156" xr:uid="{136B4913-F680-476B-9433-8363978127F5}"/>
    <cellStyle name="Currency 14 2 2" xfId="1157" xr:uid="{C9F2FBFF-5000-488A-A447-FBBCC1EEB3F7}"/>
    <cellStyle name="Currency 14 2 2 2" xfId="1158" xr:uid="{3A380ED8-0BCD-4CB7-82A9-C8FC9D86F071}"/>
    <cellStyle name="Currency 14 2 2 2 2" xfId="1159" xr:uid="{C34BB7EB-519E-403C-9F85-9D6FCA94116E}"/>
    <cellStyle name="Currency 14 2 2 3" xfId="1160" xr:uid="{5BA516EC-F42B-4964-B550-88D6401E830F}"/>
    <cellStyle name="Currency 14 2 3" xfId="1161" xr:uid="{758FB1FF-DD35-4218-8FAC-A0D082307F1F}"/>
    <cellStyle name="Currency 14 2 3 2" xfId="1162" xr:uid="{3480F81F-90C6-4CE7-8DF3-ED7B52F7C17D}"/>
    <cellStyle name="Currency 14 2 4" xfId="1163" xr:uid="{43A99E5D-57D8-47A5-BC20-36EB712582F1}"/>
    <cellStyle name="Currency 14 3" xfId="1164" xr:uid="{BD31187E-EB58-4442-96E2-B8A70662B6A3}"/>
    <cellStyle name="Currency 14 3 2" xfId="1165" xr:uid="{8BEEA5AC-5255-4647-8CA0-946A6C24F50F}"/>
    <cellStyle name="Currency 14 3 2 2" xfId="1166" xr:uid="{9430D603-13CF-4A49-BEA8-9269CE834674}"/>
    <cellStyle name="Currency 14 3 2 2 2" xfId="1167" xr:uid="{12CC5573-2B7C-4A52-A88C-D01FB5C87D77}"/>
    <cellStyle name="Currency 14 3 2 3" xfId="1168" xr:uid="{FA53731C-E752-4253-8149-14F43552D295}"/>
    <cellStyle name="Currency 14 3 3" xfId="1169" xr:uid="{225ADBAC-B23C-4365-B430-699F6EE67844}"/>
    <cellStyle name="Currency 14 3 3 2" xfId="1170" xr:uid="{850C0118-845C-48AB-A6AD-8BED22EAD047}"/>
    <cellStyle name="Currency 14 3 4" xfId="1171" xr:uid="{7C15ED15-867D-4452-8F35-BEB982A64B85}"/>
    <cellStyle name="Currency 14 4" xfId="1172" xr:uid="{FAE341DF-EC19-49BA-A475-9C75B0B8F832}"/>
    <cellStyle name="Currency 14 4 2" xfId="1173" xr:uid="{8946C2EF-42C6-4037-B38B-2A41E69624FC}"/>
    <cellStyle name="Currency 14 4 2 2" xfId="1174" xr:uid="{C3084A97-8DB6-4CE8-88C2-C47770FE2D6A}"/>
    <cellStyle name="Currency 14 4 2 2 2" xfId="1175" xr:uid="{453F3E1D-11F4-40ED-B919-3873678FCC99}"/>
    <cellStyle name="Currency 14 4 2 3" xfId="1176" xr:uid="{E6D2EAFF-22B4-4EE0-B680-4097700115F3}"/>
    <cellStyle name="Currency 14 4 3" xfId="1177" xr:uid="{8C93D796-F62B-46ED-9EC0-387EC589A1E8}"/>
    <cellStyle name="Currency 14 4 3 2" xfId="1178" xr:uid="{D34499E5-B811-405F-81E6-E9EB25D8C02E}"/>
    <cellStyle name="Currency 14 4 4" xfId="1179" xr:uid="{F18E040B-D103-4162-80CD-6CCDD49FAE8A}"/>
    <cellStyle name="Currency 14 5" xfId="1180" xr:uid="{5CD222A6-1CD6-489D-9FBC-9068BB19E97B}"/>
    <cellStyle name="Currency 14 5 2" xfId="1181" xr:uid="{B0984116-1612-415A-887B-3241707A483F}"/>
    <cellStyle name="Currency 14 5 2 2" xfId="1182" xr:uid="{AB2B5C64-75C0-49F8-AFE4-CA7CA4BCA61D}"/>
    <cellStyle name="Currency 14 5 3" xfId="1183" xr:uid="{174351DD-D3ED-4AE7-95D8-DB658F824137}"/>
    <cellStyle name="Currency 14 6" xfId="1184" xr:uid="{24B13B92-9523-4381-B34A-77E2F821D750}"/>
    <cellStyle name="Currency 14 6 2" xfId="1185" xr:uid="{52CA0C6B-E8BA-4D64-9D11-2B289958A762}"/>
    <cellStyle name="Currency 14 7" xfId="1186" xr:uid="{A04007B8-39FC-47C5-BDE8-E8627DBC833B}"/>
    <cellStyle name="Currency 15" xfId="1187" xr:uid="{C185D6A7-234C-4990-B85B-7471476388B3}"/>
    <cellStyle name="Currency 15 2" xfId="1188" xr:uid="{6B866342-3127-4489-8CB7-19C87DDDF844}"/>
    <cellStyle name="Currency 15 2 2" xfId="1189" xr:uid="{198E4519-B39F-4843-9297-CE04F00AFF23}"/>
    <cellStyle name="Currency 15 2 2 2" xfId="1190" xr:uid="{95C5BF77-3910-47D8-8BAF-A0562F7600F1}"/>
    <cellStyle name="Currency 15 2 3" xfId="1191" xr:uid="{15ACEC0B-F5F7-43D9-AB01-15B5EC3FA087}"/>
    <cellStyle name="Currency 15 3" xfId="1192" xr:uid="{39AB627D-9C90-4DC9-A02F-8B06FD0F721F}"/>
    <cellStyle name="Currency 15 3 2" xfId="1193" xr:uid="{DBFFC12D-59F9-4AFF-B984-28418216AEDB}"/>
    <cellStyle name="Currency 15 4" xfId="1194" xr:uid="{CCA79248-6E78-494D-A64B-136A8F645FB0}"/>
    <cellStyle name="Currency 16" xfId="1195" xr:uid="{97B30800-8332-42B8-9D9D-E24C458E286E}"/>
    <cellStyle name="Currency 16 2" xfId="1196" xr:uid="{9906873F-1F78-4F93-8088-6AA6435E52AE}"/>
    <cellStyle name="Currency 17" xfId="1197" xr:uid="{36037359-2CC5-4E2C-92DF-C652F46314CE}"/>
    <cellStyle name="Currency 18" xfId="1198" xr:uid="{E026E968-E769-4718-B5E9-C03E9A80D4FA}"/>
    <cellStyle name="Currency 19" xfId="1199" xr:uid="{82932DB8-6E0D-4F99-BB6E-790A830AD905}"/>
    <cellStyle name="Currency 19 2" xfId="1200" xr:uid="{BB9835EC-A748-46A2-99CB-864A85626584}"/>
    <cellStyle name="Currency 19 2 2" xfId="1201" xr:uid="{02CF4D87-80BE-43EE-A5CD-65261A1392EA}"/>
    <cellStyle name="Currency 19 2 2 2" xfId="1202" xr:uid="{1284AB5D-8AEF-4088-861B-ACC2D855176F}"/>
    <cellStyle name="Currency 19 2 2 2 2" xfId="1203" xr:uid="{F579A49A-C3BA-456E-AB6F-1FB542003DB8}"/>
    <cellStyle name="Currency 19 2 2 3" xfId="1204" xr:uid="{4AD2F5F3-F7CE-4BAE-BB4F-2918FCF7D686}"/>
    <cellStyle name="Currency 19 2 3" xfId="1205" xr:uid="{32A36F07-5933-4C36-9881-5CEC39557472}"/>
    <cellStyle name="Currency 19 2 3 2" xfId="1206" xr:uid="{FB09410A-187C-471D-B11B-B08B6A2C49D1}"/>
    <cellStyle name="Currency 19 2 4" xfId="1207" xr:uid="{6C476ED9-AF87-4E54-A8F0-6A62AFBB5933}"/>
    <cellStyle name="Currency 19 3" xfId="1208" xr:uid="{B86380E0-5410-436A-AF69-FE216F8D7AF1}"/>
    <cellStyle name="Currency 19 3 2" xfId="1209" xr:uid="{2D64093F-7B11-4FC5-9D95-076527B71750}"/>
    <cellStyle name="Currency 19 3 2 2" xfId="1210" xr:uid="{8939FBCD-4E90-4701-BF35-DE124E465C74}"/>
    <cellStyle name="Currency 19 3 2 2 2" xfId="1211" xr:uid="{3D0EE5D6-591D-4B2D-B2F6-F2A3E6ED6DA5}"/>
    <cellStyle name="Currency 19 3 2 3" xfId="1212" xr:uid="{DD63D9BE-D313-4DC8-9926-DE48A959BA1B}"/>
    <cellStyle name="Currency 19 3 3" xfId="1213" xr:uid="{2D756E8A-2EE7-459C-B4DB-70D0B0BF2C7A}"/>
    <cellStyle name="Currency 19 3 3 2" xfId="1214" xr:uid="{7967DE28-56B3-40A4-9D2D-66EB2663BA67}"/>
    <cellStyle name="Currency 19 3 4" xfId="1215" xr:uid="{A72636DE-76E3-4FBE-A69B-26293E63D917}"/>
    <cellStyle name="Currency 19 4" xfId="1216" xr:uid="{5896EB7A-19BA-4239-8662-DA51277EA18B}"/>
    <cellStyle name="Currency 19 4 2" xfId="1217" xr:uid="{4D4E0E1E-2E67-4CF0-AD50-B9B5D6AAE0C8}"/>
    <cellStyle name="Currency 19 4 2 2" xfId="1218" xr:uid="{6A3ED309-1FA9-4047-9D1F-52AAC7F29E44}"/>
    <cellStyle name="Currency 19 4 3" xfId="1219" xr:uid="{08FFCB6D-0A0D-4ECB-B723-BE39C7553AB9}"/>
    <cellStyle name="Currency 19 5" xfId="1220" xr:uid="{8901B27F-9EFC-400C-88D9-186D3ACE1E78}"/>
    <cellStyle name="Currency 19 5 2" xfId="1221" xr:uid="{B38827B5-79FE-4DEF-8923-88D248AF6565}"/>
    <cellStyle name="Currency 19 6" xfId="1222" xr:uid="{2FC3D57D-9EEB-4DB3-8E7C-F7B6A03F2419}"/>
    <cellStyle name="Currency 2" xfId="4" xr:uid="{B5457BC2-26F1-489D-AF3A-78E882EF9010}"/>
    <cellStyle name="Currency 2 10" xfId="1223" xr:uid="{4B7EA226-0925-4141-906C-860C3982A0BF}"/>
    <cellStyle name="Currency 2 10 2" xfId="1224" xr:uid="{CC70017E-CDC3-4DE6-9F13-6198B7D9BDC1}"/>
    <cellStyle name="Currency 2 10 2 2" xfId="1225" xr:uid="{DD39BA89-EECE-414E-8E3D-F72D07885001}"/>
    <cellStyle name="Currency 2 10 3" xfId="1226" xr:uid="{76CE91AE-E814-4457-8C31-C07E6F284B85}"/>
    <cellStyle name="Currency 2 11" xfId="1227" xr:uid="{62991681-A725-4536-A090-7E2620F369C5}"/>
    <cellStyle name="Currency 2 12" xfId="1228" xr:uid="{7A895A44-A664-4404-8BA1-BC117709CFE7}"/>
    <cellStyle name="Currency 2 13" xfId="1229" xr:uid="{1B2EB9F7-4A2A-4E97-99CD-941B5ABCD6CF}"/>
    <cellStyle name="Currency 2 14" xfId="1230" xr:uid="{DB2FF8C8-175C-450D-9B42-0FFF311022F4}"/>
    <cellStyle name="Currency 2 15" xfId="1231" xr:uid="{36DB61B5-6F94-4A91-A8D7-C7A307DB7E9F}"/>
    <cellStyle name="Currency 2 16" xfId="1232" xr:uid="{81B86A0D-FF19-4EA3-A651-BE967FDEC4D2}"/>
    <cellStyle name="Currency 2 17" xfId="1233" xr:uid="{0F808B97-2905-4E3B-AFD1-000633ADD43C}"/>
    <cellStyle name="Currency 2 18" xfId="1234" xr:uid="{E6E061FE-63C3-4706-A5A9-ACF7B4CD4C4B}"/>
    <cellStyle name="Currency 2 19" xfId="10" xr:uid="{9B4CDD7F-4483-4E2A-A520-27C5269C9BD4}"/>
    <cellStyle name="Currency 2 2" xfId="1235" xr:uid="{06C8C666-A289-4BAD-A818-4B7015773DC1}"/>
    <cellStyle name="Currency 2 2 10" xfId="1236" xr:uid="{D7AFCB54-B712-4245-B16E-545667BDF213}"/>
    <cellStyle name="Currency 2 2 11" xfId="1237" xr:uid="{A762AB54-F7F6-4803-9FA6-FFCFFBF97516}"/>
    <cellStyle name="Currency 2 2 2" xfId="1238" xr:uid="{D6A821D1-34BD-4C63-A41C-C780CC0F08C0}"/>
    <cellStyle name="Currency 2 2 3" xfId="1239" xr:uid="{CEE6A268-5441-4FD6-9262-4AC371A036FE}"/>
    <cellStyle name="Currency 2 2 4" xfId="1240" xr:uid="{3C24F4A8-66A9-4E80-8E78-50524AAAA26B}"/>
    <cellStyle name="Currency 2 2 5" xfId="1241" xr:uid="{41E59837-7293-4FB5-B267-C28D966331BF}"/>
    <cellStyle name="Currency 2 2 6" xfId="1242" xr:uid="{D860E45E-7489-414F-B415-BE0C64F03749}"/>
    <cellStyle name="Currency 2 2 7" xfId="1243" xr:uid="{DBF5630D-07E3-4A23-9909-1FDDF42E74F9}"/>
    <cellStyle name="Currency 2 2 8" xfId="1244" xr:uid="{BC2F419E-1E8D-4285-91AC-662880AF8A99}"/>
    <cellStyle name="Currency 2 2 9" xfId="1245" xr:uid="{6721DF42-7030-4C69-B819-89353E8BB683}"/>
    <cellStyle name="Currency 2 3" xfId="1246" xr:uid="{FD7CDE87-45AF-40B1-88CE-0304BBADA08D}"/>
    <cellStyle name="Currency 2 3 2" xfId="1247" xr:uid="{AFAF5DCB-46AA-4DDE-BF3D-259BEE68B34A}"/>
    <cellStyle name="Currency 2 3 3" xfId="1248" xr:uid="{E0D169F4-5A95-45BD-BA01-A3A52AF4AAE3}"/>
    <cellStyle name="Currency 2 3 4" xfId="1249" xr:uid="{AF67A1ED-D7F1-4F61-8CED-AF5C7D7E4095}"/>
    <cellStyle name="Currency 2 3 5" xfId="1250" xr:uid="{0BD76F49-BB4C-4071-88AE-67FA0F550F63}"/>
    <cellStyle name="Currency 2 4" xfId="1251" xr:uid="{2E48C685-77E4-4C66-976C-5E184353502E}"/>
    <cellStyle name="Currency 2 5" xfId="1252" xr:uid="{0C2BC178-8BED-42F2-8F6B-A130B937966F}"/>
    <cellStyle name="Currency 2 6" xfId="1253" xr:uid="{FAB9573B-DABB-4E27-B2C7-9A4922148F92}"/>
    <cellStyle name="Currency 2 7" xfId="1254" xr:uid="{0DAAD765-EE0D-4DA0-86C6-FF5F5C8CFE04}"/>
    <cellStyle name="Currency 2 8" xfId="1255" xr:uid="{D94424E3-01E5-4CB6-86AF-F4FED15524C1}"/>
    <cellStyle name="Currency 2 9" xfId="1256" xr:uid="{C441A1E6-9DBF-4FD3-BE93-649801E5C149}"/>
    <cellStyle name="Currency 2*" xfId="1258" xr:uid="{0718F5AE-AD45-4396-9140-D9275586B072}"/>
    <cellStyle name="Currency 2_CLdcfmodel" xfId="1257" xr:uid="{B921D26F-0D68-407E-B3C8-58E35009F1E0}"/>
    <cellStyle name="Currency 20" xfId="1259" xr:uid="{45902876-0294-4EAF-BE26-83514CD32B58}"/>
    <cellStyle name="Currency 20 2" xfId="1260" xr:uid="{8E8247D5-D5B4-4358-B3A4-345C603F789C}"/>
    <cellStyle name="Currency 20 2 2" xfId="1261" xr:uid="{23FEAEC1-0A85-4B59-B763-5B60EDF4B289}"/>
    <cellStyle name="Currency 20 2 2 2" xfId="1262" xr:uid="{BB63C3AE-E9D5-4183-B53E-8EEB1BE14BB6}"/>
    <cellStyle name="Currency 20 2 2 2 2" xfId="1263" xr:uid="{49A21442-82E9-4390-B181-7DD0FFD274F1}"/>
    <cellStyle name="Currency 20 2 2 3" xfId="1264" xr:uid="{6DDE70DF-E466-4CD3-8A08-2AE0A65E257B}"/>
    <cellStyle name="Currency 20 2 3" xfId="1265" xr:uid="{489C3C21-57D3-4395-A256-68C3BE4A4957}"/>
    <cellStyle name="Currency 20 2 3 2" xfId="1266" xr:uid="{DE9FED5F-F4B5-4CF8-9A2A-259E1BF89A17}"/>
    <cellStyle name="Currency 20 2 4" xfId="1267" xr:uid="{CDFD9FA0-C3ED-41A2-8CF1-F2013DBB67E6}"/>
    <cellStyle name="Currency 20 3" xfId="1268" xr:uid="{7F75EB4D-8650-48D1-B552-EA0F3B4C126D}"/>
    <cellStyle name="Currency 20 3 2" xfId="1269" xr:uid="{8725C23D-052F-47B0-8245-341C80CF9263}"/>
    <cellStyle name="Currency 20 3 2 2" xfId="1270" xr:uid="{2185AE24-1F8B-43DD-A5BC-0287618B1499}"/>
    <cellStyle name="Currency 20 3 2 2 2" xfId="1271" xr:uid="{79754453-10B7-4529-9EAA-D3BE17A9D557}"/>
    <cellStyle name="Currency 20 3 2 3" xfId="1272" xr:uid="{7AD6F0E8-F13F-4377-884F-81D01A7D32EC}"/>
    <cellStyle name="Currency 20 3 3" xfId="1273" xr:uid="{ED130DF9-3CB4-4623-BA60-39EB6C09940A}"/>
    <cellStyle name="Currency 20 3 3 2" xfId="1274" xr:uid="{9AF63BB0-3D43-47F6-828F-051DCF4D9CB1}"/>
    <cellStyle name="Currency 20 3 4" xfId="1275" xr:uid="{D12C3BC6-2DD8-482F-9ED9-072948B9C35D}"/>
    <cellStyle name="Currency 20 4" xfId="1276" xr:uid="{E31B8418-F140-4510-A4E0-121D64B05B21}"/>
    <cellStyle name="Currency 20 4 2" xfId="1277" xr:uid="{5C80E90E-9F44-4A97-A1FE-31AD1D4AE731}"/>
    <cellStyle name="Currency 20 4 2 2" xfId="1278" xr:uid="{BA052F04-59B2-4139-8684-C95BCC453B3E}"/>
    <cellStyle name="Currency 20 4 3" xfId="1279" xr:uid="{2D548338-EE38-4936-A011-EB22A8EFF9F8}"/>
    <cellStyle name="Currency 20 5" xfId="1280" xr:uid="{12886EC3-6726-4C9D-9AA8-D10653DFC3E2}"/>
    <cellStyle name="Currency 20 5 2" xfId="1281" xr:uid="{FCE61DB9-C8CE-4923-8078-46301889C87A}"/>
    <cellStyle name="Currency 20 6" xfId="1282" xr:uid="{EA977D51-4558-454D-8254-0E1A86BF3715}"/>
    <cellStyle name="Currency 21" xfId="1283" xr:uid="{88522E2E-11AA-4F37-9F42-B25BBC6058E3}"/>
    <cellStyle name="Currency 21 2" xfId="1284" xr:uid="{0BBE7C24-E762-41E0-8A58-64B7306C200A}"/>
    <cellStyle name="Currency 21 2 2" xfId="1285" xr:uid="{8D4EEBEA-EA00-4B0D-B50B-9EABC32C1FEA}"/>
    <cellStyle name="Currency 21 2 2 2" xfId="1286" xr:uid="{7EF17510-10AD-4B16-8CF2-F20EF58A95DD}"/>
    <cellStyle name="Currency 21 2 2 2 2" xfId="1287" xr:uid="{896E327B-D631-44AD-BD1A-1F7EC46D538B}"/>
    <cellStyle name="Currency 21 2 2 3" xfId="1288" xr:uid="{C72E0D0B-C3AB-4E2A-AD2B-CD2DC8E52EAD}"/>
    <cellStyle name="Currency 21 2 3" xfId="1289" xr:uid="{DF0A43E9-D821-437A-9F00-2600386D2C22}"/>
    <cellStyle name="Currency 21 2 3 2" xfId="1290" xr:uid="{19124A78-3317-4CB3-8CC4-29861204A98A}"/>
    <cellStyle name="Currency 21 2 4" xfId="1291" xr:uid="{5BD8A9BC-7FE8-4EAE-856C-1A649FE22CA5}"/>
    <cellStyle name="Currency 21 3" xfId="1292" xr:uid="{A5654AF1-9891-4BA8-AA4E-F9714557BBFC}"/>
    <cellStyle name="Currency 21 3 2" xfId="1293" xr:uid="{72F5DFB8-EF6F-4A93-AE44-618D32C5247F}"/>
    <cellStyle name="Currency 21 3 2 2" xfId="1294" xr:uid="{BA125446-D3EE-45CF-B66C-3062AAA67E64}"/>
    <cellStyle name="Currency 21 3 2 2 2" xfId="1295" xr:uid="{BEEB9A36-0C0C-4E35-893C-A27B2319674D}"/>
    <cellStyle name="Currency 21 3 2 3" xfId="1296" xr:uid="{834DF036-4944-4728-B197-035E34555237}"/>
    <cellStyle name="Currency 21 3 3" xfId="1297" xr:uid="{A16CA2F1-2C72-4F3F-B0FB-F6219F48F804}"/>
    <cellStyle name="Currency 21 3 3 2" xfId="1298" xr:uid="{4B76C1E0-6560-4BDC-83B9-DEB71FD18FDA}"/>
    <cellStyle name="Currency 21 3 4" xfId="1299" xr:uid="{82ED43AE-956F-4FD4-B900-CB9E5656795C}"/>
    <cellStyle name="Currency 21 4" xfId="1300" xr:uid="{2625F523-23B8-49BD-B88B-6134AB31296B}"/>
    <cellStyle name="Currency 21 4 2" xfId="1301" xr:uid="{500ABD06-7D5B-48C8-933F-85DB72F1B84A}"/>
    <cellStyle name="Currency 21 4 2 2" xfId="1302" xr:uid="{BF1802DD-E265-468D-8556-C89D2DF18273}"/>
    <cellStyle name="Currency 21 4 3" xfId="1303" xr:uid="{314EF041-DC61-4F22-8FAF-EE36F3BD0889}"/>
    <cellStyle name="Currency 21 5" xfId="1304" xr:uid="{87C3363D-99AD-4801-A875-2BA382B8AF01}"/>
    <cellStyle name="Currency 21 5 2" xfId="1305" xr:uid="{E386E311-E7FF-4A43-9359-7BDD68987210}"/>
    <cellStyle name="Currency 21 6" xfId="1306" xr:uid="{BD3DDFFF-5E0B-49F2-874E-862DE39F436C}"/>
    <cellStyle name="Currency 22" xfId="1307" xr:uid="{4EEF4688-13BE-4766-AA89-FA9A03B92C47}"/>
    <cellStyle name="Currency 22 2" xfId="1308" xr:uid="{C8D7DE92-0EF8-46C0-B87E-6F7260A662DC}"/>
    <cellStyle name="Currency 22 2 2" xfId="1309" xr:uid="{67B59F55-531B-4583-AA47-50FF64F8F614}"/>
    <cellStyle name="Currency 22 2 2 2" xfId="1310" xr:uid="{55812C25-968F-48CA-807A-17DB1347270F}"/>
    <cellStyle name="Currency 22 2 2 2 2" xfId="1311" xr:uid="{EC16800C-FAC9-4228-A9EC-D65D9D229FBF}"/>
    <cellStyle name="Currency 22 2 2 3" xfId="1312" xr:uid="{E11F70F5-1BDC-4845-BFB8-A9D5211DF914}"/>
    <cellStyle name="Currency 22 2 3" xfId="1313" xr:uid="{47F85090-86D3-42C0-88BB-E50D205E6397}"/>
    <cellStyle name="Currency 22 2 3 2" xfId="1314" xr:uid="{0D217E3B-2688-4FE0-A760-602791C89DDD}"/>
    <cellStyle name="Currency 22 2 4" xfId="1315" xr:uid="{86F0B7EE-DDB2-4F33-A028-46F449AA40FD}"/>
    <cellStyle name="Currency 22 3" xfId="1316" xr:uid="{E58D05A3-8C5C-46A6-8C52-D6907B209136}"/>
    <cellStyle name="Currency 22 3 2" xfId="1317" xr:uid="{98C481DA-B6CD-46CF-83AA-726B74414AB9}"/>
    <cellStyle name="Currency 22 3 2 2" xfId="1318" xr:uid="{2DBC422E-8C2F-4093-B34F-690827BF3AE5}"/>
    <cellStyle name="Currency 22 3 2 2 2" xfId="1319" xr:uid="{6942296C-DEFE-4E84-A8AD-83BB3776D833}"/>
    <cellStyle name="Currency 22 3 2 3" xfId="1320" xr:uid="{065E1B97-123C-45A6-8F0F-2B6F29DFDBF1}"/>
    <cellStyle name="Currency 22 3 3" xfId="1321" xr:uid="{F387A85B-A3D2-4257-B92A-275F4173C37D}"/>
    <cellStyle name="Currency 22 3 3 2" xfId="1322" xr:uid="{7EC3D31D-96AC-419A-8AE0-5054C6F92C67}"/>
    <cellStyle name="Currency 22 3 4" xfId="1323" xr:uid="{BA99297F-67CD-4F6E-B756-40D56B285269}"/>
    <cellStyle name="Currency 22 4" xfId="1324" xr:uid="{7F5CE74C-6D34-40C8-9AAD-AD04F64446E0}"/>
    <cellStyle name="Currency 22 4 2" xfId="1325" xr:uid="{1E392B39-05FD-4CB8-84A9-D9509CB0DDC6}"/>
    <cellStyle name="Currency 22 4 2 2" xfId="1326" xr:uid="{202F4BBB-64BE-4F19-B6C6-A39A576198AC}"/>
    <cellStyle name="Currency 22 4 3" xfId="1327" xr:uid="{BF64A7EC-5C9B-41C7-A332-33F3C6721198}"/>
    <cellStyle name="Currency 22 5" xfId="1328" xr:uid="{4A0E6B6A-9024-46A3-A6F0-5CB00DCD8EAC}"/>
    <cellStyle name="Currency 22 5 2" xfId="1329" xr:uid="{0B0511C1-437C-4755-BFC2-09F0BD9B332F}"/>
    <cellStyle name="Currency 22 6" xfId="1330" xr:uid="{37834C78-F965-4787-963B-B7C7869B71CD}"/>
    <cellStyle name="Currency 23" xfId="1331" xr:uid="{1810B3A3-803B-4F3F-B5E9-26CD043C7132}"/>
    <cellStyle name="Currency 23 2" xfId="1332" xr:uid="{35ACA3F4-A3B5-4B95-B20C-C5CF58DA1B84}"/>
    <cellStyle name="Currency 23 2 2" xfId="1333" xr:uid="{0B93AB26-8B1A-4564-B1C9-68782CF497AC}"/>
    <cellStyle name="Currency 23 2 2 2" xfId="1334" xr:uid="{9B59382B-9BEB-4346-A2E4-B93285A58F44}"/>
    <cellStyle name="Currency 23 2 2 2 2" xfId="1335" xr:uid="{95DB8477-44C6-4F5A-9CD7-EE7F6BFA9395}"/>
    <cellStyle name="Currency 23 2 2 3" xfId="1336" xr:uid="{0DB2672A-43F0-43E3-A904-F156939DE00D}"/>
    <cellStyle name="Currency 23 2 3" xfId="1337" xr:uid="{8C54A0B3-7521-42D4-9AB9-18AA2EB6827C}"/>
    <cellStyle name="Currency 23 2 3 2" xfId="1338" xr:uid="{EF5283FA-79D7-478E-AC6C-0D5944AF2456}"/>
    <cellStyle name="Currency 23 2 4" xfId="1339" xr:uid="{481FA5D2-63F2-4A64-A2EC-6BE12DCE63A0}"/>
    <cellStyle name="Currency 23 3" xfId="1340" xr:uid="{D0043F9B-1474-4935-B45B-2471F0484E09}"/>
    <cellStyle name="Currency 23 3 2" xfId="1341" xr:uid="{FC005C3C-8F6E-41FD-902A-8F66D61E0713}"/>
    <cellStyle name="Currency 23 3 2 2" xfId="1342" xr:uid="{3A597E63-E693-4A0A-9A9C-67AE01F15211}"/>
    <cellStyle name="Currency 23 3 2 2 2" xfId="1343" xr:uid="{D58B3AE6-686E-49CF-8500-8CCA2E4E2573}"/>
    <cellStyle name="Currency 23 3 2 3" xfId="1344" xr:uid="{2E34B30E-2340-4938-AEB1-7A11238C45F1}"/>
    <cellStyle name="Currency 23 3 3" xfId="1345" xr:uid="{21239E58-FFB8-4C40-B449-80FAB740DF7D}"/>
    <cellStyle name="Currency 23 3 3 2" xfId="1346" xr:uid="{054CD0FF-74CC-477F-B8EE-F4C7B442BB27}"/>
    <cellStyle name="Currency 23 3 4" xfId="1347" xr:uid="{F899D06E-FF00-447B-894B-812D389EDB13}"/>
    <cellStyle name="Currency 23 4" xfId="1348" xr:uid="{E7260A22-109B-45C0-892F-FEFA2762B155}"/>
    <cellStyle name="Currency 23 4 2" xfId="1349" xr:uid="{E077A294-A364-45BD-AC3E-703DB4109581}"/>
    <cellStyle name="Currency 23 4 2 2" xfId="1350" xr:uid="{CFC052B4-D921-4228-8865-CBF350E39D94}"/>
    <cellStyle name="Currency 23 4 3" xfId="1351" xr:uid="{6A7064D6-649D-405B-AB20-4C0E4B9B6688}"/>
    <cellStyle name="Currency 23 5" xfId="1352" xr:uid="{DAB34903-6345-42BD-8309-45106BB60358}"/>
    <cellStyle name="Currency 23 5 2" xfId="1353" xr:uid="{D420EA64-E59B-4DB7-8913-550C9E331A27}"/>
    <cellStyle name="Currency 23 6" xfId="1354" xr:uid="{D3C3F295-50AA-49AE-96D2-77EC917CC792}"/>
    <cellStyle name="Currency 24" xfId="1355" xr:uid="{0540FE63-5075-406E-A7F4-4983D021996B}"/>
    <cellStyle name="Currency 24 2" xfId="1356" xr:uid="{355627D4-D77F-4212-AD86-E7CF332D3B57}"/>
    <cellStyle name="Currency 24 2 2" xfId="1357" xr:uid="{019676C5-6A90-4664-9252-5D1FC2CE2339}"/>
    <cellStyle name="Currency 24 2 2 2" xfId="1358" xr:uid="{927A6C61-EC8A-4E48-AF1E-7A0AEF0A5D56}"/>
    <cellStyle name="Currency 24 2 2 2 2" xfId="1359" xr:uid="{BFF4EDC5-FF3D-4287-A09B-FDBA6FAEFD49}"/>
    <cellStyle name="Currency 24 2 2 3" xfId="1360" xr:uid="{8A63B15E-D878-404F-9DC9-561DC5F7013B}"/>
    <cellStyle name="Currency 24 2 3" xfId="1361" xr:uid="{C499F57A-FA7C-453F-A30B-4BC9DC942569}"/>
    <cellStyle name="Currency 24 2 3 2" xfId="1362" xr:uid="{1B9C26F3-8958-4060-B311-B698114CBBDA}"/>
    <cellStyle name="Currency 24 2 4" xfId="1363" xr:uid="{8A30E32D-A74F-4292-A386-4D9E20FA2EC3}"/>
    <cellStyle name="Currency 24 3" xfId="1364" xr:uid="{B12134D1-56D9-47AF-B0F6-6B329EE9B3CF}"/>
    <cellStyle name="Currency 24 3 2" xfId="1365" xr:uid="{084B37BC-EEC2-4117-B744-2AA5A2054A86}"/>
    <cellStyle name="Currency 24 3 2 2" xfId="1366" xr:uid="{0897EC93-BF27-44A3-8C24-55923F077391}"/>
    <cellStyle name="Currency 24 3 2 2 2" xfId="1367" xr:uid="{FDACBA76-B8A9-4B51-8DF9-CBB2FC77E410}"/>
    <cellStyle name="Currency 24 3 2 3" xfId="1368" xr:uid="{B933869E-CEEE-4A7C-8518-356AE592AAB4}"/>
    <cellStyle name="Currency 24 3 3" xfId="1369" xr:uid="{42231ED2-25B6-4328-9577-DA0444E33B61}"/>
    <cellStyle name="Currency 24 3 3 2" xfId="1370" xr:uid="{1315E83E-ACCA-4239-A9E9-25BDFA1217B9}"/>
    <cellStyle name="Currency 24 3 4" xfId="1371" xr:uid="{9DB8A174-826D-4D4F-BEF3-227BFDBB47FE}"/>
    <cellStyle name="Currency 24 4" xfId="1372" xr:uid="{E0743542-F8B8-4B34-BCA5-1871B9B74802}"/>
    <cellStyle name="Currency 24 4 2" xfId="1373" xr:uid="{FE0A2D0D-C9F6-4B28-9AF1-995EBEA5F733}"/>
    <cellStyle name="Currency 24 4 2 2" xfId="1374" xr:uid="{3C56191C-4965-43E3-B8D1-50E3326F19B3}"/>
    <cellStyle name="Currency 24 4 3" xfId="1375" xr:uid="{168A0F5B-71E6-4512-A61B-6C3A417EA1A5}"/>
    <cellStyle name="Currency 24 5" xfId="1376" xr:uid="{3894D573-D2CC-4897-8B58-41A8CC66D41D}"/>
    <cellStyle name="Currency 24 5 2" xfId="1377" xr:uid="{F1564CF1-94A3-4D1C-BA62-F150D7632D9C}"/>
    <cellStyle name="Currency 24 6" xfId="1378" xr:uid="{56832992-3802-4265-8D4E-E02AB12CFFE2}"/>
    <cellStyle name="Currency 25" xfId="1379" xr:uid="{A7559878-CA94-4ADC-B38B-65AF1E7CBF2A}"/>
    <cellStyle name="Currency 26" xfId="1380" xr:uid="{402E7536-A32D-4C21-BABE-A1CE1CD53C0B}"/>
    <cellStyle name="Currency 26 2" xfId="1381" xr:uid="{495DC613-A890-4920-A45F-7D05C548B900}"/>
    <cellStyle name="Currency 26 2 2" xfId="1382" xr:uid="{B744154F-1525-4FD3-8869-555E30850C43}"/>
    <cellStyle name="Currency 26 2 2 2" xfId="1383" xr:uid="{A816B285-6A45-447B-BC16-9C0C0449F32A}"/>
    <cellStyle name="Currency 26 2 2 2 2" xfId="1384" xr:uid="{1DA799D9-E58D-4B28-9487-A2BD8BEB0345}"/>
    <cellStyle name="Currency 26 2 2 3" xfId="1385" xr:uid="{BE8BE474-27C4-45AD-B65A-C6B5530285E9}"/>
    <cellStyle name="Currency 26 2 3" xfId="1386" xr:uid="{9EFCCA87-60EC-43C4-88C3-6B064CCE6CE7}"/>
    <cellStyle name="Currency 26 2 3 2" xfId="1387" xr:uid="{0E912620-40C1-4E76-BD03-7050485DF53C}"/>
    <cellStyle name="Currency 26 2 4" xfId="1388" xr:uid="{A8E4541A-EBDE-43B5-9A13-F9FC989068EB}"/>
    <cellStyle name="Currency 26 3" xfId="1389" xr:uid="{18148075-8C53-4FEC-99F8-2B12BB9BBE3A}"/>
    <cellStyle name="Currency 26 3 2" xfId="1390" xr:uid="{1AE75EC7-EB28-4C46-B715-98E33FD795D4}"/>
    <cellStyle name="Currency 26 3 2 2" xfId="1391" xr:uid="{1EA8FC15-B8FF-4B33-A3A3-210326A0F13D}"/>
    <cellStyle name="Currency 26 3 2 2 2" xfId="1392" xr:uid="{67F4B5B0-DE0F-406D-B040-F43DF0A3CD66}"/>
    <cellStyle name="Currency 26 3 2 3" xfId="1393" xr:uid="{608C2A70-737C-430A-AC76-20FBDED4573C}"/>
    <cellStyle name="Currency 26 3 3" xfId="1394" xr:uid="{BC25BBBB-2114-4B5E-BBA9-74D6FD4FE137}"/>
    <cellStyle name="Currency 26 3 3 2" xfId="1395" xr:uid="{505ED9C2-84BA-4F32-94A6-34DAF231C1E2}"/>
    <cellStyle name="Currency 26 3 4" xfId="1396" xr:uid="{BCD20750-DDED-4361-AD9A-41C9C2D5168F}"/>
    <cellStyle name="Currency 26 4" xfId="1397" xr:uid="{DD5848E3-913D-4518-AA3F-A72DC9B40108}"/>
    <cellStyle name="Currency 26 4 2" xfId="1398" xr:uid="{1F12E1AA-3CE8-481C-8F29-CF4D216CE5BB}"/>
    <cellStyle name="Currency 26 4 2 2" xfId="1399" xr:uid="{5BC0AFBA-3D8C-4C2F-906F-264D1C15D66E}"/>
    <cellStyle name="Currency 26 4 3" xfId="1400" xr:uid="{4E53EC20-0400-4EAC-AB60-FC93A77E98EB}"/>
    <cellStyle name="Currency 26 5" xfId="1401" xr:uid="{7E2A8F6E-2B21-466C-AE43-BB3A47C2A6D3}"/>
    <cellStyle name="Currency 26 5 2" xfId="1402" xr:uid="{CE4FF608-1553-41FB-9994-0E8083615D90}"/>
    <cellStyle name="Currency 26 6" xfId="1403" xr:uid="{30B73A1B-DD16-42BD-87FC-480BF1DEE835}"/>
    <cellStyle name="Currency 27" xfId="1404" xr:uid="{9B8EA833-FBA6-4F8E-82BB-6AACC02D415A}"/>
    <cellStyle name="Currency 27 2" xfId="1405" xr:uid="{E180CFD0-C6D9-4F28-8220-3911585B12E5}"/>
    <cellStyle name="Currency 27 2 2" xfId="1406" xr:uid="{C5E23794-7099-4030-9F36-4155C6FCEF1D}"/>
    <cellStyle name="Currency 27 2 2 2" xfId="1407" xr:uid="{3EE70B0A-12B0-4710-A346-18C8AA363B4C}"/>
    <cellStyle name="Currency 27 2 2 2 2" xfId="1408" xr:uid="{2EB6856E-5290-48B2-8FD8-650D93BFD30A}"/>
    <cellStyle name="Currency 27 2 2 3" xfId="1409" xr:uid="{DFC30519-B891-4345-B618-61E779E73400}"/>
    <cellStyle name="Currency 27 2 3" xfId="1410" xr:uid="{A610E63A-F065-4659-86A4-3A2946DAD3AE}"/>
    <cellStyle name="Currency 27 2 3 2" xfId="1411" xr:uid="{40997DC1-7DB9-4444-8E09-96FE78A2C0D3}"/>
    <cellStyle name="Currency 27 2 4" xfId="1412" xr:uid="{A42AC4AA-147E-4DE7-8BD1-8DA5415D3DEC}"/>
    <cellStyle name="Currency 27 3" xfId="1413" xr:uid="{FDBC219B-A722-4404-90B4-A08A054DEF45}"/>
    <cellStyle name="Currency 27 3 2" xfId="1414" xr:uid="{DA95AA18-53D1-44BB-AD2D-EB4779320161}"/>
    <cellStyle name="Currency 27 3 2 2" xfId="1415" xr:uid="{CE88988A-E8C6-473F-B672-4BFCF1327370}"/>
    <cellStyle name="Currency 27 3 2 2 2" xfId="1416" xr:uid="{D6F4C191-4CC5-4846-BC8A-3352030DD30B}"/>
    <cellStyle name="Currency 27 3 2 3" xfId="1417" xr:uid="{3BD68262-91B2-4D50-9B68-B6D2FE2B0705}"/>
    <cellStyle name="Currency 27 3 3" xfId="1418" xr:uid="{B87178C7-857A-464C-85E3-4A4CC99BAD57}"/>
    <cellStyle name="Currency 27 3 3 2" xfId="1419" xr:uid="{A32AC525-F7F3-4D1D-A86F-E2451868E356}"/>
    <cellStyle name="Currency 27 3 4" xfId="1420" xr:uid="{B421F7E5-5DA0-4E5F-9B57-E9B9CF75048C}"/>
    <cellStyle name="Currency 27 4" xfId="1421" xr:uid="{BA1FAFB5-EFF0-43D1-B909-64BD9B942694}"/>
    <cellStyle name="Currency 27 4 2" xfId="1422" xr:uid="{B73D76A2-D705-44CB-B407-04820D92DADD}"/>
    <cellStyle name="Currency 27 4 2 2" xfId="1423" xr:uid="{F8D50E2F-A0BC-471D-AE1A-49631CA58920}"/>
    <cellStyle name="Currency 27 4 3" xfId="1424" xr:uid="{8EB9AE6A-2DEC-4484-AF63-E88B1451EEA0}"/>
    <cellStyle name="Currency 27 5" xfId="1425" xr:uid="{7010E0F9-F4B0-46E9-BB03-F01F54B8231D}"/>
    <cellStyle name="Currency 27 5 2" xfId="1426" xr:uid="{958A3CDD-573D-4ECA-A618-C5C27F67B76E}"/>
    <cellStyle name="Currency 27 6" xfId="1427" xr:uid="{7ADB8C93-7402-4A77-8CDF-FFB43E24D262}"/>
    <cellStyle name="Currency 28" xfId="1428" xr:uid="{E25761CD-6C54-4DD8-BF9E-51E573D4DE50}"/>
    <cellStyle name="Currency 28 2" xfId="1429" xr:uid="{37B4E2FA-CBAF-403D-8DF4-9348912C1E56}"/>
    <cellStyle name="Currency 28 2 2" xfId="1430" xr:uid="{EA5D3435-605C-4294-9857-EE197FC40CD4}"/>
    <cellStyle name="Currency 28 2 2 2" xfId="1431" xr:uid="{BB2ACE1F-91B3-4FDE-9071-D711D29F9CED}"/>
    <cellStyle name="Currency 28 2 2 2 2" xfId="1432" xr:uid="{FB767002-3FA4-4188-BCB6-5DF0653FF9E3}"/>
    <cellStyle name="Currency 28 2 2 3" xfId="1433" xr:uid="{F649966A-B004-493F-9245-AFB8EF8BD364}"/>
    <cellStyle name="Currency 28 2 3" xfId="1434" xr:uid="{4CCD0600-B1AB-404F-AD9E-F42BA56AA7AB}"/>
    <cellStyle name="Currency 28 2 3 2" xfId="1435" xr:uid="{86F8A48D-B8B7-458E-B165-3837C7EBAF37}"/>
    <cellStyle name="Currency 28 2 4" xfId="1436" xr:uid="{DFA4BDD4-F469-42D9-AA38-1B66B285209E}"/>
    <cellStyle name="Currency 28 3" xfId="1437" xr:uid="{5FB2FA9E-5B62-4C9F-A2FA-324EA30C676E}"/>
    <cellStyle name="Currency 28 3 2" xfId="1438" xr:uid="{6A297DAB-27F6-4B2D-B666-BE2059419921}"/>
    <cellStyle name="Currency 28 3 2 2" xfId="1439" xr:uid="{0F5F2F2B-6F53-4D21-9509-0A6784ED05D0}"/>
    <cellStyle name="Currency 28 3 2 2 2" xfId="1440" xr:uid="{E77B0438-99EA-451E-B4C9-42F9E53C5666}"/>
    <cellStyle name="Currency 28 3 2 3" xfId="1441" xr:uid="{0C45FC95-356D-428E-89E5-9B07EAFA6E91}"/>
    <cellStyle name="Currency 28 3 3" xfId="1442" xr:uid="{E5C3D935-3535-4CA0-A3ED-6A387186F367}"/>
    <cellStyle name="Currency 28 3 3 2" xfId="1443" xr:uid="{4F2EE7A8-F622-4333-B899-2F621777BE5B}"/>
    <cellStyle name="Currency 28 3 4" xfId="1444" xr:uid="{50CCD567-DC52-49FE-8727-47EAAAEB9BBA}"/>
    <cellStyle name="Currency 28 4" xfId="1445" xr:uid="{BCB9FC01-01A5-49A6-968C-5642F459FF19}"/>
    <cellStyle name="Currency 28 4 2" xfId="1446" xr:uid="{114A50D1-B35A-45F2-B35F-96854D7782AE}"/>
    <cellStyle name="Currency 28 4 2 2" xfId="1447" xr:uid="{0BBC0517-16D3-4320-9691-C5E28077EFD5}"/>
    <cellStyle name="Currency 28 4 3" xfId="1448" xr:uid="{8BE0FA10-F2FF-40E0-950E-FC9CDA5684DC}"/>
    <cellStyle name="Currency 28 5" xfId="1449" xr:uid="{97E36AE7-E37F-424D-A23D-A865D357E72A}"/>
    <cellStyle name="Currency 28 5 2" xfId="1450" xr:uid="{4622CE28-8EF0-40C0-A374-577B8DC3AA05}"/>
    <cellStyle name="Currency 28 6" xfId="1451" xr:uid="{2DE82D03-2C21-4CE1-8F7B-8D3C330CBCF1}"/>
    <cellStyle name="Currency 29" xfId="1452" xr:uid="{39BCA734-4FAC-41DF-BD11-903082C529DF}"/>
    <cellStyle name="Currency 29 2" xfId="1453" xr:uid="{D33807BD-EBDD-40B1-B4D7-A64C32E155BC}"/>
    <cellStyle name="Currency 29 2 2" xfId="1454" xr:uid="{829C2F79-E353-46F5-8A9A-2E49713F4E48}"/>
    <cellStyle name="Currency 29 2 2 2" xfId="1455" xr:uid="{007C958B-517E-44B5-A972-10FADDE292B2}"/>
    <cellStyle name="Currency 29 2 2 2 2" xfId="1456" xr:uid="{F4D0B1D2-D91A-44B3-B7C2-20E360276377}"/>
    <cellStyle name="Currency 29 2 2 3" xfId="1457" xr:uid="{360E6127-D543-4A13-A7DD-3CAAA05AF10B}"/>
    <cellStyle name="Currency 29 2 3" xfId="1458" xr:uid="{3A46D54C-CB1B-47B1-99F8-22A7E0D30B04}"/>
    <cellStyle name="Currency 29 2 3 2" xfId="1459" xr:uid="{4840E673-06DE-4BF2-93EF-9B0A5E7B0C60}"/>
    <cellStyle name="Currency 29 2 4" xfId="1460" xr:uid="{2625CE00-0C71-4DBA-A8B0-2094693D6304}"/>
    <cellStyle name="Currency 29 3" xfId="1461" xr:uid="{E93B1094-511F-4D26-9CFB-501011F77D90}"/>
    <cellStyle name="Currency 29 3 2" xfId="1462" xr:uid="{6BED19D7-A120-4DD4-96EC-CBF5B2E4A90B}"/>
    <cellStyle name="Currency 29 3 2 2" xfId="1463" xr:uid="{D04C3DF3-1F4B-4020-ADF1-714D94225FAB}"/>
    <cellStyle name="Currency 29 3 2 2 2" xfId="1464" xr:uid="{55D2A54A-EFC7-472B-B5EF-390A8622A0BA}"/>
    <cellStyle name="Currency 29 3 2 3" xfId="1465" xr:uid="{B32F3B34-8548-47E9-BC3E-8F0FD9DB8467}"/>
    <cellStyle name="Currency 29 3 3" xfId="1466" xr:uid="{B4EECEB8-F194-4D96-99F7-F0A7190B93A7}"/>
    <cellStyle name="Currency 29 3 3 2" xfId="1467" xr:uid="{B216E6F0-8024-4696-BD23-E114AE2AE58F}"/>
    <cellStyle name="Currency 29 3 4" xfId="1468" xr:uid="{8CA54DCF-EA9A-40A1-A046-1DE8E235AD37}"/>
    <cellStyle name="Currency 29 4" xfId="1469" xr:uid="{29D55C12-4E40-4F70-B4DD-B597B8FE9835}"/>
    <cellStyle name="Currency 29 4 2" xfId="1470" xr:uid="{AEA3ABEE-30E2-406A-8CB2-E86520C5FDB7}"/>
    <cellStyle name="Currency 29 4 2 2" xfId="1471" xr:uid="{7B97F38B-6F91-4092-A3C4-E098994AD4AB}"/>
    <cellStyle name="Currency 29 4 3" xfId="1472" xr:uid="{03D509A4-DF67-4125-845C-1576FC4F9AF4}"/>
    <cellStyle name="Currency 29 5" xfId="1473" xr:uid="{B5733F54-D91A-4D35-A1A3-D0DB4F5D0BB9}"/>
    <cellStyle name="Currency 29 5 2" xfId="1474" xr:uid="{CFFC75BF-E5EA-4CA2-AD18-EE19DE270D57}"/>
    <cellStyle name="Currency 29 6" xfId="1475" xr:uid="{4BD13624-C1A4-4622-A4EF-3387A8675A77}"/>
    <cellStyle name="Currency 3" xfId="1476" xr:uid="{B24B1B41-9C36-49E5-9BDA-C78E16187D76}"/>
    <cellStyle name="Currency 3 2" xfId="1477" xr:uid="{6E481B63-92C4-4CC3-81AB-4F6A14C3D5F0}"/>
    <cellStyle name="Currency 3 2 2" xfId="1478" xr:uid="{36CB4761-0EE5-45D5-BF00-680722EB68A6}"/>
    <cellStyle name="Currency 3 2 2 2" xfId="1479" xr:uid="{8ADBF155-DB12-4B04-B5F5-46F352A12A0F}"/>
    <cellStyle name="Currency 3 2 3" xfId="1480" xr:uid="{22C6DB7F-2449-412E-A12B-92E60F882F81}"/>
    <cellStyle name="Currency 3 2 4" xfId="1481" xr:uid="{946D5FF9-73E2-4A6C-AF5B-4CC2F33EB66F}"/>
    <cellStyle name="Currency 3 2 5" xfId="1482" xr:uid="{1311022D-7034-4789-8758-C5C40FBBBA83}"/>
    <cellStyle name="Currency 3 3" xfId="1483" xr:uid="{F1D87E4B-2BDA-413D-A908-1118B81FEDB7}"/>
    <cellStyle name="Currency 3 4" xfId="1484" xr:uid="{D4945E58-1AE8-409B-A7DA-119161E25110}"/>
    <cellStyle name="Currency 3 5" xfId="1485" xr:uid="{634887E3-0C21-44D9-91B3-074B3740E966}"/>
    <cellStyle name="Currency 3 6" xfId="1486" xr:uid="{0C9750FC-7149-49A1-977D-A3A627331039}"/>
    <cellStyle name="Currency 30" xfId="76" xr:uid="{C9A524AE-AEAA-4854-8139-76C62F0CA57C}"/>
    <cellStyle name="Currency 31" xfId="4620" xr:uid="{88B65503-AA21-4579-9554-B0A55671A944}"/>
    <cellStyle name="Currency 4" xfId="1487" xr:uid="{63ABAE5E-D1CE-4451-86BD-C4564C7F8AB6}"/>
    <cellStyle name="Currency 4 10" xfId="1488" xr:uid="{E5EE1739-029D-4AA8-8996-4D8F952D9132}"/>
    <cellStyle name="Currency 4 2" xfId="1489" xr:uid="{35E857AE-487A-483E-86E0-B54B35AB1416}"/>
    <cellStyle name="Currency 4 2 2" xfId="1490" xr:uid="{D889A8D2-E922-4D4E-8EC2-60457D56759D}"/>
    <cellStyle name="Currency 4 2 2 2" xfId="1491" xr:uid="{5D01E7DB-6AC1-4540-A7F9-B28C506943BD}"/>
    <cellStyle name="Currency 4 2 2 2 2" xfId="1492" xr:uid="{D9D48AFB-A36D-433D-A2F4-C01F72D6420A}"/>
    <cellStyle name="Currency 4 2 2 3" xfId="1493" xr:uid="{7A8A6671-F4AD-4748-8B3D-A47A672349EE}"/>
    <cellStyle name="Currency 4 2 3" xfId="1494" xr:uid="{B34B9DD9-EA60-4CCA-9724-A9FDA9776A32}"/>
    <cellStyle name="Currency 4 2 3 2" xfId="1495" xr:uid="{89A25000-50BC-4BD9-B5B2-27B98BB2895A}"/>
    <cellStyle name="Currency 4 2 4" xfId="1496" xr:uid="{A86499D1-94EB-4E40-883C-EB72E14CFAE0}"/>
    <cellStyle name="Currency 4 3" xfId="1497" xr:uid="{84890EFB-5FCB-4583-BE3A-2085395745A1}"/>
    <cellStyle name="Currency 4 3 2" xfId="1498" xr:uid="{8F3C1098-2E86-4BD1-AF52-6A0CE0BF549B}"/>
    <cellStyle name="Currency 4 3 2 2" xfId="1499" xr:uid="{6DCBC724-C77D-4BA7-832F-1868B8F0B16A}"/>
    <cellStyle name="Currency 4 3 2 2 2" xfId="1500" xr:uid="{02F13B3D-AE6A-4DAF-AFD0-BC3433CB243C}"/>
    <cellStyle name="Currency 4 3 2 3" xfId="1501" xr:uid="{786653F9-2085-42DD-9B36-CF87FEB2A090}"/>
    <cellStyle name="Currency 4 3 3" xfId="1502" xr:uid="{2ECF34C7-5FAD-47FE-AF0D-C004392A1231}"/>
    <cellStyle name="Currency 4 3 3 2" xfId="1503" xr:uid="{C1C76C22-3D85-468B-B9AF-47DDCE37A115}"/>
    <cellStyle name="Currency 4 3 4" xfId="1504" xr:uid="{28A43E0C-FC6D-4195-8089-BCAB9724D200}"/>
    <cellStyle name="Currency 4 4" xfId="1505" xr:uid="{8B325B00-C067-453C-89B8-149C6563A8E5}"/>
    <cellStyle name="Currency 4 4 2" xfId="1506" xr:uid="{36B766A2-9F0D-4EDE-B0E2-B76F6650504C}"/>
    <cellStyle name="Currency 4 4 2 2" xfId="1507" xr:uid="{30CA490B-18D3-4952-91BE-4191CEE9166A}"/>
    <cellStyle name="Currency 4 4 3" xfId="1508" xr:uid="{70D127AD-5671-49CD-AA84-628E4EFAE781}"/>
    <cellStyle name="Currency 4 5" xfId="1509" xr:uid="{996F2A40-6E8D-4E79-B50F-D9950B0E5906}"/>
    <cellStyle name="Currency 4 5 2" xfId="1510" xr:uid="{A37FCF1D-456D-4ABA-A674-FC7A0F45B5ED}"/>
    <cellStyle name="Currency 4 5 2 2" xfId="1511" xr:uid="{198ACF98-8ADB-4CAE-B1E1-D6FDB0EFD21C}"/>
    <cellStyle name="Currency 4 5 3" xfId="1512" xr:uid="{9CB55CBA-9B21-46C4-A8A5-232088F1DDD4}"/>
    <cellStyle name="Currency 4 6" xfId="1513" xr:uid="{8F363C88-D7C9-41A9-8BF6-1B092FF8E152}"/>
    <cellStyle name="Currency 4 6 2" xfId="1514" xr:uid="{98388F51-55E5-4DD7-A357-AD335F9E513B}"/>
    <cellStyle name="Currency 4 6 2 2" xfId="1515" xr:uid="{FD074CCE-5E5F-44EF-B325-B5E5A0D42745}"/>
    <cellStyle name="Currency 4 6 3" xfId="1516" xr:uid="{43C82CD1-AB7E-4446-A1E5-48BDAB176711}"/>
    <cellStyle name="Currency 4 7" xfId="1517" xr:uid="{A920375A-D21B-4A65-A8EB-B14B1646F334}"/>
    <cellStyle name="Currency 4 7 2" xfId="1518" xr:uid="{C49429C4-2DD0-4FF9-8661-A1D2115FDAE3}"/>
    <cellStyle name="Currency 4 8" xfId="1519" xr:uid="{1A178FB0-1014-4B05-9715-CDE844D11E70}"/>
    <cellStyle name="Currency 4 9" xfId="1520" xr:uid="{2487D334-EB7F-4347-8F89-AEF3BB8CBC23}"/>
    <cellStyle name="Currency 5" xfId="1521" xr:uid="{E954A328-0DF5-41B0-9044-B22386E9B07D}"/>
    <cellStyle name="Currency 5 2" xfId="1522" xr:uid="{39F54352-7A98-4837-A832-D4EE717C3CAF}"/>
    <cellStyle name="Currency 5 2 2" xfId="1523" xr:uid="{7601C08D-A2E5-4F8A-BD50-9F56B39C8ACA}"/>
    <cellStyle name="Currency 5 2 2 2" xfId="1524" xr:uid="{9F770725-D1E5-4FD8-BC12-D617A964B389}"/>
    <cellStyle name="Currency 5 2 2 2 2" xfId="1525" xr:uid="{98742930-6DE6-497A-B8E8-F104C0B19B9A}"/>
    <cellStyle name="Currency 5 2 2 3" xfId="1526" xr:uid="{393E82F7-BD9D-4BC7-A383-0ECF3FE4D564}"/>
    <cellStyle name="Currency 5 2 3" xfId="1527" xr:uid="{5DC6941D-8F1C-4954-8291-9BFADD4A30BF}"/>
    <cellStyle name="Currency 5 2 3 2" xfId="1528" xr:uid="{C60C8B87-7713-41D8-8747-EB22C1B00F59}"/>
    <cellStyle name="Currency 5 2 4" xfId="1529" xr:uid="{9ED02313-A4AC-4F53-9B9E-57C3EAFE44D0}"/>
    <cellStyle name="Currency 5 3" xfId="1530" xr:uid="{0EDD5A68-0DB7-47B8-88CD-1B10E20E8F92}"/>
    <cellStyle name="Currency 5 3 2" xfId="1531" xr:uid="{99AE624B-7486-4A5F-8A0D-15BFB9F05DFD}"/>
    <cellStyle name="Currency 5 3 2 2" xfId="1532" xr:uid="{C9802266-A9AD-411D-9989-B5FFC171F222}"/>
    <cellStyle name="Currency 5 3 2 2 2" xfId="1533" xr:uid="{DCE5206C-F4F5-42E7-B03B-EC43462D4C72}"/>
    <cellStyle name="Currency 5 3 2 3" xfId="1534" xr:uid="{E0C4616A-59A3-4BCB-93E3-0A49ED37B012}"/>
    <cellStyle name="Currency 5 3 3" xfId="1535" xr:uid="{87C3C58F-5822-4A09-8616-3BBA00D0A524}"/>
    <cellStyle name="Currency 5 3 3 2" xfId="1536" xr:uid="{D13F9796-3176-48F7-AF58-59A17A37A1F8}"/>
    <cellStyle name="Currency 5 3 4" xfId="1537" xr:uid="{3EE8AA6A-9FD6-499C-84C3-D6A3A53B04CD}"/>
    <cellStyle name="Currency 5 4" xfId="1538" xr:uid="{BFC97F8C-EEBA-41DD-9D6D-6490F1F419D2}"/>
    <cellStyle name="Currency 5 4 2" xfId="1539" xr:uid="{3E79A30A-812B-4B9B-B602-9A5F3209D0AA}"/>
    <cellStyle name="Currency 5 4 2 2" xfId="1540" xr:uid="{B588D651-6DE0-49DD-BE93-A4F3623C8FCA}"/>
    <cellStyle name="Currency 5 4 3" xfId="1541" xr:uid="{75134C02-D0B9-473F-8579-D79CA444FF92}"/>
    <cellStyle name="Currency 5 5" xfId="1542" xr:uid="{1E8C7938-5306-4B68-B0DC-D17601273571}"/>
    <cellStyle name="Currency 5 5 2" xfId="1543" xr:uid="{C463E77D-22F8-4C55-8FB9-024B548B723E}"/>
    <cellStyle name="Currency 5 6" xfId="1544" xr:uid="{496CF079-A299-4676-B8FE-A2DC9879A3A0}"/>
    <cellStyle name="Currency 6" xfId="1545" xr:uid="{2CFC9D7B-F37F-4AEA-82F3-EA4C7FEEE5E0}"/>
    <cellStyle name="Currency 6 2" xfId="1546" xr:uid="{8D0B2FE9-0FFC-41AB-8CFE-039FB1B51490}"/>
    <cellStyle name="Currency 6 2 2" xfId="1547" xr:uid="{BEDF2B8E-B6B7-43E3-B03D-4BDEA8B2A890}"/>
    <cellStyle name="Currency 6 2 2 2" xfId="1548" xr:uid="{7FC94B6E-EA10-46EC-9DB3-E954EFC248E0}"/>
    <cellStyle name="Currency 6 2 2 2 2" xfId="1549" xr:uid="{BD4D0A14-6DA8-4FDA-A4E1-98B612C1CEFB}"/>
    <cellStyle name="Currency 6 2 2 3" xfId="1550" xr:uid="{6A5DB53F-3177-47BC-AA02-7313A5A5ECCD}"/>
    <cellStyle name="Currency 6 2 3" xfId="1551" xr:uid="{69FA8D9F-C89D-4588-A885-0E8DAD2B83AE}"/>
    <cellStyle name="Currency 6 2 3 2" xfId="1552" xr:uid="{89AC9FA0-90B1-4CD2-9A10-5824341762D4}"/>
    <cellStyle name="Currency 6 2 4" xfId="1553" xr:uid="{1FD6CA3F-08B0-4212-8D96-A360E0C7B5FD}"/>
    <cellStyle name="Currency 6 3" xfId="1554" xr:uid="{BD08B161-436F-4EA2-958B-217A68308772}"/>
    <cellStyle name="Currency 6 3 2" xfId="1555" xr:uid="{12D902F0-C12C-4084-91DB-E5F40150AA73}"/>
    <cellStyle name="Currency 6 3 2 2" xfId="1556" xr:uid="{CFD8B8D9-4D5B-46A4-8A4B-EF1929DD3A8E}"/>
    <cellStyle name="Currency 6 3 2 2 2" xfId="1557" xr:uid="{D3F6E83A-BCF4-488D-92D9-BE7E3984D13A}"/>
    <cellStyle name="Currency 6 3 2 3" xfId="1558" xr:uid="{B794DCA6-6405-444B-8AF2-AA249E40DC20}"/>
    <cellStyle name="Currency 6 3 3" xfId="1559" xr:uid="{BDCA5948-E7A3-41D2-AD9C-02F896B26DE8}"/>
    <cellStyle name="Currency 6 3 3 2" xfId="1560" xr:uid="{A79F865D-350E-4B16-9DB5-F4F9080148AB}"/>
    <cellStyle name="Currency 6 3 4" xfId="1561" xr:uid="{68215B38-4DA6-4BF5-BF67-D75F7337268C}"/>
    <cellStyle name="Currency 6 4" xfId="1562" xr:uid="{1E9334A4-6634-493E-A831-71DAB53FCF0D}"/>
    <cellStyle name="Currency 6 4 2" xfId="1563" xr:uid="{2C96F32B-027B-4A79-B8C8-B1E89C97A6B9}"/>
    <cellStyle name="Currency 6 4 2 2" xfId="1564" xr:uid="{236F1B00-F806-4B77-B89E-D11036BCB055}"/>
    <cellStyle name="Currency 6 4 3" xfId="1565" xr:uid="{4A5720A0-2C8C-4F63-8CF0-9204731DF5C7}"/>
    <cellStyle name="Currency 6 5" xfId="1566" xr:uid="{57806BAD-1EEC-492D-BF02-B6387A1F07F1}"/>
    <cellStyle name="Currency 6 5 2" xfId="1567" xr:uid="{308961C6-35D3-48D9-8BB2-33D093D97453}"/>
    <cellStyle name="Currency 6 6" xfId="1568" xr:uid="{BBCB19C1-BE01-4AFE-858C-C3EB727F1FF1}"/>
    <cellStyle name="Currency 7" xfId="1569" xr:uid="{9CAE1179-BEB8-4450-9DBA-260D6490EFAB}"/>
    <cellStyle name="Currency 7 2" xfId="1570" xr:uid="{2E3F522F-AAE1-4942-A467-E14EA4B05FCF}"/>
    <cellStyle name="Currency 8" xfId="1571" xr:uid="{2FB9ED1A-B9D4-48EC-B5FD-255FC98D7514}"/>
    <cellStyle name="Currency 8 2" xfId="1572" xr:uid="{692DF312-558E-4F19-A3CE-D8691E397CCA}"/>
    <cellStyle name="Currency 8 2 2" xfId="1573" xr:uid="{F052419D-159E-4101-93A0-DF6EDACFF5B5}"/>
    <cellStyle name="Currency 8 2 2 2" xfId="1574" xr:uid="{E8FFB029-2D59-4401-933B-0D5EF2ADB4B9}"/>
    <cellStyle name="Currency 8 2 2 2 2" xfId="1575" xr:uid="{9C44F901-D6FD-46F6-8091-C7B0F66D1D18}"/>
    <cellStyle name="Currency 8 2 2 3" xfId="1576" xr:uid="{54FF41E7-3D79-406C-B063-FAE29CB8102B}"/>
    <cellStyle name="Currency 8 2 3" xfId="1577" xr:uid="{4869FEDB-DB62-4448-98C1-EB81696D78D1}"/>
    <cellStyle name="Currency 8 2 3 2" xfId="1578" xr:uid="{924E3200-7C8B-473B-A2FF-3338136B765A}"/>
    <cellStyle name="Currency 8 2 4" xfId="1579" xr:uid="{A4A55151-689B-428D-BEBC-28F2B67EA7E0}"/>
    <cellStyle name="Currency 8 3" xfId="1580" xr:uid="{E7AA8FBA-6A17-427D-AD1B-BC922A9B3AF8}"/>
    <cellStyle name="Currency 8 3 2" xfId="1581" xr:uid="{252D8753-0CFE-49F4-B0DA-FF117C2F728B}"/>
    <cellStyle name="Currency 8 3 2 2" xfId="1582" xr:uid="{91D7C1E9-0196-4C24-A961-59F9A10F7B31}"/>
    <cellStyle name="Currency 8 3 2 2 2" xfId="1583" xr:uid="{EC814CF5-EE32-463B-9336-C5FFA5BFFE16}"/>
    <cellStyle name="Currency 8 3 2 3" xfId="1584" xr:uid="{55C23C7F-8625-4702-A8C9-30E84A8151D6}"/>
    <cellStyle name="Currency 8 3 3" xfId="1585" xr:uid="{AE67DD1E-50F9-427C-8E06-820D3CB99596}"/>
    <cellStyle name="Currency 8 3 3 2" xfId="1586" xr:uid="{D7EA213F-0D56-452D-9E27-A36650BFF53B}"/>
    <cellStyle name="Currency 8 3 4" xfId="1587" xr:uid="{48DAA729-0B2B-4818-A68B-5BD56C59C8E1}"/>
    <cellStyle name="Currency 8 4" xfId="1588" xr:uid="{4DCCEEFA-66BA-433A-BB6C-E2FE51DE32B6}"/>
    <cellStyle name="Currency 8 4 2" xfId="1589" xr:uid="{55CDD986-0FA5-4BA4-A10D-E8D6D240043B}"/>
    <cellStyle name="Currency 8 4 2 2" xfId="1590" xr:uid="{55CDDA67-74A8-467F-87F6-29A0313364C4}"/>
    <cellStyle name="Currency 8 4 3" xfId="1591" xr:uid="{EB550FCA-AB05-466F-B900-4B8B985E2FD7}"/>
    <cellStyle name="Currency 8 5" xfId="1592" xr:uid="{F49CFE1F-42E7-4471-B3CD-2004BC7BA8D5}"/>
    <cellStyle name="Currency 8 5 2" xfId="1593" xr:uid="{E25F9E74-A90F-42CD-8D24-7C816111B8BB}"/>
    <cellStyle name="Currency 8 6" xfId="1594" xr:uid="{74EC84D6-E59A-4CAA-89DD-34DB108E4A31}"/>
    <cellStyle name="Currency 8 7" xfId="1595" xr:uid="{15E7C2C0-C681-4877-A4B4-62B701781176}"/>
    <cellStyle name="Currency 9" xfId="1596" xr:uid="{6B97946D-051A-4702-AE79-5B369DDBF802}"/>
    <cellStyle name="Currency 9 2" xfId="1597" xr:uid="{A7257E01-8637-473C-93E2-1D0B2D709526}"/>
    <cellStyle name="Currency 9 2 2" xfId="1598" xr:uid="{769F7355-CA7C-4416-B18C-E90768DF676B}"/>
    <cellStyle name="Currency 9 2 2 2" xfId="1599" xr:uid="{C22649AD-7F8B-438E-93C6-7434EDB373EC}"/>
    <cellStyle name="Currency 9 2 2 2 2" xfId="1600" xr:uid="{CB28E3DA-C812-488F-B90C-B85C1779D2E2}"/>
    <cellStyle name="Currency 9 2 2 3" xfId="1601" xr:uid="{33D8FAAD-3E4D-4E3C-B0DB-748A0BBD6D16}"/>
    <cellStyle name="Currency 9 2 3" xfId="1602" xr:uid="{04A8C614-B9A2-4ECF-BBD0-BC0893A3BABC}"/>
    <cellStyle name="Currency 9 2 3 2" xfId="1603" xr:uid="{81D6BF53-BEB6-462E-BD83-843F80F3D302}"/>
    <cellStyle name="Currency 9 2 4" xfId="1604" xr:uid="{4D9FCF72-C737-45F3-AA2B-5A1EAF2B7C26}"/>
    <cellStyle name="Currency 9 3" xfId="1605" xr:uid="{0D50913F-B787-461D-8E55-2FBBA0C3E1F0}"/>
    <cellStyle name="Currency 9 3 2" xfId="1606" xr:uid="{AF892A49-0852-4913-B1FA-88B7AFB30634}"/>
    <cellStyle name="Currency 9 3 2 2" xfId="1607" xr:uid="{6FA54322-16EA-4EA9-908C-39E08D753846}"/>
    <cellStyle name="Currency 9 3 2 2 2" xfId="1608" xr:uid="{7E37BB1D-4117-4BDB-A1B4-68554298F05E}"/>
    <cellStyle name="Currency 9 3 2 3" xfId="1609" xr:uid="{D56B9DE0-225F-4E29-8AEE-5345A08A99CE}"/>
    <cellStyle name="Currency 9 3 3" xfId="1610" xr:uid="{19347D78-2460-4EE7-A60E-78F6EBBFCDB3}"/>
    <cellStyle name="Currency 9 3 3 2" xfId="1611" xr:uid="{9A97E298-E65D-4A86-9A28-660E2BC82B23}"/>
    <cellStyle name="Currency 9 3 4" xfId="1612" xr:uid="{C7BE7810-6B76-487B-AC66-18E797EAD330}"/>
    <cellStyle name="Currency 9 4" xfId="1613" xr:uid="{8CBFA64E-32B8-4C41-9445-DA46C655B7E7}"/>
    <cellStyle name="Currency 9 4 2" xfId="1614" xr:uid="{D159CC28-D1D3-48AE-99A3-E94CE95A4EAA}"/>
    <cellStyle name="Currency 9 4 2 2" xfId="1615" xr:uid="{CA4F2A56-ADE9-4C2C-B838-449D158755D7}"/>
    <cellStyle name="Currency 9 4 3" xfId="1616" xr:uid="{FB9034E7-63A8-418C-A3B7-1E44B3EDF42E}"/>
    <cellStyle name="Currency 9 5" xfId="1617" xr:uid="{69312435-8D89-4A0B-8DCD-596B7D585B8C}"/>
    <cellStyle name="Currency 9 5 2" xfId="1618" xr:uid="{4AF2ABD4-1B1B-4860-B881-33DBAF1FA732}"/>
    <cellStyle name="Currency 9 6" xfId="1619" xr:uid="{62F29390-B5D2-456F-9BDF-74AAA6F083A6}"/>
    <cellStyle name="Currency Per Share" xfId="1620" xr:uid="{FCE6ACB2-E72F-42A4-9BB8-D781F62FB3DD}"/>
    <cellStyle name="Currency0" xfId="1622" xr:uid="{46EA9110-6EFA-40B8-9E6E-DDA23A0F2022}"/>
    <cellStyle name="Currency2" xfId="1623" xr:uid="{2AAD24D0-21C3-4495-B771-AA73C89E5E95}"/>
    <cellStyle name="CUS.Work.Area" xfId="1624" xr:uid="{0D9A6E72-EDCB-48F0-8BD1-97CCAD2CD01A}"/>
    <cellStyle name="Dash" xfId="1625" xr:uid="{0F3FEC9C-E6EF-4A43-9158-7777E7B35FC7}"/>
    <cellStyle name="Data" xfId="1626" xr:uid="{13F4967F-C90C-40BB-A60C-F9DBEA7979BE}"/>
    <cellStyle name="Data 2" xfId="1627" xr:uid="{B9B75B82-6064-4146-AE02-B2F8F28A8E97}"/>
    <cellStyle name="Data 3" xfId="1628" xr:uid="{3B7A6C86-8F86-4DC8-8D20-C990022D8130}"/>
    <cellStyle name="Date" xfId="1629" xr:uid="{BFA4DE20-D62E-42AC-A51C-53F445CB50FD}"/>
    <cellStyle name="Date [mm-dd-yyyy]" xfId="1631" xr:uid="{D2E28BC4-FFE2-4EFC-9167-0CDD16E4EF02}"/>
    <cellStyle name="Date [mm-dd-yyyy] 2" xfId="1632" xr:uid="{EF1D9FC6-EC23-47E0-BF27-7E4B89AC3C5F}"/>
    <cellStyle name="Date [mm-d-yyyy]" xfId="1630" xr:uid="{27C82E2D-400A-49DD-80A1-7C8F73228119}"/>
    <cellStyle name="Date [mm-d-yyyy] 2" xfId="4570" xr:uid="{937144E4-14EC-4F4D-AABE-82C243708B07}"/>
    <cellStyle name="Date [mmm-yyyy]" xfId="1633" xr:uid="{5673270E-84CF-4B93-9B72-E0070507905F}"/>
    <cellStyle name="Date [mmm-yyyy] 2" xfId="4571" xr:uid="{BBDC82F0-85BE-4830-9754-F499B44F39BA}"/>
    <cellStyle name="Date Aligned" xfId="1634" xr:uid="{8A7BA118-EC52-4CCE-8613-E5B0CFD06312}"/>
    <cellStyle name="Date Aligned*" xfId="1635" xr:uid="{561A4744-8260-46F8-9058-D3C7B0968133}"/>
    <cellStyle name="Date Short" xfId="1636" xr:uid="{115BB730-B8E8-4AC7-9FD3-E04B3A6B76AC}"/>
    <cellStyle name="date_ Pies " xfId="1637" xr:uid="{35F0FAA7-7190-460F-AB73-E5DEEB3B6C29}"/>
    <cellStyle name="DblLineDollarAcct" xfId="1638" xr:uid="{F3BB7F7D-6951-4CD3-A64A-E8EBBA59AC99}"/>
    <cellStyle name="DblLinePercent" xfId="1639" xr:uid="{CC828206-967F-4237-AED4-A9564D60EA60}"/>
    <cellStyle name="Dezimal [0]_A17 - 31.03.1998" xfId="1640" xr:uid="{6778B955-DFB5-48FA-BAC8-D010DD0788D2}"/>
    <cellStyle name="Dezimal_A17 - 31.03.1998" xfId="1641" xr:uid="{4F8B8B90-E5D2-4E53-9CEE-5FA1A2D757ED}"/>
    <cellStyle name="Dia" xfId="1642" xr:uid="{CC6C3D75-992C-48B2-AE83-DDC0D589295D}"/>
    <cellStyle name="Dollar_ Pies " xfId="1643" xr:uid="{8605D6A5-51B3-4651-92ED-B375414B5F71}"/>
    <cellStyle name="DollarAccounting" xfId="1644" xr:uid="{967A72A9-6312-4CEE-9A6E-D9D6CA41CBAA}"/>
    <cellStyle name="Dotted Line" xfId="1645" xr:uid="{7771D4AD-6290-4F4B-A906-B6B96EA200E1}"/>
    <cellStyle name="Dotted Line 2" xfId="1646" xr:uid="{42536046-9E0F-4771-98BA-ADC168440305}"/>
    <cellStyle name="Dotted Line 3" xfId="1647" xr:uid="{BF5E3B95-4588-4661-8FEF-FE8B5F8A0510}"/>
    <cellStyle name="Double Accounting" xfId="1648" xr:uid="{501B8552-63DF-4823-A0FA-B56987B9530F}"/>
    <cellStyle name="Duizenden" xfId="1649" xr:uid="{72D949EC-C65A-4CB3-A5A2-C3B0E39A6C81}"/>
    <cellStyle name="Encabez1" xfId="1650" xr:uid="{B0EEB2AF-0F4A-44A9-8D04-D087D3B529AE}"/>
    <cellStyle name="Encabez2" xfId="1651" xr:uid="{D1D64B40-AD23-4FEE-8459-62B125F56B16}"/>
    <cellStyle name="Enter Currency (0)" xfId="1652" xr:uid="{4FCB311B-6C3A-4D2C-90C9-89985A6242B5}"/>
    <cellStyle name="Enter Currency (2)" xfId="1653" xr:uid="{66D94E87-767E-474A-9A8E-C3EC6852425E}"/>
    <cellStyle name="Enter Units (0)" xfId="1654" xr:uid="{C17748B0-D136-4D9F-8F33-42FE0CDCA756}"/>
    <cellStyle name="Enter Units (1)" xfId="1655" xr:uid="{50643F13-2CF6-4C80-B0CE-0408A60FAB14}"/>
    <cellStyle name="Enter Units (2)" xfId="1656" xr:uid="{189CE7A0-08FB-47A8-AC80-05556EDBFDE1}"/>
    <cellStyle name="Entrée" xfId="1657" xr:uid="{949E1239-F01A-4AAD-A43D-2CEA7CA35D8C}"/>
    <cellStyle name="Entrée 2" xfId="4594" xr:uid="{59D94E82-9F46-47CA-A6D8-D0840C317C12}"/>
    <cellStyle name="Euro" xfId="1658" xr:uid="{C1024302-FCB5-424F-AB3D-34A64DEADDFC}"/>
    <cellStyle name="Explanatory Text 2" xfId="47" xr:uid="{FFFF7482-D692-4047-A7EB-41EC78DD876E}"/>
    <cellStyle name="Explanatory Text 2 2" xfId="1659" xr:uid="{821EBBC1-9A40-4FC5-A847-F2A9A988DCF9}"/>
    <cellStyle name="Explanatory Text 2 3" xfId="1660" xr:uid="{EE5A40C4-CA57-470C-AC54-6BD25AF01F5B}"/>
    <cellStyle name="Explanatory Text 2 4" xfId="1661" xr:uid="{57E7336D-16F0-4889-8D31-B96394AFB342}"/>
    <cellStyle name="Explanatory Text 2 5" xfId="1662" xr:uid="{4BD6FC35-F4F3-42D4-997A-599C97970D81}"/>
    <cellStyle name="Explanatory Text 2 6" xfId="1663" xr:uid="{1C6B2BB6-1CFA-4428-9C68-C824CB850FA5}"/>
    <cellStyle name="Explanatory Text 2 7" xfId="1664" xr:uid="{ACFD1743-FD22-4F5F-9030-A1D660F7621D}"/>
    <cellStyle name="Explanatory Text 2 8" xfId="1665" xr:uid="{9A5D7188-26C2-449B-A239-DFB92278D258}"/>
    <cellStyle name="Explanatory Text 2 9" xfId="1666" xr:uid="{36798395-610D-4D19-93E8-4D85ABE83DEE}"/>
    <cellStyle name="Explanatory Text 3" xfId="1667" xr:uid="{48129A27-3E70-4040-8DE8-D162A23BFED2}"/>
    <cellStyle name="fact" xfId="1668" xr:uid="{CD1A2C8B-CAFC-440E-91C0-74FCFF5C0D2A}"/>
    <cellStyle name="fact 2" xfId="4572" xr:uid="{4EAB3F73-6C5B-4DF9-BA3B-02002015707B}"/>
    <cellStyle name="FieldName" xfId="1669" xr:uid="{AE2B414E-5772-4BFE-80AB-C0C8372615D6}"/>
    <cellStyle name="FieldName 2" xfId="4593" xr:uid="{0555ADCE-5BB3-4D3F-AD22-7DA1DC175F64}"/>
    <cellStyle name="Fijo" xfId="1670" xr:uid="{FC96F2E1-9917-4E72-AC7B-525E49DA95EC}"/>
    <cellStyle name="Financiero" xfId="1671" xr:uid="{C001EDFB-6D7A-4FD8-9426-2BB88EB21C2E}"/>
    <cellStyle name="Fixed" xfId="1672" xr:uid="{7C374DA4-4991-484F-9C4A-084E7948E11F}"/>
    <cellStyle name="Followed Hyperlink 2" xfId="1673" xr:uid="{492659FA-8D04-4B05-9A7D-10AE24A0A639}"/>
    <cellStyle name="Footnote" xfId="1674" xr:uid="{69C125C3-29B3-4E9C-9BC5-C4E5DD808F62}"/>
    <cellStyle name="Good 2" xfId="48" xr:uid="{C743DBCC-13D8-476D-96BF-B972105CE705}"/>
    <cellStyle name="Good 2 2" xfId="1675" xr:uid="{0158A546-9D86-40C7-8D85-A2DDD2DB8119}"/>
    <cellStyle name="Good 2 3" xfId="1676" xr:uid="{B8B4C103-95CA-400D-B42F-8EC33655B8D6}"/>
    <cellStyle name="Good 2 4" xfId="1677" xr:uid="{BEFB1A7C-AC2E-47D1-A827-93F496D75140}"/>
    <cellStyle name="Good 2 5" xfId="1678" xr:uid="{B1000EB1-F6EB-421C-899F-42A88043DEF9}"/>
    <cellStyle name="Good 2 6" xfId="1679" xr:uid="{96500D27-47E5-43A0-9231-7196F282E547}"/>
    <cellStyle name="Good 2 7" xfId="1680" xr:uid="{026CA8F3-373A-4D8A-84AB-E6E31B83CE6F}"/>
    <cellStyle name="Good 2 8" xfId="1681" xr:uid="{A4227181-5341-46D0-A8FC-E83169CB9A98}"/>
    <cellStyle name="Good 2 9" xfId="1682" xr:uid="{BFB20652-C612-4791-BD72-4C6ECD9DF492}"/>
    <cellStyle name="Good 3" xfId="1683" xr:uid="{791C3086-FCD9-4763-A6D4-866728E76DE8}"/>
    <cellStyle name="Grey" xfId="1684" xr:uid="{D14C87E0-4F2A-42A6-AB89-357B9A6E1931}"/>
    <cellStyle name="GWN Table Body" xfId="1685" xr:uid="{B3BD8AAA-2480-4016-8CBC-0F3B8EE827C0}"/>
    <cellStyle name="GWN Table Header" xfId="1686" xr:uid="{FDF3D023-853E-4D37-B1FB-421AFB595C05}"/>
    <cellStyle name="GWN Table Left Header" xfId="1687" xr:uid="{298FEB0D-1072-4B5D-BF14-8C5F673A9D77}"/>
    <cellStyle name="GWN Table Note" xfId="1688" xr:uid="{FB804EB0-89F1-4D80-A62C-087C28EDDCD3}"/>
    <cellStyle name="GWN Table Title" xfId="1689" xr:uid="{197F2E6E-3CED-4685-ADC5-0F9F474667E7}"/>
    <cellStyle name="hard no" xfId="1690" xr:uid="{C8BAD5A4-B1A3-4032-BB9D-0D4B69FA7239}"/>
    <cellStyle name="hard no 2" xfId="4592" xr:uid="{3923C5C3-A0D0-4E6E-8C62-4538CEE4175D}"/>
    <cellStyle name="Hard Percent" xfId="1691" xr:uid="{F6C5E3A1-070D-4241-88DD-8ACED9A857E6}"/>
    <cellStyle name="hardno" xfId="1692" xr:uid="{3573B45B-D84E-4DFA-B0F1-99A3DF805B9F}"/>
    <cellStyle name="Header" xfId="1693" xr:uid="{654B31E4-2D68-48E6-899C-69E610D59E94}"/>
    <cellStyle name="Header1" xfId="1694" xr:uid="{86E871D3-4A39-461E-A51F-6637A7C4799D}"/>
    <cellStyle name="Header1 2" xfId="4591" xr:uid="{C701BE17-A769-462C-BAFD-BA1CBA679B00}"/>
    <cellStyle name="Header2" xfId="1695" xr:uid="{C91BF57F-2BC2-4CF1-A1A4-ED11AB0E9725}"/>
    <cellStyle name="Header2 2" xfId="4590" xr:uid="{7691B0DF-665E-4C8B-9B1A-877F8EC6C428}"/>
    <cellStyle name="Heading" xfId="1696" xr:uid="{2A0825BE-EBF0-4AD6-BB96-91543C7C2A55}"/>
    <cellStyle name="Heading 1 2" xfId="49" xr:uid="{7C95156E-7525-4E35-951E-FB69B857BFDE}"/>
    <cellStyle name="Heading 1 2 2" xfId="1697" xr:uid="{ABAE5930-1A19-4EB4-BB3F-3F5E33064978}"/>
    <cellStyle name="Heading 1 2 3" xfId="1698" xr:uid="{82102423-B6FC-4812-B620-E1FD9EA3E63E}"/>
    <cellStyle name="Heading 1 2 4" xfId="1699" xr:uid="{26B14EFD-F34D-41F5-9D92-6EDF30E2849D}"/>
    <cellStyle name="Heading 1 2 5" xfId="1700" xr:uid="{83BBF212-F685-4706-A79F-55D63141D9C4}"/>
    <cellStyle name="Heading 1 2 6" xfId="1701" xr:uid="{7FE9E163-0622-4042-888E-FED3E662BC01}"/>
    <cellStyle name="Heading 1 3" xfId="1702" xr:uid="{42B041DA-B035-4FB6-9894-4671A59C350D}"/>
    <cellStyle name="Heading 2 2" xfId="50" xr:uid="{022DF175-7648-4610-AF65-7766F6307F45}"/>
    <cellStyle name="Heading 2 2 2" xfId="1703" xr:uid="{9327DD55-576E-482E-A634-D4AAA78F0CC8}"/>
    <cellStyle name="Heading 2 2 3" xfId="1704" xr:uid="{93248D3E-2C2C-446C-BCB4-DD43BAEC1E13}"/>
    <cellStyle name="Heading 2 2 4" xfId="1705" xr:uid="{00379457-95D4-445D-A502-498438BD151E}"/>
    <cellStyle name="Heading 2 2 5" xfId="1706" xr:uid="{7625A197-FF7A-43C3-8203-913DBE5001D5}"/>
    <cellStyle name="Heading 2 2 6" xfId="1707" xr:uid="{7CFEA7B8-9238-444E-89B7-D9068D1132D9}"/>
    <cellStyle name="Heading 2 3" xfId="1708" xr:uid="{EF789169-4DB4-483A-85CE-9EE43262C839}"/>
    <cellStyle name="Heading 3 2" xfId="51" xr:uid="{A9E85B44-26EA-4251-AE67-4A00DE56D217}"/>
    <cellStyle name="Heading 3 2 2" xfId="1709" xr:uid="{2FD376F2-E2A2-4623-A356-E21356D4180E}"/>
    <cellStyle name="Heading 3 2 3" xfId="1710" xr:uid="{E70F3C34-AD50-46BC-9569-8D67BF91E1B6}"/>
    <cellStyle name="Heading 3 2 4" xfId="1711" xr:uid="{30D6046C-6A8E-4CE6-9C6A-37A0FCF36463}"/>
    <cellStyle name="Heading 3 2 5" xfId="1712" xr:uid="{58EEA915-6E26-4CC0-BABB-30EBFD744A65}"/>
    <cellStyle name="Heading 3 2 6" xfId="1713" xr:uid="{15F90AC3-DB18-4F03-93EF-23FB891AD6B4}"/>
    <cellStyle name="Heading 3 2 7" xfId="1714" xr:uid="{76E832B4-7793-4506-B92F-F92001BA8575}"/>
    <cellStyle name="Heading 3 2 8" xfId="4634" xr:uid="{C821DFEC-D2C8-4BD6-A1E4-98E3AAE850BD}"/>
    <cellStyle name="Heading 3 3" xfId="1715" xr:uid="{2F131486-6B3C-4E5F-A0D9-6CCBF969F696}"/>
    <cellStyle name="Heading 4 2" xfId="52" xr:uid="{7FC651C8-370B-4304-9904-35DFF377E126}"/>
    <cellStyle name="Heading 4 2 2" xfId="1716" xr:uid="{C065AD97-17CF-4DED-A6A1-98C068E3F78C}"/>
    <cellStyle name="Heading 4 3" xfId="1717" xr:uid="{35BCE16C-4EFC-40BA-9893-1A7D99DD2539}"/>
    <cellStyle name="Heading2" xfId="1718" xr:uid="{3261B7AF-4E21-4AFF-823C-51A49F3CFA45}"/>
    <cellStyle name="Heading3" xfId="1719" xr:uid="{286E9C52-7C28-4B65-A62C-28B1C63BB72C}"/>
    <cellStyle name="HeadingColumn" xfId="1720" xr:uid="{57D4194D-282E-4C3C-8593-64BE825AF3AE}"/>
    <cellStyle name="HeadingS" xfId="1721" xr:uid="{414EC438-B566-4AF3-9294-7A5D52925007}"/>
    <cellStyle name="HeadingYear" xfId="1722" xr:uid="{A78AD6CF-9BD4-455F-AB91-3FF26D475648}"/>
    <cellStyle name="HeadlineStyle" xfId="1723" xr:uid="{EFE9E4F7-13E2-4366-A397-70F919FB18CF}"/>
    <cellStyle name="HeadlineStyleJustified" xfId="1724" xr:uid="{5C904D27-07AB-44ED-B083-BEF088F55CD3}"/>
    <cellStyle name="Hed Side_Sheet1" xfId="1725" xr:uid="{AC867DD1-4765-44C8-9705-4FBDB0FB29E0}"/>
    <cellStyle name="Hed Top" xfId="1726" xr:uid="{3DAB484E-FB6F-4BE8-AD53-BAFDEBAFABB8}"/>
    <cellStyle name="Hyperlink" xfId="77" builtinId="8"/>
    <cellStyle name="Hyperlink 2" xfId="1727" xr:uid="{9A27A22B-73A0-40AF-8D87-E2D793E30F6B}"/>
    <cellStyle name="Hyperlink 2 10" xfId="1728" xr:uid="{D381453D-CFC5-4640-AE2B-F3FA7CA75A91}"/>
    <cellStyle name="Hyperlink 2 11" xfId="1729" xr:uid="{77A3AAD1-2A47-4775-B52F-C73AC0BD1CE6}"/>
    <cellStyle name="Hyperlink 2 12" xfId="1730" xr:uid="{20417565-4770-4BA9-9840-38F13EB290B8}"/>
    <cellStyle name="Hyperlink 2 13" xfId="1731" xr:uid="{E4315E40-65F1-477E-895B-8C0C94AAB466}"/>
    <cellStyle name="Hyperlink 2 2" xfId="1732" xr:uid="{E929D12E-05B1-4E09-8917-4BAA0C7089AE}"/>
    <cellStyle name="Hyperlink 2 2 2" xfId="1733" xr:uid="{004B3310-74F5-4F8E-BDBA-69B810874BC8}"/>
    <cellStyle name="Hyperlink 2 3" xfId="1734" xr:uid="{A059A77F-9A85-47D4-8D47-35F05C92A96F}"/>
    <cellStyle name="Hyperlink 2 3 2" xfId="1735" xr:uid="{59E462E5-D4A7-45EC-954B-88D77547FB33}"/>
    <cellStyle name="Hyperlink 2 4" xfId="1736" xr:uid="{F3EEC161-0104-41AC-8407-829D2944DF0C}"/>
    <cellStyle name="Hyperlink 2 5" xfId="1737" xr:uid="{51AA4FEC-5451-428E-A7D8-72ECC69A28E0}"/>
    <cellStyle name="Hyperlink 2 6" xfId="1738" xr:uid="{4AF42B3A-9ABE-49FE-9955-BD481AEC6DCA}"/>
    <cellStyle name="Hyperlink 2 7" xfId="1739" xr:uid="{E0F4AEC9-2335-4F59-9304-1B29C2EF92E9}"/>
    <cellStyle name="Hyperlink 2 8" xfId="1740" xr:uid="{02700CAC-9FE8-40C9-A85A-860EADFDA87E}"/>
    <cellStyle name="Hyperlink 2 9" xfId="1741" xr:uid="{A4DE95C4-CBC9-465E-8C4B-69DDB6219D0C}"/>
    <cellStyle name="Hyperlink 3" xfId="1742" xr:uid="{8B324D38-1953-4241-9A21-7803AE7DC519}"/>
    <cellStyle name="Hyperlink 3 10" xfId="1743" xr:uid="{257F8C5A-9F47-48B5-A3DD-91A7099EF556}"/>
    <cellStyle name="Hyperlink 3 11" xfId="1744" xr:uid="{78F7A902-275D-4681-9AB6-9305B92BFD37}"/>
    <cellStyle name="Hyperlink 3 12" xfId="1745" xr:uid="{02F28BD5-73E5-4D8B-A032-FC5A24420195}"/>
    <cellStyle name="Hyperlink 3 2" xfId="1746" xr:uid="{9BFB2BA1-BF2C-4B62-9D1E-8DFE36CE45C8}"/>
    <cellStyle name="Hyperlink 3 3" xfId="1747" xr:uid="{F49B4BDE-B3D9-4754-91B5-EFBA0E8FA9D3}"/>
    <cellStyle name="Hyperlink 3 4" xfId="1748" xr:uid="{56FEA579-6610-43EB-859D-C44BFC4FA1ED}"/>
    <cellStyle name="Hyperlink 3 5" xfId="1749" xr:uid="{2B221345-6DD3-4451-BAA9-5652A9E57A1D}"/>
    <cellStyle name="Hyperlink 3 6" xfId="1750" xr:uid="{01F4D603-1452-46E8-9F95-BC20E2F5489B}"/>
    <cellStyle name="Hyperlink 3 7" xfId="1751" xr:uid="{8E4A2185-C2E1-4C43-B4F8-9A0A7CA64BA9}"/>
    <cellStyle name="Hyperlink 3 8" xfId="1752" xr:uid="{6F717578-51E9-410A-83B0-3634932DCF32}"/>
    <cellStyle name="Hyperlink 3 9" xfId="1753" xr:uid="{5BED8D6D-A8EA-460A-BA75-E1433AB84496}"/>
    <cellStyle name="Hyperlink 4" xfId="1754" xr:uid="{68A56EC5-175A-4CEF-8FB1-AF7AD9BA9FC0}"/>
    <cellStyle name="Hyperlink 5" xfId="1755" xr:uid="{C0CA7347-FF0A-457A-BA87-B5C7EABFA2E8}"/>
    <cellStyle name="InLink_Acquis_CapitalCost " xfId="1756" xr:uid="{6116E2DD-2452-4663-8F64-0182B0485305}"/>
    <cellStyle name="Input (1dp#)_ Pies " xfId="1757" xr:uid="{B2755BE7-8466-4085-AA5B-2DBAA38964C5}"/>
    <cellStyle name="Input [yellow]" xfId="1758" xr:uid="{534569EE-A68F-4781-B9E5-15D8AE3F3E40}"/>
    <cellStyle name="Input [yellow] 2" xfId="4589" xr:uid="{F5EB4FE2-5FBB-43DB-997D-E48C49C76F12}"/>
    <cellStyle name="Input 2" xfId="53" xr:uid="{DB4C1CBD-4FEC-4596-BC51-4833F750133E}"/>
    <cellStyle name="Input 2 10" xfId="4635" xr:uid="{2151308C-6C66-462E-B604-9F2F64BE7071}"/>
    <cellStyle name="Input 2 10 2" xfId="4672" xr:uid="{4C60366A-5651-4B2C-BC96-7D5868AAEF23}"/>
    <cellStyle name="Input 2 11" xfId="4631" xr:uid="{1CF651F6-F8AD-4208-BCB2-B54F118CF4F4}"/>
    <cellStyle name="Input 2 2" xfId="71" xr:uid="{45EECB15-A23B-4ED2-9007-232AAECEC42D}"/>
    <cellStyle name="Input 2 2 2" xfId="89" xr:uid="{4B33120A-4CB8-47A4-B726-8E653EC48FC8}"/>
    <cellStyle name="Input 2 2 2 2" xfId="4655" xr:uid="{EC1F9628-D52A-4E98-94BA-73C2B923BE52}"/>
    <cellStyle name="Input 2 2 2 2 2" xfId="4692" xr:uid="{F110CFA7-F4ED-44CC-AC8D-9AE8AE7BDABC}"/>
    <cellStyle name="Input 2 2 2 3" xfId="4612" xr:uid="{171BB320-DD4D-4159-B567-6CD1990BA327}"/>
    <cellStyle name="Input 2 2 3" xfId="4641" xr:uid="{882D98E9-2BD3-4F1B-ADDA-53AD24A37B84}"/>
    <cellStyle name="Input 2 2 3 2" xfId="4678" xr:uid="{6ED51945-D9D5-41A8-A6D3-597AD539DB31}"/>
    <cellStyle name="Input 2 2 4" xfId="4625" xr:uid="{1D6439E8-30DB-4A7C-8765-6B4D7FF18D2A}"/>
    <cellStyle name="Input 2 3" xfId="83" xr:uid="{392FBD90-0355-453A-8132-C4704F9B0EC3}"/>
    <cellStyle name="Input 2 3 2" xfId="4649" xr:uid="{9219D3CD-D6AD-41B2-993C-80E953CA33F4}"/>
    <cellStyle name="Input 2 3 2 2" xfId="4686" xr:uid="{E4843C2A-3685-4600-94E2-1A419DC09CA9}"/>
    <cellStyle name="Input 2 3 3" xfId="4618" xr:uid="{3BC38C37-C62D-4A95-8C2D-A3BE217A117A}"/>
    <cellStyle name="Input 2 4" xfId="1759" xr:uid="{4C6DE9D6-6949-47C0-9935-CBCB6C354810}"/>
    <cellStyle name="Input 2 5" xfId="1760" xr:uid="{D9867437-0AF8-4520-B477-A2725939A9C9}"/>
    <cellStyle name="Input 2 6" xfId="1761" xr:uid="{09C63AC2-A7C4-4580-BC30-52B49B11ABBC}"/>
    <cellStyle name="Input 2 7" xfId="1762" xr:uid="{1F82D65C-5CE7-477A-AA24-0F8677F54293}"/>
    <cellStyle name="Input 2 8" xfId="1763" xr:uid="{1E130A37-F2C6-414C-B01C-1E8029B83FC6}"/>
    <cellStyle name="Input 2 9" xfId="1764" xr:uid="{4BA73334-0125-4454-B473-80E581DC3B4E}"/>
    <cellStyle name="Input 3" xfId="1765" xr:uid="{9E321650-3CA1-40A2-8F83-177D8FAA87F8}"/>
    <cellStyle name="InputBlueFont" xfId="1766" xr:uid="{393FE889-0283-4B42-BCFF-0B9CC5552AF5}"/>
    <cellStyle name="InputGen" xfId="1767" xr:uid="{4CD2C403-5727-4DD2-8B58-756EA2964D32}"/>
    <cellStyle name="InputKeepColour" xfId="1768" xr:uid="{E87E6F24-A3FF-4A0F-B0E9-330D35E5C4E3}"/>
    <cellStyle name="InputKeepPale" xfId="1769" xr:uid="{EE6171E2-8A91-41B1-A4CA-938C832DD54D}"/>
    <cellStyle name="InputVariColour" xfId="1770" xr:uid="{4D84A704-6CCD-419D-8B0B-C1FBB5E6D57D}"/>
    <cellStyle name="Integer" xfId="1771" xr:uid="{2AF43B18-A25C-45CE-A5A9-EC39BDADCCF7}"/>
    <cellStyle name="Invisible" xfId="1772" xr:uid="{1B513413-5066-41E5-8D10-C08CB07859C8}"/>
    <cellStyle name="Item" xfId="1773" xr:uid="{1203A701-81E1-43E6-8BD2-625804AF0172}"/>
    <cellStyle name="Items_Obligatory" xfId="1774" xr:uid="{AF8F810E-5A97-4B8D-A0D2-86E1F7F3934A}"/>
    <cellStyle name="ItemTypeClass" xfId="1775" xr:uid="{AAD1B6C8-ACE2-4677-A92C-9BA6156699F9}"/>
    <cellStyle name="ItemTypeClass 2" xfId="4584" xr:uid="{A8E29623-662B-4A56-8ECE-62F0F21A813D}"/>
    <cellStyle name="ItemTypeClass 2 2" xfId="4661" xr:uid="{6975D519-FDBE-4370-9783-628C93BA867C}"/>
    <cellStyle name="ItemTypeClass 3" xfId="4588" xr:uid="{69A02A60-E532-42CE-B619-58C5AB97C4FA}"/>
    <cellStyle name="KP_Normal" xfId="1776" xr:uid="{4BCE935C-4103-463B-8FB9-51777B402534}"/>
    <cellStyle name="Lien hypertexte visité_index" xfId="1777" xr:uid="{0642663B-5A91-4EFB-8C65-4AD250A0BCAD}"/>
    <cellStyle name="Lien hypertexte_index" xfId="1778" xr:uid="{CA8A9854-AD7C-4EDB-9BF0-C60EF0D5DAF2}"/>
    <cellStyle name="ligne_detail" xfId="1779" xr:uid="{CE0B6860-DC61-4A7D-A1C5-9D29CD835FBB}"/>
    <cellStyle name="Line" xfId="1780" xr:uid="{147EAD07-4A80-4306-9980-E188B841E483}"/>
    <cellStyle name="Line 2" xfId="4573" xr:uid="{C8E76893-3892-46F0-B332-1CAC591D148E}"/>
    <cellStyle name="Link Currency (0)" xfId="1781" xr:uid="{D73CCA05-3602-4EE0-9DF5-5FA0A39F829A}"/>
    <cellStyle name="Link Currency (2)" xfId="1782" xr:uid="{4111B014-3A82-48DE-A761-3ED0B8846626}"/>
    <cellStyle name="Link Units (0)" xfId="1783" xr:uid="{9AA868BE-0A10-48BA-8060-D58A963CEBBB}"/>
    <cellStyle name="Link Units (1)" xfId="1784" xr:uid="{75772A14-4579-46B9-A6FA-1D6F8D0CE855}"/>
    <cellStyle name="Link Units (2)" xfId="1785" xr:uid="{2DFDAA16-ABE7-450E-90C4-687CF63B6097}"/>
    <cellStyle name="Linked Cell 2" xfId="54" xr:uid="{EC129064-32D3-4550-BE00-6797B149BCAA}"/>
    <cellStyle name="Linked Cell 2 2" xfId="1786" xr:uid="{58A4B476-D55B-4BA7-AF79-66A5640E64E7}"/>
    <cellStyle name="Linked Cell 2 3" xfId="1787" xr:uid="{BD4BDB92-CDE8-4CEF-A2BC-34E1170B0DBB}"/>
    <cellStyle name="Linked Cell 2 4" xfId="1788" xr:uid="{A602EA9D-13BD-4CCB-93C1-7B4CC3AB0460}"/>
    <cellStyle name="Linked Cell 2 5" xfId="1789" xr:uid="{C3C42954-1A6A-4A12-A75F-ECA6D90104F7}"/>
    <cellStyle name="Linked Cell 2 6" xfId="1790" xr:uid="{2BF02510-1ACE-487E-B923-21131A1E6A15}"/>
    <cellStyle name="Linked Cell 2 7" xfId="1791" xr:uid="{9189082A-1E52-4AE3-AFEB-9E75995C399C}"/>
    <cellStyle name="Linked Cell 2 8" xfId="1792" xr:uid="{953B2872-B28E-4BAD-A92F-3F8944A46EB0}"/>
    <cellStyle name="Linked Cell 2 9" xfId="1793" xr:uid="{E25CE931-DA75-4B06-A0DC-7B2AA2992C32}"/>
    <cellStyle name="Linked Cell 3" xfId="1794" xr:uid="{569C550B-31C3-4541-B1D6-90D43E2B2F7D}"/>
    <cellStyle name="m/d/yy" xfId="1795" xr:uid="{0F5272C7-1579-4BCC-A259-7B5712296635}"/>
    <cellStyle name="m/d/yy 2" xfId="4574" xr:uid="{99EC4AF5-3E9D-4D93-81C8-896965BF265B}"/>
    <cellStyle name="m1" xfId="1796" xr:uid="{84D065A1-0884-4ADD-89A6-12315904C61D}"/>
    <cellStyle name="Major item" xfId="1797" xr:uid="{79990AC6-A3AA-4617-A447-0DF84FE19E02}"/>
    <cellStyle name="Margin" xfId="1798" xr:uid="{2A27BEE5-88E1-400E-85C5-0227BF956801}"/>
    <cellStyle name="Migliaia (0)_Sheet1" xfId="1799" xr:uid="{82B11A03-0D11-44FD-A4FA-096924E05F79}"/>
    <cellStyle name="Migliaia_piv_polio" xfId="1800" xr:uid="{27F48030-5B16-40C7-8939-16058D69EF60}"/>
    <cellStyle name="Millares [0]_Asset Mgmt " xfId="1801" xr:uid="{241EFA70-6951-478C-AC28-B24CBBDB7117}"/>
    <cellStyle name="Millares_2AV_M_M " xfId="1802" xr:uid="{3B5E6E9F-3512-4EDD-BFEE-B6EA20F02A64}"/>
    <cellStyle name="Milliers [0]_CANADA1" xfId="1803" xr:uid="{D3CF174C-17D1-4115-81EF-C269966ED682}"/>
    <cellStyle name="Milliers 2" xfId="1804" xr:uid="{70ABD268-2BAB-495E-B5A9-89C97D39D3A2}"/>
    <cellStyle name="Milliers_CANADA1" xfId="1805" xr:uid="{71BDFD49-BC84-41DE-88F5-1E3936CE0A65}"/>
    <cellStyle name="mm/dd/yy" xfId="1806" xr:uid="{3683A294-82F3-4D5D-B0C1-1783B2C7AFAD}"/>
    <cellStyle name="mod1" xfId="1807" xr:uid="{724D9122-BBF4-45C7-8140-8D4AA4D094C6}"/>
    <cellStyle name="modelo1" xfId="1808" xr:uid="{909765C7-934A-4AFD-BBF3-C51B42CC8DA0}"/>
    <cellStyle name="Moneda [0]_2AV_M_M " xfId="1809" xr:uid="{A3FE9881-B60B-4B97-9814-D91C7BEA08E7}"/>
    <cellStyle name="Moneda_2AV_M_M " xfId="1810" xr:uid="{C2426214-358C-4E99-AF00-FF923D1CC879}"/>
    <cellStyle name="Monétaire [0]_CANADA1" xfId="1811" xr:uid="{39B91A03-2184-4911-9311-554559C76AC9}"/>
    <cellStyle name="Monétaire 2" xfId="1812" xr:uid="{8C465C32-CADF-4541-8D30-B17C076308EA}"/>
    <cellStyle name="Monétaire_CANADA1" xfId="1813" xr:uid="{29130B9D-DF60-43E7-9523-A5C71992ABC9}"/>
    <cellStyle name="Monetario" xfId="1814" xr:uid="{07E2867C-5F61-47FE-9A68-40B9992712CC}"/>
    <cellStyle name="MonthYears" xfId="1815" xr:uid="{697EF844-F02E-48E4-8722-E0CADF1F1DB3}"/>
    <cellStyle name="Multiple" xfId="1816" xr:uid="{099C580C-1E2A-471A-8E21-806D59E02C8D}"/>
    <cellStyle name="Multiple (no x)" xfId="1817" xr:uid="{7C129877-F23F-40E0-9FC1-0B16FDF5CBFA}"/>
    <cellStyle name="Multiple (x)" xfId="1818" xr:uid="{B6A5ADE7-05F4-4F85-AB34-2B0CF829330A}"/>
    <cellStyle name="Multiple [0]" xfId="1819" xr:uid="{0C958412-7687-4AC6-81C9-81E279474E23}"/>
    <cellStyle name="Multiple [1]" xfId="1820" xr:uid="{52734E5C-D69C-4913-B651-5B422AB7F0CC}"/>
    <cellStyle name="Multiple [2]" xfId="1821" xr:uid="{8DC67A51-A8C8-480E-BD5B-9715AA443CA9}"/>
    <cellStyle name="Multiple [3]" xfId="1822" xr:uid="{EE3B5223-CC43-4866-B742-26ABCFE047C3}"/>
    <cellStyle name="Multiple_1030171N" xfId="1823" xr:uid="{55A48314-4519-48C1-8E42-D30D4BE6EA0D}"/>
    <cellStyle name="neg0.0_CapitalCost " xfId="1824" xr:uid="{0D89B648-A44C-4C69-8AD4-3248FB645E32}"/>
    <cellStyle name="Neutral 2" xfId="55" xr:uid="{4EFE6449-7584-4DB4-92A2-C8D6CC794044}"/>
    <cellStyle name="Neutral 2 2" xfId="1825" xr:uid="{853421FD-7810-496B-A31A-59EA8CB582FF}"/>
    <cellStyle name="Neutral 2 3" xfId="1826" xr:uid="{3302B584-2DBA-4C49-9100-AAFFCEEDCA3E}"/>
    <cellStyle name="Neutral 2 4" xfId="1827" xr:uid="{87B301E4-7E35-4A4C-BFFC-E7FABC3F5DD3}"/>
    <cellStyle name="Neutral 2 5" xfId="1828" xr:uid="{8C06F0A1-042D-4241-8C22-0C8B7CC83D2E}"/>
    <cellStyle name="Neutral 2 6" xfId="1829" xr:uid="{236A480A-6501-4D09-9BEC-090E9A31538D}"/>
    <cellStyle name="Neutral 2 7" xfId="1830" xr:uid="{CB328461-14D3-42DE-8AB7-F3A802C3A5FE}"/>
    <cellStyle name="Neutral 2 8" xfId="1831" xr:uid="{5B2CCA68-165A-47EA-9C9F-3FFE6BDE31BD}"/>
    <cellStyle name="Neutral 2 9" xfId="1832" xr:uid="{7353D271-6941-4CD7-80D5-4F31BA9E26B9}"/>
    <cellStyle name="Neutral 3" xfId="1833" xr:uid="{DCCF2D43-4C40-4C78-9CAB-9149EF49506E}"/>
    <cellStyle name="New" xfId="1834" xr:uid="{2184483D-B24C-41E0-A791-A31290FF2499}"/>
    <cellStyle name="Nil" xfId="1835" xr:uid="{016CF691-A44B-480B-9155-E9DCDEF79439}"/>
    <cellStyle name="no dec" xfId="1836" xr:uid="{1127F9CE-7CF4-4BD1-8C4B-7CF7BE0D98E1}"/>
    <cellStyle name="No-definido" xfId="1837" xr:uid="{227C0DC8-F290-4731-9ABB-A8992164551D}"/>
    <cellStyle name="Non_Input_Cell_Figures" xfId="1838" xr:uid="{C7982C3F-6363-48C7-AFB3-04C2E0B18FFD}"/>
    <cellStyle name="NonPrintingArea" xfId="1839" xr:uid="{716B9332-5F8E-4F83-B3DD-9053728577E8}"/>
    <cellStyle name="NORAYAS" xfId="1840" xr:uid="{2E8F5ACD-D3D2-4410-864C-992638CE950D}"/>
    <cellStyle name="Normal" xfId="0" builtinId="0"/>
    <cellStyle name="Normal--" xfId="3989" xr:uid="{61AFDC59-0BC0-4BD8-ADCE-0EB38404853D}"/>
    <cellStyle name="Normal - Style1" xfId="1841" xr:uid="{F2352BE0-52C6-47AE-B04D-D5E349C89BFA}"/>
    <cellStyle name="Normal [0]" xfId="1842" xr:uid="{3532D5CC-07FB-4CFE-AEED-8D5D8EF60932}"/>
    <cellStyle name="Normal [1]" xfId="1843" xr:uid="{C37B20BA-0200-46DE-B3D0-442B79C5C81F}"/>
    <cellStyle name="Normal [3]" xfId="1844" xr:uid="{E26C825F-C47C-4A6D-BD55-4E2FDAF6A6B4}"/>
    <cellStyle name="Normal [3] 2" xfId="1845" xr:uid="{06BA0FC5-38E7-460D-9913-15DE47A6C269}"/>
    <cellStyle name="Normal [3] 3" xfId="1846" xr:uid="{04FCC4F5-6095-4ACF-BAED-0013CF94A4F2}"/>
    <cellStyle name="Normal 10" xfId="1847" xr:uid="{7E7D4087-248E-4831-8FA4-D3F37704E05F}"/>
    <cellStyle name="Normal 10 2" xfId="1848" xr:uid="{66A8EA0D-6C28-400D-8D5C-B432CCF5C30E}"/>
    <cellStyle name="Normal 10 3" xfId="1849" xr:uid="{4B03CB9D-DFF4-40D1-AC41-AF0441FE9735}"/>
    <cellStyle name="Normal 10 4" xfId="1850" xr:uid="{A1A834B3-F961-477E-9875-E7F1A859D9CC}"/>
    <cellStyle name="Normal 10 5" xfId="1851" xr:uid="{C23CD3C8-BDFC-4087-B4C7-7F67291A4D94}"/>
    <cellStyle name="Normal 10 6" xfId="1852" xr:uid="{ED0DFE99-3B91-4E81-B832-E6AE27ACB05A}"/>
    <cellStyle name="Normal 10 7" xfId="117" xr:uid="{C7CA22A7-A7F9-4E6E-82CD-C954DE1C5645}"/>
    <cellStyle name="Normal 11" xfId="1853" xr:uid="{13F9D191-24F1-4411-AAE0-6C91B16E032D}"/>
    <cellStyle name="Normal 11 2" xfId="1854" xr:uid="{FCAA4FBF-8854-4995-8BE6-7A280A117209}"/>
    <cellStyle name="Normal 11 2 2" xfId="1855" xr:uid="{0C37A6A6-EBC0-4174-9F35-152B06A167AC}"/>
    <cellStyle name="Normal 11 3" xfId="1856" xr:uid="{3FD19608-2236-4E71-AE48-4592E456BA0D}"/>
    <cellStyle name="Normal 11 4" xfId="1857" xr:uid="{4FAD87EE-3C21-4888-8F84-21E879F3A15B}"/>
    <cellStyle name="Normal 11 5" xfId="1858" xr:uid="{A5ED82E7-07E1-4544-BFE2-8DF9F708481D}"/>
    <cellStyle name="Normal 11 6" xfId="1859" xr:uid="{C71F3D18-320E-441A-8E1D-4D5AFC628A28}"/>
    <cellStyle name="Normal 11 7" xfId="1860" xr:uid="{A052AE13-D2D4-4A4B-BB43-22772751B3ED}"/>
    <cellStyle name="Normal 12" xfId="1861" xr:uid="{E1A2EB97-F05F-49FC-9E2C-522BEA3D72A7}"/>
    <cellStyle name="Normal 12 2" xfId="1862" xr:uid="{4CA75D06-5B47-428E-8F58-CF09EEF61EB4}"/>
    <cellStyle name="Normal 12 3" xfId="1863" xr:uid="{98E1A9A3-8513-4E28-A3F8-90A3F37BC7F8}"/>
    <cellStyle name="Normal 12 4" xfId="1864" xr:uid="{91A3000D-305D-4EA2-8A42-3B3F09107F5F}"/>
    <cellStyle name="Normal 12 5" xfId="1865" xr:uid="{A39ACCF4-D24F-4FE8-8DBA-CDD427C48DA0}"/>
    <cellStyle name="Normal 13" xfId="1866" xr:uid="{7F2D2C6F-25DB-423C-924A-A50EF9CFCA56}"/>
    <cellStyle name="Normal 13 2" xfId="1867" xr:uid="{F45395DF-25AE-457B-84F7-2D9D79ADCC72}"/>
    <cellStyle name="Normal 13 3" xfId="1868" xr:uid="{2F2FD532-4C75-4B5B-AB3A-BB9FF1D3A7B0}"/>
    <cellStyle name="Normal 13 4" xfId="4587" xr:uid="{46FE813C-29C5-4FFE-81AD-05ACB59FB95C}"/>
    <cellStyle name="Normal 14" xfId="1869" xr:uid="{2A5A65E5-87C2-4D34-BC72-9AF9C73B3582}"/>
    <cellStyle name="Normal 14 2" xfId="1870" xr:uid="{00A39250-7818-46F0-B05B-D9AA6BFCD4ED}"/>
    <cellStyle name="Normal 14 3" xfId="1871" xr:uid="{FFEE9BF5-C948-4C1D-AFC3-1AE95A5BE112}"/>
    <cellStyle name="Normal 15" xfId="1872" xr:uid="{1956BD18-784A-4A0D-A705-1C4B27445EDE}"/>
    <cellStyle name="Normal 15 2" xfId="1873" xr:uid="{4FFD6D5E-2F69-4443-816B-2D757C4006FA}"/>
    <cellStyle name="Normal 15 2 2" xfId="1874" xr:uid="{A02D1FB4-3DB4-40FF-A4B3-2E6999C7A56B}"/>
    <cellStyle name="Normal 15 3" xfId="1875" xr:uid="{59C8FB33-E6F0-4754-AE97-180072115DB7}"/>
    <cellStyle name="Normal 15 4" xfId="1876" xr:uid="{FA8687A5-FB2B-4A49-8F18-A21740256CC7}"/>
    <cellStyle name="Normal 16" xfId="1877" xr:uid="{2F09C9E9-04FF-4D28-B6A0-9288381E180D}"/>
    <cellStyle name="Normal 16 2" xfId="1878" xr:uid="{AF3FB8A3-A12D-4E24-9478-E2ABD9C6172B}"/>
    <cellStyle name="Normal 16 3" xfId="1879" xr:uid="{5C8104BA-E45E-43A4-93AA-B0538E3E6FCC}"/>
    <cellStyle name="Normal 17" xfId="1880" xr:uid="{1247A618-4A02-400A-A31D-375D9D91718D}"/>
    <cellStyle name="Normal 18" xfId="1881" xr:uid="{5AEE18B2-D8B8-4653-8204-8372E32BB010}"/>
    <cellStyle name="Normal 18 2" xfId="1882" xr:uid="{B5A9947E-FA8A-489D-B6F7-E91A0415A4D6}"/>
    <cellStyle name="Normal 19" xfId="1883" xr:uid="{C54665AF-B205-4F2E-B1AA-BEFAE41B2DF4}"/>
    <cellStyle name="Normal 2" xfId="11" xr:uid="{5A778238-DA66-431E-A3C2-41E2FB457A90}"/>
    <cellStyle name="Normal-- 2" xfId="3990" xr:uid="{E20D6142-516E-4DE0-A783-BB923893A2B8}"/>
    <cellStyle name="Normal 2 10" xfId="1884" xr:uid="{09E47B33-4018-446A-9810-8516C40E612C}"/>
    <cellStyle name="Normal 2 10 2" xfId="1885" xr:uid="{74EE20D4-160B-4D99-84A2-9C0B95520B8F}"/>
    <cellStyle name="Normal 2 11" xfId="1886" xr:uid="{5ED064DC-F935-4B88-A922-CE329BFC1B50}"/>
    <cellStyle name="Normal 2 11 2" xfId="1887" xr:uid="{51C3AD71-9DF3-43CA-8FD7-2CA40047F159}"/>
    <cellStyle name="Normal 2 12" xfId="1888" xr:uid="{8EA4421D-A5C0-42AF-B9BB-18CCEF2A2145}"/>
    <cellStyle name="Normal 2 12 2" xfId="1889" xr:uid="{EF9B58F8-1899-4B24-9D74-ABC296A940B4}"/>
    <cellStyle name="Normal 2 13" xfId="1890" xr:uid="{41ED76F5-892A-4A8B-B153-64C06E16E81C}"/>
    <cellStyle name="Normal 2 13 2" xfId="1891" xr:uid="{A50A02F5-01CE-4337-B23B-683AEDD4C4CD}"/>
    <cellStyle name="Normal 2 14" xfId="1892" xr:uid="{70B5F69E-EB54-4B4B-B0E3-ED8755000297}"/>
    <cellStyle name="Normal 2 14 2" xfId="1893" xr:uid="{6875B569-E682-4856-86FD-B71B9187A770}"/>
    <cellStyle name="Normal 2 15" xfId="1894" xr:uid="{4BF396CE-A36B-4C27-84E8-AFC988676F96}"/>
    <cellStyle name="Normal 2 15 2" xfId="1895" xr:uid="{5D2B6825-5AC0-44B0-8ED4-FA1852ED4770}"/>
    <cellStyle name="Normal 2 16" xfId="1896" xr:uid="{AE92EEE3-769B-46C3-A67D-878AF2A13B2F}"/>
    <cellStyle name="Normal 2 16 2" xfId="1897" xr:uid="{0F563B26-92F3-4226-A2F2-6F424E60AC0D}"/>
    <cellStyle name="Normal 2 17" xfId="1898" xr:uid="{EF630BE0-7800-4AFD-9663-977BF6EECE8F}"/>
    <cellStyle name="Normal 2 17 2" xfId="1899" xr:uid="{4B9E8256-24EA-489A-B955-6273508C5419}"/>
    <cellStyle name="Normal 2 18" xfId="1900" xr:uid="{A336EA30-1AF6-4153-9A95-F1B446B642EA}"/>
    <cellStyle name="Normal 2 18 2" xfId="1901" xr:uid="{18EF3269-A1A0-48DB-89F9-1620158D7FBE}"/>
    <cellStyle name="Normal 2 19" xfId="1902" xr:uid="{BF2B3342-2611-4986-A157-3139B923FDF8}"/>
    <cellStyle name="Normal 2 19 2" xfId="1903" xr:uid="{566C4467-A438-4C99-9FFE-500E8167AD8B}"/>
    <cellStyle name="Normal 2 2" xfId="12" xr:uid="{E8A0B8FB-AFF8-4CE5-9299-C68E734F8A76}"/>
    <cellStyle name="Normal 2 2 2" xfId="57" xr:uid="{2667BA85-DC03-41C2-90AB-84EB63F7ABEB}"/>
    <cellStyle name="Normal 2 2 2 2" xfId="1904" xr:uid="{4570ECDB-8567-4B40-A984-33FE8A04FD61}"/>
    <cellStyle name="Normal 2 2 2 2 2" xfId="1905" xr:uid="{D12DEA5D-AEB1-4E55-9BBC-EBE37A30D5AE}"/>
    <cellStyle name="Normal 2 2 2 3" xfId="1906" xr:uid="{E0B0332E-B438-4934-A9E9-CFA52CDD9A1B}"/>
    <cellStyle name="Normal 2 2 2 4" xfId="1907" xr:uid="{54B19D8F-18B0-42E3-8E9E-6808C3CF5737}"/>
    <cellStyle name="Normal 2 2 2 5" xfId="1908" xr:uid="{3315F56B-CF35-44B2-B6F4-E44F3563BFAE}"/>
    <cellStyle name="Normal 2 2 2 6" xfId="1909" xr:uid="{535297B5-B3FB-4E4B-91E8-0FE8AE4036E3}"/>
    <cellStyle name="Normal 2 2 3" xfId="1910" xr:uid="{3CDA5EF0-F0B5-47D6-82B1-9588C8E13E7A}"/>
    <cellStyle name="Normal 2 2 4" xfId="1911" xr:uid="{0F4FC561-51A8-41E0-9179-6B8F038CB2A6}"/>
    <cellStyle name="Normal 2 2 4 2" xfId="1912" xr:uid="{945FA831-A7A1-4F4B-A5CF-F5B94178AABD}"/>
    <cellStyle name="Normal 2 2 4 3" xfId="1913" xr:uid="{4EC415FB-9B63-4200-AAFB-22B0ED413CB3}"/>
    <cellStyle name="Normal 2 2 5" xfId="1914" xr:uid="{55AFC85B-77C8-4AD1-B33B-E546CBA8F6DF}"/>
    <cellStyle name="Normal 2 2 6" xfId="1915" xr:uid="{61C6C7E4-3145-49E0-BD65-5A2C6FB86DF1}"/>
    <cellStyle name="Normal 2 20" xfId="1916" xr:uid="{2DC617D2-4386-4503-BDB5-F9058527C0E2}"/>
    <cellStyle name="Normal 2 20 2" xfId="1917" xr:uid="{B248FD85-A887-4FAB-85C1-851649991F15}"/>
    <cellStyle name="Normal 2 21" xfId="1918" xr:uid="{F2302616-6800-47DF-8FEA-988E140D23E0}"/>
    <cellStyle name="Normal 2 21 2" xfId="1919" xr:uid="{4E0586F6-FA8F-43D7-AC31-5D42DFA69C32}"/>
    <cellStyle name="Normal 2 22" xfId="1920" xr:uid="{FFC38C36-FF20-43A1-9EA9-12EFF0192C06}"/>
    <cellStyle name="Normal 2 22 2" xfId="1921" xr:uid="{FA3EF342-D615-4562-A485-B0AB6C23B577}"/>
    <cellStyle name="Normal 2 23" xfId="1922" xr:uid="{E56D0B87-9381-4544-9590-07F124E340D0}"/>
    <cellStyle name="Normal 2 23 2" xfId="1923" xr:uid="{2447C28D-F0F7-49D2-9399-11D1D79B3C90}"/>
    <cellStyle name="Normal 2 24" xfId="1924" xr:uid="{63C5E2FC-7F53-4933-A37D-6CC7E5FB5B95}"/>
    <cellStyle name="Normal 2 24 2" xfId="1925" xr:uid="{A587B6EF-98ED-4EDA-BCCE-3E1079984ACC}"/>
    <cellStyle name="Normal 2 24 2 2" xfId="1926" xr:uid="{779FCDBD-01B9-4942-80D4-D053105052DB}"/>
    <cellStyle name="Normal 2 24 3" xfId="1927" xr:uid="{D33D5609-2B57-4396-AB8D-DDE9A13DD944}"/>
    <cellStyle name="Normal 2 24 4" xfId="1928" xr:uid="{7EBCF1C1-6B2C-49EC-821D-52BFB5823084}"/>
    <cellStyle name="Normal 2 25" xfId="1929" xr:uid="{6B6BEDA9-5C88-49D7-ADDF-205B87D72E64}"/>
    <cellStyle name="Normal 2 25 2" xfId="1930" xr:uid="{F87B12E4-061D-475E-9991-BD9380F03042}"/>
    <cellStyle name="Normal 2 26" xfId="1931" xr:uid="{8471750E-8E11-4C6C-B7C2-D2D9128690BE}"/>
    <cellStyle name="Normal 2 26 2" xfId="1932" xr:uid="{8A800E8F-925F-4DF9-B429-65B65519B950}"/>
    <cellStyle name="Normal 2 27" xfId="1933" xr:uid="{35975DAC-6436-49E1-8C8B-D212DDBA8C27}"/>
    <cellStyle name="Normal 2 27 2" xfId="1934" xr:uid="{BEAD8420-4CB0-47EB-A9B0-63160C9A6EBA}"/>
    <cellStyle name="Normal 2 28" xfId="1935" xr:uid="{B103C493-B0AB-4B53-81AD-B8376349717E}"/>
    <cellStyle name="Normal 2 28 2" xfId="1936" xr:uid="{E67239AA-0ED3-479E-9C69-1AFBF052DDF2}"/>
    <cellStyle name="Normal 2 29" xfId="1937" xr:uid="{DC250454-FC8B-40B4-8420-747DA2FDF757}"/>
    <cellStyle name="Normal 2 29 2" xfId="1938" xr:uid="{40C2C827-834D-4958-8525-783926219161}"/>
    <cellStyle name="Normal 2 3" xfId="56" xr:uid="{20926653-D9EB-4798-AC30-18109D0CF105}"/>
    <cellStyle name="Normal 2 3 2" xfId="1939" xr:uid="{AD92B384-06F6-4255-8DC6-7146DDEF4D00}"/>
    <cellStyle name="Normal 2 3 3" xfId="1940" xr:uid="{EC911573-D0D1-489A-AE9B-906488416CAA}"/>
    <cellStyle name="Normal 2 30" xfId="1941" xr:uid="{E3938C4C-D25F-42E3-8165-A7BD1AF43960}"/>
    <cellStyle name="Normal 2 30 2" xfId="1942" xr:uid="{57078963-4C4B-4A1F-AAAC-B3AB16B9E68D}"/>
    <cellStyle name="Normal 2 31" xfId="1943" xr:uid="{B62D212E-600F-42BE-9BA5-540D0E0EBD54}"/>
    <cellStyle name="Normal 2 31 2" xfId="1944" xr:uid="{3C521954-8088-41C8-B3E4-474B8BB0267C}"/>
    <cellStyle name="Normal 2 32" xfId="1945" xr:uid="{4256D1C6-A8FD-45B8-9337-7B820C326E3B}"/>
    <cellStyle name="Normal 2 33" xfId="1946" xr:uid="{1D63C410-B27E-4DE0-A4ED-446199E0C074}"/>
    <cellStyle name="Normal 2 34" xfId="1947" xr:uid="{93ED9807-DF19-47D9-BDFD-FEB4051E28E1}"/>
    <cellStyle name="Normal 2 35" xfId="1948" xr:uid="{E597CBFC-C1B8-47DA-95E2-97E58F85FF8D}"/>
    <cellStyle name="Normal 2 36" xfId="1949" xr:uid="{CC1FBBE1-08AE-4097-917F-68B3BA463C32}"/>
    <cellStyle name="Normal 2 37" xfId="1950" xr:uid="{3C4739F7-4950-43CC-A4C6-EC96E613B6D4}"/>
    <cellStyle name="Normal 2 38" xfId="1951" xr:uid="{04966A5F-D514-46DA-B403-411B9B751E3F}"/>
    <cellStyle name="Normal 2 38 2" xfId="1952" xr:uid="{F06C4E54-9A7F-4938-B6C6-C59911D35CC9}"/>
    <cellStyle name="Normal 2 39" xfId="1953" xr:uid="{CC0A074D-CF4A-4F64-A8DF-4C150E13C679}"/>
    <cellStyle name="Normal 2 4" xfId="113" xr:uid="{F0FEEA3A-D4B0-4432-852E-ACED3725846F}"/>
    <cellStyle name="Normal 2 4 2" xfId="1954" xr:uid="{850BFE5B-E7D1-4602-B5AE-4F770C90DC9C}"/>
    <cellStyle name="Normal 2 4 3" xfId="1955" xr:uid="{6863B872-8493-4860-877F-578E0EA687D4}"/>
    <cellStyle name="Normal 2 4 4" xfId="1956" xr:uid="{3A0ADEC2-3D5D-4EBD-B4EE-08D3D562D6D2}"/>
    <cellStyle name="Normal 2 40" xfId="1957" xr:uid="{AA5EAA01-A85D-4B60-BF9D-50BCA1FFF631}"/>
    <cellStyle name="Normal 2 41" xfId="1958" xr:uid="{7FCBA661-ED70-4AD7-B4D0-931609533A37}"/>
    <cellStyle name="Normal 2 42" xfId="1959" xr:uid="{5384B489-42FE-44E0-8791-F84BFFC604EC}"/>
    <cellStyle name="Normal 2 43" xfId="1960" xr:uid="{10B086A5-2CAA-4107-B645-BD921C83BD08}"/>
    <cellStyle name="Normal 2 44" xfId="1961" xr:uid="{07E430C4-D96E-4C9F-BD06-A9F1F8F354CA}"/>
    <cellStyle name="Normal 2 45" xfId="1962" xr:uid="{9B4E1C88-C703-4985-82BF-45392374FF8B}"/>
    <cellStyle name="Normal 2 46" xfId="1963" xr:uid="{B0E98885-5BCF-44B7-B9A4-F460B2C8FDFC}"/>
    <cellStyle name="Normal 2 47" xfId="1964" xr:uid="{86118C58-ACEA-4CD8-AADB-DF7613C783B6}"/>
    <cellStyle name="Normal 2 48" xfId="4558" xr:uid="{82E1BB5D-47EF-45B1-AE84-A1C46DB2EB35}"/>
    <cellStyle name="Normal 2 48 2" xfId="4660" xr:uid="{AE9382BF-36FC-410E-908E-905ABDF963EF}"/>
    <cellStyle name="Normal 2 5" xfId="115" xr:uid="{94D07AF5-BEAC-4E84-ABB7-F4C060A04247}"/>
    <cellStyle name="Normal 2 5 2" xfId="1965" xr:uid="{182EA099-608C-42B8-9EEB-BF7A6CEDE463}"/>
    <cellStyle name="Normal 2 5 3" xfId="1966" xr:uid="{EEACE96A-9D85-4F56-A498-FEBBB9790171}"/>
    <cellStyle name="Normal 2 6" xfId="1967" xr:uid="{90012A56-6CDD-48A8-9003-BDB572CF5913}"/>
    <cellStyle name="Normal 2 6 2" xfId="1968" xr:uid="{5B2A5B35-08BB-4FAE-B7A5-36D4E51E9BBE}"/>
    <cellStyle name="Normal 2 7" xfId="1969" xr:uid="{06DC4621-4DB9-4CAF-8B52-00BBD649A89E}"/>
    <cellStyle name="Normal 2 7 2" xfId="1970" xr:uid="{72CB5D1F-31E4-4818-9F85-52DF6699AEC4}"/>
    <cellStyle name="Normal 2 8" xfId="1971" xr:uid="{E85FC4D3-833E-45F5-AF39-9F3EA774D5C1}"/>
    <cellStyle name="Normal 2 8 2" xfId="1972" xr:uid="{88516BDB-6970-456B-92E5-083626A50442}"/>
    <cellStyle name="Normal 2 9" xfId="1973" xr:uid="{C0F62FE2-5713-4627-B3B5-A4809AC2CFCC}"/>
    <cellStyle name="Normal 2 9 2" xfId="1974" xr:uid="{188586DF-60C7-485C-A286-305FCC44FC33}"/>
    <cellStyle name="Normal 20" xfId="1975" xr:uid="{08323F89-EEB5-4B3F-88F7-E3A016C915E1}"/>
    <cellStyle name="Normal 21" xfId="1976" xr:uid="{4E8FDC3E-7C10-4F64-A074-0ACA6714530A}"/>
    <cellStyle name="Normal 22" xfId="1977" xr:uid="{E721C7D1-7FAD-4941-A34D-A60B76484A32}"/>
    <cellStyle name="Normal 23" xfId="1978" xr:uid="{65C585D1-8D42-4591-BFD2-736F1AAB24D0}"/>
    <cellStyle name="Normal 24" xfId="1979" xr:uid="{4885378F-82C5-4846-BC17-1E492C5EEC16}"/>
    <cellStyle name="Normal 25" xfId="1980" xr:uid="{0B88430B-81E1-46CE-A985-951EB5EC5DE7}"/>
    <cellStyle name="Normal 25 10" xfId="1981" xr:uid="{A5236150-7A43-493F-B2EF-49A1297B3B69}"/>
    <cellStyle name="Normal 25 100" xfId="1982" xr:uid="{4F367BE6-444B-4357-B3EC-C2688DFA7099}"/>
    <cellStyle name="Normal 25 101" xfId="1983" xr:uid="{24EC5760-90E3-4495-94CA-6430FC8ADDFF}"/>
    <cellStyle name="Normal 25 102" xfId="1984" xr:uid="{9252D186-67D6-4424-8CB7-D8CF47A6F94D}"/>
    <cellStyle name="Normal 25 103" xfId="1985" xr:uid="{C73DCDD3-E68F-425A-898B-4CB8095D5113}"/>
    <cellStyle name="Normal 25 104" xfId="1986" xr:uid="{27D72A9E-01DE-4202-A073-6750FBAF741E}"/>
    <cellStyle name="Normal 25 105" xfId="1987" xr:uid="{859887A3-5981-440E-B757-A1A5830C6577}"/>
    <cellStyle name="Normal 25 106" xfId="1988" xr:uid="{C53D9A40-D388-4B31-927D-64285FA66404}"/>
    <cellStyle name="Normal 25 107" xfId="1989" xr:uid="{C4FFF69C-4417-4D76-8095-255707636E7A}"/>
    <cellStyle name="Normal 25 108" xfId="1990" xr:uid="{BAC2B5F8-D21A-4667-9ED8-C7E199F296F2}"/>
    <cellStyle name="Normal 25 109" xfId="1991" xr:uid="{0EBD7569-09B9-4092-9798-D592C276A711}"/>
    <cellStyle name="Normal 25 11" xfId="1992" xr:uid="{E05AD24B-052B-4C5D-8284-A5732DE9FED5}"/>
    <cellStyle name="Normal 25 12" xfId="1993" xr:uid="{3665357F-10B7-4697-8339-911EA0BB1F63}"/>
    <cellStyle name="Normal 25 13" xfId="1994" xr:uid="{568D9A8A-A929-433A-B708-1B93F8CF82C8}"/>
    <cellStyle name="Normal 25 14" xfId="1995" xr:uid="{C0982B2B-D9EC-4DD5-8C61-7472DF543FD0}"/>
    <cellStyle name="Normal 25 15" xfId="1996" xr:uid="{F730439B-FB7D-46DE-B609-3C88368C466B}"/>
    <cellStyle name="Normal 25 16" xfId="1997" xr:uid="{AC0D6BC5-6C55-493A-B201-FB8F089ECB8F}"/>
    <cellStyle name="Normal 25 17" xfId="1998" xr:uid="{E6938E84-332C-420D-A771-47F9465BDF14}"/>
    <cellStyle name="Normal 25 18" xfId="1999" xr:uid="{845EA119-461C-4434-87D1-1F19097A4283}"/>
    <cellStyle name="Normal 25 19" xfId="2000" xr:uid="{7FD6FDC4-4917-4280-9EB3-85CC6030336D}"/>
    <cellStyle name="Normal 25 2" xfId="2001" xr:uid="{4DB477D8-ACE5-47BC-8BE4-A91C718B7501}"/>
    <cellStyle name="Normal 25 20" xfId="2002" xr:uid="{D4E1D16C-C1C1-4934-B039-A80E588D5C17}"/>
    <cellStyle name="Normal 25 21" xfId="2003" xr:uid="{8B94A361-5D11-45A8-A1C0-1D8737729A64}"/>
    <cellStyle name="Normal 25 22" xfId="2004" xr:uid="{D14AB188-51A8-4221-BB60-067FD7964630}"/>
    <cellStyle name="Normal 25 23" xfId="2005" xr:uid="{C95D527E-8A6F-405B-9DE9-BD491E2BA22F}"/>
    <cellStyle name="Normal 25 24" xfId="2006" xr:uid="{7125BB51-D225-41A5-977A-76376E440473}"/>
    <cellStyle name="Normal 25 25" xfId="2007" xr:uid="{D433E749-35CF-423F-B76A-D250EFA16452}"/>
    <cellStyle name="Normal 25 26" xfId="2008" xr:uid="{25B8FCC3-1DEC-47AE-BEB4-AD47E0F40F20}"/>
    <cellStyle name="Normal 25 27" xfId="2009" xr:uid="{CBAD7616-9585-4B14-9C5E-6B468379575A}"/>
    <cellStyle name="Normal 25 28" xfId="2010" xr:uid="{000A1CB6-E322-4D08-A45E-9B305C31FF9D}"/>
    <cellStyle name="Normal 25 29" xfId="2011" xr:uid="{61C86E9B-D276-4020-B2E0-A5E35AA8AE1B}"/>
    <cellStyle name="Normal 25 3" xfId="2012" xr:uid="{E4C96729-3D0F-44F2-B8DB-27F96DD79322}"/>
    <cellStyle name="Normal 25 30" xfId="2013" xr:uid="{BB0F12D8-4F13-494A-BF24-0DB9B46CCBD2}"/>
    <cellStyle name="Normal 25 31" xfId="2014" xr:uid="{EFB913C4-81FB-496C-AF95-4FF7EAACCBA5}"/>
    <cellStyle name="Normal 25 32" xfId="2015" xr:uid="{250339AF-7761-4BFA-95AA-CA024C5773CE}"/>
    <cellStyle name="Normal 25 33" xfId="2016" xr:uid="{73A40621-AA3C-4850-8DA5-01E6B7B4A915}"/>
    <cellStyle name="Normal 25 34" xfId="2017" xr:uid="{2AEB4A9B-8583-49B0-B874-2A9ED8727CF3}"/>
    <cellStyle name="Normal 25 35" xfId="2018" xr:uid="{21650E5D-8063-48EE-B8BF-4F93F0C0ABB9}"/>
    <cellStyle name="Normal 25 36" xfId="2019" xr:uid="{1EC1A869-B391-4EC8-ABA0-2FE02C652F50}"/>
    <cellStyle name="Normal 25 37" xfId="2020" xr:uid="{A3593BD9-9438-4C17-B2FB-1811758B566A}"/>
    <cellStyle name="Normal 25 38" xfId="2021" xr:uid="{0E533C67-41BF-4899-A9E2-ECAE083110DF}"/>
    <cellStyle name="Normal 25 39" xfId="2022" xr:uid="{0E927723-18CF-40B7-9DCF-80B1CFD32C86}"/>
    <cellStyle name="Normal 25 4" xfId="2023" xr:uid="{E5C85143-D7B7-4A13-B605-DC0A3E18FB34}"/>
    <cellStyle name="Normal 25 40" xfId="2024" xr:uid="{11593CD4-CA2F-4066-9EAA-CBE68B38BA54}"/>
    <cellStyle name="Normal 25 41" xfId="2025" xr:uid="{12614235-33B0-4706-855B-70F96248BCD4}"/>
    <cellStyle name="Normal 25 42" xfId="2026" xr:uid="{42CF4E79-FB80-4214-95FF-25D1064B3558}"/>
    <cellStyle name="Normal 25 43" xfId="2027" xr:uid="{9A1E9493-32BB-47BD-8265-E4860348DFB1}"/>
    <cellStyle name="Normal 25 44" xfId="2028" xr:uid="{F7035E75-FC3F-4E25-A6DD-8F24774BDDD9}"/>
    <cellStyle name="Normal 25 45" xfId="2029" xr:uid="{547AFC51-D55C-4BBB-8618-F4A9DF71491F}"/>
    <cellStyle name="Normal 25 46" xfId="2030" xr:uid="{BD93D541-B761-41D8-934E-4ABD8BD1FF0E}"/>
    <cellStyle name="Normal 25 47" xfId="2031" xr:uid="{B2ABE36D-0316-4268-B347-0F9034AA0CBC}"/>
    <cellStyle name="Normal 25 48" xfId="2032" xr:uid="{7F44EC7A-127C-4092-B9E0-39A982AD0FF6}"/>
    <cellStyle name="Normal 25 49" xfId="2033" xr:uid="{C4625D30-889E-4EE2-9F27-042F0A5EEC9B}"/>
    <cellStyle name="Normal 25 5" xfId="2034" xr:uid="{423B7C45-606C-4178-883A-25E16A241639}"/>
    <cellStyle name="Normal 25 50" xfId="2035" xr:uid="{AAB109E9-16E4-4E80-9BC5-AFC90E821D1C}"/>
    <cellStyle name="Normal 25 51" xfId="2036" xr:uid="{55361D3C-A4B6-43B6-B9CE-2F9BBDDBC58C}"/>
    <cellStyle name="Normal 25 52" xfId="2037" xr:uid="{DB6E80BC-6C76-43B7-A0FE-44F4C133FD74}"/>
    <cellStyle name="Normal 25 53" xfId="2038" xr:uid="{276383D3-6201-4521-AF7B-6BF450C6FEB6}"/>
    <cellStyle name="Normal 25 54" xfId="2039" xr:uid="{8734187E-0B88-46B2-BD2D-04A0EF60DA6C}"/>
    <cellStyle name="Normal 25 55" xfId="2040" xr:uid="{4353A738-D78E-4050-90DA-E03DED7F7169}"/>
    <cellStyle name="Normal 25 56" xfId="2041" xr:uid="{8816EA01-B19E-49D3-86F4-8C6E364FDA52}"/>
    <cellStyle name="Normal 25 57" xfId="2042" xr:uid="{E850F121-D8A6-4575-ABB4-54AA3466CC4C}"/>
    <cellStyle name="Normal 25 58" xfId="2043" xr:uid="{3FA3B9CB-FDB2-477F-B198-9F630E484F7E}"/>
    <cellStyle name="Normal 25 59" xfId="2044" xr:uid="{23256531-4DB0-44EF-AF1D-9853D60F3F64}"/>
    <cellStyle name="Normal 25 6" xfId="2045" xr:uid="{0EACA083-F5FC-45FD-B900-E1D59B465256}"/>
    <cellStyle name="Normal 25 60" xfId="2046" xr:uid="{44238148-5B42-43ED-964D-F5B2F4C558D4}"/>
    <cellStyle name="Normal 25 61" xfId="2047" xr:uid="{4B44F2DF-3483-449E-9622-B7DC55F39B76}"/>
    <cellStyle name="Normal 25 62" xfId="2048" xr:uid="{A7181E5D-DEC3-4D1B-A154-7A9C24178349}"/>
    <cellStyle name="Normal 25 63" xfId="2049" xr:uid="{0212F757-B496-484F-9643-4DE7DF5C8494}"/>
    <cellStyle name="Normal 25 64" xfId="2050" xr:uid="{701FEFC9-33B3-42B3-AED2-1397A2CA9EEB}"/>
    <cellStyle name="Normal 25 65" xfId="2051" xr:uid="{5510412F-FE95-43AB-BDE3-906C61B61678}"/>
    <cellStyle name="Normal 25 66" xfId="2052" xr:uid="{61238350-A0D1-44DC-A293-1057DFAFFA54}"/>
    <cellStyle name="Normal 25 67" xfId="2053" xr:uid="{B306A7DC-42BD-4318-A663-E37451C84AAD}"/>
    <cellStyle name="Normal 25 68" xfId="2054" xr:uid="{1AFA9CB3-773F-4113-95C3-562DB7B89B92}"/>
    <cellStyle name="Normal 25 69" xfId="2055" xr:uid="{9F4DC678-A7F2-4A2C-BD0D-3701FCDBEF7A}"/>
    <cellStyle name="Normal 25 7" xfId="2056" xr:uid="{38798228-3AEB-447C-9CC8-35B160FD0620}"/>
    <cellStyle name="Normal 25 70" xfId="2057" xr:uid="{0333E6E8-75B9-422E-B3EF-C8711F6218DB}"/>
    <cellStyle name="Normal 25 71" xfId="2058" xr:uid="{3C44E822-4C19-4795-831D-1355258900F7}"/>
    <cellStyle name="Normal 25 72" xfId="2059" xr:uid="{047E4AA6-E05D-4A91-8A6D-68B8B42F9C15}"/>
    <cellStyle name="Normal 25 73" xfId="2060" xr:uid="{56760443-4B01-42B3-8903-2C19EC3C7612}"/>
    <cellStyle name="Normal 25 74" xfId="2061" xr:uid="{58F200FE-2FA8-44CD-B693-1C965EA41292}"/>
    <cellStyle name="Normal 25 75" xfId="2062" xr:uid="{D0C862B7-3F0E-49E4-8221-83959C0F60AA}"/>
    <cellStyle name="Normal 25 76" xfId="2063" xr:uid="{CE5A6859-853E-498E-B0D4-D2955A308DCA}"/>
    <cellStyle name="Normal 25 77" xfId="2064" xr:uid="{E89D58E3-1D76-4BEE-87EB-FC924C00146B}"/>
    <cellStyle name="Normal 25 78" xfId="2065" xr:uid="{30619A78-0118-49CA-96BD-8EC2F5ADAAA6}"/>
    <cellStyle name="Normal 25 79" xfId="2066" xr:uid="{37DE7266-A79A-47E0-972F-3240789F2F0E}"/>
    <cellStyle name="Normal 25 8" xfId="2067" xr:uid="{846B79E7-F19B-4D10-9F04-61850C25B5A9}"/>
    <cellStyle name="Normal 25 80" xfId="2068" xr:uid="{EB5CEC75-49F1-4D78-A5E7-0DB8663E6C27}"/>
    <cellStyle name="Normal 25 81" xfId="2069" xr:uid="{B3E3E76D-92CD-4EB9-ADE2-18FDAABBB38B}"/>
    <cellStyle name="Normal 25 82" xfId="2070" xr:uid="{F3EE7F07-B196-4DDA-99E7-28B6A36A967C}"/>
    <cellStyle name="Normal 25 83" xfId="2071" xr:uid="{DCBEB031-ACB1-4386-A7AB-CCD957B3129F}"/>
    <cellStyle name="Normal 25 84" xfId="2072" xr:uid="{AE92E409-2EB5-4ADE-94B7-3CDBB1B1FF4B}"/>
    <cellStyle name="Normal 25 85" xfId="2073" xr:uid="{A0B73C12-777D-4F92-91DD-7DB96C92D82B}"/>
    <cellStyle name="Normal 25 86" xfId="2074" xr:uid="{A0E44866-4EAE-4C4A-ADBC-20BA975C57DF}"/>
    <cellStyle name="Normal 25 87" xfId="2075" xr:uid="{5F61E955-8E9A-4E1B-9F27-C0A4DF5D1608}"/>
    <cellStyle name="Normal 25 88" xfId="2076" xr:uid="{58C996BE-D751-48F0-9901-F445EF0EA6C9}"/>
    <cellStyle name="Normal 25 89" xfId="2077" xr:uid="{BA4FF869-3567-4E7D-91D4-11AD079E0CED}"/>
    <cellStyle name="Normal 25 9" xfId="2078" xr:uid="{A429E743-435F-4F13-83C5-D5CFA1AD67C4}"/>
    <cellStyle name="Normal 25 90" xfId="2079" xr:uid="{0A3B1F05-4518-4ABD-8672-D7827AD8007E}"/>
    <cellStyle name="Normal 25 91" xfId="2080" xr:uid="{A06D162A-EFCC-4C0A-B906-DC6882BFC2EC}"/>
    <cellStyle name="Normal 25 92" xfId="2081" xr:uid="{9DB65A78-713A-4966-BF39-C77A79FC03D7}"/>
    <cellStyle name="Normal 25 93" xfId="2082" xr:uid="{DCFC03FB-F5A9-4E77-A1BA-FEBE777CF166}"/>
    <cellStyle name="Normal 25 94" xfId="2083" xr:uid="{B664BD58-3976-4C8A-868F-9E1634A7EFC6}"/>
    <cellStyle name="Normal 25 95" xfId="2084" xr:uid="{CFF1AC16-D659-429C-812A-B4376F67688C}"/>
    <cellStyle name="Normal 25 96" xfId="2085" xr:uid="{DED788AF-4B63-499A-B814-014AE40907CD}"/>
    <cellStyle name="Normal 25 97" xfId="2086" xr:uid="{691029FD-D9AD-466B-9A41-50CCEAE58233}"/>
    <cellStyle name="Normal 25 98" xfId="2087" xr:uid="{F5724162-CBF1-49E5-A497-4E9300D16DEF}"/>
    <cellStyle name="Normal 25 99" xfId="2088" xr:uid="{5E70EF69-8434-4799-B05A-29BEA7216354}"/>
    <cellStyle name="Normal 26" xfId="2089" xr:uid="{02C49168-D165-48B6-AB24-6BEBF38DEFDE}"/>
    <cellStyle name="Normal 26 10" xfId="2090" xr:uid="{88D6047C-086B-4C02-9D34-02F7889764ED}"/>
    <cellStyle name="Normal 26 100" xfId="2091" xr:uid="{7DD3BBC5-52CB-4D39-A3CD-F8D1AFEB6288}"/>
    <cellStyle name="Normal 26 101" xfId="2092" xr:uid="{EA710A19-CCA9-4E08-8CBB-2C513B2BB89C}"/>
    <cellStyle name="Normal 26 102" xfId="2093" xr:uid="{C911E176-D9C6-4227-BE89-50BF2E50B7BB}"/>
    <cellStyle name="Normal 26 103" xfId="2094" xr:uid="{9A1E5F7F-6381-4D81-AFBC-3B285E46C248}"/>
    <cellStyle name="Normal 26 104" xfId="2095" xr:uid="{32CA0775-1C09-4188-9F52-7661D5D08FAF}"/>
    <cellStyle name="Normal 26 105" xfId="2096" xr:uid="{6B02432B-CA8F-4C17-B95E-47F6C204A7BF}"/>
    <cellStyle name="Normal 26 106" xfId="2097" xr:uid="{F456EEF5-A5C8-4FEF-89CD-0C5EF163CCC5}"/>
    <cellStyle name="Normal 26 107" xfId="2098" xr:uid="{BACCEBFA-9DDA-40D0-B936-DCAEF2D2C6DC}"/>
    <cellStyle name="Normal 26 108" xfId="2099" xr:uid="{65531C36-E142-42CB-9BA8-D8BCF583E7FD}"/>
    <cellStyle name="Normal 26 109" xfId="2100" xr:uid="{DC9C5C90-FEE7-40DA-9F2D-6A983546A361}"/>
    <cellStyle name="Normal 26 11" xfId="2101" xr:uid="{09B54E62-B509-438B-8AC1-430EE8DAF2C0}"/>
    <cellStyle name="Normal 26 12" xfId="2102" xr:uid="{1C766DB0-E56E-4111-994A-87D9509F918D}"/>
    <cellStyle name="Normal 26 13" xfId="2103" xr:uid="{856C6437-671C-4EDC-B8E7-13248E0B3769}"/>
    <cellStyle name="Normal 26 14" xfId="2104" xr:uid="{3D64764F-B60C-48FD-B952-C1A95DC15ED8}"/>
    <cellStyle name="Normal 26 15" xfId="2105" xr:uid="{CE9D1AAB-0A70-412B-BA8F-13AFF723532E}"/>
    <cellStyle name="Normal 26 16" xfId="2106" xr:uid="{929B2AAE-E4C0-4833-9BD9-701D1A45003D}"/>
    <cellStyle name="Normal 26 17" xfId="2107" xr:uid="{A5338B73-D34B-437C-9786-D69808A37C52}"/>
    <cellStyle name="Normal 26 18" xfId="2108" xr:uid="{4F8CB888-1BF9-471D-B68E-A8A3285D9384}"/>
    <cellStyle name="Normal 26 19" xfId="2109" xr:uid="{908F8672-BEE9-4AC2-9352-7102AACC41D7}"/>
    <cellStyle name="Normal 26 2" xfId="2110" xr:uid="{26BBE029-742F-46A8-A51B-2D39C6DD1399}"/>
    <cellStyle name="Normal 26 20" xfId="2111" xr:uid="{AB446A49-331B-46EF-ABE2-8EEAEBC190A5}"/>
    <cellStyle name="Normal 26 21" xfId="2112" xr:uid="{70C8C1A9-13A7-4043-B876-2442AA4B0A15}"/>
    <cellStyle name="Normal 26 22" xfId="2113" xr:uid="{287A0AF4-25E3-45BC-932C-6630C4FFBD04}"/>
    <cellStyle name="Normal 26 23" xfId="2114" xr:uid="{B4F97075-9C1A-447A-B89B-8D14E3B55119}"/>
    <cellStyle name="Normal 26 24" xfId="2115" xr:uid="{E7B3A9B8-66CF-4CFD-8CE9-BDBB8FFA2077}"/>
    <cellStyle name="Normal 26 25" xfId="2116" xr:uid="{409E01F5-6D0E-4722-8CE5-0C75C3ABA3DA}"/>
    <cellStyle name="Normal 26 26" xfId="2117" xr:uid="{47FD3E99-A0A0-4433-A1FD-51732D4E3C57}"/>
    <cellStyle name="Normal 26 27" xfId="2118" xr:uid="{616BA633-3D5C-4261-BBA6-1FEF69C01491}"/>
    <cellStyle name="Normal 26 28" xfId="2119" xr:uid="{CA9F4530-41DD-4B99-AB47-983B1556A9F3}"/>
    <cellStyle name="Normal 26 29" xfId="2120" xr:uid="{164F52A7-7B04-47F9-8ED9-A8DFDB3C9F3A}"/>
    <cellStyle name="Normal 26 3" xfId="2121" xr:uid="{CAF5BD5C-D898-47E7-828E-AE5E405164D7}"/>
    <cellStyle name="Normal 26 30" xfId="2122" xr:uid="{89A29018-F744-46A4-AFB5-91415531C6C1}"/>
    <cellStyle name="Normal 26 31" xfId="2123" xr:uid="{57316C58-4105-4867-A8CF-449BE2630039}"/>
    <cellStyle name="Normal 26 32" xfId="2124" xr:uid="{AF6B76A8-18B4-40B0-9C0E-63474CABD37A}"/>
    <cellStyle name="Normal 26 33" xfId="2125" xr:uid="{299D99CF-0612-4D0D-B845-76249C8AB849}"/>
    <cellStyle name="Normal 26 34" xfId="2126" xr:uid="{501DC4AB-D26C-4F60-BEF7-D5DBCA3CBB85}"/>
    <cellStyle name="Normal 26 35" xfId="2127" xr:uid="{04A874F3-DC75-4BFD-884F-D5840091F6AE}"/>
    <cellStyle name="Normal 26 36" xfId="2128" xr:uid="{DFE209FF-D684-4700-B2DF-4E5DC82F55BC}"/>
    <cellStyle name="Normal 26 37" xfId="2129" xr:uid="{27B8FB1F-7D1F-41BA-8ACB-7A1B03238086}"/>
    <cellStyle name="Normal 26 38" xfId="2130" xr:uid="{DDABDE69-C1E4-4DB0-B8D5-F3985997B433}"/>
    <cellStyle name="Normal 26 39" xfId="2131" xr:uid="{A83B8A0C-A458-4E46-AAB7-B5E8B7AEF7B1}"/>
    <cellStyle name="Normal 26 4" xfId="2132" xr:uid="{5E2346FD-6EC2-417B-9F26-A6B857DC7AB1}"/>
    <cellStyle name="Normal 26 40" xfId="2133" xr:uid="{98F7B112-2CD9-435C-9A07-219E220AA759}"/>
    <cellStyle name="Normal 26 41" xfId="2134" xr:uid="{832FE26C-377F-43DC-A481-F3896BFF6FE3}"/>
    <cellStyle name="Normal 26 42" xfId="2135" xr:uid="{4FD62E8C-5055-47D4-9ECB-171A2152B0DA}"/>
    <cellStyle name="Normal 26 43" xfId="2136" xr:uid="{760E5189-E6A4-4D74-AB5B-F9330647E406}"/>
    <cellStyle name="Normal 26 44" xfId="2137" xr:uid="{9AEF09A7-F059-4D4A-935E-76F8E122514B}"/>
    <cellStyle name="Normal 26 45" xfId="2138" xr:uid="{F65811D2-8022-43BA-B136-786A6EA693B4}"/>
    <cellStyle name="Normal 26 46" xfId="2139" xr:uid="{38EE5E44-0D02-4931-A09B-450D081E1633}"/>
    <cellStyle name="Normal 26 47" xfId="2140" xr:uid="{4A266F50-3381-490E-A429-693D4A59D042}"/>
    <cellStyle name="Normal 26 48" xfId="2141" xr:uid="{99084BE7-0DBE-49EC-B424-3B6B708DCA4C}"/>
    <cellStyle name="Normal 26 49" xfId="2142" xr:uid="{376DEE55-94F8-4C78-B9D8-2E39B183DDA7}"/>
    <cellStyle name="Normal 26 5" xfId="2143" xr:uid="{2A00A4D2-5FB0-4B20-B687-9A321D831C47}"/>
    <cellStyle name="Normal 26 50" xfId="2144" xr:uid="{FA0C4BA1-D9C5-4D5E-A174-C19C0BEBFBDB}"/>
    <cellStyle name="Normal 26 51" xfId="2145" xr:uid="{88879A62-FED5-4983-8AD6-44B536B84FE9}"/>
    <cellStyle name="Normal 26 52" xfId="2146" xr:uid="{BCAADE9D-EB68-4F41-8570-D9B5F2C664BC}"/>
    <cellStyle name="Normal 26 53" xfId="2147" xr:uid="{DB9A162C-BD37-4F9D-85BF-10C2801EBD54}"/>
    <cellStyle name="Normal 26 54" xfId="2148" xr:uid="{210560DC-6C18-4733-85AD-21242DF4E2D2}"/>
    <cellStyle name="Normal 26 55" xfId="2149" xr:uid="{0583EBEA-BB15-4B81-B085-EEAED11F367C}"/>
    <cellStyle name="Normal 26 56" xfId="2150" xr:uid="{CEA5D6E7-3295-4AF2-9754-A4B7AE7CB176}"/>
    <cellStyle name="Normal 26 57" xfId="2151" xr:uid="{FA90C71A-97E8-4BCB-BFAD-35FED35A7AC0}"/>
    <cellStyle name="Normal 26 58" xfId="2152" xr:uid="{C8DCD2C9-1895-419C-AE82-2A66972E91DF}"/>
    <cellStyle name="Normal 26 59" xfId="2153" xr:uid="{D4B01F5A-87DE-466A-93AB-228B4C14C48B}"/>
    <cellStyle name="Normal 26 6" xfId="2154" xr:uid="{BB781607-09B6-48FE-A5BA-42276CE6E5C6}"/>
    <cellStyle name="Normal 26 60" xfId="2155" xr:uid="{31A64969-8DF9-4825-BAC2-81DFE0855500}"/>
    <cellStyle name="Normal 26 61" xfId="2156" xr:uid="{8E551888-3743-4860-B534-C054E6B920DB}"/>
    <cellStyle name="Normal 26 62" xfId="2157" xr:uid="{C75CC6F2-AB8E-4E50-9E70-65B3378BC0BE}"/>
    <cellStyle name="Normal 26 63" xfId="2158" xr:uid="{A85B4590-AEA6-4848-81DD-8FF37ADD5E85}"/>
    <cellStyle name="Normal 26 64" xfId="2159" xr:uid="{04C9CCD3-D33D-4B30-B580-8BAE1F9F27EF}"/>
    <cellStyle name="Normal 26 65" xfId="2160" xr:uid="{08B19390-FEFE-4C36-8A6B-C17C2C23D7E7}"/>
    <cellStyle name="Normal 26 66" xfId="2161" xr:uid="{A5D971DB-0BE1-4D11-AD2C-40EC44217B6B}"/>
    <cellStyle name="Normal 26 67" xfId="2162" xr:uid="{E6BBFE2E-480C-4356-BD21-777BC7962AEA}"/>
    <cellStyle name="Normal 26 68" xfId="2163" xr:uid="{C3A3C230-7177-4EAE-9003-8221DF1F76A8}"/>
    <cellStyle name="Normal 26 69" xfId="2164" xr:uid="{619844BC-FFC9-4786-AC87-78E0602AD45D}"/>
    <cellStyle name="Normal 26 7" xfId="2165" xr:uid="{084B664C-510D-4EFE-B757-EADD5D952A8D}"/>
    <cellStyle name="Normal 26 70" xfId="2166" xr:uid="{A9B19398-AF73-40CF-B4A0-B3EDA8FABA39}"/>
    <cellStyle name="Normal 26 71" xfId="2167" xr:uid="{28DA8BF3-05F3-4F83-910D-E6244CA7EDAF}"/>
    <cellStyle name="Normal 26 72" xfId="2168" xr:uid="{32F70554-B846-45D1-B760-B36BB3BFF7FF}"/>
    <cellStyle name="Normal 26 73" xfId="2169" xr:uid="{E2142F1B-C3BA-4BB5-9D6A-BD8DE8A92C13}"/>
    <cellStyle name="Normal 26 74" xfId="2170" xr:uid="{5912DA27-6FA7-41BA-BD38-5D084312AD5F}"/>
    <cellStyle name="Normal 26 75" xfId="2171" xr:uid="{8A196495-04D2-4D5A-865F-71C6BE6EDE41}"/>
    <cellStyle name="Normal 26 76" xfId="2172" xr:uid="{E84442EE-D4AC-474B-8489-E5E0000C058F}"/>
    <cellStyle name="Normal 26 77" xfId="2173" xr:uid="{DFDD29C1-1E72-423D-B8E6-BFC016E9486D}"/>
    <cellStyle name="Normal 26 78" xfId="2174" xr:uid="{64097A20-C976-4218-A050-01A3ACF4F0C8}"/>
    <cellStyle name="Normal 26 79" xfId="2175" xr:uid="{CF135FB5-D924-4EBD-8CEB-FA52AE4AB751}"/>
    <cellStyle name="Normal 26 8" xfId="2176" xr:uid="{8B98D07F-B39A-4D92-88DB-4BA9C0E2FE9D}"/>
    <cellStyle name="Normal 26 80" xfId="2177" xr:uid="{5DAEE764-8204-4774-93C7-1EF912FF6519}"/>
    <cellStyle name="Normal 26 81" xfId="2178" xr:uid="{5C6F66E6-FEEE-48AB-88F5-E4710FA3A437}"/>
    <cellStyle name="Normal 26 82" xfId="2179" xr:uid="{FE2A780D-F143-4EA8-9286-2E25AF084539}"/>
    <cellStyle name="Normal 26 83" xfId="2180" xr:uid="{EA6B7217-AA94-41D3-B1B1-E0716D95917D}"/>
    <cellStyle name="Normal 26 84" xfId="2181" xr:uid="{EA342897-B5AA-4ED5-8778-2CA56FD6C2FA}"/>
    <cellStyle name="Normal 26 85" xfId="2182" xr:uid="{DC88CFEB-978D-4EDA-8316-4AFD6EC1E086}"/>
    <cellStyle name="Normal 26 86" xfId="2183" xr:uid="{5F51F7FD-EC77-47FA-A7C7-A15954FAFEF1}"/>
    <cellStyle name="Normal 26 87" xfId="2184" xr:uid="{E3C18A1D-51E2-4221-B355-1E8203E09379}"/>
    <cellStyle name="Normal 26 88" xfId="2185" xr:uid="{98D47BE1-4968-4B91-B05F-1BA39F5FE728}"/>
    <cellStyle name="Normal 26 89" xfId="2186" xr:uid="{10FF4E48-143E-4B65-99DC-FDF6EB0A69FA}"/>
    <cellStyle name="Normal 26 9" xfId="2187" xr:uid="{927D839E-36C4-460C-91F3-25360F230E2B}"/>
    <cellStyle name="Normal 26 90" xfId="2188" xr:uid="{A80485A8-099D-4A0F-B94D-BF16155CD923}"/>
    <cellStyle name="Normal 26 91" xfId="2189" xr:uid="{A3199A36-2F3F-4357-88BD-014AAAA22C49}"/>
    <cellStyle name="Normal 26 92" xfId="2190" xr:uid="{6E5E3FC7-1347-4432-A37A-4B1A7B1EE2F6}"/>
    <cellStyle name="Normal 26 93" xfId="2191" xr:uid="{7D03DF5C-224C-4768-BCE8-3728919C85D7}"/>
    <cellStyle name="Normal 26 94" xfId="2192" xr:uid="{95582348-37D0-4D38-917B-EB1F47F7758C}"/>
    <cellStyle name="Normal 26 95" xfId="2193" xr:uid="{59CEFA29-8413-469D-834E-23AD2C5F9E42}"/>
    <cellStyle name="Normal 26 96" xfId="2194" xr:uid="{C27D7995-7A3F-444D-A516-0CB5A35AF5D1}"/>
    <cellStyle name="Normal 26 97" xfId="2195" xr:uid="{71DDE7AF-DB9C-40F4-BA72-2B13A8616D1D}"/>
    <cellStyle name="Normal 26 98" xfId="2196" xr:uid="{9132F971-6332-46AC-8781-40FFFA5DA4E8}"/>
    <cellStyle name="Normal 26 99" xfId="2197" xr:uid="{2F3DC68A-9B8E-49D1-AE41-5FD173E4277C}"/>
    <cellStyle name="Normal 27" xfId="2198" xr:uid="{8D6A8EA0-9D93-459C-91B3-9922594EA21F}"/>
    <cellStyle name="Normal 27 10" xfId="2199" xr:uid="{9FFDF02B-4C08-4F3C-AC63-A8608FDFF303}"/>
    <cellStyle name="Normal 27 100" xfId="2200" xr:uid="{E1414F8B-747E-4434-ABFA-9F67458517D3}"/>
    <cellStyle name="Normal 27 101" xfId="2201" xr:uid="{0B11A624-9516-412F-8C64-889E5926AB5A}"/>
    <cellStyle name="Normal 27 102" xfId="2202" xr:uid="{04058673-1FF7-4E0F-B69C-932C7384E553}"/>
    <cellStyle name="Normal 27 103" xfId="2203" xr:uid="{23E184D7-D126-4467-8F65-57AD1BBDE6D7}"/>
    <cellStyle name="Normal 27 104" xfId="2204" xr:uid="{40C9E12B-2FA2-417A-9AAC-54C6BC0AFA04}"/>
    <cellStyle name="Normal 27 105" xfId="2205" xr:uid="{3F70D55B-1776-4A5A-9F35-F599A9173B82}"/>
    <cellStyle name="Normal 27 106" xfId="2206" xr:uid="{6A2A6C8A-3623-4EE5-A06E-5D9D8B3FD6C3}"/>
    <cellStyle name="Normal 27 107" xfId="2207" xr:uid="{C2E3C7F4-67FF-45F7-8423-A48D411E2081}"/>
    <cellStyle name="Normal 27 108" xfId="2208" xr:uid="{CCAC9850-8BB2-4391-A290-4C35276EF614}"/>
    <cellStyle name="Normal 27 109" xfId="2209" xr:uid="{379ED1DD-0583-472A-B14B-5355669368DD}"/>
    <cellStyle name="Normal 27 11" xfId="2210" xr:uid="{AFC42931-4290-4879-A318-833C494C8758}"/>
    <cellStyle name="Normal 27 12" xfId="2211" xr:uid="{7E73BEB5-DAAB-4C4D-BC72-A819F877AC48}"/>
    <cellStyle name="Normal 27 13" xfId="2212" xr:uid="{78BCD871-3E10-4F6B-813F-9AE835E22AA8}"/>
    <cellStyle name="Normal 27 14" xfId="2213" xr:uid="{92D63CEB-6E9D-4DC0-B0D4-D9FA925EAA79}"/>
    <cellStyle name="Normal 27 15" xfId="2214" xr:uid="{D7A6E8DD-1932-4954-B121-D0FEFEE1E8E8}"/>
    <cellStyle name="Normal 27 16" xfId="2215" xr:uid="{0F53E9DA-0A5C-4FE7-9AFD-EDAB099B2E80}"/>
    <cellStyle name="Normal 27 17" xfId="2216" xr:uid="{6CA5AB51-AE7D-485B-A0D7-7AE6A1FAEA49}"/>
    <cellStyle name="Normal 27 18" xfId="2217" xr:uid="{A51A10D5-1F4B-4D63-B40C-EAE8C9920747}"/>
    <cellStyle name="Normal 27 19" xfId="2218" xr:uid="{84D415D0-33AA-49FD-9023-EEC1A2B9752F}"/>
    <cellStyle name="Normal 27 2" xfId="2219" xr:uid="{1F128B31-82DD-4A9B-A3E1-B76AAF4D1FE7}"/>
    <cellStyle name="Normal 27 20" xfId="2220" xr:uid="{C12B2928-FE6C-47DF-98D8-B7F614559118}"/>
    <cellStyle name="Normal 27 21" xfId="2221" xr:uid="{B4F2C6F6-EDCE-4614-BAB0-8EB51A084862}"/>
    <cellStyle name="Normal 27 22" xfId="2222" xr:uid="{20B36F2F-B570-41E6-8519-8A1E74286DFC}"/>
    <cellStyle name="Normal 27 23" xfId="2223" xr:uid="{D614488E-6A16-461F-AAED-5EE538B5BEE1}"/>
    <cellStyle name="Normal 27 24" xfId="2224" xr:uid="{E802BAE2-F60E-4786-8987-17376A8A4A68}"/>
    <cellStyle name="Normal 27 25" xfId="2225" xr:uid="{54771875-67FD-4671-9245-7CCC56643F96}"/>
    <cellStyle name="Normal 27 26" xfId="2226" xr:uid="{D632D376-D32D-4B1E-8A14-48536F1E6A8E}"/>
    <cellStyle name="Normal 27 27" xfId="2227" xr:uid="{85220345-D91B-4169-9F0A-F993FF21CBCA}"/>
    <cellStyle name="Normal 27 28" xfId="2228" xr:uid="{6C296879-93B5-4D9E-B312-438572D5A958}"/>
    <cellStyle name="Normal 27 29" xfId="2229" xr:uid="{C0641717-77E5-4A2E-B6C5-7A55EC88B023}"/>
    <cellStyle name="Normal 27 3" xfId="2230" xr:uid="{CE624B72-1A8D-47BB-98AD-30FD9221BFA6}"/>
    <cellStyle name="Normal 27 30" xfId="2231" xr:uid="{47433FD3-5C03-4BDA-B83E-67F59B5B34DB}"/>
    <cellStyle name="Normal 27 31" xfId="2232" xr:uid="{2423045E-1DD7-4234-AFE1-CB80056AAF9D}"/>
    <cellStyle name="Normal 27 32" xfId="2233" xr:uid="{43ECAAFA-00D5-46B9-892F-DD852A8E8399}"/>
    <cellStyle name="Normal 27 33" xfId="2234" xr:uid="{3927D2AE-3B14-4D48-AC3A-1876747A4D87}"/>
    <cellStyle name="Normal 27 34" xfId="2235" xr:uid="{8E278DE8-E74F-470E-ACEE-660E69953F8A}"/>
    <cellStyle name="Normal 27 35" xfId="2236" xr:uid="{7867EF1A-D9EA-49C6-AE1C-6DD347569C01}"/>
    <cellStyle name="Normal 27 36" xfId="2237" xr:uid="{8DFB6A88-4B0E-4E10-B542-2F9B0072F252}"/>
    <cellStyle name="Normal 27 37" xfId="2238" xr:uid="{31F5427F-7095-4210-B2E1-1BBDF9B5A628}"/>
    <cellStyle name="Normal 27 38" xfId="2239" xr:uid="{842367C8-4980-48AF-B63E-B2B3B1382B4F}"/>
    <cellStyle name="Normal 27 39" xfId="2240" xr:uid="{EE7AB443-5464-4CF7-A492-CD10BA9DFE94}"/>
    <cellStyle name="Normal 27 4" xfId="2241" xr:uid="{A7FE612A-9DFE-4281-AD88-34D8BA1429F6}"/>
    <cellStyle name="Normal 27 40" xfId="2242" xr:uid="{A5593189-239A-4271-9CAC-C85E3638F590}"/>
    <cellStyle name="Normal 27 41" xfId="2243" xr:uid="{3090AED8-4E2E-4514-A400-C193E2A7FFC6}"/>
    <cellStyle name="Normal 27 42" xfId="2244" xr:uid="{EAF83B41-5FF3-4A88-B9FA-910B86E8145B}"/>
    <cellStyle name="Normal 27 43" xfId="2245" xr:uid="{A8696227-14A7-4321-A843-9D50EA59E9D4}"/>
    <cellStyle name="Normal 27 44" xfId="2246" xr:uid="{A05E76B2-862E-428D-9990-0DD0B9876083}"/>
    <cellStyle name="Normal 27 45" xfId="2247" xr:uid="{8BCD41AA-A374-4527-A9CC-3BB0EADDEA84}"/>
    <cellStyle name="Normal 27 46" xfId="2248" xr:uid="{37226941-1F17-4586-A672-D356515FF75F}"/>
    <cellStyle name="Normal 27 47" xfId="2249" xr:uid="{AEE69123-E5C4-4F23-BA04-FB05FC8C8A72}"/>
    <cellStyle name="Normal 27 48" xfId="2250" xr:uid="{A130CD46-16F5-46EC-88AC-6C1E9C1B18D3}"/>
    <cellStyle name="Normal 27 49" xfId="2251" xr:uid="{AECBDAEB-8189-4E68-A9CF-B9EEAA8418D9}"/>
    <cellStyle name="Normal 27 5" xfId="2252" xr:uid="{40C4D13D-66D3-4414-83B0-ACCBADC99DEF}"/>
    <cellStyle name="Normal 27 50" xfId="2253" xr:uid="{A62721D0-DD9E-4380-AF84-6B36341849D7}"/>
    <cellStyle name="Normal 27 51" xfId="2254" xr:uid="{763884B6-738B-4763-B124-67BDBAFC4212}"/>
    <cellStyle name="Normal 27 52" xfId="2255" xr:uid="{BDEA0481-81D7-4DE9-8041-DB065A31403C}"/>
    <cellStyle name="Normal 27 53" xfId="2256" xr:uid="{A152E7D9-A171-467E-8FE6-0B3EA69721B6}"/>
    <cellStyle name="Normal 27 54" xfId="2257" xr:uid="{BA2F02FA-B0C9-46BA-8D52-BE727D4AB184}"/>
    <cellStyle name="Normal 27 55" xfId="2258" xr:uid="{2B5191E8-D2E9-46FB-8770-145EE28D177F}"/>
    <cellStyle name="Normal 27 56" xfId="2259" xr:uid="{D1F71D91-183D-4E84-AEDD-EAF1B2A800B2}"/>
    <cellStyle name="Normal 27 57" xfId="2260" xr:uid="{4AA4B50E-44F6-46E7-BE35-B996956DC1F8}"/>
    <cellStyle name="Normal 27 58" xfId="2261" xr:uid="{D19B5D81-C98F-476D-9149-23B1688B147A}"/>
    <cellStyle name="Normal 27 59" xfId="2262" xr:uid="{9A1CDE29-3587-41E8-A214-C1D0207CB984}"/>
    <cellStyle name="Normal 27 6" xfId="2263" xr:uid="{9D2556A9-3274-42E7-BB94-EE6E777C0AAF}"/>
    <cellStyle name="Normal 27 60" xfId="2264" xr:uid="{63BF7E9A-B7FD-40C4-AC2B-7E8854765099}"/>
    <cellStyle name="Normal 27 61" xfId="2265" xr:uid="{30A467F7-D0ED-4B4E-AD62-C5BCFC2A0B4A}"/>
    <cellStyle name="Normal 27 62" xfId="2266" xr:uid="{09A220BB-A89A-4B85-B60D-34FB63929B82}"/>
    <cellStyle name="Normal 27 63" xfId="2267" xr:uid="{EEB5739C-73E2-4DCE-B691-094912686FDF}"/>
    <cellStyle name="Normal 27 64" xfId="2268" xr:uid="{5DB04080-34D2-41B6-AE0F-E04ED3E2748C}"/>
    <cellStyle name="Normal 27 65" xfId="2269" xr:uid="{83A1EC90-B370-4F99-A54C-5A92C6220753}"/>
    <cellStyle name="Normal 27 66" xfId="2270" xr:uid="{94AD77C1-6DC1-4995-B118-971464A5E699}"/>
    <cellStyle name="Normal 27 67" xfId="2271" xr:uid="{F0978AF0-8582-4241-957E-1704A7E76604}"/>
    <cellStyle name="Normal 27 68" xfId="2272" xr:uid="{BBE81241-8B42-4011-8189-DBC4370C2AC5}"/>
    <cellStyle name="Normal 27 69" xfId="2273" xr:uid="{BF2A68D3-84C2-4D57-8F06-C903DBCCF361}"/>
    <cellStyle name="Normal 27 7" xfId="2274" xr:uid="{805C6497-C334-4ED9-91F6-2254B8176208}"/>
    <cellStyle name="Normal 27 70" xfId="2275" xr:uid="{AEAFAF0C-5D5E-4C10-8AD4-CA5F0944EDD5}"/>
    <cellStyle name="Normal 27 71" xfId="2276" xr:uid="{71067F90-E9AA-403C-BEEA-2E83DA43EB65}"/>
    <cellStyle name="Normal 27 72" xfId="2277" xr:uid="{1231F726-2FD0-400B-B882-C898CD149596}"/>
    <cellStyle name="Normal 27 73" xfId="2278" xr:uid="{701EB16A-5526-463D-85D6-ACA61F014644}"/>
    <cellStyle name="Normal 27 74" xfId="2279" xr:uid="{6232607B-33E1-4933-82F5-D6F3E5F93C80}"/>
    <cellStyle name="Normal 27 75" xfId="2280" xr:uid="{481B9859-89B0-4C7B-8CE8-C72D167B4F21}"/>
    <cellStyle name="Normal 27 76" xfId="2281" xr:uid="{C78955D9-5B17-45FF-B975-6B4C4DAADC7D}"/>
    <cellStyle name="Normal 27 77" xfId="2282" xr:uid="{D30A4546-50C7-40C1-AE86-78882283270F}"/>
    <cellStyle name="Normal 27 78" xfId="2283" xr:uid="{885E7620-2604-403A-9063-4DEF77E99290}"/>
    <cellStyle name="Normal 27 79" xfId="2284" xr:uid="{122FC5CB-33AF-46DF-95F7-4C680BCB8646}"/>
    <cellStyle name="Normal 27 8" xfId="2285" xr:uid="{2271C381-DA11-4B60-BF6A-802470E4D571}"/>
    <cellStyle name="Normal 27 80" xfId="2286" xr:uid="{AB007DC0-C14F-41BF-B0C2-FFCAD12BC666}"/>
    <cellStyle name="Normal 27 81" xfId="2287" xr:uid="{C256834F-EFE4-49F4-B5D3-B91474F49395}"/>
    <cellStyle name="Normal 27 82" xfId="2288" xr:uid="{AFD7561C-7938-43E5-980A-8FFE61CD9FE1}"/>
    <cellStyle name="Normal 27 83" xfId="2289" xr:uid="{27F4887E-7C70-45AF-BD06-E87BED23D725}"/>
    <cellStyle name="Normal 27 84" xfId="2290" xr:uid="{B2205D2A-37CE-44F0-843C-8CD9E3C41A0C}"/>
    <cellStyle name="Normal 27 85" xfId="2291" xr:uid="{D925A4B8-DB7E-4CB6-8666-C3CC8B348FFE}"/>
    <cellStyle name="Normal 27 86" xfId="2292" xr:uid="{9E99D648-57AD-495A-B0DC-4BC529E5C8B9}"/>
    <cellStyle name="Normal 27 87" xfId="2293" xr:uid="{E090A4DA-7ED2-42EF-A459-066A03421D18}"/>
    <cellStyle name="Normal 27 88" xfId="2294" xr:uid="{788B4535-4ADF-4AA5-A926-7DC85F7C0684}"/>
    <cellStyle name="Normal 27 89" xfId="2295" xr:uid="{3C124F59-A672-466B-BB5D-DD45A9CC3AC6}"/>
    <cellStyle name="Normal 27 9" xfId="2296" xr:uid="{E20BA717-D275-4C14-9600-47480742DB90}"/>
    <cellStyle name="Normal 27 90" xfId="2297" xr:uid="{AE06C5CD-A1DE-46C2-8D27-083A5D14D073}"/>
    <cellStyle name="Normal 27 91" xfId="2298" xr:uid="{CEF7CBFB-2DDC-4E81-8289-1610807FC03F}"/>
    <cellStyle name="Normal 27 92" xfId="2299" xr:uid="{34E9271A-F7A6-4586-9D76-DDC51E2ACFE8}"/>
    <cellStyle name="Normal 27 93" xfId="2300" xr:uid="{F03BA8B0-9C28-4176-BA25-7C4DB2320A96}"/>
    <cellStyle name="Normal 27 94" xfId="2301" xr:uid="{6909C61E-94C0-4B7B-A257-782310A980D8}"/>
    <cellStyle name="Normal 27 95" xfId="2302" xr:uid="{F553D9EE-9EF4-42FA-AB1C-4CFA6D85BB5F}"/>
    <cellStyle name="Normal 27 96" xfId="2303" xr:uid="{95F99BD7-88D4-4311-8A9B-6B46666801B0}"/>
    <cellStyle name="Normal 27 97" xfId="2304" xr:uid="{A3D34FEB-F8AE-4C37-9ED5-1A487BD95B61}"/>
    <cellStyle name="Normal 27 98" xfId="2305" xr:uid="{15A46A35-7EBA-499C-9829-ACF735C74F08}"/>
    <cellStyle name="Normal 27 99" xfId="2306" xr:uid="{E27DAC4D-CB86-4126-8B0B-D56A1309E103}"/>
    <cellStyle name="Normal 28" xfId="2307" xr:uid="{789B5369-8DD3-4B81-BCB7-825FF936330B}"/>
    <cellStyle name="Normal 28 10" xfId="2308" xr:uid="{EAC7C46B-B84E-491E-8E89-6887FB4CA58C}"/>
    <cellStyle name="Normal 28 100" xfId="2309" xr:uid="{CEB8E3E9-6B47-48DE-8859-275B089EADDD}"/>
    <cellStyle name="Normal 28 101" xfId="2310" xr:uid="{FDFB5682-FD37-4F16-A257-339758C99741}"/>
    <cellStyle name="Normal 28 102" xfId="2311" xr:uid="{90EECC34-C543-4659-AA66-F75637E1FEBD}"/>
    <cellStyle name="Normal 28 103" xfId="2312" xr:uid="{04633D83-1D77-477A-80F0-57E139955F9E}"/>
    <cellStyle name="Normal 28 104" xfId="2313" xr:uid="{04D77FC4-E238-4ED7-A281-18370C74F62D}"/>
    <cellStyle name="Normal 28 105" xfId="2314" xr:uid="{2024EC7D-5297-4075-85E4-A5B0FFF8F02B}"/>
    <cellStyle name="Normal 28 106" xfId="2315" xr:uid="{7D203C9A-F6F6-467C-8330-803597D9E27D}"/>
    <cellStyle name="Normal 28 107" xfId="2316" xr:uid="{E4B1A0C1-B79A-44BF-B28A-FD84944F9AD0}"/>
    <cellStyle name="Normal 28 108" xfId="2317" xr:uid="{403A8B92-0A0D-43E8-A491-BE57CB89A1FA}"/>
    <cellStyle name="Normal 28 109" xfId="2318" xr:uid="{AB856B6C-ED02-4CD1-958E-E03430ADB040}"/>
    <cellStyle name="Normal 28 11" xfId="2319" xr:uid="{86857A1C-36E4-400F-B1F9-F6E54CD1CAF2}"/>
    <cellStyle name="Normal 28 12" xfId="2320" xr:uid="{1CCE5C90-1C4B-489A-BDA2-9188167D5C4E}"/>
    <cellStyle name="Normal 28 13" xfId="2321" xr:uid="{3EBBF4A3-A53F-46A3-8E62-8BC644753A9C}"/>
    <cellStyle name="Normal 28 14" xfId="2322" xr:uid="{B48F33CF-633D-435E-90F3-826462CD2259}"/>
    <cellStyle name="Normal 28 15" xfId="2323" xr:uid="{75FCD237-D7E2-49E1-B28C-882E797BF766}"/>
    <cellStyle name="Normal 28 16" xfId="2324" xr:uid="{4D55C486-B299-4C98-9252-D88E1A499D1E}"/>
    <cellStyle name="Normal 28 17" xfId="2325" xr:uid="{A055E95A-3994-4B97-923E-529A42C7F015}"/>
    <cellStyle name="Normal 28 18" xfId="2326" xr:uid="{EFFE1DAA-B09E-4E67-BFE7-2F599FC2736F}"/>
    <cellStyle name="Normal 28 19" xfId="2327" xr:uid="{C4C6DECF-BB58-4D21-A114-0724C1467859}"/>
    <cellStyle name="Normal 28 2" xfId="2328" xr:uid="{EE346EB1-1C9D-4F0D-BF75-6D418C2FF419}"/>
    <cellStyle name="Normal 28 20" xfId="2329" xr:uid="{D9B58BF1-A88E-45D0-8C39-863DD4682741}"/>
    <cellStyle name="Normal 28 21" xfId="2330" xr:uid="{1A358CA7-6B26-4B44-8103-8308D8F75A3C}"/>
    <cellStyle name="Normal 28 22" xfId="2331" xr:uid="{733D3EC1-80C6-43EE-B30F-B1EDDCB8E61E}"/>
    <cellStyle name="Normal 28 23" xfId="2332" xr:uid="{2C62E55E-A88C-4BCD-85BB-0C8A99DCEE07}"/>
    <cellStyle name="Normal 28 24" xfId="2333" xr:uid="{0F9DEACE-2582-4944-A360-3CC131187B67}"/>
    <cellStyle name="Normal 28 25" xfId="2334" xr:uid="{CA4F113D-59E4-4251-A18B-F2C7385B5A48}"/>
    <cellStyle name="Normal 28 26" xfId="2335" xr:uid="{A0D305D0-6F47-4E4E-862D-A321D541CFE2}"/>
    <cellStyle name="Normal 28 27" xfId="2336" xr:uid="{5F4EF878-1CBE-40D4-BEB1-704DA8FBE68B}"/>
    <cellStyle name="Normal 28 28" xfId="2337" xr:uid="{CED7BD12-E726-4C0E-98B4-D0BAC84A8063}"/>
    <cellStyle name="Normal 28 29" xfId="2338" xr:uid="{2609AA3A-1551-44E8-9D5E-FF256E427129}"/>
    <cellStyle name="Normal 28 3" xfId="2339" xr:uid="{9E0DACCB-E45B-4992-8066-2F04F0B2E518}"/>
    <cellStyle name="Normal 28 30" xfId="2340" xr:uid="{F4024DAD-7940-4A3D-879D-F938966D4D00}"/>
    <cellStyle name="Normal 28 31" xfId="2341" xr:uid="{C58524B4-F060-4C0F-B5ED-7B5B0DC4B117}"/>
    <cellStyle name="Normal 28 32" xfId="2342" xr:uid="{4B00D71D-8D86-406B-BA74-7EFCBB0E44FF}"/>
    <cellStyle name="Normal 28 33" xfId="2343" xr:uid="{F5428087-D1CE-4960-B810-481CAD8EE24A}"/>
    <cellStyle name="Normal 28 34" xfId="2344" xr:uid="{7114EF75-7B26-48BF-8A34-4B340AC7650F}"/>
    <cellStyle name="Normal 28 35" xfId="2345" xr:uid="{F19157AA-4440-4470-B0CF-9CCBD3AD9045}"/>
    <cellStyle name="Normal 28 36" xfId="2346" xr:uid="{2539826A-0101-4F41-A51B-FB9A0625F376}"/>
    <cellStyle name="Normal 28 37" xfId="2347" xr:uid="{FEC20444-B37D-4566-8268-8F3B541F7A15}"/>
    <cellStyle name="Normal 28 38" xfId="2348" xr:uid="{2F94BA90-C231-4510-BA04-63714C9FEF63}"/>
    <cellStyle name="Normal 28 39" xfId="2349" xr:uid="{87DC9789-7C78-4922-8E59-BB454FFD2CB7}"/>
    <cellStyle name="Normal 28 4" xfId="2350" xr:uid="{329C43E8-A630-4220-85E0-5442233F1A41}"/>
    <cellStyle name="Normal 28 40" xfId="2351" xr:uid="{6360A459-6206-4E7D-8F06-E46A88F4F67D}"/>
    <cellStyle name="Normal 28 41" xfId="2352" xr:uid="{EE81FF06-BC1D-437E-8DD7-B1279F9A632D}"/>
    <cellStyle name="Normal 28 42" xfId="2353" xr:uid="{907BA323-1551-4D82-823B-A9671ECC3593}"/>
    <cellStyle name="Normal 28 43" xfId="2354" xr:uid="{B21AD2E7-E255-4634-9B44-32909326BEA4}"/>
    <cellStyle name="Normal 28 44" xfId="2355" xr:uid="{F11BD2EF-C817-4077-B24F-F31A7CF5B262}"/>
    <cellStyle name="Normal 28 45" xfId="2356" xr:uid="{FE00463E-9A48-47CB-8E47-B0E2F6786389}"/>
    <cellStyle name="Normal 28 46" xfId="2357" xr:uid="{90288F44-A2BC-45CB-839A-9E35E8523AAD}"/>
    <cellStyle name="Normal 28 47" xfId="2358" xr:uid="{C561CFDD-7A17-4B68-9CC5-18E416BD3680}"/>
    <cellStyle name="Normal 28 48" xfId="2359" xr:uid="{CFB4BF93-47CD-44C5-A6BC-2B029B85DEB3}"/>
    <cellStyle name="Normal 28 49" xfId="2360" xr:uid="{D5083E39-DCC5-4AC6-9A02-4ADE96261579}"/>
    <cellStyle name="Normal 28 5" xfId="2361" xr:uid="{E1BAC5B1-3D01-42D3-AC75-FA3DF4B2FA74}"/>
    <cellStyle name="Normal 28 50" xfId="2362" xr:uid="{39524EE1-D9A4-4DB2-B085-AD54D2B53F80}"/>
    <cellStyle name="Normal 28 51" xfId="2363" xr:uid="{1E3C1093-C0D0-42AD-B4C6-947749A6BA62}"/>
    <cellStyle name="Normal 28 52" xfId="2364" xr:uid="{6E66E51D-65A1-4942-9508-37733A56AF4A}"/>
    <cellStyle name="Normal 28 53" xfId="2365" xr:uid="{AA561F2A-A8F6-45A9-95AB-B205D99763D4}"/>
    <cellStyle name="Normal 28 54" xfId="2366" xr:uid="{FC7B13A7-1AD0-4E9E-BD3B-B91063E8595B}"/>
    <cellStyle name="Normal 28 55" xfId="2367" xr:uid="{46C54FBC-7597-47E2-AD84-56DA6A199669}"/>
    <cellStyle name="Normal 28 56" xfId="2368" xr:uid="{71669135-E166-46DB-8A26-17D2F711EE44}"/>
    <cellStyle name="Normal 28 57" xfId="2369" xr:uid="{8D1DA07E-FE5E-42AD-A809-0A25C1A2B015}"/>
    <cellStyle name="Normal 28 58" xfId="2370" xr:uid="{914DF163-B1E6-4C21-8EF2-39206501A7EF}"/>
    <cellStyle name="Normal 28 59" xfId="2371" xr:uid="{4FB5CD60-886B-46F5-A776-B36722CA1182}"/>
    <cellStyle name="Normal 28 6" xfId="2372" xr:uid="{83F49801-ED98-4301-A9BC-EABCF1E57C55}"/>
    <cellStyle name="Normal 28 60" xfId="2373" xr:uid="{D1D724DE-DA9D-49F6-91F3-8AC65396D16D}"/>
    <cellStyle name="Normal 28 61" xfId="2374" xr:uid="{7D61ED94-3836-4639-A92C-BD3ED7EF8335}"/>
    <cellStyle name="Normal 28 62" xfId="2375" xr:uid="{00D0CD59-4883-4411-AB99-D9FD71C379E2}"/>
    <cellStyle name="Normal 28 63" xfId="2376" xr:uid="{A6B56E85-1F59-4AAD-9476-12698C359DF9}"/>
    <cellStyle name="Normal 28 64" xfId="2377" xr:uid="{19A1E283-DB5F-473A-98B0-835F97F1ED4F}"/>
    <cellStyle name="Normal 28 65" xfId="2378" xr:uid="{9529ACBA-FD0E-48D2-8007-56DB69629104}"/>
    <cellStyle name="Normal 28 66" xfId="2379" xr:uid="{1AF8FC3E-C2BD-43B6-AA15-94C2924C928F}"/>
    <cellStyle name="Normal 28 67" xfId="2380" xr:uid="{12F513C8-37F1-4749-8817-EFA9E9B796BB}"/>
    <cellStyle name="Normal 28 68" xfId="2381" xr:uid="{723C4DB5-E208-4996-8473-9EEE199FB8C9}"/>
    <cellStyle name="Normal 28 69" xfId="2382" xr:uid="{373C36C0-C545-4A0D-B0BA-517C529B8DD6}"/>
    <cellStyle name="Normal 28 7" xfId="2383" xr:uid="{89AD74D5-F959-4196-8138-DA6D6FD30914}"/>
    <cellStyle name="Normal 28 70" xfId="2384" xr:uid="{4BE4B38C-B95B-4172-8BAE-DBF73996804A}"/>
    <cellStyle name="Normal 28 71" xfId="2385" xr:uid="{0124BA92-0408-4D6F-8FF9-D7D6EFB40C2F}"/>
    <cellStyle name="Normal 28 72" xfId="2386" xr:uid="{3BD4A2EB-CDAB-4510-A811-DA41F69B3257}"/>
    <cellStyle name="Normal 28 73" xfId="2387" xr:uid="{CC9FF5BB-BCCC-4B3A-8547-418831193BE4}"/>
    <cellStyle name="Normal 28 74" xfId="2388" xr:uid="{627F1040-247F-4D26-92C3-6B8043A6EBE0}"/>
    <cellStyle name="Normal 28 75" xfId="2389" xr:uid="{C4AC7DAE-EB03-4F6D-BA41-42B8AFEBF610}"/>
    <cellStyle name="Normal 28 76" xfId="2390" xr:uid="{6F79A59E-BAC7-44C3-AA13-CD040C8304C4}"/>
    <cellStyle name="Normal 28 77" xfId="2391" xr:uid="{82A05D04-5228-41EF-94A8-9AB9D29951FC}"/>
    <cellStyle name="Normal 28 78" xfId="2392" xr:uid="{CBE1990A-F5AC-4515-B63F-340D31533D35}"/>
    <cellStyle name="Normal 28 79" xfId="2393" xr:uid="{7A849A26-FACA-41B4-A0E6-D8673D24906B}"/>
    <cellStyle name="Normal 28 8" xfId="2394" xr:uid="{1BE40538-0010-460D-A737-12AB68B17166}"/>
    <cellStyle name="Normal 28 80" xfId="2395" xr:uid="{7375E96B-2051-4F57-BC3E-3051304187B6}"/>
    <cellStyle name="Normal 28 81" xfId="2396" xr:uid="{745561EE-F3E5-4593-91F4-EF9E14A86C77}"/>
    <cellStyle name="Normal 28 82" xfId="2397" xr:uid="{0C3E007C-FE89-4893-AE08-16EA62CE57B8}"/>
    <cellStyle name="Normal 28 83" xfId="2398" xr:uid="{9E2054E0-E318-4596-87CB-D3F2BEF76F28}"/>
    <cellStyle name="Normal 28 84" xfId="2399" xr:uid="{92275CD7-BB60-46DD-B7ED-A733B30AF2C4}"/>
    <cellStyle name="Normal 28 85" xfId="2400" xr:uid="{709F80ED-FFF7-49A7-BFCB-2830E1066A82}"/>
    <cellStyle name="Normal 28 86" xfId="2401" xr:uid="{428519D7-18C4-43D5-A56D-F9CC3DF28EA8}"/>
    <cellStyle name="Normal 28 87" xfId="2402" xr:uid="{C087AFE3-F9F0-48DF-ADD9-801A2563D037}"/>
    <cellStyle name="Normal 28 88" xfId="2403" xr:uid="{18CE0F62-FBB1-47EC-B897-9B785A3F4FAC}"/>
    <cellStyle name="Normal 28 89" xfId="2404" xr:uid="{277BAD4C-9D7D-42CF-9CF5-F15016750C97}"/>
    <cellStyle name="Normal 28 9" xfId="2405" xr:uid="{BC4B43A5-AC8B-4C1B-B12D-7BDF0E1AD438}"/>
    <cellStyle name="Normal 28 90" xfId="2406" xr:uid="{FED417C2-5566-43F3-9C0A-FF25A30AD51A}"/>
    <cellStyle name="Normal 28 91" xfId="2407" xr:uid="{2A8FC5E8-F7C4-4EE9-9665-6EFECBBAEED0}"/>
    <cellStyle name="Normal 28 92" xfId="2408" xr:uid="{913B2C0D-E7AB-481D-8FA5-0A3C89F6B868}"/>
    <cellStyle name="Normal 28 93" xfId="2409" xr:uid="{3E6B89AE-DDDD-4A9A-A26C-7F51E371BAA4}"/>
    <cellStyle name="Normal 28 94" xfId="2410" xr:uid="{25FF5C5E-9C35-48E4-A76E-29580B37B671}"/>
    <cellStyle name="Normal 28 95" xfId="2411" xr:uid="{8EA82244-1D7A-45FF-8F61-E1317F00C277}"/>
    <cellStyle name="Normal 28 96" xfId="2412" xr:uid="{EB913C93-F86F-4323-B1F4-D9B9D144CCC1}"/>
    <cellStyle name="Normal 28 97" xfId="2413" xr:uid="{66D32C7B-FC01-411A-9874-95CB4FE6E6B6}"/>
    <cellStyle name="Normal 28 98" xfId="2414" xr:uid="{82D22356-2E68-4331-8A3D-6470EF83084A}"/>
    <cellStyle name="Normal 28 99" xfId="2415" xr:uid="{7FED07F0-B2F9-4895-8228-AB5D999C66D1}"/>
    <cellStyle name="Normal 29" xfId="2416" xr:uid="{A2B4EB88-F6D8-4ED6-B9CB-2D85E539AD1F}"/>
    <cellStyle name="Normal 29 10" xfId="2417" xr:uid="{055F781F-9D3E-41F8-826B-2770CD03B44A}"/>
    <cellStyle name="Normal 29 100" xfId="2418" xr:uid="{AEDC379C-6DE1-47F4-B2A8-5626C391EA21}"/>
    <cellStyle name="Normal 29 101" xfId="2419" xr:uid="{ED52B03C-ABA6-4E6D-AA68-6A65584648F3}"/>
    <cellStyle name="Normal 29 102" xfId="2420" xr:uid="{A6E57560-0105-4AAA-A3BB-C3D3805C9084}"/>
    <cellStyle name="Normal 29 103" xfId="2421" xr:uid="{1D3F13C0-C2F9-4447-8CF2-1EC83ED7E6D8}"/>
    <cellStyle name="Normal 29 104" xfId="2422" xr:uid="{486A8E4C-1845-450E-9588-F15547AC21E3}"/>
    <cellStyle name="Normal 29 105" xfId="2423" xr:uid="{4D259A26-BA45-40C5-A964-C9A10AC77606}"/>
    <cellStyle name="Normal 29 106" xfId="2424" xr:uid="{61AA182E-2AB9-4044-B42D-C8C401F6BB1C}"/>
    <cellStyle name="Normal 29 107" xfId="2425" xr:uid="{B83242DA-870B-43F5-BE05-F87D7D590932}"/>
    <cellStyle name="Normal 29 108" xfId="2426" xr:uid="{E743E1EA-586C-41AA-8462-126A3A9365BB}"/>
    <cellStyle name="Normal 29 109" xfId="2427" xr:uid="{B81F6E44-7739-4B48-8A05-188FD0D93A64}"/>
    <cellStyle name="Normal 29 11" xfId="2428" xr:uid="{22860238-70AF-4792-B307-7AF7859EF766}"/>
    <cellStyle name="Normal 29 12" xfId="2429" xr:uid="{53DC1ED4-3791-4328-A90B-92F2E194F369}"/>
    <cellStyle name="Normal 29 13" xfId="2430" xr:uid="{2C553EBE-936A-4602-B91B-1CE841CA7285}"/>
    <cellStyle name="Normal 29 14" xfId="2431" xr:uid="{F0D14524-8F97-4579-8209-44205BF4BD9B}"/>
    <cellStyle name="Normal 29 15" xfId="2432" xr:uid="{4080E8F6-E545-433D-860C-5AA51038C609}"/>
    <cellStyle name="Normal 29 16" xfId="2433" xr:uid="{C686B8D5-A28A-44CE-8865-7BF7BC4B7B67}"/>
    <cellStyle name="Normal 29 17" xfId="2434" xr:uid="{FCFA1C4D-2C9A-40C0-A25F-5E2C7CD446B1}"/>
    <cellStyle name="Normal 29 18" xfId="2435" xr:uid="{9D3E60DF-CD15-4678-9DF8-727CA2231DDD}"/>
    <cellStyle name="Normal 29 19" xfId="2436" xr:uid="{8531808B-CA85-4E87-B8F8-566C77BBB5DA}"/>
    <cellStyle name="Normal 29 2" xfId="2437" xr:uid="{735AD094-6875-4CC4-B1EF-B3C35A25E11C}"/>
    <cellStyle name="Normal 29 20" xfId="2438" xr:uid="{839DBA89-E0CC-4C22-94CF-2A1A45878EC3}"/>
    <cellStyle name="Normal 29 21" xfId="2439" xr:uid="{9614721B-98EA-4591-A2C4-C5D789E52C29}"/>
    <cellStyle name="Normal 29 22" xfId="2440" xr:uid="{32E0A639-5DDF-45CF-AF24-BAB3326A7A74}"/>
    <cellStyle name="Normal 29 23" xfId="2441" xr:uid="{429BB735-E3AF-4DB4-91DD-7290BADDEC9F}"/>
    <cellStyle name="Normal 29 24" xfId="2442" xr:uid="{0DDF41DD-1509-432E-87E0-D69E7204D2C6}"/>
    <cellStyle name="Normal 29 25" xfId="2443" xr:uid="{B3C8177E-FB48-42DB-A423-DEE4532673BE}"/>
    <cellStyle name="Normal 29 26" xfId="2444" xr:uid="{320AE26E-4DF4-40F1-B15D-EE693048BD7D}"/>
    <cellStyle name="Normal 29 27" xfId="2445" xr:uid="{C070014B-A696-439A-A891-C17DC96EDCEA}"/>
    <cellStyle name="Normal 29 28" xfId="2446" xr:uid="{C946546D-125B-4F5C-AACB-2DB0D9C87C61}"/>
    <cellStyle name="Normal 29 29" xfId="2447" xr:uid="{07BEC704-9C50-46DD-8C23-76FC8D705339}"/>
    <cellStyle name="Normal 29 3" xfId="2448" xr:uid="{9253EAAD-1FEE-44A6-A932-5370237AF1EB}"/>
    <cellStyle name="Normal 29 30" xfId="2449" xr:uid="{A07FDD2E-8D0F-450A-8C38-325C64863A0D}"/>
    <cellStyle name="Normal 29 31" xfId="2450" xr:uid="{11FA9A03-5874-4B02-8522-8BA3AB7F225A}"/>
    <cellStyle name="Normal 29 32" xfId="2451" xr:uid="{31A23931-A95A-4886-9920-D9B164667760}"/>
    <cellStyle name="Normal 29 33" xfId="2452" xr:uid="{F7C7240E-2ADA-4C39-85D1-613E3A26F709}"/>
    <cellStyle name="Normal 29 34" xfId="2453" xr:uid="{4EA313AD-EB7E-42E1-A572-B9E7F66C1269}"/>
    <cellStyle name="Normal 29 35" xfId="2454" xr:uid="{F8F3271F-8169-4E77-A5A5-87DB3AA98D9A}"/>
    <cellStyle name="Normal 29 36" xfId="2455" xr:uid="{5D201041-1970-455B-A97E-DBD3EF313CA3}"/>
    <cellStyle name="Normal 29 37" xfId="2456" xr:uid="{7D0776B1-2401-4C03-A4A6-EF01A9FD324B}"/>
    <cellStyle name="Normal 29 38" xfId="2457" xr:uid="{92915166-8FF3-4854-89CD-0780E8739CA1}"/>
    <cellStyle name="Normal 29 39" xfId="2458" xr:uid="{F888A52D-6D95-4EFB-9193-4EA8EB81379C}"/>
    <cellStyle name="Normal 29 4" xfId="2459" xr:uid="{530DB76D-C804-4733-B69D-D3392BE90165}"/>
    <cellStyle name="Normal 29 40" xfId="2460" xr:uid="{24BA831D-8553-44D1-9652-15A71C52DFC4}"/>
    <cellStyle name="Normal 29 41" xfId="2461" xr:uid="{75B14F48-93B9-4F5E-905B-F22A2DF5CC09}"/>
    <cellStyle name="Normal 29 42" xfId="2462" xr:uid="{42221EAB-0DC3-4C86-AB55-1C1E21F07D17}"/>
    <cellStyle name="Normal 29 43" xfId="2463" xr:uid="{BBD87659-B184-43A0-AFCE-76B253104A49}"/>
    <cellStyle name="Normal 29 44" xfId="2464" xr:uid="{C97D5F24-C935-4913-8543-A1930D5A4E13}"/>
    <cellStyle name="Normal 29 45" xfId="2465" xr:uid="{2E1998CF-9B1D-4F58-86F0-76B88BB6AC90}"/>
    <cellStyle name="Normal 29 46" xfId="2466" xr:uid="{D4BABA53-5571-40AD-B1DB-73DF9964D071}"/>
    <cellStyle name="Normal 29 47" xfId="2467" xr:uid="{D11B5707-21AC-435C-A1BE-F59D8B406EC6}"/>
    <cellStyle name="Normal 29 48" xfId="2468" xr:uid="{6245EC20-0F96-4EC4-BF4B-CB516A405737}"/>
    <cellStyle name="Normal 29 49" xfId="2469" xr:uid="{2F8B7AFA-280F-4CBD-8061-BCA51488E0DD}"/>
    <cellStyle name="Normal 29 5" xfId="2470" xr:uid="{CD2E809A-72F9-4952-944E-73B09CD7EC8F}"/>
    <cellStyle name="Normal 29 50" xfId="2471" xr:uid="{E7210449-3ADA-4F7F-8FE2-3017A5C98F95}"/>
    <cellStyle name="Normal 29 51" xfId="2472" xr:uid="{106690CF-3C57-4782-88A6-7079FCA7952A}"/>
    <cellStyle name="Normal 29 52" xfId="2473" xr:uid="{16CE6809-4EEA-4BB2-BBA5-8784D881D143}"/>
    <cellStyle name="Normal 29 53" xfId="2474" xr:uid="{C10348F3-4575-42E4-90E1-A4942C911A3F}"/>
    <cellStyle name="Normal 29 54" xfId="2475" xr:uid="{35F875C0-3EC0-4D87-9914-4A7B2C4E4056}"/>
    <cellStyle name="Normal 29 55" xfId="2476" xr:uid="{17F1F3A2-6CD5-4945-9308-4FF850898308}"/>
    <cellStyle name="Normal 29 56" xfId="2477" xr:uid="{62C69B1B-8CDE-4D3E-9F3E-1089C688A194}"/>
    <cellStyle name="Normal 29 57" xfId="2478" xr:uid="{70EDF22A-8860-4B6A-855E-F6373371BD9F}"/>
    <cellStyle name="Normal 29 58" xfId="2479" xr:uid="{057EDC37-9795-4C6E-997C-6624D64CF020}"/>
    <cellStyle name="Normal 29 59" xfId="2480" xr:uid="{CEC71FED-79CE-4AFF-9642-FA5D0494C4C6}"/>
    <cellStyle name="Normal 29 6" xfId="2481" xr:uid="{B405DCD2-6327-46EC-A3D5-53D323E6CC73}"/>
    <cellStyle name="Normal 29 60" xfId="2482" xr:uid="{EE842F0C-25CD-4B80-B392-B1FED832FA1C}"/>
    <cellStyle name="Normal 29 61" xfId="2483" xr:uid="{DDB6E5EA-B6E7-4860-847C-E9D19159E70D}"/>
    <cellStyle name="Normal 29 62" xfId="2484" xr:uid="{72549E41-135D-48F0-A387-7875DD193C98}"/>
    <cellStyle name="Normal 29 63" xfId="2485" xr:uid="{A08FC457-BCD6-47CF-BF44-67B018827E02}"/>
    <cellStyle name="Normal 29 64" xfId="2486" xr:uid="{8A1185A2-3098-43EE-A901-C6D18DB44022}"/>
    <cellStyle name="Normal 29 65" xfId="2487" xr:uid="{070F8C90-5E20-442F-9145-EC47A9AACC60}"/>
    <cellStyle name="Normal 29 66" xfId="2488" xr:uid="{378B45F3-D3B8-4537-BAD2-AFEF7868BF52}"/>
    <cellStyle name="Normal 29 67" xfId="2489" xr:uid="{1A0ECC3B-1E08-4B20-8810-30CFA0CE4E38}"/>
    <cellStyle name="Normal 29 68" xfId="2490" xr:uid="{605E1852-93DB-446A-848D-D0FDDDE58261}"/>
    <cellStyle name="Normal 29 69" xfId="2491" xr:uid="{BE0B0ED6-3F31-484F-98BA-1EDBA7563C5C}"/>
    <cellStyle name="Normal 29 7" xfId="2492" xr:uid="{864FC757-FBB9-41DC-9A14-8B7E846DDB4B}"/>
    <cellStyle name="Normal 29 70" xfId="2493" xr:uid="{118A5CDE-7AE4-4DE6-8B2B-E7ED0F6FA30E}"/>
    <cellStyle name="Normal 29 71" xfId="2494" xr:uid="{EB008049-5FDE-4EAC-95A1-D93F132292A1}"/>
    <cellStyle name="Normal 29 72" xfId="2495" xr:uid="{9607B374-1EA2-4B13-990F-875E78C04EB4}"/>
    <cellStyle name="Normal 29 73" xfId="2496" xr:uid="{F6B94A2A-D725-41B6-8B9A-C62B8C17E40B}"/>
    <cellStyle name="Normal 29 74" xfId="2497" xr:uid="{8BCDF857-F78F-4551-A1BA-7D053469CB62}"/>
    <cellStyle name="Normal 29 75" xfId="2498" xr:uid="{1F7B544C-3836-4730-A153-B4FA8A807045}"/>
    <cellStyle name="Normal 29 76" xfId="2499" xr:uid="{ABB1CB0F-5416-4321-82A0-1AFB18D13FCE}"/>
    <cellStyle name="Normal 29 77" xfId="2500" xr:uid="{5FCBB65D-84DA-4250-8FB5-747691894033}"/>
    <cellStyle name="Normal 29 78" xfId="2501" xr:uid="{D18E4929-C72B-46A5-BC0E-135C60F44284}"/>
    <cellStyle name="Normal 29 79" xfId="2502" xr:uid="{8E5A5E9A-D16D-4149-B91A-E68FC65E13DA}"/>
    <cellStyle name="Normal 29 8" xfId="2503" xr:uid="{E53F23DE-CBE5-4DFE-BF67-D07CD0CF6E5B}"/>
    <cellStyle name="Normal 29 80" xfId="2504" xr:uid="{2E515C88-E213-4561-8C22-F9F491B88E45}"/>
    <cellStyle name="Normal 29 81" xfId="2505" xr:uid="{A0B45E52-E59F-4035-9911-3AA8EC2FB48B}"/>
    <cellStyle name="Normal 29 82" xfId="2506" xr:uid="{BB8070B3-F72C-4B48-BA29-AF4834C8644D}"/>
    <cellStyle name="Normal 29 83" xfId="2507" xr:uid="{82C8F888-5F6B-47F7-B56A-96B02B7D8670}"/>
    <cellStyle name="Normal 29 84" xfId="2508" xr:uid="{177F8E20-1F8A-4F9C-A0D6-58E80FE94F69}"/>
    <cellStyle name="Normal 29 85" xfId="2509" xr:uid="{357566F5-24CB-4FD2-9FA4-1891D4D6FC2A}"/>
    <cellStyle name="Normal 29 86" xfId="2510" xr:uid="{69A34228-FDA6-4AD6-922F-D0008B8807EE}"/>
    <cellStyle name="Normal 29 87" xfId="2511" xr:uid="{59A30363-7D64-4EDB-BD02-7ACA57A4B24C}"/>
    <cellStyle name="Normal 29 88" xfId="2512" xr:uid="{47A6538F-42E2-4571-AD29-EFFF0A3B6D6B}"/>
    <cellStyle name="Normal 29 89" xfId="2513" xr:uid="{311C079D-463D-4696-8307-38C5A432ED99}"/>
    <cellStyle name="Normal 29 9" xfId="2514" xr:uid="{90B74C1E-4571-44E0-BB10-0E55C37E29AC}"/>
    <cellStyle name="Normal 29 90" xfId="2515" xr:uid="{B5F5F36B-DA2E-4BD2-8EDC-9A35775A5483}"/>
    <cellStyle name="Normal 29 91" xfId="2516" xr:uid="{4B1362E0-FCD1-46DB-9C93-D06A52118787}"/>
    <cellStyle name="Normal 29 92" xfId="2517" xr:uid="{44E90E80-DC6C-4508-BD7E-7C970BBAE844}"/>
    <cellStyle name="Normal 29 93" xfId="2518" xr:uid="{EDEF0F06-0893-444E-B2C2-B3496024BF4B}"/>
    <cellStyle name="Normal 29 94" xfId="2519" xr:uid="{0E874B3A-F1E1-4106-A5AF-C7308EC83249}"/>
    <cellStyle name="Normal 29 95" xfId="2520" xr:uid="{9AEEB47A-45AA-4A4D-98D4-230CBA3464BB}"/>
    <cellStyle name="Normal 29 96" xfId="2521" xr:uid="{55CD09DB-E619-40C8-A77E-3FB1BACF8947}"/>
    <cellStyle name="Normal 29 97" xfId="2522" xr:uid="{C6166C5C-17F9-4D74-B815-A6B9744F8FD5}"/>
    <cellStyle name="Normal 29 98" xfId="2523" xr:uid="{E30DDFBC-57A8-4C2E-A813-20CFE406E716}"/>
    <cellStyle name="Normal 29 99" xfId="2524" xr:uid="{274991FA-28BC-4568-8721-77091DC42E8F}"/>
    <cellStyle name="Normal 3" xfId="13" xr:uid="{EE959D51-69A6-472C-8BF4-41E20141A7B4}"/>
    <cellStyle name="Normal-- 3" xfId="3991" xr:uid="{28C723C1-97BB-49A4-B4C0-DEE5F6ECAF6D}"/>
    <cellStyle name="Normal 3 10" xfId="2525" xr:uid="{F25D66C9-FFF6-4C98-A55B-43CC3014F6C8}"/>
    <cellStyle name="Normal 3 11" xfId="2526" xr:uid="{767FEACF-41E7-42CD-916A-AA97201CD66F}"/>
    <cellStyle name="Normal 3 12" xfId="2527" xr:uid="{95052DD8-AD81-4534-A523-AD34EA8E3A61}"/>
    <cellStyle name="Normal 3 13" xfId="2528" xr:uid="{F7259527-84B7-40EE-80A8-79BDB3BB7CEC}"/>
    <cellStyle name="Normal 3 14" xfId="2529" xr:uid="{817615BD-8449-4769-8DBB-E326D18E87BB}"/>
    <cellStyle name="Normal 3 15" xfId="2530" xr:uid="{BA914E79-523F-4E77-B864-973C76698668}"/>
    <cellStyle name="Normal 3 16" xfId="2531" xr:uid="{759A8CD6-4A8D-4B08-9EDB-001237611768}"/>
    <cellStyle name="Normal 3 17" xfId="2532" xr:uid="{6FD17727-5D68-4532-9057-5BC09A46BB16}"/>
    <cellStyle name="Normal 3 18" xfId="2533" xr:uid="{876C0038-403A-4F5C-A1AC-4DC83BF030A3}"/>
    <cellStyle name="Normal 3 19" xfId="2534" xr:uid="{5C7FBF60-B7F4-41B3-AD53-B5A6225A1909}"/>
    <cellStyle name="Normal 3 2" xfId="58" xr:uid="{B1952887-3DE6-4559-80F3-15F83EFA4914}"/>
    <cellStyle name="Normal 3 2 2" xfId="2535" xr:uid="{704B46D0-B35C-4BF0-B6EF-91C3648A9DD6}"/>
    <cellStyle name="Normal 3 2 2 2" xfId="2536" xr:uid="{A587E099-9028-49F8-9BD2-687F02C1DE8E}"/>
    <cellStyle name="Normal 3 2 3" xfId="2537" xr:uid="{F6228E31-D051-479E-BD3C-D3B062E4B1B4}"/>
    <cellStyle name="Normal 3 2 4" xfId="2538" xr:uid="{8421E11C-AE2E-45D8-8FA0-3776414E3998}"/>
    <cellStyle name="Normal 3 20" xfId="2539" xr:uid="{CB98FABA-4B76-4D90-97BC-3A25DE9A7E3D}"/>
    <cellStyle name="Normal 3 21" xfId="2540" xr:uid="{40184E44-4C07-465E-8DCD-0D937056A1E9}"/>
    <cellStyle name="Normal 3 22" xfId="2541" xr:uid="{2B136E74-ADDA-4146-A58E-1CF1A2602B57}"/>
    <cellStyle name="Normal 3 22 2" xfId="2542" xr:uid="{F6C78EF5-CC08-488D-B34C-ED33096F4465}"/>
    <cellStyle name="Normal 3 22 2 2" xfId="2543" xr:uid="{F8A72797-4BED-4DB2-8E00-0B94A9361A49}"/>
    <cellStyle name="Normal 3 22 2 2 2" xfId="2544" xr:uid="{4730F2DE-AFA3-4FF2-B5A6-B97C2BCEEB64}"/>
    <cellStyle name="Normal 3 22 2 3" xfId="2545" xr:uid="{FC396725-9B32-46B9-BEA2-781FF7F07C43}"/>
    <cellStyle name="Normal 3 22 3" xfId="2546" xr:uid="{A07A0778-17A4-4606-9A01-02540D6E1265}"/>
    <cellStyle name="Normal 3 22 3 2" xfId="2547" xr:uid="{80499015-14EC-419F-8778-77D1A9E79936}"/>
    <cellStyle name="Normal 3 22 4" xfId="2548" xr:uid="{F38EC161-88A5-4EF7-AC79-FB2EE1A586B6}"/>
    <cellStyle name="Normal 3 23" xfId="2549" xr:uid="{A126F8AB-D133-452D-AFDA-5447CC63C2BE}"/>
    <cellStyle name="Normal 3 24" xfId="2550" xr:uid="{F36C9AC3-67D6-40F0-B0B9-F2FB769B7DF4}"/>
    <cellStyle name="Normal 3 24 2" xfId="2551" xr:uid="{107DECE0-D03D-4BEE-8F83-7025F5221B6E}"/>
    <cellStyle name="Normal 3 24 2 2" xfId="2552" xr:uid="{A5A94C82-A55A-4A64-8B49-503B7F126367}"/>
    <cellStyle name="Normal 3 24 3" xfId="2553" xr:uid="{5439E8BC-6A9E-4E84-B53B-0D2D5AC4BB51}"/>
    <cellStyle name="Normal 3 25" xfId="2554" xr:uid="{73B66984-E3B9-4AAA-981D-6E5963C057E7}"/>
    <cellStyle name="Normal 3 26" xfId="2555" xr:uid="{1FD000C8-F08F-41C6-80BE-9E10217435E9}"/>
    <cellStyle name="Normal 3 27" xfId="2556" xr:uid="{F20E328E-FC1E-46F2-84F2-5F878AD226C3}"/>
    <cellStyle name="Normal 3 28" xfId="2557" xr:uid="{A5CEABED-7842-4E82-9CDD-3AF9BF5A3E38}"/>
    <cellStyle name="Normal 3 29" xfId="2558" xr:uid="{E3A91EF0-019B-429C-AF3B-1C8407B7F666}"/>
    <cellStyle name="Normal 3 3" xfId="2559" xr:uid="{D769C6F8-5A4F-4EEB-991F-96336535ADCC}"/>
    <cellStyle name="Normal 3 3 2" xfId="2560" xr:uid="{287C07C8-1343-4013-AE69-B0EB652A6725}"/>
    <cellStyle name="Normal 3 3 3" xfId="2561" xr:uid="{FBB6D3B7-722B-4FE7-885C-E1D43350BC33}"/>
    <cellStyle name="Normal 3 3 4" xfId="2562" xr:uid="{F9C93FCB-E358-4461-AF2B-2B5B8155A59D}"/>
    <cellStyle name="Normal 3 30" xfId="2563" xr:uid="{01152A2C-EDC1-4E9E-BCC9-FB75237139D5}"/>
    <cellStyle name="Normal 3 31" xfId="2564" xr:uid="{CF2E2082-1D21-420B-90BE-32E73F78A14D}"/>
    <cellStyle name="Normal 3 32" xfId="2565" xr:uid="{97BE9EA3-62CE-40D6-AA94-D013C1C4EDD7}"/>
    <cellStyle name="Normal 3 33" xfId="2566" xr:uid="{BE660876-D9E3-4C77-8197-6D94F463CA0F}"/>
    <cellStyle name="Normal 3 34" xfId="2567" xr:uid="{EA141B25-DE25-4881-ABFA-5BFAAC7C7AEB}"/>
    <cellStyle name="Normal 3 35" xfId="2568" xr:uid="{3617642E-2851-4F80-B948-4D7E24065959}"/>
    <cellStyle name="Normal 3 36" xfId="2569" xr:uid="{934771C5-3E77-475F-AB12-62461B1677A0}"/>
    <cellStyle name="Normal 3 37" xfId="2570" xr:uid="{6FEB641C-4C80-4D65-A45B-4EA12E5364B4}"/>
    <cellStyle name="Normal 3 38" xfId="2571" xr:uid="{6A50CDE8-0BC9-4F6B-850A-81FF47095A31}"/>
    <cellStyle name="Normal 3 39" xfId="2572" xr:uid="{77DD72A1-EEA5-4D5F-8B6B-F21AB95E0D39}"/>
    <cellStyle name="Normal 3 39 2" xfId="2573" xr:uid="{06F37A56-B024-4282-9ED4-909C69D530AE}"/>
    <cellStyle name="Normal 3 4" xfId="2574" xr:uid="{FCEF9DA5-98B5-4555-B482-DEF263BEDBCF}"/>
    <cellStyle name="Normal 3 4 2" xfId="2575" xr:uid="{320718F5-ADBC-4EAA-AA6F-4184FE0660DE}"/>
    <cellStyle name="Normal 3 4 3" xfId="2576" xr:uid="{97B38623-CB72-4BA7-B90A-BB6DFF6C58DD}"/>
    <cellStyle name="Normal 3 40" xfId="2577" xr:uid="{C89E199A-B220-4060-A83C-20018518F6C1}"/>
    <cellStyle name="Normal 3 41" xfId="2578" xr:uid="{33C8C2FC-D793-4CD1-80A1-F33645185C4F}"/>
    <cellStyle name="Normal 3 42" xfId="2579" xr:uid="{70FBCB1E-A128-4F20-9AD0-F180C8426552}"/>
    <cellStyle name="Normal 3 43" xfId="2580" xr:uid="{BDE2B8C0-1774-479F-A3DE-6FD9BC112BAC}"/>
    <cellStyle name="Normal 3 44" xfId="2581" xr:uid="{2D046A4A-09CC-4F05-832D-F777AD7E5052}"/>
    <cellStyle name="Normal 3 45" xfId="2582" xr:uid="{5EBB73CF-8ADC-4C40-ACE8-F152A70F332E}"/>
    <cellStyle name="Normal 3 46" xfId="2583" xr:uid="{B0952D9F-0A5A-4AF2-850D-13485789E469}"/>
    <cellStyle name="Normal 3 47" xfId="2584" xr:uid="{64BA31A7-90D5-4EFA-8FEC-AFEA78A70CBB}"/>
    <cellStyle name="Normal 3 48" xfId="2585" xr:uid="{CB19294B-3AAD-415F-BC8F-283BF758F813}"/>
    <cellStyle name="Normal 3 49" xfId="2586" xr:uid="{292D8C2C-444B-42E0-BA62-172EC9BE041B}"/>
    <cellStyle name="Normal 3 5" xfId="2587" xr:uid="{D0AE63B7-C9B9-4492-9C9C-355397BE3671}"/>
    <cellStyle name="Normal 3 5 2" xfId="2588" xr:uid="{60B02EE7-4BA0-422E-8C73-EB2D5BDCCCA9}"/>
    <cellStyle name="Normal 3 50" xfId="2589" xr:uid="{E17BE79C-9FC6-4E8F-8D09-F64F3638A79E}"/>
    <cellStyle name="Normal 3 51" xfId="2590" xr:uid="{A70C3E3E-D292-4321-AA2E-FE83A6BC14D0}"/>
    <cellStyle name="Normal 3 52" xfId="2591" xr:uid="{4CB12FCF-80FA-4785-B19D-DB1D1D621026}"/>
    <cellStyle name="Normal 3 53" xfId="2592" xr:uid="{4256918A-1669-4AEF-949E-C8F1098B4D07}"/>
    <cellStyle name="Normal 3 6" xfId="2593" xr:uid="{D22ED4DE-862B-4A1E-90EA-F9731052652F}"/>
    <cellStyle name="Normal 3 7" xfId="2594" xr:uid="{EDBA5228-A20A-404D-9FBD-6DCB56FE84C5}"/>
    <cellStyle name="Normal 3 8" xfId="2595" xr:uid="{269CA9A7-F798-4A13-9B04-012978B05262}"/>
    <cellStyle name="Normal 3 9" xfId="2596" xr:uid="{1F969F61-556B-4CA9-B610-1869125BFA42}"/>
    <cellStyle name="Normal 30" xfId="2597" xr:uid="{6281315E-37AD-482F-8A7B-E08F4EA9732F}"/>
    <cellStyle name="Normal 30 10" xfId="2598" xr:uid="{3C33C13D-6425-4ADF-9C2B-C229D643CBC3}"/>
    <cellStyle name="Normal 30 100" xfId="2599" xr:uid="{5A0F0FB7-21DF-4BA5-969A-B26993DB528C}"/>
    <cellStyle name="Normal 30 101" xfId="2600" xr:uid="{61F5822E-B21A-4B4F-88D2-4A9551A3504C}"/>
    <cellStyle name="Normal 30 102" xfId="2601" xr:uid="{DB36FB12-E662-408C-B1AB-86E4DD351732}"/>
    <cellStyle name="Normal 30 103" xfId="2602" xr:uid="{40657E02-70F9-460A-A593-7386316D4B7C}"/>
    <cellStyle name="Normal 30 104" xfId="2603" xr:uid="{E5595725-E6E3-4D0C-AF7F-B2E197F6E56F}"/>
    <cellStyle name="Normal 30 105" xfId="2604" xr:uid="{13E936FB-2079-4CEA-8FC9-8725EF77AD43}"/>
    <cellStyle name="Normal 30 106" xfId="2605" xr:uid="{57C13E6A-D34D-4BCA-BEF5-A5E7DFABF5D8}"/>
    <cellStyle name="Normal 30 107" xfId="2606" xr:uid="{5510ED68-0DD2-49A3-9ED4-F126A29C6A58}"/>
    <cellStyle name="Normal 30 108" xfId="2607" xr:uid="{DA992B8C-87E9-4761-91E5-44DD322C06F9}"/>
    <cellStyle name="Normal 30 109" xfId="2608" xr:uid="{6ADFF963-FAC7-41BD-A847-72F9077ED6AB}"/>
    <cellStyle name="Normal 30 11" xfId="2609" xr:uid="{7341E670-4FA6-491B-BCAD-5E3047A78837}"/>
    <cellStyle name="Normal 30 12" xfId="2610" xr:uid="{8BD47B68-7C4A-4B14-B467-430F8F9F28B5}"/>
    <cellStyle name="Normal 30 13" xfId="2611" xr:uid="{BBCC324E-2E88-4811-BA9E-3D8EF5D79DE7}"/>
    <cellStyle name="Normal 30 14" xfId="2612" xr:uid="{9AE21097-96FD-4A84-A58C-88516F4E23BD}"/>
    <cellStyle name="Normal 30 15" xfId="2613" xr:uid="{78E4FE07-2536-4AC1-9C21-7CC635483F60}"/>
    <cellStyle name="Normal 30 16" xfId="2614" xr:uid="{24AD15D1-BE29-454B-AFF6-75C00FA150C4}"/>
    <cellStyle name="Normal 30 17" xfId="2615" xr:uid="{20AAEF95-753A-4015-A29E-A704062D15E9}"/>
    <cellStyle name="Normal 30 18" xfId="2616" xr:uid="{E22FF59E-0E95-45EA-8827-5FF7822AE023}"/>
    <cellStyle name="Normal 30 19" xfId="2617" xr:uid="{2EC59204-8A34-405D-882B-3EB352D035A6}"/>
    <cellStyle name="Normal 30 2" xfId="2618" xr:uid="{B2E8A201-7063-45D9-B567-1835E89746C1}"/>
    <cellStyle name="Normal 30 20" xfId="2619" xr:uid="{C7E3CCC2-B9DD-43C4-A00F-66126C7CA91D}"/>
    <cellStyle name="Normal 30 21" xfId="2620" xr:uid="{76DDE2D4-F323-4EBF-ACA2-37F484A8788F}"/>
    <cellStyle name="Normal 30 22" xfId="2621" xr:uid="{73EFF4F2-303E-46C1-8F5B-1EA9CD105F63}"/>
    <cellStyle name="Normal 30 23" xfId="2622" xr:uid="{0EA344B5-23A8-49DE-93D2-209372EC4039}"/>
    <cellStyle name="Normal 30 24" xfId="2623" xr:uid="{EEFB1AED-27E9-48DD-AEBF-D342838859E2}"/>
    <cellStyle name="Normal 30 25" xfId="2624" xr:uid="{49752F0A-772C-40A3-8C1B-8EA25B125279}"/>
    <cellStyle name="Normal 30 26" xfId="2625" xr:uid="{DDA935B3-06A2-4FE9-ADC9-B4C5F6BE1AB7}"/>
    <cellStyle name="Normal 30 27" xfId="2626" xr:uid="{C14DEE93-2E0D-40A2-B01C-317F9C3B57D4}"/>
    <cellStyle name="Normal 30 28" xfId="2627" xr:uid="{AC7FE8FA-E1C0-4922-A3BA-1A59C0DBA499}"/>
    <cellStyle name="Normal 30 29" xfId="2628" xr:uid="{F4EA6787-4B8B-4B49-AEA3-019997725665}"/>
    <cellStyle name="Normal 30 3" xfId="2629" xr:uid="{BB7F78FF-F171-49A5-B192-96F6C6876304}"/>
    <cellStyle name="Normal 30 30" xfId="2630" xr:uid="{E9BF7CD6-D8BA-426B-BF48-5D7A05F035FC}"/>
    <cellStyle name="Normal 30 31" xfId="2631" xr:uid="{37E6DD0B-C5E5-4F42-8801-C44F5ADB30C9}"/>
    <cellStyle name="Normal 30 32" xfId="2632" xr:uid="{5F2C0E3D-26B4-495E-9127-F650CE12D352}"/>
    <cellStyle name="Normal 30 33" xfId="2633" xr:uid="{8B759743-8366-46F7-9A8A-4449DA10DDCA}"/>
    <cellStyle name="Normal 30 34" xfId="2634" xr:uid="{08914C8E-8920-4F48-9D73-ACCCB2236151}"/>
    <cellStyle name="Normal 30 35" xfId="2635" xr:uid="{E722F1B6-2934-4435-B73E-BA2775D5A022}"/>
    <cellStyle name="Normal 30 36" xfId="2636" xr:uid="{D99E977C-7D98-45D2-80EB-EA53D2188194}"/>
    <cellStyle name="Normal 30 37" xfId="2637" xr:uid="{E6590DD4-4180-4A1C-9662-9FEB361D8D3A}"/>
    <cellStyle name="Normal 30 38" xfId="2638" xr:uid="{4DF0BAB7-BABC-4EE2-91A4-40B5302CD4A4}"/>
    <cellStyle name="Normal 30 39" xfId="2639" xr:uid="{A80C9AA7-62A8-4407-86EB-468C30664960}"/>
    <cellStyle name="Normal 30 4" xfId="2640" xr:uid="{09475BA4-6A7C-45E3-9E98-70AC1958D141}"/>
    <cellStyle name="Normal 30 40" xfId="2641" xr:uid="{E08D8F59-7376-47CC-B007-6F6D5FD287CF}"/>
    <cellStyle name="Normal 30 41" xfId="2642" xr:uid="{0E20942E-83BD-46A3-A9D9-2C7E2E09E386}"/>
    <cellStyle name="Normal 30 42" xfId="2643" xr:uid="{23091C7C-C9AD-4311-BD5E-943CCF88AC91}"/>
    <cellStyle name="Normal 30 43" xfId="2644" xr:uid="{FB7ED4FD-80AA-492B-8ADA-7052F3162A5C}"/>
    <cellStyle name="Normal 30 44" xfId="2645" xr:uid="{A73CCFF5-D769-446B-BD3D-AAF639A5CCD4}"/>
    <cellStyle name="Normal 30 45" xfId="2646" xr:uid="{D785B9D2-D315-4597-A961-E70CB02EDA98}"/>
    <cellStyle name="Normal 30 46" xfId="2647" xr:uid="{1C32CF6E-18BF-466A-83C2-64CA2DE68EAC}"/>
    <cellStyle name="Normal 30 47" xfId="2648" xr:uid="{C8A2AE0E-8B8F-478C-A633-A8550CC4E72B}"/>
    <cellStyle name="Normal 30 48" xfId="2649" xr:uid="{534E7338-06F0-4CA3-980A-DB04DE674434}"/>
    <cellStyle name="Normal 30 49" xfId="2650" xr:uid="{5EE3C853-6D61-4276-8839-A5E5C884BAF4}"/>
    <cellStyle name="Normal 30 5" xfId="2651" xr:uid="{26EA537C-D013-431B-9D3C-1AA0C8F090AB}"/>
    <cellStyle name="Normal 30 50" xfId="2652" xr:uid="{12E54C75-DCCE-4FA6-8400-4A629590BEF4}"/>
    <cellStyle name="Normal 30 51" xfId="2653" xr:uid="{4931D968-1371-40CE-811F-611E2C8A41B4}"/>
    <cellStyle name="Normal 30 52" xfId="2654" xr:uid="{82F1BF27-6BEC-41C9-8DC6-4C68458F6A97}"/>
    <cellStyle name="Normal 30 53" xfId="2655" xr:uid="{5307EA6C-359F-430E-B682-D64D5C778817}"/>
    <cellStyle name="Normal 30 54" xfId="2656" xr:uid="{4068C421-D503-4D36-91C5-44A45D4B5994}"/>
    <cellStyle name="Normal 30 55" xfId="2657" xr:uid="{94929656-D62B-4701-9167-437A2E32E2A9}"/>
    <cellStyle name="Normal 30 56" xfId="2658" xr:uid="{F06A8FF0-79E4-4794-B00A-E4BCDA4A8AA7}"/>
    <cellStyle name="Normal 30 57" xfId="2659" xr:uid="{A11921B8-7D77-46D7-BCD7-094905957F52}"/>
    <cellStyle name="Normal 30 58" xfId="2660" xr:uid="{99EC2536-A304-4AE2-A580-E1A858C1CCB7}"/>
    <cellStyle name="Normal 30 59" xfId="2661" xr:uid="{90ECE34E-6B96-41EE-91ED-042DCA0FB1BA}"/>
    <cellStyle name="Normal 30 6" xfId="2662" xr:uid="{90EF6082-E930-4523-A335-54BC6B711156}"/>
    <cellStyle name="Normal 30 60" xfId="2663" xr:uid="{0ABB479D-15EE-48A8-A64E-1741F7EFE509}"/>
    <cellStyle name="Normal 30 61" xfId="2664" xr:uid="{43DEC601-F1F4-4B42-8423-3BE973ADE1CF}"/>
    <cellStyle name="Normal 30 62" xfId="2665" xr:uid="{0C9679BF-3F81-4B61-8E98-FA1B7B0D72F5}"/>
    <cellStyle name="Normal 30 63" xfId="2666" xr:uid="{1AE89081-1920-4A46-B43C-E3F07EF84949}"/>
    <cellStyle name="Normal 30 64" xfId="2667" xr:uid="{A719E29C-207F-47B1-84CA-7851ED6C6CBC}"/>
    <cellStyle name="Normal 30 65" xfId="2668" xr:uid="{FE0C11FD-9250-4B9F-9DF0-430276E0A0EE}"/>
    <cellStyle name="Normal 30 66" xfId="2669" xr:uid="{374924AE-92E1-4DE3-B03C-C0AB3DFBE7F0}"/>
    <cellStyle name="Normal 30 67" xfId="2670" xr:uid="{D7FB2FB2-61F5-4994-86DC-17A502AFC4CC}"/>
    <cellStyle name="Normal 30 68" xfId="2671" xr:uid="{E829E090-7CA9-4CA7-8754-B01F3F13A536}"/>
    <cellStyle name="Normal 30 69" xfId="2672" xr:uid="{73B9D2B9-6D94-4E68-965E-C4015848AEE4}"/>
    <cellStyle name="Normal 30 7" xfId="2673" xr:uid="{EC126321-96CF-480D-9829-FFB3533E772E}"/>
    <cellStyle name="Normal 30 70" xfId="2674" xr:uid="{322B663C-F389-477C-A450-AD8C23AE2621}"/>
    <cellStyle name="Normal 30 71" xfId="2675" xr:uid="{F21DC9C3-407F-48C8-BA59-B338E990CD6E}"/>
    <cellStyle name="Normal 30 72" xfId="2676" xr:uid="{FDDA2F95-587F-401E-9B79-1B82A3733F51}"/>
    <cellStyle name="Normal 30 73" xfId="2677" xr:uid="{4D8AEC98-3C58-41DD-949A-44CAE24EE8E3}"/>
    <cellStyle name="Normal 30 74" xfId="2678" xr:uid="{FC30D25D-FFAA-447D-A781-73E7DE95B799}"/>
    <cellStyle name="Normal 30 75" xfId="2679" xr:uid="{0E2E0B51-085F-4BC7-B3B0-55A87E1E7A3E}"/>
    <cellStyle name="Normal 30 76" xfId="2680" xr:uid="{0082CBA1-A2BA-4D3F-B38D-FCE4D5D59FE2}"/>
    <cellStyle name="Normal 30 77" xfId="2681" xr:uid="{92A74952-34F2-4B01-8350-23EA79A5B3C8}"/>
    <cellStyle name="Normal 30 78" xfId="2682" xr:uid="{36AA0112-B3E2-4B47-9B14-DBE01D53030B}"/>
    <cellStyle name="Normal 30 79" xfId="2683" xr:uid="{A63D54C4-2E43-4243-9174-8F0BB95791DD}"/>
    <cellStyle name="Normal 30 8" xfId="2684" xr:uid="{C42AD58D-6183-4B56-B284-19C3A70EF328}"/>
    <cellStyle name="Normal 30 80" xfId="2685" xr:uid="{E356367C-B0B8-4CA6-B5B1-B50220301D50}"/>
    <cellStyle name="Normal 30 81" xfId="2686" xr:uid="{08ACF948-953F-4EB7-90EB-C8A5D8EB95E9}"/>
    <cellStyle name="Normal 30 82" xfId="2687" xr:uid="{5E6A0E02-643A-4287-AE4A-65D1BF8DD978}"/>
    <cellStyle name="Normal 30 83" xfId="2688" xr:uid="{4B1ECFF9-547B-459B-A194-51104F267964}"/>
    <cellStyle name="Normal 30 84" xfId="2689" xr:uid="{D9D07675-D112-4101-96D8-10D4B7E02B81}"/>
    <cellStyle name="Normal 30 85" xfId="2690" xr:uid="{31409ED3-9A06-4DAE-8623-A4FFC4364E04}"/>
    <cellStyle name="Normal 30 86" xfId="2691" xr:uid="{726B1A20-B942-47AD-96B3-B5EDB8AF7A7A}"/>
    <cellStyle name="Normal 30 87" xfId="2692" xr:uid="{BFE67513-2772-4230-8FFD-7AB7E923408D}"/>
    <cellStyle name="Normal 30 88" xfId="2693" xr:uid="{82D16FBF-FCBB-4A70-A17F-C568E9CB7D22}"/>
    <cellStyle name="Normal 30 89" xfId="2694" xr:uid="{73B47A35-112D-46E8-9B06-6BB2A2073D22}"/>
    <cellStyle name="Normal 30 9" xfId="2695" xr:uid="{5FACEF4C-0461-4041-BDE9-723898CFC499}"/>
    <cellStyle name="Normal 30 90" xfId="2696" xr:uid="{D34EDBA6-21C1-473B-BF70-1E905BE3EBB0}"/>
    <cellStyle name="Normal 30 91" xfId="2697" xr:uid="{94EC7501-C0A1-49C5-9173-183A3E943874}"/>
    <cellStyle name="Normal 30 92" xfId="2698" xr:uid="{700A8C74-D7E6-4627-8EE3-E6AD496629DF}"/>
    <cellStyle name="Normal 30 93" xfId="2699" xr:uid="{D22B06E9-BC58-4AC7-83E6-259CF6324F73}"/>
    <cellStyle name="Normal 30 94" xfId="2700" xr:uid="{82F405B8-3F67-4775-8167-D503F5D29FDC}"/>
    <cellStyle name="Normal 30 95" xfId="2701" xr:uid="{46F128EF-1A0A-4319-9396-FF1D6F5C3CC3}"/>
    <cellStyle name="Normal 30 96" xfId="2702" xr:uid="{A1161A21-DC15-466B-ABC3-AF66CA477018}"/>
    <cellStyle name="Normal 30 97" xfId="2703" xr:uid="{3804E6A8-62F8-4A14-A4B7-7D1C47DB1D43}"/>
    <cellStyle name="Normal 30 98" xfId="2704" xr:uid="{8E890035-1BC4-4508-AEFA-8A50F254D903}"/>
    <cellStyle name="Normal 30 99" xfId="2705" xr:uid="{7A05D7A5-46C6-45E7-AC50-F06325153E04}"/>
    <cellStyle name="Normal 31" xfId="2706" xr:uid="{F6531A07-89A8-4CAF-A093-41CF80C480AE}"/>
    <cellStyle name="Normal 31 10" xfId="2707" xr:uid="{E718C8E7-1A62-4B27-9071-96A4A2A8EA22}"/>
    <cellStyle name="Normal 31 100" xfId="2708" xr:uid="{5437B0DC-9F30-4DBA-966F-67222E572774}"/>
    <cellStyle name="Normal 31 101" xfId="2709" xr:uid="{B621E37F-1BF0-4B72-BEAC-F1950256E8E3}"/>
    <cellStyle name="Normal 31 102" xfId="2710" xr:uid="{D27B89E1-8FDB-405B-85A1-D1812082A3A3}"/>
    <cellStyle name="Normal 31 103" xfId="2711" xr:uid="{62DA8C53-1529-4C61-8F09-3D2B9681B231}"/>
    <cellStyle name="Normal 31 104" xfId="2712" xr:uid="{48DB2800-9734-444E-9534-CECFEF6A804D}"/>
    <cellStyle name="Normal 31 105" xfId="2713" xr:uid="{23217823-16B8-41B2-A190-CE14369A1527}"/>
    <cellStyle name="Normal 31 106" xfId="2714" xr:uid="{074420A1-EFFB-4371-B8B7-56A48CAF593B}"/>
    <cellStyle name="Normal 31 107" xfId="2715" xr:uid="{C140FEAE-2B7A-44B3-B41F-1C221822A869}"/>
    <cellStyle name="Normal 31 108" xfId="2716" xr:uid="{12989988-701A-484C-A265-0D64F38D185D}"/>
    <cellStyle name="Normal 31 109" xfId="2717" xr:uid="{6D5401F2-FCE1-4DF2-9E91-202B3D24CC71}"/>
    <cellStyle name="Normal 31 11" xfId="2718" xr:uid="{8C12CA07-E525-4CE3-83C0-5AA6BA6C9427}"/>
    <cellStyle name="Normal 31 12" xfId="2719" xr:uid="{8C9A9C44-E381-4386-8348-0524C93D2E90}"/>
    <cellStyle name="Normal 31 13" xfId="2720" xr:uid="{E6702FB4-F416-4E0B-975A-E65BC627DCBF}"/>
    <cellStyle name="Normal 31 14" xfId="2721" xr:uid="{FCF9F9D6-6156-401C-A6CB-64235BBE04AB}"/>
    <cellStyle name="Normal 31 15" xfId="2722" xr:uid="{3FCC3D39-DAE6-491A-AAA7-973144162E6F}"/>
    <cellStyle name="Normal 31 16" xfId="2723" xr:uid="{05B9C61E-5991-419D-8D8C-238DC7BBB423}"/>
    <cellStyle name="Normal 31 17" xfId="2724" xr:uid="{2ECF7D13-AD56-403A-8105-56A3AA106353}"/>
    <cellStyle name="Normal 31 18" xfId="2725" xr:uid="{7A91CD29-DFEC-4568-A188-5BF888AFE554}"/>
    <cellStyle name="Normal 31 19" xfId="2726" xr:uid="{976D8B67-07AA-48A3-878D-57A5CD3D50C4}"/>
    <cellStyle name="Normal 31 2" xfId="2727" xr:uid="{4AB11B1E-5500-45B9-A6EE-23ABA00F0B71}"/>
    <cellStyle name="Normal 31 20" xfId="2728" xr:uid="{A1050600-F51A-40EE-A0D1-8F91EFA89156}"/>
    <cellStyle name="Normal 31 21" xfId="2729" xr:uid="{78E98C97-E0F3-41D4-8BC6-AE195A5AA8A0}"/>
    <cellStyle name="Normal 31 22" xfId="2730" xr:uid="{AD5EA246-7B34-44CB-80E7-6014823408BD}"/>
    <cellStyle name="Normal 31 23" xfId="2731" xr:uid="{99F05CB6-274C-4BBD-BD37-4DDCA3F7C220}"/>
    <cellStyle name="Normal 31 24" xfId="2732" xr:uid="{2B127114-A267-42E0-8571-2D64FE047EBD}"/>
    <cellStyle name="Normal 31 25" xfId="2733" xr:uid="{E7A145F2-0B88-4D33-926A-17856E46DC42}"/>
    <cellStyle name="Normal 31 26" xfId="2734" xr:uid="{BD73AE86-47F0-4370-8F69-53A56F943C7E}"/>
    <cellStyle name="Normal 31 27" xfId="2735" xr:uid="{EC0BE4F0-8EB1-44DF-BE33-E024DC84F28D}"/>
    <cellStyle name="Normal 31 28" xfId="2736" xr:uid="{3E532A36-CD78-4858-BB25-17605522F600}"/>
    <cellStyle name="Normal 31 29" xfId="2737" xr:uid="{9A87B51B-C43F-43A8-A4EE-5A04D274A836}"/>
    <cellStyle name="Normal 31 3" xfId="2738" xr:uid="{85A471D9-C7C3-4653-B929-D03D91E2B0DB}"/>
    <cellStyle name="Normal 31 30" xfId="2739" xr:uid="{B12A0048-77B5-43C3-A6AD-91B7C13CBC18}"/>
    <cellStyle name="Normal 31 31" xfId="2740" xr:uid="{AD0E3B5D-758A-40A0-BBBF-B19B102FA471}"/>
    <cellStyle name="Normal 31 32" xfId="2741" xr:uid="{2A25FE83-4093-4729-9C5B-38CF48093965}"/>
    <cellStyle name="Normal 31 33" xfId="2742" xr:uid="{9E6ABEFA-D0CA-40F2-BDF2-63C71DC75F19}"/>
    <cellStyle name="Normal 31 34" xfId="2743" xr:uid="{7B3842C8-EAD8-4A5B-95C2-3D1BBCB61372}"/>
    <cellStyle name="Normal 31 35" xfId="2744" xr:uid="{E08A0151-A1A9-4394-A481-E651671ECF66}"/>
    <cellStyle name="Normal 31 36" xfId="2745" xr:uid="{8E5FEAD4-9412-48C3-9499-BDD916A6E785}"/>
    <cellStyle name="Normal 31 37" xfId="2746" xr:uid="{175ABACA-3C1D-4D31-847F-193690A25787}"/>
    <cellStyle name="Normal 31 38" xfId="2747" xr:uid="{88227346-7A31-404A-9242-C8B98480F798}"/>
    <cellStyle name="Normal 31 39" xfId="2748" xr:uid="{5FA303DB-A50D-4891-8214-093842A8BE5B}"/>
    <cellStyle name="Normal 31 4" xfId="2749" xr:uid="{3C0CC017-0865-4BE7-818D-7013A339F6F0}"/>
    <cellStyle name="Normal 31 40" xfId="2750" xr:uid="{DD790757-27A3-40AA-AB27-B087A3439BEA}"/>
    <cellStyle name="Normal 31 41" xfId="2751" xr:uid="{2B8505A1-A5BA-4C30-BB73-59B777ED4EB6}"/>
    <cellStyle name="Normal 31 42" xfId="2752" xr:uid="{8AA60CA2-5527-463A-BEC6-6EB5C45823AD}"/>
    <cellStyle name="Normal 31 43" xfId="2753" xr:uid="{9D75822D-F417-4DCD-8A59-6DDF8E075247}"/>
    <cellStyle name="Normal 31 44" xfId="2754" xr:uid="{B2741670-D941-4249-8C43-4ED4225EE102}"/>
    <cellStyle name="Normal 31 45" xfId="2755" xr:uid="{242C8750-E9E6-4FDA-ADBF-11E538D88D66}"/>
    <cellStyle name="Normal 31 46" xfId="2756" xr:uid="{92BD543D-E03A-45D1-8E9C-CB8C887901AB}"/>
    <cellStyle name="Normal 31 47" xfId="2757" xr:uid="{55B17FD5-9097-4B0D-B1E3-E6F96079FDD9}"/>
    <cellStyle name="Normal 31 48" xfId="2758" xr:uid="{FB8FDB92-850E-4A67-A358-BC96366193A4}"/>
    <cellStyle name="Normal 31 49" xfId="2759" xr:uid="{16B8E143-E75D-4E7E-B538-1E94052D7D11}"/>
    <cellStyle name="Normal 31 5" xfId="2760" xr:uid="{95BE0B06-98AC-46B0-A544-2D2B8B2046C3}"/>
    <cellStyle name="Normal 31 50" xfId="2761" xr:uid="{006C18FB-86A1-4D66-96DE-8FC967331E6A}"/>
    <cellStyle name="Normal 31 51" xfId="2762" xr:uid="{5F547636-6FB6-4181-95A1-143261C16159}"/>
    <cellStyle name="Normal 31 52" xfId="2763" xr:uid="{6A7B873F-DEB5-42F8-B880-164933AB936E}"/>
    <cellStyle name="Normal 31 53" xfId="2764" xr:uid="{E947EDB6-A8E5-4338-A83F-5CD3127A86B8}"/>
    <cellStyle name="Normal 31 54" xfId="2765" xr:uid="{28AAF347-C814-4526-9C5F-2F29912B12FA}"/>
    <cellStyle name="Normal 31 55" xfId="2766" xr:uid="{236676A2-A6D3-4503-8703-3D18744BB7CE}"/>
    <cellStyle name="Normal 31 56" xfId="2767" xr:uid="{44C66EF6-706B-433E-AC67-1658CC7B052D}"/>
    <cellStyle name="Normal 31 57" xfId="2768" xr:uid="{13F2D598-AB08-48C7-BB52-9794AE4C6616}"/>
    <cellStyle name="Normal 31 58" xfId="2769" xr:uid="{DE6E868E-3CAC-4F45-9841-5DE5E7E80AE4}"/>
    <cellStyle name="Normal 31 59" xfId="2770" xr:uid="{C1348362-99FF-41BD-B10A-952F71853F7C}"/>
    <cellStyle name="Normal 31 6" xfId="2771" xr:uid="{466A9DE7-276B-44DD-9A46-4DEB8BE76A3B}"/>
    <cellStyle name="Normal 31 60" xfId="2772" xr:uid="{90153318-7369-451C-A838-0676B4057899}"/>
    <cellStyle name="Normal 31 61" xfId="2773" xr:uid="{61AB00E9-00B6-4933-A651-778FF0F78363}"/>
    <cellStyle name="Normal 31 62" xfId="2774" xr:uid="{8285B4A3-46C1-4498-8E8E-EF081E486A8E}"/>
    <cellStyle name="Normal 31 63" xfId="2775" xr:uid="{B4755F54-1B7B-4C41-89ED-25CB458DA25C}"/>
    <cellStyle name="Normal 31 64" xfId="2776" xr:uid="{99D024F2-B538-4DF9-A9DB-703DF3E1B7C0}"/>
    <cellStyle name="Normal 31 65" xfId="2777" xr:uid="{1DCE7500-AC19-435F-98C5-A9C2C83B8337}"/>
    <cellStyle name="Normal 31 66" xfId="2778" xr:uid="{3B71AC12-5EA1-4B24-8F8B-F0A1ACAD0C02}"/>
    <cellStyle name="Normal 31 67" xfId="2779" xr:uid="{BAD8C095-8D7E-4ECE-B7B6-984052149A23}"/>
    <cellStyle name="Normal 31 68" xfId="2780" xr:uid="{8B964E4F-FD4B-49B9-AC44-3E5E5CAB1178}"/>
    <cellStyle name="Normal 31 69" xfId="2781" xr:uid="{54096EE3-88E1-4B47-9C66-6B45750F4F26}"/>
    <cellStyle name="Normal 31 7" xfId="2782" xr:uid="{86E4D185-35A6-4CAC-96AF-A57CF6047E2D}"/>
    <cellStyle name="Normal 31 70" xfId="2783" xr:uid="{50E8F9AF-6168-4DA4-8965-082789A307E1}"/>
    <cellStyle name="Normal 31 71" xfId="2784" xr:uid="{8913940B-A13A-4930-95D8-18B3ADD0F59C}"/>
    <cellStyle name="Normal 31 72" xfId="2785" xr:uid="{09B29320-5A2E-4F5C-B922-E787E6A921FA}"/>
    <cellStyle name="Normal 31 73" xfId="2786" xr:uid="{1357C49F-667D-44D1-BE59-9E107F0F64F4}"/>
    <cellStyle name="Normal 31 74" xfId="2787" xr:uid="{897F46EC-BFC0-450A-8D10-03B6F07A692D}"/>
    <cellStyle name="Normal 31 75" xfId="2788" xr:uid="{5884EF7F-344D-4EE8-A2FF-969736CA0D64}"/>
    <cellStyle name="Normal 31 76" xfId="2789" xr:uid="{98009513-DAFC-49D4-A510-C0A7D86BFDD7}"/>
    <cellStyle name="Normal 31 77" xfId="2790" xr:uid="{558898A1-A51C-42C0-AB5F-2159F3B069BD}"/>
    <cellStyle name="Normal 31 78" xfId="2791" xr:uid="{194A0DC0-0C3D-443B-AA3A-591F5472B48F}"/>
    <cellStyle name="Normal 31 79" xfId="2792" xr:uid="{8A44D45E-56C3-4EB7-A7E6-1B6A66650E6A}"/>
    <cellStyle name="Normal 31 8" xfId="2793" xr:uid="{22C69245-4FEA-4F5D-8A8B-B0BF86F2EB24}"/>
    <cellStyle name="Normal 31 80" xfId="2794" xr:uid="{16F7119A-6506-4AE0-8658-44A81F7BE93C}"/>
    <cellStyle name="Normal 31 81" xfId="2795" xr:uid="{361CB720-C61B-40E1-B391-1B67AC93E8BB}"/>
    <cellStyle name="Normal 31 82" xfId="2796" xr:uid="{076D4757-12F2-4BD5-8917-7FF9FFA43761}"/>
    <cellStyle name="Normal 31 83" xfId="2797" xr:uid="{F05B63CF-686D-4C22-9EE7-1C0FF9EDC954}"/>
    <cellStyle name="Normal 31 84" xfId="2798" xr:uid="{5AC1DBB8-226F-4C91-B973-A1B5BD1AF263}"/>
    <cellStyle name="Normal 31 85" xfId="2799" xr:uid="{620FA71A-F49A-4348-AB2F-6C6ABC938AC7}"/>
    <cellStyle name="Normal 31 86" xfId="2800" xr:uid="{C009D2F8-80EA-4E59-B63D-E2FCCDB359F5}"/>
    <cellStyle name="Normal 31 87" xfId="2801" xr:uid="{C5BB4703-94CE-4A33-BF41-5FD2CE69EF43}"/>
    <cellStyle name="Normal 31 88" xfId="2802" xr:uid="{03E7513F-A79E-48F2-AA27-873791921F86}"/>
    <cellStyle name="Normal 31 89" xfId="2803" xr:uid="{0DEAEDE4-CA1D-428E-80D6-3C3312482542}"/>
    <cellStyle name="Normal 31 9" xfId="2804" xr:uid="{10D88C75-FFBC-48DB-A8D5-BA01C7E95C89}"/>
    <cellStyle name="Normal 31 90" xfId="2805" xr:uid="{665E8B8B-4E76-4959-A183-04E24452D86A}"/>
    <cellStyle name="Normal 31 91" xfId="2806" xr:uid="{F88012EC-5E15-440C-BC36-992E5378141C}"/>
    <cellStyle name="Normal 31 92" xfId="2807" xr:uid="{C0DEB581-B3A0-4652-926B-856786BFDD0F}"/>
    <cellStyle name="Normal 31 93" xfId="2808" xr:uid="{C43465B7-710C-4254-B5FC-D934849006D4}"/>
    <cellStyle name="Normal 31 94" xfId="2809" xr:uid="{79423E1A-8C40-4845-BA58-384DDD92AB23}"/>
    <cellStyle name="Normal 31 95" xfId="2810" xr:uid="{F1D8DB7B-5F71-4291-A189-21D0DF52DAC7}"/>
    <cellStyle name="Normal 31 96" xfId="2811" xr:uid="{4888D23D-6C00-4652-B841-010DBBD76C71}"/>
    <cellStyle name="Normal 31 97" xfId="2812" xr:uid="{2048F10E-F4BC-4884-B3E1-3D417261EFF1}"/>
    <cellStyle name="Normal 31 98" xfId="2813" xr:uid="{214F6239-80F5-4BAD-9282-FB10E0734AC6}"/>
    <cellStyle name="Normal 31 99" xfId="2814" xr:uid="{F515B378-B458-41C5-A53C-EB9B28C633CB}"/>
    <cellStyle name="Normal 32" xfId="2815" xr:uid="{D35C56BD-7DD2-483D-A56C-012FBCD81103}"/>
    <cellStyle name="Normal 32 2" xfId="2816" xr:uid="{0B8C4203-01CB-49D1-8C18-F61A42C1695C}"/>
    <cellStyle name="Normal 33" xfId="2817" xr:uid="{5F3A0F8D-B998-48FE-9229-A1EF3453576E}"/>
    <cellStyle name="Normal 33 2" xfId="2818" xr:uid="{22BB6202-67D9-4D4F-A335-09DAF109664C}"/>
    <cellStyle name="Normal 34" xfId="2819" xr:uid="{32EC3C90-7C6F-421B-B356-A0B4BD717AC9}"/>
    <cellStyle name="Normal 35" xfId="2820" xr:uid="{4A5A115E-67A6-4F8E-9391-9A00CF89F0F6}"/>
    <cellStyle name="Normal 35 10" xfId="2821" xr:uid="{C2DD1B40-E576-47AA-963E-602B49DA3BF8}"/>
    <cellStyle name="Normal 35 100" xfId="2822" xr:uid="{BE6376AF-2F25-4DD6-9A01-F4C44276F977}"/>
    <cellStyle name="Normal 35 101" xfId="2823" xr:uid="{4CE6D583-4F3B-437E-82A9-4D23E535296F}"/>
    <cellStyle name="Normal 35 102" xfId="2824" xr:uid="{5752723A-5C6D-4F8F-AF3B-872F913DFA22}"/>
    <cellStyle name="Normal 35 103" xfId="2825" xr:uid="{7A0214B8-14E7-4EDE-9C8C-56845F6EE3C3}"/>
    <cellStyle name="Normal 35 104" xfId="2826" xr:uid="{A6F1749C-BE1A-4B6D-BD5C-A208CD299FED}"/>
    <cellStyle name="Normal 35 105" xfId="2827" xr:uid="{951EE5A7-5593-4067-9F3F-7A3CEE02A8D2}"/>
    <cellStyle name="Normal 35 106" xfId="2828" xr:uid="{6B2BED90-F47D-4DFC-A7D1-80CAD0A0B20B}"/>
    <cellStyle name="Normal 35 107" xfId="2829" xr:uid="{0F276459-F11F-4718-87C0-2A7FE3C398DF}"/>
    <cellStyle name="Normal 35 108" xfId="2830" xr:uid="{2333BE76-5CAA-457D-B32E-4FA3ABC19C7A}"/>
    <cellStyle name="Normal 35 109" xfId="2831" xr:uid="{86E8DCCB-E665-4081-B74A-19C21A320961}"/>
    <cellStyle name="Normal 35 11" xfId="2832" xr:uid="{F38F00ED-8D78-4077-B14A-1D63F9BF8D92}"/>
    <cellStyle name="Normal 35 12" xfId="2833" xr:uid="{9A782960-B935-4D24-B262-33EC95744CF7}"/>
    <cellStyle name="Normal 35 13" xfId="2834" xr:uid="{7D8726C9-24F8-422D-9D7D-31930446CA94}"/>
    <cellStyle name="Normal 35 14" xfId="2835" xr:uid="{89456120-927E-43AF-8466-A646847FE964}"/>
    <cellStyle name="Normal 35 15" xfId="2836" xr:uid="{CF47364E-4DDF-427F-838C-8EA45FEB9655}"/>
    <cellStyle name="Normal 35 16" xfId="2837" xr:uid="{9808837F-ACD8-4A38-9979-3CE2F8DF91E1}"/>
    <cellStyle name="Normal 35 17" xfId="2838" xr:uid="{D1ECDCC8-D8AD-4588-85EA-C8298B60F3CC}"/>
    <cellStyle name="Normal 35 18" xfId="2839" xr:uid="{A14357B9-C4F1-4F7A-A6EE-5EF0A4614816}"/>
    <cellStyle name="Normal 35 19" xfId="2840" xr:uid="{FCC11387-1CBA-4491-A1E3-11FAAC8E9411}"/>
    <cellStyle name="Normal 35 2" xfId="2841" xr:uid="{6F448782-29ED-44C7-8BE8-27105B037C0D}"/>
    <cellStyle name="Normal 35 20" xfId="2842" xr:uid="{AA6B1805-BB65-43E8-8AAE-92F4F7A3A33D}"/>
    <cellStyle name="Normal 35 21" xfId="2843" xr:uid="{670DDEA6-B8D0-417F-979E-6070D7065459}"/>
    <cellStyle name="Normal 35 22" xfId="2844" xr:uid="{5F97D329-4E9F-4733-BF7C-5FE666611D6A}"/>
    <cellStyle name="Normal 35 23" xfId="2845" xr:uid="{43E9A4F2-E6FE-40FF-BCE9-7D9FDD05540C}"/>
    <cellStyle name="Normal 35 24" xfId="2846" xr:uid="{A1792B0B-8A52-40ED-A96A-5B544F53FAB0}"/>
    <cellStyle name="Normal 35 25" xfId="2847" xr:uid="{2FDE597C-8AFB-4F23-A508-9171B66B4DE5}"/>
    <cellStyle name="Normal 35 26" xfId="2848" xr:uid="{042E24A5-7C19-4183-BA41-E0E637411048}"/>
    <cellStyle name="Normal 35 27" xfId="2849" xr:uid="{CF589F83-8CCA-432E-933C-BC6839CECE2D}"/>
    <cellStyle name="Normal 35 28" xfId="2850" xr:uid="{9B33B8AB-3F81-4546-AC89-CAEBBD440995}"/>
    <cellStyle name="Normal 35 29" xfId="2851" xr:uid="{315843CA-33BD-4FB1-AEED-EBA7A607C984}"/>
    <cellStyle name="Normal 35 3" xfId="2852" xr:uid="{4B36F4D0-1981-4EBC-95D5-5E32C08D9F84}"/>
    <cellStyle name="Normal 35 30" xfId="2853" xr:uid="{B9710F61-D362-4994-A300-29DB782C7CF0}"/>
    <cellStyle name="Normal 35 31" xfId="2854" xr:uid="{A92B1841-618F-4987-9AE8-E6A044E05AE8}"/>
    <cellStyle name="Normal 35 32" xfId="2855" xr:uid="{CB8B977B-A262-4BBF-8FB7-3DFC130B12F5}"/>
    <cellStyle name="Normal 35 33" xfId="2856" xr:uid="{6212ABB7-212C-4E62-937F-42100945B2D2}"/>
    <cellStyle name="Normal 35 34" xfId="2857" xr:uid="{3EBA6D7F-A7D9-4D74-8736-F8CDEDA15571}"/>
    <cellStyle name="Normal 35 35" xfId="2858" xr:uid="{F2D7C678-44A8-41E5-AE49-2186CBFE9E13}"/>
    <cellStyle name="Normal 35 36" xfId="2859" xr:uid="{502481AC-6FD2-4A36-AF86-6E117FF5E0A7}"/>
    <cellStyle name="Normal 35 37" xfId="2860" xr:uid="{0E0483CA-76A4-462D-8E2F-3B0367CABE21}"/>
    <cellStyle name="Normal 35 38" xfId="2861" xr:uid="{F555995D-DCD8-408A-A886-0DA687D38D8F}"/>
    <cellStyle name="Normal 35 39" xfId="2862" xr:uid="{1BB578C9-B7E2-4529-AD03-709C74DD1058}"/>
    <cellStyle name="Normal 35 4" xfId="2863" xr:uid="{FB9693D9-DD5E-4C63-80BD-F588CA694183}"/>
    <cellStyle name="Normal 35 40" xfId="2864" xr:uid="{4609A15F-7F83-46C8-983A-76925900D404}"/>
    <cellStyle name="Normal 35 41" xfId="2865" xr:uid="{BE21CC86-E12C-4785-82AC-7F6160189A0D}"/>
    <cellStyle name="Normal 35 42" xfId="2866" xr:uid="{0DABA68D-98D5-4D3F-B126-D12D28DC95B7}"/>
    <cellStyle name="Normal 35 43" xfId="2867" xr:uid="{4B78B188-A6A4-4C2E-8F96-10C2CB350CEF}"/>
    <cellStyle name="Normal 35 44" xfId="2868" xr:uid="{0033C5A7-2810-4569-9659-1A6C016A6B58}"/>
    <cellStyle name="Normal 35 45" xfId="2869" xr:uid="{CAD399E6-3926-4E72-9021-A1CE826B829E}"/>
    <cellStyle name="Normal 35 46" xfId="2870" xr:uid="{A71E27DE-62FE-4FB5-BCD0-EF9C46B9FF76}"/>
    <cellStyle name="Normal 35 47" xfId="2871" xr:uid="{B2B2F7AB-3367-415D-BE0D-11EED5205D19}"/>
    <cellStyle name="Normal 35 48" xfId="2872" xr:uid="{BC61E3FA-449C-4458-86FE-C004E8F8BC77}"/>
    <cellStyle name="Normal 35 49" xfId="2873" xr:uid="{CD0D23C0-9903-48DE-A938-8A5C11EC884E}"/>
    <cellStyle name="Normal 35 5" xfId="2874" xr:uid="{B335A2D9-B5B3-4318-B8B4-11C331E6C62B}"/>
    <cellStyle name="Normal 35 50" xfId="2875" xr:uid="{64E23F00-A61F-4551-BED1-89FA6E656931}"/>
    <cellStyle name="Normal 35 51" xfId="2876" xr:uid="{FABCE046-539E-4783-9A31-DFF805E583C7}"/>
    <cellStyle name="Normal 35 52" xfId="2877" xr:uid="{A3F2A38F-DF04-4BEC-86A4-783902BE7A93}"/>
    <cellStyle name="Normal 35 53" xfId="2878" xr:uid="{CCB1FD25-44E3-4B53-8C6D-874686DD64F1}"/>
    <cellStyle name="Normal 35 54" xfId="2879" xr:uid="{D1BF059B-029E-44AF-837B-6BF0D934C973}"/>
    <cellStyle name="Normal 35 55" xfId="2880" xr:uid="{927E5D6E-67DB-4425-88CB-F5EBF5C4129D}"/>
    <cellStyle name="Normal 35 56" xfId="2881" xr:uid="{3431B707-CEE5-4743-91B6-7E7839CBC740}"/>
    <cellStyle name="Normal 35 57" xfId="2882" xr:uid="{CD674D8F-A69D-4BD3-B0FF-81B3E187E437}"/>
    <cellStyle name="Normal 35 58" xfId="2883" xr:uid="{BAA4BE33-53B0-42F3-9626-141324DAF3CB}"/>
    <cellStyle name="Normal 35 59" xfId="2884" xr:uid="{8CE54907-C46F-4130-9115-948E8C3A3F2C}"/>
    <cellStyle name="Normal 35 6" xfId="2885" xr:uid="{BC2E7A40-0244-4907-8CB6-1A4F3D5284CA}"/>
    <cellStyle name="Normal 35 60" xfId="2886" xr:uid="{9B8EF84A-107F-4A18-A0EB-7603814B1FE0}"/>
    <cellStyle name="Normal 35 61" xfId="2887" xr:uid="{58D9E9AE-0A36-46E1-BE8C-BFBC41C0AB7C}"/>
    <cellStyle name="Normal 35 62" xfId="2888" xr:uid="{535055E7-20C6-41C2-A228-D34BD092885C}"/>
    <cellStyle name="Normal 35 63" xfId="2889" xr:uid="{E9EEE109-F2B5-4AFA-A708-1806804757B2}"/>
    <cellStyle name="Normal 35 64" xfId="2890" xr:uid="{FE4142D4-A07D-470F-BB0E-2CC067AA876D}"/>
    <cellStyle name="Normal 35 65" xfId="2891" xr:uid="{58BD372D-BC2A-42F4-9CE8-D74C293FFEEC}"/>
    <cellStyle name="Normal 35 66" xfId="2892" xr:uid="{4E7C99CB-B3F2-4014-BC8B-2CAEE30644EE}"/>
    <cellStyle name="Normal 35 67" xfId="2893" xr:uid="{D15BC211-5FF0-406A-AD26-A8DEDFC04AF7}"/>
    <cellStyle name="Normal 35 68" xfId="2894" xr:uid="{D8D776DD-53CB-4DF0-8EA8-CE2823D84450}"/>
    <cellStyle name="Normal 35 69" xfId="2895" xr:uid="{16869A1D-1C8A-474E-AEF5-29284B8818CB}"/>
    <cellStyle name="Normal 35 7" xfId="2896" xr:uid="{9499DDF6-FB86-454D-A396-4C42FC4198DB}"/>
    <cellStyle name="Normal 35 70" xfId="2897" xr:uid="{A7E1E051-3078-4F39-AD4E-854BF7EF7319}"/>
    <cellStyle name="Normal 35 71" xfId="2898" xr:uid="{A735C012-3DD4-4B7E-9AAD-E8D3FE8FF320}"/>
    <cellStyle name="Normal 35 72" xfId="2899" xr:uid="{B8398B43-3D8C-4557-ABA4-A9B6A3D64E46}"/>
    <cellStyle name="Normal 35 73" xfId="2900" xr:uid="{7650CA45-E304-452C-B004-07AFD55302CC}"/>
    <cellStyle name="Normal 35 74" xfId="2901" xr:uid="{57141D02-B4B4-4E74-B090-115E6DCD82BB}"/>
    <cellStyle name="Normal 35 75" xfId="2902" xr:uid="{F8F235F2-08FB-44E4-AB4A-62B371E9C8D1}"/>
    <cellStyle name="Normal 35 76" xfId="2903" xr:uid="{826C265C-DEAC-41BE-B606-3CA079113F1F}"/>
    <cellStyle name="Normal 35 77" xfId="2904" xr:uid="{18D4B51A-FC6F-46FA-8A63-DBA3B4366A51}"/>
    <cellStyle name="Normal 35 78" xfId="2905" xr:uid="{D66FD9BA-8D38-4E0E-A3B0-14B1B1276046}"/>
    <cellStyle name="Normal 35 79" xfId="2906" xr:uid="{A52AC7C1-B441-409F-9E6C-99898979E39F}"/>
    <cellStyle name="Normal 35 8" xfId="2907" xr:uid="{15E8B6D1-5FC4-482F-9D48-3637F320284A}"/>
    <cellStyle name="Normal 35 80" xfId="2908" xr:uid="{7CB39121-0D15-482A-B68E-4AC6E0F9EA93}"/>
    <cellStyle name="Normal 35 81" xfId="2909" xr:uid="{76653C0B-E267-4099-B8B3-6F49362363D6}"/>
    <cellStyle name="Normal 35 82" xfId="2910" xr:uid="{18571623-4D89-4391-88D1-92EFBF03859A}"/>
    <cellStyle name="Normal 35 83" xfId="2911" xr:uid="{ADE1EBDC-3B19-41AA-808A-7C32C2491604}"/>
    <cellStyle name="Normal 35 84" xfId="2912" xr:uid="{C9E27CAD-4607-4FDA-B77C-2F9D1A34B8C5}"/>
    <cellStyle name="Normal 35 85" xfId="2913" xr:uid="{8813148C-E560-4CFC-B7E4-69BAAC3733D7}"/>
    <cellStyle name="Normal 35 86" xfId="2914" xr:uid="{8E7CF694-F610-4C58-8530-B35F2E41F8E2}"/>
    <cellStyle name="Normal 35 87" xfId="2915" xr:uid="{7AFB573F-6DA5-4ED1-AD3C-80BE35ED54BF}"/>
    <cellStyle name="Normal 35 88" xfId="2916" xr:uid="{1F10806C-988D-4446-B31F-B941A2B817FA}"/>
    <cellStyle name="Normal 35 89" xfId="2917" xr:uid="{2FB29180-96F0-43D3-AD2B-5C0BE0876B69}"/>
    <cellStyle name="Normal 35 9" xfId="2918" xr:uid="{85EF6367-3C05-43D1-89D0-ABB0978E4C9A}"/>
    <cellStyle name="Normal 35 90" xfId="2919" xr:uid="{310881F3-F7AC-468A-AA00-84A20BD76921}"/>
    <cellStyle name="Normal 35 91" xfId="2920" xr:uid="{460D9CE3-DF28-4A8C-8936-FC0E8ABF981F}"/>
    <cellStyle name="Normal 35 92" xfId="2921" xr:uid="{EC36B5A1-773B-4DD3-AF9C-69667A3D8040}"/>
    <cellStyle name="Normal 35 93" xfId="2922" xr:uid="{255D7BB6-99EC-42D7-9843-7EA98BDED909}"/>
    <cellStyle name="Normal 35 94" xfId="2923" xr:uid="{7DB467DB-A118-490B-A47E-FEB23019C951}"/>
    <cellStyle name="Normal 35 95" xfId="2924" xr:uid="{8B026245-95A1-40A5-B645-2146D94BDCE3}"/>
    <cellStyle name="Normal 35 96" xfId="2925" xr:uid="{B12AEDCD-DF07-4768-A6AE-064CBCEA2E97}"/>
    <cellStyle name="Normal 35 97" xfId="2926" xr:uid="{D7E69C2C-C251-40C9-BB0C-E20F136B5EDD}"/>
    <cellStyle name="Normal 35 98" xfId="2927" xr:uid="{BF6814EE-0399-4342-B387-DED80053F49C}"/>
    <cellStyle name="Normal 35 99" xfId="2928" xr:uid="{6F3FEB2D-A7E3-45E8-A252-D8B94AC3AFBE}"/>
    <cellStyle name="Normal 36" xfId="2929" xr:uid="{C59AD533-4ECB-4B1B-A845-75E3CD4C17F2}"/>
    <cellStyle name="Normal 36 10" xfId="2930" xr:uid="{94863462-337E-4D04-9039-AEF8B77966B8}"/>
    <cellStyle name="Normal 36 100" xfId="2931" xr:uid="{F504FF61-9750-4A72-85B2-6D17AF6994AD}"/>
    <cellStyle name="Normal 36 101" xfId="2932" xr:uid="{4B97965C-3069-43C6-BE08-D622D4C578CA}"/>
    <cellStyle name="Normal 36 102" xfId="2933" xr:uid="{D8490C48-14A2-4446-9A78-18E2FFEE21AF}"/>
    <cellStyle name="Normal 36 103" xfId="2934" xr:uid="{371794E6-EB96-4F73-84A0-50725A786210}"/>
    <cellStyle name="Normal 36 104" xfId="2935" xr:uid="{A4CE820C-F5A5-477E-8299-DFC794741292}"/>
    <cellStyle name="Normal 36 105" xfId="2936" xr:uid="{24170E50-740D-4A3C-B8FF-E9649142634B}"/>
    <cellStyle name="Normal 36 106" xfId="2937" xr:uid="{8730A27F-355F-4882-AA1D-6BD213DF1488}"/>
    <cellStyle name="Normal 36 107" xfId="2938" xr:uid="{A09270D4-F0A9-4043-9285-4C69B379FD9C}"/>
    <cellStyle name="Normal 36 108" xfId="2939" xr:uid="{B215310D-019C-49E7-B0F8-84E83EC2ECA9}"/>
    <cellStyle name="Normal 36 109" xfId="2940" xr:uid="{C9F30C54-D2F0-406E-9791-B150967EF88B}"/>
    <cellStyle name="Normal 36 11" xfId="2941" xr:uid="{2D4FB420-3457-42B4-8BF0-902E671CE461}"/>
    <cellStyle name="Normal 36 12" xfId="2942" xr:uid="{EE38F498-7876-46D7-BF08-C5A360AD9925}"/>
    <cellStyle name="Normal 36 13" xfId="2943" xr:uid="{80DCF70F-1EC5-447A-8B7F-B26D958362CB}"/>
    <cellStyle name="Normal 36 14" xfId="2944" xr:uid="{8955E1F8-8DC3-4463-BE88-075DE054026E}"/>
    <cellStyle name="Normal 36 15" xfId="2945" xr:uid="{C889B81C-42AA-43F7-B44B-36D8323149C8}"/>
    <cellStyle name="Normal 36 16" xfId="2946" xr:uid="{24D4F5F8-E7BE-41A2-996A-FE2FC4D45E2D}"/>
    <cellStyle name="Normal 36 17" xfId="2947" xr:uid="{3F1995C7-5062-4A17-8866-75087DEFB5F6}"/>
    <cellStyle name="Normal 36 18" xfId="2948" xr:uid="{5C84F29D-F88E-4923-887A-A48543C7CDB9}"/>
    <cellStyle name="Normal 36 19" xfId="2949" xr:uid="{6F3CE2EF-2871-445F-9AD0-1B12BDB0C307}"/>
    <cellStyle name="Normal 36 2" xfId="2950" xr:uid="{73BFBE0A-4938-424E-9359-08A7CF7B7450}"/>
    <cellStyle name="Normal 36 20" xfId="2951" xr:uid="{68266437-C340-46F8-8F33-FC7518167488}"/>
    <cellStyle name="Normal 36 21" xfId="2952" xr:uid="{88B19C19-3DB0-4E82-B363-8E9671423D76}"/>
    <cellStyle name="Normal 36 22" xfId="2953" xr:uid="{A75A183C-226C-4B83-925B-B972E6C4BACE}"/>
    <cellStyle name="Normal 36 23" xfId="2954" xr:uid="{49663E1C-0758-4A66-91C3-35C885C6AA2D}"/>
    <cellStyle name="Normal 36 24" xfId="2955" xr:uid="{5632E344-93B6-48CA-ACF6-50BB54144968}"/>
    <cellStyle name="Normal 36 25" xfId="2956" xr:uid="{AC221CC9-C104-4875-89EE-5CD6288105B5}"/>
    <cellStyle name="Normal 36 26" xfId="2957" xr:uid="{D2AB59A2-5525-48E4-AE8F-33A877FA14C6}"/>
    <cellStyle name="Normal 36 27" xfId="2958" xr:uid="{CD2E3F88-51F2-4CCB-8C60-BE52FD5B19C2}"/>
    <cellStyle name="Normal 36 28" xfId="2959" xr:uid="{8474B5E8-8439-4268-996C-0FE89941DEA7}"/>
    <cellStyle name="Normal 36 29" xfId="2960" xr:uid="{4C17043A-ED8D-4EFE-BA37-2EB2DB3987B1}"/>
    <cellStyle name="Normal 36 3" xfId="2961" xr:uid="{1B0C823B-4734-46F7-97F3-CBC1F60BDF8A}"/>
    <cellStyle name="Normal 36 30" xfId="2962" xr:uid="{7B9AC17C-002A-41EE-B78A-D7D2CDF434B6}"/>
    <cellStyle name="Normal 36 31" xfId="2963" xr:uid="{773C235F-4EDA-4DBF-A447-FC6E7069E45E}"/>
    <cellStyle name="Normal 36 32" xfId="2964" xr:uid="{EB74F65B-A060-4CDF-8A72-1FE54095F1D9}"/>
    <cellStyle name="Normal 36 33" xfId="2965" xr:uid="{F2FB818F-FA63-485E-A203-BB68FD4240BD}"/>
    <cellStyle name="Normal 36 34" xfId="2966" xr:uid="{40246E19-8992-485C-8376-9502207DD31A}"/>
    <cellStyle name="Normal 36 35" xfId="2967" xr:uid="{2D06A7AC-362C-48F9-9A18-74009BBBE106}"/>
    <cellStyle name="Normal 36 36" xfId="2968" xr:uid="{9737744A-DE05-4F89-9686-940E14DD4CDD}"/>
    <cellStyle name="Normal 36 37" xfId="2969" xr:uid="{382109A4-6A56-41BE-98B3-C0882B73E6E1}"/>
    <cellStyle name="Normal 36 38" xfId="2970" xr:uid="{6F232567-0877-4797-AB6F-6440B66EBEA9}"/>
    <cellStyle name="Normal 36 39" xfId="2971" xr:uid="{617D7773-716B-442E-BF37-F7CFCDB6590D}"/>
    <cellStyle name="Normal 36 4" xfId="2972" xr:uid="{AC248056-8903-4C32-A479-99C481BC4536}"/>
    <cellStyle name="Normal 36 40" xfId="2973" xr:uid="{4465AD9F-D4E2-432A-B840-E37329A5FAC4}"/>
    <cellStyle name="Normal 36 41" xfId="2974" xr:uid="{85B2C11D-491F-414D-9D9A-9208D614A523}"/>
    <cellStyle name="Normal 36 42" xfId="2975" xr:uid="{4CDE103C-90BD-44B6-BEF8-C700C26AAFDA}"/>
    <cellStyle name="Normal 36 43" xfId="2976" xr:uid="{347C435C-C837-4830-9BBD-45C96C92A123}"/>
    <cellStyle name="Normal 36 44" xfId="2977" xr:uid="{8284A8B5-79DE-48D4-AB57-A6AC67EB9E5F}"/>
    <cellStyle name="Normal 36 45" xfId="2978" xr:uid="{AA96290E-648F-43F0-9A7A-F8BE7096E211}"/>
    <cellStyle name="Normal 36 46" xfId="2979" xr:uid="{6A0D2F20-C53A-4857-A73A-DD0379039F66}"/>
    <cellStyle name="Normal 36 47" xfId="2980" xr:uid="{82D99370-342F-45EC-8820-5B7BFCD76517}"/>
    <cellStyle name="Normal 36 48" xfId="2981" xr:uid="{0EAA92C6-BC0C-4039-B697-C6FC86483000}"/>
    <cellStyle name="Normal 36 49" xfId="2982" xr:uid="{7D33F239-C76D-4BC1-A48A-1EA2B8C2AB26}"/>
    <cellStyle name="Normal 36 5" xfId="2983" xr:uid="{F5505D6C-F637-478C-871C-183B03EC95E3}"/>
    <cellStyle name="Normal 36 50" xfId="2984" xr:uid="{BFCFDAC2-98B1-470D-A22A-766C28738BCC}"/>
    <cellStyle name="Normal 36 51" xfId="2985" xr:uid="{40E094F8-266E-4E7E-897F-AB6D26F2F200}"/>
    <cellStyle name="Normal 36 52" xfId="2986" xr:uid="{8A1A281F-BDA2-4955-8286-5BDA167595C4}"/>
    <cellStyle name="Normal 36 53" xfId="2987" xr:uid="{FFF73E69-8601-4CEE-8E06-0200EA2FCBB4}"/>
    <cellStyle name="Normal 36 54" xfId="2988" xr:uid="{B449F6DE-DE3A-48BC-9F9E-1ADCE8EA5362}"/>
    <cellStyle name="Normal 36 55" xfId="2989" xr:uid="{3146489C-A3A7-41F7-B0FF-30F4B547B08D}"/>
    <cellStyle name="Normal 36 56" xfId="2990" xr:uid="{F68ADF3A-E729-40AF-8D2F-A3AC9EE2917F}"/>
    <cellStyle name="Normal 36 57" xfId="2991" xr:uid="{F19423A6-D6E5-45ED-804A-A9336BB3E2CE}"/>
    <cellStyle name="Normal 36 58" xfId="2992" xr:uid="{DA42035C-593E-452B-87D2-352757BD749B}"/>
    <cellStyle name="Normal 36 59" xfId="2993" xr:uid="{729D2251-3D50-4864-84F8-4677ED35703C}"/>
    <cellStyle name="Normal 36 6" xfId="2994" xr:uid="{F9F5CAFC-C83B-4DAC-B679-640BB62C3E94}"/>
    <cellStyle name="Normal 36 60" xfId="2995" xr:uid="{2C0BA257-8328-43F9-ABBC-39A6C05AF927}"/>
    <cellStyle name="Normal 36 61" xfId="2996" xr:uid="{90F0465D-DB22-4724-8B16-07D06CC2BCA2}"/>
    <cellStyle name="Normal 36 62" xfId="2997" xr:uid="{7743D766-F57C-406D-854F-F1A0C13C7085}"/>
    <cellStyle name="Normal 36 63" xfId="2998" xr:uid="{872DBF87-6032-4608-A5D8-BC0CA194FD31}"/>
    <cellStyle name="Normal 36 64" xfId="2999" xr:uid="{623206FC-56DA-4916-8D63-70006CA4768A}"/>
    <cellStyle name="Normal 36 65" xfId="3000" xr:uid="{F63BA2AD-81D0-4230-A0BD-61A6ECF45B43}"/>
    <cellStyle name="Normal 36 66" xfId="3001" xr:uid="{D95B576A-9C97-42D2-BBD4-7AE03C599C27}"/>
    <cellStyle name="Normal 36 67" xfId="3002" xr:uid="{7B2975D3-F30C-4230-B1CA-9D012203B3B0}"/>
    <cellStyle name="Normal 36 68" xfId="3003" xr:uid="{42BA2DA5-14B1-4DA7-8533-7B551B982D8D}"/>
    <cellStyle name="Normal 36 69" xfId="3004" xr:uid="{16702062-4062-4A08-9F3C-C8CA3D1DFF5E}"/>
    <cellStyle name="Normal 36 7" xfId="3005" xr:uid="{F8ABDE0A-70FD-4D91-9FCD-9AADFB529F60}"/>
    <cellStyle name="Normal 36 70" xfId="3006" xr:uid="{15D03E00-2E54-4307-BCFC-7FA2195079E9}"/>
    <cellStyle name="Normal 36 71" xfId="3007" xr:uid="{80D497EB-ADCC-4BDB-A816-6E825A57A609}"/>
    <cellStyle name="Normal 36 72" xfId="3008" xr:uid="{997256C4-B1DA-48AA-B8E4-CC2799BF68B6}"/>
    <cellStyle name="Normal 36 73" xfId="3009" xr:uid="{23BA94A3-8622-41C5-9F07-E3EEC6FA32D0}"/>
    <cellStyle name="Normal 36 74" xfId="3010" xr:uid="{FA1DC87F-626D-409A-BB33-4040F23D0112}"/>
    <cellStyle name="Normal 36 75" xfId="3011" xr:uid="{C72F117D-F920-4737-86B4-DC5E178349A1}"/>
    <cellStyle name="Normal 36 76" xfId="3012" xr:uid="{94926009-8A3F-4986-B35F-B17DA4A8D54D}"/>
    <cellStyle name="Normal 36 77" xfId="3013" xr:uid="{71AE8DD4-258C-4BB1-859C-D26EC5306B59}"/>
    <cellStyle name="Normal 36 78" xfId="3014" xr:uid="{F54C5B38-54A1-41B6-9201-AC0744ADB5C5}"/>
    <cellStyle name="Normal 36 79" xfId="3015" xr:uid="{85DF52CC-4A05-4166-BC67-3F0DAAA8BE21}"/>
    <cellStyle name="Normal 36 8" xfId="3016" xr:uid="{51EB1887-FE86-4AF7-B143-5C76AF522A3F}"/>
    <cellStyle name="Normal 36 80" xfId="3017" xr:uid="{84189143-294A-409C-9DD0-8F0100A92454}"/>
    <cellStyle name="Normal 36 81" xfId="3018" xr:uid="{3C6F429E-1BB7-44CE-9DB2-3B898BAE6FEC}"/>
    <cellStyle name="Normal 36 82" xfId="3019" xr:uid="{50A7BD9C-0C93-4A00-ACE3-E7998E09ED3C}"/>
    <cellStyle name="Normal 36 83" xfId="3020" xr:uid="{ED50AB24-B9A8-4033-BCED-0DDE5B9DB91D}"/>
    <cellStyle name="Normal 36 84" xfId="3021" xr:uid="{B848278E-8DFD-4F3C-BCF9-06C7E4B0E8C0}"/>
    <cellStyle name="Normal 36 85" xfId="3022" xr:uid="{E2E99E72-E8F4-427D-A395-B8F5BE55ED81}"/>
    <cellStyle name="Normal 36 86" xfId="3023" xr:uid="{B1057615-4535-4D95-9FBF-04025E718408}"/>
    <cellStyle name="Normal 36 87" xfId="3024" xr:uid="{F0CE8D1F-7560-4339-8245-058029EF6797}"/>
    <cellStyle name="Normal 36 88" xfId="3025" xr:uid="{0B0CE218-ECDB-4045-A172-83E15B029CA1}"/>
    <cellStyle name="Normal 36 89" xfId="3026" xr:uid="{FA555A2A-D5E6-4445-8E1C-9214CFEBC8F8}"/>
    <cellStyle name="Normal 36 9" xfId="3027" xr:uid="{0ED472F4-FEB2-40BA-BF07-FF8214A245C2}"/>
    <cellStyle name="Normal 36 90" xfId="3028" xr:uid="{DDF8418F-DD6F-4C18-BD35-FD16329E278A}"/>
    <cellStyle name="Normal 36 91" xfId="3029" xr:uid="{B0513898-4877-4237-AE8B-60079DCA5FBB}"/>
    <cellStyle name="Normal 36 92" xfId="3030" xr:uid="{7D7DAA40-7709-45CD-B23C-1D0609D7D62B}"/>
    <cellStyle name="Normal 36 93" xfId="3031" xr:uid="{8C5CD61A-67C6-4C8E-B238-0ECFB97EEDD9}"/>
    <cellStyle name="Normal 36 94" xfId="3032" xr:uid="{59E2E34D-44B5-4026-9A31-7FAA3736C7D9}"/>
    <cellStyle name="Normal 36 95" xfId="3033" xr:uid="{40336B5B-5B9A-4E4B-8332-2913D08F80CE}"/>
    <cellStyle name="Normal 36 96" xfId="3034" xr:uid="{F2972969-1C3A-4441-9786-70459A881039}"/>
    <cellStyle name="Normal 36 97" xfId="3035" xr:uid="{606BDAE4-0105-4423-84FF-08E91EF969D3}"/>
    <cellStyle name="Normal 36 98" xfId="3036" xr:uid="{1E640F1B-EEA0-40B9-A6D1-BB6F16A91B21}"/>
    <cellStyle name="Normal 36 99" xfId="3037" xr:uid="{3ECD000A-65E0-4A66-986F-B19666FC9773}"/>
    <cellStyle name="Normal 37" xfId="3038" xr:uid="{36DA3700-8041-4378-A4BC-FA64B923E28F}"/>
    <cellStyle name="Normal 38" xfId="3039" xr:uid="{F227C9A8-C9FA-4A7B-92FF-FFC225DFD095}"/>
    <cellStyle name="Normal 39" xfId="3040" xr:uid="{3B6A7695-7ECD-46A3-9A93-800E946827E7}"/>
    <cellStyle name="Normal 4" xfId="59" xr:uid="{3F443329-27ED-46A1-A25F-90C78EC979EB}"/>
    <cellStyle name="Normal-- 4" xfId="3992" xr:uid="{5F5B7BF1-81D4-452C-B6A5-71364F143E84}"/>
    <cellStyle name="Normal 4 10" xfId="3041" xr:uid="{661C6AB6-0E56-4500-9D49-FB4821B06A85}"/>
    <cellStyle name="Normal 4 10 2" xfId="3042" xr:uid="{1CA2551D-AA17-403F-8A80-37071385D846}"/>
    <cellStyle name="Normal 4 100" xfId="3043" xr:uid="{78395F86-2F7F-47AC-AD4C-151E2FA10F52}"/>
    <cellStyle name="Normal 4 101" xfId="3044" xr:uid="{1DAA9BF6-3DAA-4724-BA6A-58E56E6D2206}"/>
    <cellStyle name="Normal 4 102" xfId="3045" xr:uid="{50EB1481-3ECD-46E2-BE2C-090EFF42C1B0}"/>
    <cellStyle name="Normal 4 103" xfId="3046" xr:uid="{AE183A0E-06E2-4706-8110-987CAB499D74}"/>
    <cellStyle name="Normal 4 104" xfId="3047" xr:uid="{153E491C-D6BA-4BA2-872B-84FC3D6EE6F8}"/>
    <cellStyle name="Normal 4 105" xfId="3048" xr:uid="{C2564E31-30B8-48E5-90A7-6B929908A93B}"/>
    <cellStyle name="Normal 4 106" xfId="3049" xr:uid="{18C7E766-EFE4-4A8F-AAD0-0C960C7B4578}"/>
    <cellStyle name="Normal 4 107" xfId="3050" xr:uid="{BC13678C-5A4F-46EE-835E-161F8AFF4045}"/>
    <cellStyle name="Normal 4 108" xfId="3051" xr:uid="{C8F7A347-49B4-4C84-BC3B-F270856F8CEA}"/>
    <cellStyle name="Normal 4 109" xfId="3052" xr:uid="{5FA827E2-95F8-4AFC-87EC-6E94C62CA60E}"/>
    <cellStyle name="Normal 4 11" xfId="3053" xr:uid="{DC35EEFC-92CA-4DDC-9353-980B5FE8E86A}"/>
    <cellStyle name="Normal 4 11 2" xfId="3054" xr:uid="{5CBE7140-E5D7-46B5-AF31-8D3E3562563C}"/>
    <cellStyle name="Normal 4 110" xfId="3055" xr:uid="{DE604807-79FB-4769-9581-C361F4344F85}"/>
    <cellStyle name="Normal 4 111" xfId="3056" xr:uid="{0AC6AABB-B4E4-452C-96F9-BD9E0BE9DDBE}"/>
    <cellStyle name="Normal 4 112" xfId="3057" xr:uid="{A3A97B21-E707-480F-95E5-4D2F63E98541}"/>
    <cellStyle name="Normal 4 113" xfId="3058" xr:uid="{89F521EC-D39D-4B04-891F-454A9D0785D3}"/>
    <cellStyle name="Normal 4 114" xfId="3059" xr:uid="{F1BE03CA-F21B-4510-A4C1-629B9B2FE2EB}"/>
    <cellStyle name="Normal 4 115" xfId="3060" xr:uid="{E26B3FC4-A4E6-4ADF-9EDB-5B2A2C62FB5D}"/>
    <cellStyle name="Normal 4 116" xfId="3061" xr:uid="{17304BA4-90E1-4F6B-978A-80040DE99838}"/>
    <cellStyle name="Normal 4 117" xfId="3062" xr:uid="{0C3B19A1-D5E7-4ACB-827B-2B2FF6FA7065}"/>
    <cellStyle name="Normal 4 118" xfId="3063" xr:uid="{0E099C07-6129-4DAB-8D5D-CC3E8706A26F}"/>
    <cellStyle name="Normal 4 119" xfId="3064" xr:uid="{3535EDE6-0F8E-45D6-B08E-6F5A07737E2E}"/>
    <cellStyle name="Normal 4 12" xfId="3065" xr:uid="{A20E25AB-A1F4-4848-855C-D864CD2C5D6C}"/>
    <cellStyle name="Normal 4 12 2" xfId="3066" xr:uid="{E01FEE8C-337F-45F6-9B97-D0EE8DE7185D}"/>
    <cellStyle name="Normal 4 120" xfId="3067" xr:uid="{E5E279E1-5329-4772-9097-9FC4E7F85856}"/>
    <cellStyle name="Normal 4 13" xfId="3068" xr:uid="{6872F1A8-CC92-4289-B6BB-58B4A32BB6BE}"/>
    <cellStyle name="Normal 4 13 2" xfId="3069" xr:uid="{9F5C8AC9-D154-4621-A756-7490750C92EA}"/>
    <cellStyle name="Normal 4 14" xfId="3070" xr:uid="{2B63E8C2-95F4-472B-95E0-1803FBD81479}"/>
    <cellStyle name="Normal 4 14 2" xfId="3071" xr:uid="{B20989EC-91E9-4F9F-B43E-FE634F8447D8}"/>
    <cellStyle name="Normal 4 15" xfId="3072" xr:uid="{C22452C2-07E1-4F37-AC01-C8B4D7C921DE}"/>
    <cellStyle name="Normal 4 15 2" xfId="3073" xr:uid="{FA9DB23B-571C-42C9-BBFF-301102C66D6B}"/>
    <cellStyle name="Normal 4 16" xfId="3074" xr:uid="{8EC2B341-D8E1-4D73-94A8-A317AEF4037D}"/>
    <cellStyle name="Normal 4 16 2" xfId="3075" xr:uid="{B9D6E49F-F462-4793-88D6-794791CF3AE1}"/>
    <cellStyle name="Normal 4 17" xfId="3076" xr:uid="{723D846F-A62B-4090-BB4F-A855217410B3}"/>
    <cellStyle name="Normal 4 17 2" xfId="3077" xr:uid="{234C5AD0-89B8-49C7-BA24-E63A23119278}"/>
    <cellStyle name="Normal 4 18" xfId="3078" xr:uid="{0E9A5813-79A3-4BA8-8F7E-A8268A089F1B}"/>
    <cellStyle name="Normal 4 18 2" xfId="3079" xr:uid="{AF700AC9-6DA6-4B1C-90F1-4B98DEE788A8}"/>
    <cellStyle name="Normal 4 19" xfId="3080" xr:uid="{688F6AEF-A4DE-41C8-88DE-916993D51644}"/>
    <cellStyle name="Normal 4 19 2" xfId="3081" xr:uid="{22C9FF56-80C8-46F5-ABC0-C61F5C4C565C}"/>
    <cellStyle name="Normal 4 2" xfId="3082" xr:uid="{34D19682-AA9E-430E-BDD7-B46715B1DD16}"/>
    <cellStyle name="Normal 4 2 2" xfId="3083" xr:uid="{50A50E0D-A7F1-46D1-A92B-68B4E94F7155}"/>
    <cellStyle name="Normal 4 2 3" xfId="3084" xr:uid="{15144529-AA4E-414A-92C8-975F7215EBF8}"/>
    <cellStyle name="Normal 4 2 4" xfId="3085" xr:uid="{B1FBB306-4771-4C2D-BD9B-ADF7622FD853}"/>
    <cellStyle name="Normal 4 2 5" xfId="3086" xr:uid="{2BFCF63A-58A7-43CD-B0B4-7D3A1FCE7D80}"/>
    <cellStyle name="Normal 4 2 6" xfId="3087" xr:uid="{1FFD351D-105F-4500-8829-9F2DAFBD0FD1}"/>
    <cellStyle name="Normal 4 2 7" xfId="3088" xr:uid="{E998EBF0-9316-476D-AD75-D680BF600BC3}"/>
    <cellStyle name="Normal 4 2 8" xfId="3089" xr:uid="{B1FE49BB-CA71-47F8-9AA5-D3441E1431A1}"/>
    <cellStyle name="Normal 4 2 9" xfId="3090" xr:uid="{7EB70A3A-7F35-4A1D-9154-DB214BD6828A}"/>
    <cellStyle name="Normal 4 20" xfId="3091" xr:uid="{D53411D1-565C-4442-807C-616312C84D2B}"/>
    <cellStyle name="Normal 4 20 2" xfId="3092" xr:uid="{76D7CA09-3B9C-41C1-B1FB-F822EFFE21AA}"/>
    <cellStyle name="Normal 4 21" xfId="3093" xr:uid="{4A466206-6772-41DB-817A-21D9844651F7}"/>
    <cellStyle name="Normal 4 21 2" xfId="3094" xr:uid="{A481BF7D-F0E0-40F5-902D-3415EF76622A}"/>
    <cellStyle name="Normal 4 21 2 2" xfId="3095" xr:uid="{5298AC59-7414-4962-A08E-462AE0D51E64}"/>
    <cellStyle name="Normal 4 21 2 2 2" xfId="3096" xr:uid="{E3D981F4-178C-4FD5-A7BB-4AC983C5521F}"/>
    <cellStyle name="Normal 4 21 2 2 2 2" xfId="3097" xr:uid="{F5F766CC-0F1B-4830-9AC1-1366896F1C62}"/>
    <cellStyle name="Normal 4 21 2 2 3" xfId="3098" xr:uid="{BDE6A882-64B1-4BBD-86D3-353556B71BA6}"/>
    <cellStyle name="Normal 4 21 2 3" xfId="3099" xr:uid="{91CB10A0-DFDD-4D2A-B853-5860168863F3}"/>
    <cellStyle name="Normal 4 21 2 3 2" xfId="3100" xr:uid="{CC013B2B-0170-4FBB-85EA-878237BD272E}"/>
    <cellStyle name="Normal 4 21 2 4" xfId="3101" xr:uid="{E382859B-D1B7-45EC-AA3A-F212BE5487B0}"/>
    <cellStyle name="Normal 4 21 3" xfId="3102" xr:uid="{578C5BC4-1400-49DF-9FC6-5A45623033EA}"/>
    <cellStyle name="Normal 4 21 3 2" xfId="3103" xr:uid="{26D1761F-4FA0-47C4-B80E-7246DB8F3450}"/>
    <cellStyle name="Normal 4 21 3 2 2" xfId="3104" xr:uid="{60683183-48E5-43B6-BA1C-2E42B5DCE151}"/>
    <cellStyle name="Normal 4 21 3 2 2 2" xfId="3105" xr:uid="{938A5D15-602D-4025-A444-D41619EB1DD5}"/>
    <cellStyle name="Normal 4 21 3 2 3" xfId="3106" xr:uid="{8AA943F3-9A14-4796-89FC-C50A55BA08CD}"/>
    <cellStyle name="Normal 4 21 3 3" xfId="3107" xr:uid="{B2DA7A52-0E43-4890-BC81-4038F92228E8}"/>
    <cellStyle name="Normal 4 21 3 3 2" xfId="3108" xr:uid="{9BA0CCCB-DFC1-4742-BA57-7EB0743D3A15}"/>
    <cellStyle name="Normal 4 21 3 4" xfId="3109" xr:uid="{AD1B6266-1822-4C71-9E6A-22CBC547A91F}"/>
    <cellStyle name="Normal 4 21 4" xfId="3110" xr:uid="{EA31772A-7FF5-499C-B845-0CF1901CF8FA}"/>
    <cellStyle name="Normal 4 21 4 2" xfId="3111" xr:uid="{B6AAF126-D3BB-4215-89C7-A9C50AAC28AA}"/>
    <cellStyle name="Normal 4 21 4 2 2" xfId="3112" xr:uid="{D931496C-20F9-446D-89F3-3E8CDBC85948}"/>
    <cellStyle name="Normal 4 21 4 2 2 2" xfId="3113" xr:uid="{C7090AA5-92E6-4AFE-97D2-FDDF3FE65728}"/>
    <cellStyle name="Normal 4 21 4 2 3" xfId="3114" xr:uid="{7BFA26B7-E791-48C7-93AC-C2A876F2EE8B}"/>
    <cellStyle name="Normal 4 21 4 3" xfId="3115" xr:uid="{ECBFF830-E412-44AD-9482-FA517AA2157D}"/>
    <cellStyle name="Normal 4 21 4 3 2" xfId="3116" xr:uid="{457D0A13-0C59-45B1-9E7C-2B1518E39571}"/>
    <cellStyle name="Normal 4 21 4 4" xfId="3117" xr:uid="{B91CC355-179E-4AC8-B902-82AC13740254}"/>
    <cellStyle name="Normal 4 21 5" xfId="3118" xr:uid="{22D8FD4F-F876-4507-AB81-3522B75FE688}"/>
    <cellStyle name="Normal 4 21 5 2" xfId="3119" xr:uid="{81CF3AD1-1161-4E2D-940B-0E7CC0EF9593}"/>
    <cellStyle name="Normal 4 21 5 2 2" xfId="3120" xr:uid="{617275F8-EA12-44BF-9295-9017B1ED5A1A}"/>
    <cellStyle name="Normal 4 21 5 3" xfId="3121" xr:uid="{A7189ADA-8D89-4E7E-96EA-59442A781E5C}"/>
    <cellStyle name="Normal 4 21 6" xfId="3122" xr:uid="{7492ACC8-87DC-4D48-BFCF-8B64DAC83A53}"/>
    <cellStyle name="Normal 4 21 6 2" xfId="3123" xr:uid="{5EF409AC-3E03-475C-A0CB-0AF9728F4F92}"/>
    <cellStyle name="Normal 4 21 7" xfId="3124" xr:uid="{D5DCD143-7D3C-4FBC-9897-7CD767161913}"/>
    <cellStyle name="Normal 4 21 8" xfId="3125" xr:uid="{68C02CB9-71FB-4B6C-82D2-BF4917D2CF99}"/>
    <cellStyle name="Normal 4 22" xfId="3126" xr:uid="{84BD965E-ACE0-46BA-AC34-C9F685373FB2}"/>
    <cellStyle name="Normal 4 22 2" xfId="3127" xr:uid="{66BE2FEB-CA67-48CD-8157-FBA92DC8651E}"/>
    <cellStyle name="Normal 4 22 2 2" xfId="3128" xr:uid="{442AB381-6CE3-430B-A96D-0E13ADD218E4}"/>
    <cellStyle name="Normal 4 22 2 2 2" xfId="3129" xr:uid="{A76253AC-4514-4476-BD29-4C9ABDA44282}"/>
    <cellStyle name="Normal 4 22 2 3" xfId="3130" xr:uid="{6B1D0864-1869-4565-B26A-84C140E92B4E}"/>
    <cellStyle name="Normal 4 22 3" xfId="3131" xr:uid="{52C06073-34B3-481E-8461-AD7D345FA582}"/>
    <cellStyle name="Normal 4 22 3 2" xfId="3132" xr:uid="{1716BE36-8C6C-4D83-8F80-5006A2754A3E}"/>
    <cellStyle name="Normal 4 22 4" xfId="3133" xr:uid="{7B92A161-2764-4330-90F6-DED82E5A36AB}"/>
    <cellStyle name="Normal 4 22 5" xfId="3134" xr:uid="{62DD945B-CFE4-47A1-BF79-F6EECC037AF6}"/>
    <cellStyle name="Normal 4 23" xfId="3135" xr:uid="{C27F5908-BD5A-4F2F-8D4D-3B9D2C603C91}"/>
    <cellStyle name="Normal 4 23 2" xfId="3136" xr:uid="{8DE2CBB4-E82C-43D3-AD97-C725839768F1}"/>
    <cellStyle name="Normal 4 23 2 2" xfId="3137" xr:uid="{AEC78D50-C146-4A11-A0DD-AD8769A469BA}"/>
    <cellStyle name="Normal 4 23 2 2 2" xfId="3138" xr:uid="{10266A27-B0E1-4221-BE21-6A2119086FAD}"/>
    <cellStyle name="Normal 4 23 2 3" xfId="3139" xr:uid="{48E1807C-46CE-4812-A605-EAB09626A1D6}"/>
    <cellStyle name="Normal 4 23 3" xfId="3140" xr:uid="{D8B4B583-3142-446E-973D-806760F25CE8}"/>
    <cellStyle name="Normal 4 23 3 2" xfId="3141" xr:uid="{364B3859-E9B4-4AD6-9F28-3692CE6F3FF7}"/>
    <cellStyle name="Normal 4 23 4" xfId="3142" xr:uid="{6A9C2884-3CFB-4FA5-B1AB-3FCC0FF07C40}"/>
    <cellStyle name="Normal 4 23 5" xfId="3143" xr:uid="{49025C44-830B-4414-8413-5B1AF6D02BD9}"/>
    <cellStyle name="Normal 4 24" xfId="3144" xr:uid="{1D16066D-C972-4984-A438-EDBD5C22EC52}"/>
    <cellStyle name="Normal 4 24 2" xfId="3145" xr:uid="{DFE96A5F-8C7B-4C41-809C-48BAF685F9D1}"/>
    <cellStyle name="Normal 4 24 2 2" xfId="3146" xr:uid="{14321957-2BAE-42B4-9973-073F974DA430}"/>
    <cellStyle name="Normal 4 24 2 2 2" xfId="3147" xr:uid="{FD83E59F-F6C0-472D-B83E-A35183656157}"/>
    <cellStyle name="Normal 4 24 2 3" xfId="3148" xr:uid="{5B3EEF6E-1B76-49D3-8DEA-5244A3F6B48F}"/>
    <cellStyle name="Normal 4 24 3" xfId="3149" xr:uid="{ACD9E9F6-B7DE-4A1B-B229-9F89D61C08EC}"/>
    <cellStyle name="Normal 4 24 3 2" xfId="3150" xr:uid="{EADC80D7-FBB3-4AA8-9CA2-9E70AB6AEE2A}"/>
    <cellStyle name="Normal 4 24 4" xfId="3151" xr:uid="{DACD0324-3368-42A2-8ECB-50B66C2C4F2E}"/>
    <cellStyle name="Normal 4 24 5" xfId="3152" xr:uid="{8D129510-13DD-4C4B-BDC8-51218DACC78A}"/>
    <cellStyle name="Normal 4 25" xfId="3153" xr:uid="{1C65C243-4157-4AC0-8494-7B5D540AAD2A}"/>
    <cellStyle name="Normal 4 25 2" xfId="3154" xr:uid="{2B0B5F6B-5043-498A-B73A-39E906908F04}"/>
    <cellStyle name="Normal 4 25 2 2" xfId="3155" xr:uid="{8E2CC1F5-DA8B-49C1-A490-405F02CBA3DF}"/>
    <cellStyle name="Normal 4 25 3" xfId="3156" xr:uid="{8F2A3716-4FB5-47EA-BE3C-0419F9638CDB}"/>
    <cellStyle name="Normal 4 25 4" xfId="3157" xr:uid="{FA0386C1-4B69-45EA-AC35-78AB4B977D90}"/>
    <cellStyle name="Normal 4 26" xfId="3158" xr:uid="{C8417B01-7F0C-4522-B220-A51DF7F53183}"/>
    <cellStyle name="Normal 4 26 2" xfId="3159" xr:uid="{22B1D96F-5E02-462B-97AC-7238BD696B29}"/>
    <cellStyle name="Normal 4 27" xfId="3160" xr:uid="{5AEE77FA-9FFA-487D-A87C-68A4DFAF2598}"/>
    <cellStyle name="Normal 4 27 2" xfId="3161" xr:uid="{DBBB907C-B040-415A-96DF-C39DEC896DF5}"/>
    <cellStyle name="Normal 4 27 2 2" xfId="3162" xr:uid="{31EB8493-057E-46D2-8F95-51BC251D5E94}"/>
    <cellStyle name="Normal 4 27 3" xfId="3163" xr:uid="{D0C78EE8-2CCD-460F-8CE9-8B56034B18DC}"/>
    <cellStyle name="Normal 4 27 4" xfId="3164" xr:uid="{FAB890A1-9D5B-40B3-9AC3-45C4BC5E1734}"/>
    <cellStyle name="Normal 4 28" xfId="3165" xr:uid="{875C4949-8A24-47E0-8294-0821DEB4B0DB}"/>
    <cellStyle name="Normal 4 28 2" xfId="3166" xr:uid="{CD68D00B-7E98-4143-86D6-500C465B330A}"/>
    <cellStyle name="Normal 4 28 3" xfId="3167" xr:uid="{7BD7206D-2429-430E-B064-3C9DB62FD058}"/>
    <cellStyle name="Normal 4 29" xfId="3168" xr:uid="{49EE0F97-ECEE-4B4A-905F-39D5E7444FBB}"/>
    <cellStyle name="Normal 4 29 2" xfId="3169" xr:uid="{8FF3DCEF-887C-49EC-A5DB-13A26FE24895}"/>
    <cellStyle name="Normal 4 3" xfId="3170" xr:uid="{50A537A7-75DF-4853-8B77-12F9574DEE25}"/>
    <cellStyle name="Normal 4 3 2" xfId="3171" xr:uid="{20955902-01A5-4E8F-A38E-63A64E6F37F3}"/>
    <cellStyle name="Normal 4 3 2 2" xfId="3172" xr:uid="{E43F731F-025F-4BAF-8578-03386442A0EB}"/>
    <cellStyle name="Normal 4 3 2 2 2" xfId="3173" xr:uid="{AD0ECDA4-C6CC-4F8A-A745-2BF0E853B43E}"/>
    <cellStyle name="Normal 4 3 2 3" xfId="3174" xr:uid="{5FE33206-F9A6-4E8C-A4E3-4998F9C29FF7}"/>
    <cellStyle name="Normal 4 3 2 4" xfId="3175" xr:uid="{59353C57-EF02-4944-8A26-0FAFA77943D3}"/>
    <cellStyle name="Normal 4 3 3" xfId="3176" xr:uid="{B5025D81-29BA-40F1-90A4-019DA8F1F470}"/>
    <cellStyle name="Normal 4 3 4" xfId="3177" xr:uid="{185B4A54-4E75-4053-A661-7F9E20C4D13B}"/>
    <cellStyle name="Normal 4 30" xfId="3178" xr:uid="{58BD21D7-1555-4122-9A63-4BDAAA85B954}"/>
    <cellStyle name="Normal 4 30 2" xfId="3179" xr:uid="{CB9B0D9E-6A42-4F2A-A9B5-BAC912D8A486}"/>
    <cellStyle name="Normal 4 31" xfId="3180" xr:uid="{2786E8A5-DDB1-40BE-9F68-B89EB678796B}"/>
    <cellStyle name="Normal 4 31 2" xfId="3181" xr:uid="{803E05D7-D74F-4F95-A1D6-8D275779BA8E}"/>
    <cellStyle name="Normal 4 32" xfId="3182" xr:uid="{E56D474F-7497-4621-8A4D-F9930871A42D}"/>
    <cellStyle name="Normal 4 32 2" xfId="3183" xr:uid="{70534D03-F8E6-4DB4-9D30-81475FC81E8B}"/>
    <cellStyle name="Normal 4 33" xfId="3184" xr:uid="{BA6F5E82-B130-4A9B-BD52-9C826A75A218}"/>
    <cellStyle name="Normal 4 33 2" xfId="3185" xr:uid="{777D8697-B795-4CC9-BAE5-C7A533087803}"/>
    <cellStyle name="Normal 4 34" xfId="3186" xr:uid="{C5697F4E-D090-4B81-961A-294E9FC0D735}"/>
    <cellStyle name="Normal 4 35" xfId="3187" xr:uid="{1AB8B5A8-F443-4780-9157-1A5A70D4595C}"/>
    <cellStyle name="Normal 4 36" xfId="3188" xr:uid="{CA00E22D-C4D5-49D3-8AC2-EDF4A5AC9967}"/>
    <cellStyle name="Normal 4 37" xfId="3189" xr:uid="{7C62FC41-C067-460E-ABEF-0F5473BF9FB6}"/>
    <cellStyle name="Normal 4 38" xfId="3190" xr:uid="{82283534-0479-4156-88BC-35CD09865530}"/>
    <cellStyle name="Normal 4 39" xfId="3191" xr:uid="{D2ABB73E-9B21-43B6-AB32-DA131EDF6656}"/>
    <cellStyle name="Normal 4 4" xfId="3192" xr:uid="{60F5C9BB-3DEA-42E9-B6B2-03D12CF0A120}"/>
    <cellStyle name="Normal 4 4 2" xfId="3193" xr:uid="{733B6C97-F45F-4D70-8D2A-D7B2FDB5091D}"/>
    <cellStyle name="Normal 4 4 3" xfId="3194" xr:uid="{54B000D9-5D3A-4359-8210-599AE25BDE9C}"/>
    <cellStyle name="Normal 4 4 4" xfId="3195" xr:uid="{7B8FF7EE-3604-41E7-8EC4-6E58A8EA2C51}"/>
    <cellStyle name="Normal 4 40" xfId="3196" xr:uid="{14D5FDD6-300C-4FEE-83C0-52D300711848}"/>
    <cellStyle name="Normal 4 41" xfId="3197" xr:uid="{41C178E2-8B1D-4F20-9D45-2AC60A98CB50}"/>
    <cellStyle name="Normal 4 42" xfId="3198" xr:uid="{F9C787DF-D505-4A5B-8C45-F21A30A6A2DC}"/>
    <cellStyle name="Normal 4 43" xfId="3199" xr:uid="{9C5BB80C-4A61-40EC-BAA3-6E7BCD84E93B}"/>
    <cellStyle name="Normal 4 44" xfId="3200" xr:uid="{B2D85AAF-0DE4-4FEC-A699-28DAE66BCD6F}"/>
    <cellStyle name="Normal 4 45" xfId="3201" xr:uid="{1E8810AD-2CCA-4BBD-9353-C70C9A80C8E8}"/>
    <cellStyle name="Normal 4 46" xfId="3202" xr:uid="{F60526F6-AA8C-4FFA-A571-2B1DFF2276AE}"/>
    <cellStyle name="Normal 4 47" xfId="3203" xr:uid="{CEAE0BD5-ADCD-4842-9287-77E7BB564FCC}"/>
    <cellStyle name="Normal 4 48" xfId="3204" xr:uid="{2BA87B42-B708-42B4-A5FF-18C441409239}"/>
    <cellStyle name="Normal 4 49" xfId="3205" xr:uid="{984C1B64-4612-4A5B-B5CF-283E9C105E8B}"/>
    <cellStyle name="Normal 4 5" xfId="3206" xr:uid="{56AE0F1D-47E2-4F92-8B2B-4775068B71EC}"/>
    <cellStyle name="Normal 4 5 2" xfId="3207" xr:uid="{C42CD585-F76D-4A94-8B05-0A41C4798007}"/>
    <cellStyle name="Normal 4 50" xfId="3208" xr:uid="{12BF3B0D-A2BA-4B94-BDC6-68A47CE7C0FD}"/>
    <cellStyle name="Normal 4 51" xfId="3209" xr:uid="{D7F76052-0D4B-4727-823F-EE2A964DBA0E}"/>
    <cellStyle name="Normal 4 52" xfId="3210" xr:uid="{C515BB72-79F3-4662-8C50-FFA4298C6856}"/>
    <cellStyle name="Normal 4 53" xfId="3211" xr:uid="{1C4B83D5-61F5-44A8-918C-5E5DD1F4E5FE}"/>
    <cellStyle name="Normal 4 54" xfId="3212" xr:uid="{528282E5-ACA9-4F89-90BB-6415AC1FBA67}"/>
    <cellStyle name="Normal 4 55" xfId="3213" xr:uid="{EE71B9EF-9C2A-404E-961A-90A48DC800E2}"/>
    <cellStyle name="Normal 4 56" xfId="3214" xr:uid="{4FEC00BC-9FC2-428F-8563-A7D673152279}"/>
    <cellStyle name="Normal 4 57" xfId="3215" xr:uid="{A605E3C5-3213-415D-BE2A-6C9A91344D4E}"/>
    <cellStyle name="Normal 4 58" xfId="3216" xr:uid="{FD6537B7-7B1E-4FA4-BA9A-ACDD7B577EE3}"/>
    <cellStyle name="Normal 4 59" xfId="3217" xr:uid="{6DE9B5C2-386F-4B2A-BCD8-57A86A1B130C}"/>
    <cellStyle name="Normal 4 6" xfId="3218" xr:uid="{E03DB7E6-75DE-4793-AC98-18B79CE6D660}"/>
    <cellStyle name="Normal 4 6 2" xfId="3219" xr:uid="{28116461-ACD1-4D7A-A5C6-B6AA1EFA4E7B}"/>
    <cellStyle name="Normal 4 60" xfId="3220" xr:uid="{9E80D2D4-C505-4F0D-8452-7FF5D8392BAC}"/>
    <cellStyle name="Normal 4 61" xfId="3221" xr:uid="{14C41180-59E5-488D-87AF-8A69395254C2}"/>
    <cellStyle name="Normal 4 62" xfId="3222" xr:uid="{2DA0BD58-0729-40AE-8EB4-1BAF05E67D1D}"/>
    <cellStyle name="Normal 4 63" xfId="3223" xr:uid="{52E9101F-D5F0-4A9A-8D1F-8089D9D388B2}"/>
    <cellStyle name="Normal 4 64" xfId="3224" xr:uid="{1B2729EF-F96D-4655-AF80-D33586F7DAE7}"/>
    <cellStyle name="Normal 4 65" xfId="3225" xr:uid="{9086B3DB-374C-404F-ABB0-AAD1A6FA7606}"/>
    <cellStyle name="Normal 4 66" xfId="3226" xr:uid="{7BD9585D-3AEE-47BE-AD1F-9F4E76AFA121}"/>
    <cellStyle name="Normal 4 67" xfId="3227" xr:uid="{B23F8C53-4453-4C1B-861E-B8F4E268E033}"/>
    <cellStyle name="Normal 4 68" xfId="3228" xr:uid="{5DB2121C-EA6B-4023-9E49-D812D376B9B2}"/>
    <cellStyle name="Normal 4 69" xfId="3229" xr:uid="{C9E0EFC8-E8DC-49AC-941D-22B6E42A61F9}"/>
    <cellStyle name="Normal 4 7" xfId="3230" xr:uid="{CE3A945A-94C8-492B-BC54-14A69DDFE170}"/>
    <cellStyle name="Normal 4 7 2" xfId="3231" xr:uid="{160EE88F-1796-4FD9-BBF5-04AC576B74FD}"/>
    <cellStyle name="Normal 4 70" xfId="3232" xr:uid="{3E435CAB-A94F-4A27-BB1A-DC9702655E6F}"/>
    <cellStyle name="Normal 4 71" xfId="3233" xr:uid="{EF9998BF-8FCE-46BD-B232-3334EDBE0CFE}"/>
    <cellStyle name="Normal 4 72" xfId="3234" xr:uid="{07C6A461-FA31-4875-B116-4B15122B4F79}"/>
    <cellStyle name="Normal 4 73" xfId="3235" xr:uid="{D1D6995F-C7CF-4E35-A2D6-340359C45B86}"/>
    <cellStyle name="Normal 4 74" xfId="3236" xr:uid="{DB867AA3-6025-42E6-98A7-D04C4174468A}"/>
    <cellStyle name="Normal 4 75" xfId="3237" xr:uid="{DF6A7147-9AC7-451F-9B05-79DE89EEEB7F}"/>
    <cellStyle name="Normal 4 76" xfId="3238" xr:uid="{DAF3EF3A-A99C-41F3-B0DF-75140C4342C2}"/>
    <cellStyle name="Normal 4 77" xfId="3239" xr:uid="{79677FC3-3B81-45FE-9D24-8340980BEC38}"/>
    <cellStyle name="Normal 4 78" xfId="3240" xr:uid="{48EEB2EA-61F4-4F5D-A4D5-0F95019EC192}"/>
    <cellStyle name="Normal 4 79" xfId="3241" xr:uid="{429B5DD4-23C1-45BD-A855-471B0FFE4C22}"/>
    <cellStyle name="Normal 4 8" xfId="3242" xr:uid="{A09D08A4-BA52-4368-A3AE-FFD89119EF71}"/>
    <cellStyle name="Normal 4 8 2" xfId="3243" xr:uid="{D556D6A3-A90C-4B86-A552-468C0F872AC3}"/>
    <cellStyle name="Normal 4 80" xfId="3244" xr:uid="{6798D82C-0678-447E-9B03-B0D82F9B8895}"/>
    <cellStyle name="Normal 4 81" xfId="3245" xr:uid="{00B6F216-6B81-41EF-9EA2-0F39C1D56BBC}"/>
    <cellStyle name="Normal 4 82" xfId="3246" xr:uid="{F094AE0A-C3F5-43E4-97CE-10242050BAF4}"/>
    <cellStyle name="Normal 4 83" xfId="3247" xr:uid="{272AC6EF-F77E-47D3-BAE3-DFA5C19D2621}"/>
    <cellStyle name="Normal 4 84" xfId="3248" xr:uid="{28F2092A-9C4D-41B6-80C3-32BB948A42DD}"/>
    <cellStyle name="Normal 4 85" xfId="3249" xr:uid="{ABFEB266-5628-4120-B6BE-A9912A46EAFD}"/>
    <cellStyle name="Normal 4 86" xfId="3250" xr:uid="{BA9AADCB-E999-41EC-82A6-CA37D3A83480}"/>
    <cellStyle name="Normal 4 87" xfId="3251" xr:uid="{5F6851CC-FA3F-4FB0-8B45-D142C1F2BC3A}"/>
    <cellStyle name="Normal 4 88" xfId="3252" xr:uid="{2FC0510A-4F17-4C40-A021-6544D01C6E88}"/>
    <cellStyle name="Normal 4 89" xfId="3253" xr:uid="{CDF0B25E-24DD-41C4-9FC7-E7BDA7338D3A}"/>
    <cellStyle name="Normal 4 9" xfId="3254" xr:uid="{55A3D916-2F1A-4421-BAD7-DD720DF992E0}"/>
    <cellStyle name="Normal 4 9 2" xfId="3255" xr:uid="{5017E55D-F5B4-4E07-A972-69618A929F78}"/>
    <cellStyle name="Normal 4 90" xfId="3256" xr:uid="{44B13B2F-53E6-49D4-B361-89E5B883307A}"/>
    <cellStyle name="Normal 4 91" xfId="3257" xr:uid="{5F07E19D-5E81-4A67-8969-ACF37EC3A1D1}"/>
    <cellStyle name="Normal 4 92" xfId="3258" xr:uid="{12121422-14B3-48BD-B082-9E5D0DB95417}"/>
    <cellStyle name="Normal 4 93" xfId="3259" xr:uid="{7FBCAAED-9A6B-4F3D-8CC4-BA57FAAD50A2}"/>
    <cellStyle name="Normal 4 94" xfId="3260" xr:uid="{2C04FE9F-F6E3-4C6A-B921-D6146DE63F9F}"/>
    <cellStyle name="Normal 4 95" xfId="3261" xr:uid="{E9BED8CB-0FE6-4986-81AD-0F753439A7D7}"/>
    <cellStyle name="Normal 4 96" xfId="3262" xr:uid="{E54F1B5C-DF1B-4EFB-9F95-755156BFE605}"/>
    <cellStyle name="Normal 4 97" xfId="3263" xr:uid="{F843531C-24EE-4103-A9BD-612A2A56611C}"/>
    <cellStyle name="Normal 4 98" xfId="3264" xr:uid="{1B827E43-5192-477F-8B73-7DC51D0D2DE2}"/>
    <cellStyle name="Normal 4 99" xfId="3265" xr:uid="{14F40C51-178F-441B-B613-25F97D3D3ABE}"/>
    <cellStyle name="Normal 40" xfId="3266" xr:uid="{27E47D07-0FDF-4081-875B-5F960BFF3661}"/>
    <cellStyle name="Normal 41" xfId="3267" xr:uid="{BE605F4C-2FA8-48AA-A49D-E3D4212CF135}"/>
    <cellStyle name="Normal 42" xfId="3268" xr:uid="{210A0189-4858-4E4E-9F93-392C2E1EEB64}"/>
    <cellStyle name="Normal 43" xfId="3269" xr:uid="{B0BC2113-44C6-4519-8EAF-55F68859D00A}"/>
    <cellStyle name="Normal 44" xfId="3270" xr:uid="{D99AAAB2-0665-4950-B506-09BA36BA5B8E}"/>
    <cellStyle name="Normal 45" xfId="3271" xr:uid="{52E5850F-2976-47A5-9979-86C33DE3ADFA}"/>
    <cellStyle name="Normal 46" xfId="3272" xr:uid="{12C780FD-DD3D-4476-88EA-DF9BE528C411}"/>
    <cellStyle name="Normal 47" xfId="3273" xr:uid="{501B553E-8196-40CA-B340-407557E13A76}"/>
    <cellStyle name="Normal 47 10" xfId="3274" xr:uid="{EAA9B4F0-5965-45C4-9A9E-0BC1A3F00254}"/>
    <cellStyle name="Normal 47 11" xfId="3275" xr:uid="{6588A051-CBBF-4FC3-BF9F-72965E25B356}"/>
    <cellStyle name="Normal 47 11 2" xfId="3276" xr:uid="{361E7481-28C4-49CB-8884-70640C9C1008}"/>
    <cellStyle name="Normal 47 11 3" xfId="3277" xr:uid="{7111CA47-482D-44F7-82D8-DFE03A8E8C44}"/>
    <cellStyle name="Normal 47 11 4" xfId="3278" xr:uid="{A90B9095-62D1-4B30-83C2-1FED9B490021}"/>
    <cellStyle name="Normal 47 11 5" xfId="3279" xr:uid="{51C1A896-83AD-48B9-A605-58E4279F1844}"/>
    <cellStyle name="Normal 47 11 6" xfId="3280" xr:uid="{6A85B917-DB80-42A4-8FC5-E36F7988D3DF}"/>
    <cellStyle name="Normal 47 11 7" xfId="3281" xr:uid="{D4FDE5A6-FCC1-4525-896D-91D7BF9C6C9C}"/>
    <cellStyle name="Normal 47 11 8" xfId="3282" xr:uid="{D501128A-5AB3-4707-AD57-818DC71FF733}"/>
    <cellStyle name="Normal 47 12" xfId="3283" xr:uid="{AC3AA4FD-D4D7-4D72-B79E-19BCA50BD5BA}"/>
    <cellStyle name="Normal 47 13" xfId="3284" xr:uid="{D0330610-8783-4A46-8098-FA11E51B6DD9}"/>
    <cellStyle name="Normal 47 14" xfId="3285" xr:uid="{53D07116-EC0B-4AB9-A346-5F8A6770EE67}"/>
    <cellStyle name="Normal 47 15" xfId="3286" xr:uid="{AC0F5E9F-DA7D-42CC-B40C-3BC4492027F3}"/>
    <cellStyle name="Normal 47 16" xfId="3287" xr:uid="{77E7EBC4-0844-4C90-9FD8-2D41B1B8A8BA}"/>
    <cellStyle name="Normal 47 17" xfId="3288" xr:uid="{21841501-08AC-48A9-A574-DE063F154B50}"/>
    <cellStyle name="Normal 47 2" xfId="3289" xr:uid="{1FE8B0AD-8DD0-4B5A-A400-57E3B649BF27}"/>
    <cellStyle name="Normal 47 3" xfId="3290" xr:uid="{4F2BF96A-B893-4934-9D54-3EFAEB2989D4}"/>
    <cellStyle name="Normal 47 3 2" xfId="3291" xr:uid="{D66DCD3F-BF2A-4D6D-B30C-7C21305611E9}"/>
    <cellStyle name="Normal 47 3 3" xfId="3292" xr:uid="{BE64B073-579C-4FBD-B2D8-0C178001B0F5}"/>
    <cellStyle name="Normal 47 3 4" xfId="3293" xr:uid="{F7625CC6-B36A-420B-9180-85491436CFBB}"/>
    <cellStyle name="Normal 47 3 5" xfId="3294" xr:uid="{0050661B-806E-4CA0-BD0C-19B07C1CE0E5}"/>
    <cellStyle name="Normal 47 3 6" xfId="3295" xr:uid="{AEF3482C-2DB0-4A48-B677-4DA6DEEE854A}"/>
    <cellStyle name="Normal 47 3 7" xfId="3296" xr:uid="{358DD7DA-2F07-4EF6-80A8-37C4993CED80}"/>
    <cellStyle name="Normal 47 3 8" xfId="3297" xr:uid="{003DB60B-744C-430E-B57A-391D40973256}"/>
    <cellStyle name="Normal 47 4" xfId="3298" xr:uid="{40BD62AE-5FEA-48D5-8D2D-1A3F033D766C}"/>
    <cellStyle name="Normal 47 4 2" xfId="3299" xr:uid="{B9431208-905B-45D3-A3B6-5AED43E3407B}"/>
    <cellStyle name="Normal 47 4 3" xfId="3300" xr:uid="{6352BE07-E510-45D5-B6E5-71C4D34D8F88}"/>
    <cellStyle name="Normal 47 4 4" xfId="3301" xr:uid="{6701912D-923D-4E2F-9C82-2A86CDA2D276}"/>
    <cellStyle name="Normal 47 4 5" xfId="3302" xr:uid="{0173928A-8A35-413F-BBDC-F3F348491E14}"/>
    <cellStyle name="Normal 47 4 6" xfId="3303" xr:uid="{9A43E76C-1027-4BE2-9F61-2A26168119E8}"/>
    <cellStyle name="Normal 47 4 7" xfId="3304" xr:uid="{6407347B-BC99-42F7-A5C2-58EB87D9E995}"/>
    <cellStyle name="Normal 47 4 8" xfId="3305" xr:uid="{9CAA096E-299F-4A3E-9B8E-A71A3AE4A8CC}"/>
    <cellStyle name="Normal 47 5" xfId="3306" xr:uid="{37B37541-A460-42C3-B169-FC0D3DBC6568}"/>
    <cellStyle name="Normal 47 5 2" xfId="3307" xr:uid="{B2140DAF-D94B-4CFA-A7BD-FE1A41111A1C}"/>
    <cellStyle name="Normal 47 5 3" xfId="3308" xr:uid="{3B518A21-2462-4053-93F2-BCF9E161858F}"/>
    <cellStyle name="Normal 47 5 4" xfId="3309" xr:uid="{5B47879F-D1CD-48F8-B654-053F8D6E600C}"/>
    <cellStyle name="Normal 47 5 5" xfId="3310" xr:uid="{B37B1699-8DB9-42CA-934C-2E0B0E1763A2}"/>
    <cellStyle name="Normal 47 5 6" xfId="3311" xr:uid="{7B8EEB23-7B64-42AA-804D-5FA46A32F271}"/>
    <cellStyle name="Normal 47 5 7" xfId="3312" xr:uid="{0622B0B7-B496-4AB1-846B-25B89BB47E97}"/>
    <cellStyle name="Normal 47 5 8" xfId="3313" xr:uid="{53023EA7-38EA-441B-AC97-7C031B3788D8}"/>
    <cellStyle name="Normal 47 6" xfId="3314" xr:uid="{BAA96FCD-1E25-47F1-9946-46A99EF98148}"/>
    <cellStyle name="Normal 47 6 2" xfId="3315" xr:uid="{DFE1E014-0FA4-42D3-AA64-E0D3CA0DD396}"/>
    <cellStyle name="Normal 47 6 3" xfId="3316" xr:uid="{29119E31-50C9-431E-9909-333FC83E23A4}"/>
    <cellStyle name="Normal 47 6 4" xfId="3317" xr:uid="{D700EED1-6997-4317-92CC-D4C2AABFFA36}"/>
    <cellStyle name="Normal 47 6 5" xfId="3318" xr:uid="{87C66B71-5C51-4002-A88E-7B2508FDACD8}"/>
    <cellStyle name="Normal 47 6 6" xfId="3319" xr:uid="{9371B60D-D1CE-4EB1-8DE5-6C59C129A099}"/>
    <cellStyle name="Normal 47 6 7" xfId="3320" xr:uid="{B4A59759-7E50-48D6-A1DC-EBEFB18CE36C}"/>
    <cellStyle name="Normal 47 6 8" xfId="3321" xr:uid="{A9A627AB-4138-46FE-8045-3E221F7BB318}"/>
    <cellStyle name="Normal 47 7" xfId="3322" xr:uid="{2EFDA9EC-453F-4C7D-BA19-84A91C399AD5}"/>
    <cellStyle name="Normal 47 7 2" xfId="3323" xr:uid="{B833FE72-B3C9-4CF2-A4D3-096DE8983040}"/>
    <cellStyle name="Normal 47 7 3" xfId="3324" xr:uid="{7A6C0360-0760-4E45-AD89-113BB5F85FBE}"/>
    <cellStyle name="Normal 47 7 4" xfId="3325" xr:uid="{5FFAF824-2FFB-4297-B429-D59FF464D7FB}"/>
    <cellStyle name="Normal 47 7 5" xfId="3326" xr:uid="{F230474E-D9C1-4060-8EBD-17089B0F39D7}"/>
    <cellStyle name="Normal 47 7 6" xfId="3327" xr:uid="{AD7B0A5C-7223-470A-AF99-F1C0B1FB0D64}"/>
    <cellStyle name="Normal 47 7 7" xfId="3328" xr:uid="{9D91F2BB-A84E-4223-9618-B0FBEC94A8E1}"/>
    <cellStyle name="Normal 47 7 8" xfId="3329" xr:uid="{26702431-96DF-45F2-9AD0-552206CE0E4E}"/>
    <cellStyle name="Normal 47 8" xfId="3330" xr:uid="{8F618339-C3AD-4B47-B37D-49307B42DD6B}"/>
    <cellStyle name="Normal 47 8 2" xfId="3331" xr:uid="{D849F4BF-D633-473F-B4B7-BDC0152F8B30}"/>
    <cellStyle name="Normal 47 8 3" xfId="3332" xr:uid="{2091FB97-6CD3-4A95-BEEC-95B9EA59523A}"/>
    <cellStyle name="Normal 47 8 4" xfId="3333" xr:uid="{2E4B8E1D-70FB-4C92-BD41-A8E375E85A0E}"/>
    <cellStyle name="Normal 47 8 5" xfId="3334" xr:uid="{BF9E2B59-EB94-4920-AB65-32903E98B1F9}"/>
    <cellStyle name="Normal 47 8 6" xfId="3335" xr:uid="{2AFF414E-F4E9-449A-9F51-FD3573989AEF}"/>
    <cellStyle name="Normal 47 8 7" xfId="3336" xr:uid="{7776A7AD-6973-493F-82EC-2A8158E3D32C}"/>
    <cellStyle name="Normal 47 8 8" xfId="3337" xr:uid="{D0C41315-A086-4BA6-A40E-2BE3CF546C0E}"/>
    <cellStyle name="Normal 47 9" xfId="3338" xr:uid="{C2F6662F-EACA-4C6F-8DCF-2FF68A894475}"/>
    <cellStyle name="Normal 48" xfId="3339" xr:uid="{88BDA376-B456-4E2B-83AC-E566B74F8EC0}"/>
    <cellStyle name="Normal 49" xfId="3340" xr:uid="{222351CA-B3A7-4E73-9392-4E1F1E80278B}"/>
    <cellStyle name="Normal 49 2" xfId="3341" xr:uid="{E617B98D-A957-4E8A-8BDD-A6658C2B2ED5}"/>
    <cellStyle name="Normal 49 2 2" xfId="3342" xr:uid="{C4060231-F269-451E-AEE8-D3D0948A27C0}"/>
    <cellStyle name="Normal 49 2 2 2" xfId="3343" xr:uid="{7FA5186A-F2BE-4D18-B608-C4020A27C1D3}"/>
    <cellStyle name="Normal 49 2 2 2 2" xfId="3344" xr:uid="{D26EE795-215D-47BC-80CD-521A8F6023C2}"/>
    <cellStyle name="Normal 49 2 2 3" xfId="3345" xr:uid="{37F2DFB7-052B-4519-BC8F-2146CF487A0A}"/>
    <cellStyle name="Normal 49 2 3" xfId="3346" xr:uid="{47604642-548C-4BC2-A486-4BF13AA5F188}"/>
    <cellStyle name="Normal 49 2 3 2" xfId="3347" xr:uid="{D6EE5745-E7C3-4A70-B96B-F700FE35D426}"/>
    <cellStyle name="Normal 49 2 4" xfId="3348" xr:uid="{78E5F432-D2D4-4DE5-82D3-4012DD9B6C5F}"/>
    <cellStyle name="Normal 49 3" xfId="3349" xr:uid="{E9EB3349-6F04-429A-96E6-C07380EB1A31}"/>
    <cellStyle name="Normal 49 3 2" xfId="3350" xr:uid="{8B1AB342-189D-4B12-9953-6C8451F8D043}"/>
    <cellStyle name="Normal 49 3 2 2" xfId="3351" xr:uid="{F7B2310A-456C-49A4-B48B-26E3CDCBBD7E}"/>
    <cellStyle name="Normal 49 3 2 2 2" xfId="3352" xr:uid="{8D7FC22F-E7B4-4B78-9A4F-7DD18AE09170}"/>
    <cellStyle name="Normal 49 3 2 3" xfId="3353" xr:uid="{EF101373-4930-4AB1-A11A-01A31C03CC53}"/>
    <cellStyle name="Normal 49 3 3" xfId="3354" xr:uid="{9AC1F7E4-B41C-47F2-99E3-CAEBC9E22D4A}"/>
    <cellStyle name="Normal 49 3 3 2" xfId="3355" xr:uid="{BA919148-FC7E-4AAD-8302-51F3E1695F2C}"/>
    <cellStyle name="Normal 49 3 4" xfId="3356" xr:uid="{63B56D82-8C36-4E24-8D99-2605BA9A62F1}"/>
    <cellStyle name="Normal 49 4" xfId="3357" xr:uid="{B04CE32E-F624-48D2-94C1-AD0A0C09D009}"/>
    <cellStyle name="Normal 49 4 2" xfId="3358" xr:uid="{95D87250-ECA0-4BE3-A00D-0A24B6E40C6E}"/>
    <cellStyle name="Normal 49 4 2 2" xfId="3359" xr:uid="{58C07B68-3A0A-4ABC-A037-BEC606643197}"/>
    <cellStyle name="Normal 49 4 2 2 2" xfId="3360" xr:uid="{926C7BDA-BC68-468C-9A55-80E5FE0EFB85}"/>
    <cellStyle name="Normal 49 4 2 3" xfId="3361" xr:uid="{43BCB9F6-58E9-4FEF-B6FD-7DF7E12E6DEF}"/>
    <cellStyle name="Normal 49 4 3" xfId="3362" xr:uid="{6C712D0A-3AC2-4EB5-B401-32B3E5A2E3D2}"/>
    <cellStyle name="Normal 49 4 3 2" xfId="3363" xr:uid="{569C52C7-2870-4CC4-BEF1-C7586224C830}"/>
    <cellStyle name="Normal 49 4 4" xfId="3364" xr:uid="{35785743-33EC-423E-B2B1-676DD0EC9D13}"/>
    <cellStyle name="Normal 49 5" xfId="3365" xr:uid="{61965523-3E59-44C2-AE05-D6160214625B}"/>
    <cellStyle name="Normal 49 5 2" xfId="3366" xr:uid="{5D4E8811-F9FF-42B5-A2AE-642910F8F4F1}"/>
    <cellStyle name="Normal 49 5 2 2" xfId="3367" xr:uid="{127318CE-9CC5-4F5F-9BC6-E51543BE88B8}"/>
    <cellStyle name="Normal 49 5 3" xfId="3368" xr:uid="{8F48E22B-12DB-4599-833D-189B2EDB7D3E}"/>
    <cellStyle name="Normal 49 6" xfId="3369" xr:uid="{62323FB8-A428-43F1-B422-F9CF7DA43FE3}"/>
    <cellStyle name="Normal 49 6 2" xfId="3370" xr:uid="{9CD95E42-DF29-40B9-B284-23ECA1778FEE}"/>
    <cellStyle name="Normal 49 7" xfId="3371" xr:uid="{BDE62147-E56A-4D5E-B9F9-B7D811E3A0CD}"/>
    <cellStyle name="Normal 49 8" xfId="3372" xr:uid="{3FD724BB-F59B-4B53-BC29-39C7366B52B9}"/>
    <cellStyle name="Normal 5" xfId="60" xr:uid="{D57A55E1-BFC2-4158-A0EA-7B79903D61BE}"/>
    <cellStyle name="Normal-- 5" xfId="3993" xr:uid="{D7AE9E9A-FF24-4E68-818F-400633AEEF50}"/>
    <cellStyle name="Normal 5 10" xfId="3373" xr:uid="{64811CC5-8BE8-4842-816F-6CD3DAEBA765}"/>
    <cellStyle name="Normal 5 10 2" xfId="3374" xr:uid="{6848FFE9-2AC7-4A26-8DC0-50DDC43E13AE}"/>
    <cellStyle name="Normal 5 100" xfId="3375" xr:uid="{97645187-D631-499A-8901-886E96958971}"/>
    <cellStyle name="Normal 5 101" xfId="3376" xr:uid="{7440C1C2-461B-40A3-9768-5730664770E6}"/>
    <cellStyle name="Normal 5 102" xfId="3377" xr:uid="{2EB831A3-AF1A-4981-8EE7-D264FDE4D79E}"/>
    <cellStyle name="Normal 5 103" xfId="3378" xr:uid="{B715BE79-D572-4FEE-98A2-1FB08AA07D40}"/>
    <cellStyle name="Normal 5 104" xfId="3379" xr:uid="{9E099CDA-1A0A-4397-90AC-8A9D5F0E58BE}"/>
    <cellStyle name="Normal 5 105" xfId="3380" xr:uid="{051DD7E6-EB4E-4790-A922-5742D406A0FF}"/>
    <cellStyle name="Normal 5 106" xfId="3381" xr:uid="{2907FF05-076F-4EB5-A72B-BF6FE48A6EEA}"/>
    <cellStyle name="Normal 5 107" xfId="3382" xr:uid="{56B39CDD-0634-4C17-BB48-A22E4ED123D6}"/>
    <cellStyle name="Normal 5 108" xfId="3383" xr:uid="{70CB5F83-5EA6-4073-9B80-D59802644F70}"/>
    <cellStyle name="Normal 5 109" xfId="3384" xr:uid="{522D6559-3CD0-4846-94C3-A6425486AC6B}"/>
    <cellStyle name="Normal 5 11" xfId="3385" xr:uid="{337A4CBA-09DD-4EAA-B20B-EC50D627E679}"/>
    <cellStyle name="Normal 5 11 2" xfId="3386" xr:uid="{2D302165-0C8C-4F21-9853-BE5339FF9305}"/>
    <cellStyle name="Normal 5 110" xfId="3387" xr:uid="{1CEFD623-EEA8-401C-9CA1-1CEFE8420A34}"/>
    <cellStyle name="Normal 5 111" xfId="3388" xr:uid="{8504671B-EB36-474D-9FA3-40F02F50093B}"/>
    <cellStyle name="Normal 5 112" xfId="3389" xr:uid="{12E3110A-1EAA-4A99-A0FC-99F3362A0C00}"/>
    <cellStyle name="Normal 5 113" xfId="3390" xr:uid="{E1A49C6E-117B-45FC-8795-CAD70E8F4ABA}"/>
    <cellStyle name="Normal 5 12" xfId="3391" xr:uid="{6E1FBC55-19F6-42AF-9CE4-850A79457B9D}"/>
    <cellStyle name="Normal 5 12 2" xfId="3392" xr:uid="{ADA23647-92CE-4819-81D8-E4553A34F9B8}"/>
    <cellStyle name="Normal 5 13" xfId="3393" xr:uid="{92FF7AC9-3836-4031-AEC5-2F3BA96E23E4}"/>
    <cellStyle name="Normal 5 13 2" xfId="3394" xr:uid="{DF46282B-A2CD-43B5-9339-0851E59AB03F}"/>
    <cellStyle name="Normal 5 14" xfId="3395" xr:uid="{C024133F-6E0D-4F99-A82C-E0A1A59E79A0}"/>
    <cellStyle name="Normal 5 14 2" xfId="3396" xr:uid="{75858DF7-E53F-4CAD-9BD1-9AFDA95CB954}"/>
    <cellStyle name="Normal 5 15" xfId="3397" xr:uid="{CE6A5B3F-A75F-4ADB-95D9-CE3B9B5E9EE0}"/>
    <cellStyle name="Normal 5 15 2" xfId="3398" xr:uid="{4EB0F4FC-F39E-4902-81D4-CD93402A3355}"/>
    <cellStyle name="Normal 5 16" xfId="3399" xr:uid="{25B771C9-C118-4C24-AEAF-F6845D198CEE}"/>
    <cellStyle name="Normal 5 16 2" xfId="3400" xr:uid="{26FF12F5-4CC4-457B-B59A-60B18C34D2D4}"/>
    <cellStyle name="Normal 5 17" xfId="3401" xr:uid="{4C65C554-A560-430E-A40B-DC8F0949E341}"/>
    <cellStyle name="Normal 5 17 2" xfId="3402" xr:uid="{EF07A49F-2400-42D0-A4D9-D34FEE8F2354}"/>
    <cellStyle name="Normal 5 18" xfId="3403" xr:uid="{B69886FF-F514-402B-93BB-C7370045D488}"/>
    <cellStyle name="Normal 5 18 2" xfId="3404" xr:uid="{724D4C86-C4A1-474B-B43E-6F9233388E7D}"/>
    <cellStyle name="Normal 5 19" xfId="3405" xr:uid="{F4622858-4020-48B5-A50B-08693B9BD372}"/>
    <cellStyle name="Normal 5 19 2" xfId="3406" xr:uid="{2CAFBFC8-0FAA-4A3A-8713-A52EF8BF1A82}"/>
    <cellStyle name="Normal 5 2" xfId="78" xr:uid="{ED79C076-E554-4C33-A54C-4C0C826F4C22}"/>
    <cellStyle name="Normal 5 2 2" xfId="3407" xr:uid="{2EDFF49C-1BA4-4DA4-92F9-E098786C43FA}"/>
    <cellStyle name="Normal 5 2 3" xfId="3408" xr:uid="{999B3324-00AD-450D-B48E-7FC3F2660F3B}"/>
    <cellStyle name="Normal 5 2 4" xfId="3409" xr:uid="{1ED5AE35-1D44-45CC-915E-3746801142CD}"/>
    <cellStyle name="Normal 5 2 5" xfId="3410" xr:uid="{CE17DAB3-BE01-4DF7-AD20-9B6A7A0547FF}"/>
    <cellStyle name="Normal 5 20" xfId="3411" xr:uid="{F63E5834-63A2-44C9-B53C-AFD3D5CC6932}"/>
    <cellStyle name="Normal 5 20 2" xfId="3412" xr:uid="{3AEA82DD-9D2A-4044-9298-1FC1249D7B4F}"/>
    <cellStyle name="Normal 5 21" xfId="3413" xr:uid="{214F7DDB-AE9F-4841-95B4-C604B7A1172C}"/>
    <cellStyle name="Normal 5 21 2" xfId="3414" xr:uid="{568B0C78-C6E0-4869-AC76-633CC49F4E45}"/>
    <cellStyle name="Normal 5 22" xfId="3415" xr:uid="{C0BC143F-8ECF-4A2D-9B54-EB214BC50069}"/>
    <cellStyle name="Normal 5 22 2" xfId="3416" xr:uid="{A61257E1-7C79-4295-812D-8656A29B2E28}"/>
    <cellStyle name="Normal 5 22 2 2" xfId="3417" xr:uid="{D531C5E3-3E19-47F0-8720-905DD256C94F}"/>
    <cellStyle name="Normal 5 22 3" xfId="3418" xr:uid="{EF2E6C9F-0A21-447F-ADD2-99787905D004}"/>
    <cellStyle name="Normal 5 22 4" xfId="3419" xr:uid="{A05CBD35-ACB9-4D2E-B50B-3C8C2F92C7D6}"/>
    <cellStyle name="Normal 5 23" xfId="3420" xr:uid="{4DF44037-D99D-4865-B74E-11FFDA364578}"/>
    <cellStyle name="Normal 5 23 2" xfId="3421" xr:uid="{A09BC4CC-B455-49E3-978A-122A054EDAB4}"/>
    <cellStyle name="Normal 5 24" xfId="3422" xr:uid="{5FF4E8CB-375F-41EF-A787-1E38C79A4CE0}"/>
    <cellStyle name="Normal 5 24 2" xfId="3423" xr:uid="{E64BB960-3E8D-4CD9-BC0F-376F405836A5}"/>
    <cellStyle name="Normal 5 25" xfId="3424" xr:uid="{C1FFC822-E427-461C-AF02-439A8F4D704E}"/>
    <cellStyle name="Normal 5 25 2" xfId="3425" xr:uid="{6DBBC84F-DD43-4127-AF55-887A7E07EADF}"/>
    <cellStyle name="Normal 5 26" xfId="3426" xr:uid="{2878254E-F7C2-4852-BE6D-F93CE11A40D5}"/>
    <cellStyle name="Normal 5 26 2" xfId="3427" xr:uid="{504342E9-B2B4-4DD0-B968-A9ABFBA06AC1}"/>
    <cellStyle name="Normal 5 27" xfId="3428" xr:uid="{27EB3DF6-9668-4EC7-9C5B-C54441303E5E}"/>
    <cellStyle name="Normal 5 27 2" xfId="3429" xr:uid="{8508827D-2132-4A10-8292-B46C1B74B03F}"/>
    <cellStyle name="Normal 5 28" xfId="3430" xr:uid="{A6F8CA72-E654-4938-906E-2E7C56680AFC}"/>
    <cellStyle name="Normal 5 28 2" xfId="3431" xr:uid="{80DF8316-B02C-4489-8D62-A95B70DA7B7A}"/>
    <cellStyle name="Normal 5 29" xfId="3432" xr:uid="{B76276E5-F5BB-491B-B0C2-7EF907EBFAFB}"/>
    <cellStyle name="Normal 5 29 2" xfId="3433" xr:uid="{772F24D7-6EBF-4AE3-B3DC-2D04917B7859}"/>
    <cellStyle name="Normal 5 3" xfId="3434" xr:uid="{A882AC27-2E26-49D8-8861-1C9260F499C1}"/>
    <cellStyle name="Normal 5 3 2" xfId="3435" xr:uid="{C033D6C8-9AF0-4B24-A260-F98C782D083F}"/>
    <cellStyle name="Normal 5 30" xfId="3436" xr:uid="{06FCE70E-C865-4E79-99D6-1087C4CAC39D}"/>
    <cellStyle name="Normal 5 30 2" xfId="3437" xr:uid="{58B2327A-FEBC-42E2-BB93-0F8E94AB6F27}"/>
    <cellStyle name="Normal 5 31" xfId="3438" xr:uid="{342913A8-5FDC-46E4-9475-07354009A694}"/>
    <cellStyle name="Normal 5 31 2" xfId="3439" xr:uid="{D3796DB7-7E64-4BD0-B347-B92B583616E1}"/>
    <cellStyle name="Normal 5 32" xfId="3440" xr:uid="{53061CBF-F58F-4416-BD52-73940A710A0C}"/>
    <cellStyle name="Normal 5 32 2" xfId="3441" xr:uid="{CBC8D7F6-47DD-47E4-9FFE-1F415D842CEC}"/>
    <cellStyle name="Normal 5 33" xfId="3442" xr:uid="{C6D88D4D-EEAF-4C16-8910-D1F5FF594B8E}"/>
    <cellStyle name="Normal 5 33 2" xfId="3443" xr:uid="{4592DC60-5B18-4ACB-B652-0EAE16E52955}"/>
    <cellStyle name="Normal 5 34" xfId="3444" xr:uid="{894BAB98-AB02-4B8D-9215-5019FDC2A69E}"/>
    <cellStyle name="Normal 5 34 2" xfId="3445" xr:uid="{5D8FE7C1-34FF-4C03-9E77-7D70F0386BCB}"/>
    <cellStyle name="Normal 5 35" xfId="3446" xr:uid="{B3584362-8F5E-4061-903E-483E063B9474}"/>
    <cellStyle name="Normal 5 35 2" xfId="3447" xr:uid="{1EB14E80-0BCE-47EB-AD68-348D5FF9EDD2}"/>
    <cellStyle name="Normal 5 36" xfId="3448" xr:uid="{B068F19F-BAAF-40A0-9E12-1E69B9FBAA53}"/>
    <cellStyle name="Normal 5 36 2" xfId="3449" xr:uid="{3B51046A-5AA3-46EC-8BA0-4F86A7996420}"/>
    <cellStyle name="Normal 5 37" xfId="3450" xr:uid="{016320ED-6593-449B-A32A-D82BBAE6ACEF}"/>
    <cellStyle name="Normal 5 37 2" xfId="3451" xr:uid="{ABE0CA20-1921-4C62-A40E-990B6EAF19DE}"/>
    <cellStyle name="Normal 5 38" xfId="3452" xr:uid="{451299F8-8789-4F79-84B3-80B4547137FB}"/>
    <cellStyle name="Normal 5 39" xfId="3453" xr:uid="{EB7245E8-BCF6-4DF9-943A-30E73502FA88}"/>
    <cellStyle name="Normal 5 4" xfId="3454" xr:uid="{0EBE18F9-73C1-4DCB-B710-3006E41555DD}"/>
    <cellStyle name="Normal 5 4 2" xfId="3455" xr:uid="{7AE9328F-9A7D-49C8-9BD7-6E6A11E6C03E}"/>
    <cellStyle name="Normal 5 40" xfId="3456" xr:uid="{151DCC5C-A10F-40C0-96E9-8321EC73F2CB}"/>
    <cellStyle name="Normal 5 41" xfId="3457" xr:uid="{1A634A63-6C0C-4B59-AB4E-AFE37F0ED15C}"/>
    <cellStyle name="Normal 5 42" xfId="3458" xr:uid="{EF36B294-1DCD-4A8F-BCF8-7596ACF7DE13}"/>
    <cellStyle name="Normal 5 43" xfId="3459" xr:uid="{D7FD8A1D-9D73-4450-9269-0D41005087BE}"/>
    <cellStyle name="Normal 5 44" xfId="3460" xr:uid="{27F62630-159B-4BAB-8CC0-11FC279E1140}"/>
    <cellStyle name="Normal 5 45" xfId="3461" xr:uid="{3AA35626-3868-4905-9A40-9008FC7C922F}"/>
    <cellStyle name="Normal 5 46" xfId="3462" xr:uid="{963293D7-8810-4C20-BE0A-0F781F0870C3}"/>
    <cellStyle name="Normal 5 47" xfId="3463" xr:uid="{18AA1213-B161-4880-9816-1F4002459862}"/>
    <cellStyle name="Normal 5 48" xfId="3464" xr:uid="{1D8C5A5C-06C4-4881-A352-993649A59938}"/>
    <cellStyle name="Normal 5 49" xfId="3465" xr:uid="{1F13DCA6-54E6-488E-A005-4ABEDC8CB310}"/>
    <cellStyle name="Normal 5 5" xfId="3466" xr:uid="{326E2961-4C7C-400B-A4DF-1B26B28E07F3}"/>
    <cellStyle name="Normal 5 5 2" xfId="3467" xr:uid="{3F80D1E9-80D8-431E-8279-C13376D61CAB}"/>
    <cellStyle name="Normal 5 50" xfId="3468" xr:uid="{398547BA-7166-49B2-A4C5-AFDC8891BFE8}"/>
    <cellStyle name="Normal 5 51" xfId="3469" xr:uid="{0EBD4910-56DB-459F-9BB6-F010335773E1}"/>
    <cellStyle name="Normal 5 52" xfId="3470" xr:uid="{A4E06B16-9B93-417B-A908-8BD5DC433D97}"/>
    <cellStyle name="Normal 5 53" xfId="3471" xr:uid="{BBC2C2A9-B4B5-4A46-A047-40F53D74072E}"/>
    <cellStyle name="Normal 5 54" xfId="3472" xr:uid="{222DC6C3-6E1D-42A1-9757-48BD36A242AD}"/>
    <cellStyle name="Normal 5 55" xfId="3473" xr:uid="{54E6DBAF-6C32-4A98-982D-A602C99D0290}"/>
    <cellStyle name="Normal 5 56" xfId="3474" xr:uid="{132D7C30-5EB2-46CA-8E0E-DE6BFB0D390A}"/>
    <cellStyle name="Normal 5 57" xfId="3475" xr:uid="{2AC81B37-DBA7-4800-8D46-1DBD0A31346F}"/>
    <cellStyle name="Normal 5 58" xfId="3476" xr:uid="{9B63DCB7-A535-4438-93D1-3D045CB8F3BB}"/>
    <cellStyle name="Normal 5 59" xfId="3477" xr:uid="{16E5C63B-2A84-4754-AFBF-7CE6F3F62127}"/>
    <cellStyle name="Normal 5 6" xfId="3478" xr:uid="{9DFBED3A-FF5A-47B8-900B-323C425F6DB7}"/>
    <cellStyle name="Normal 5 6 2" xfId="3479" xr:uid="{56721F35-51A0-4F24-BA6E-589D32F2297C}"/>
    <cellStyle name="Normal 5 60" xfId="3480" xr:uid="{26554D4A-DDEB-48EC-B2DA-96076AC98262}"/>
    <cellStyle name="Normal 5 61" xfId="3481" xr:uid="{5650AB40-D8AF-4122-A794-149F9EB7B51F}"/>
    <cellStyle name="Normal 5 62" xfId="3482" xr:uid="{921327A2-388B-4909-A353-D607CFA59023}"/>
    <cellStyle name="Normal 5 63" xfId="3483" xr:uid="{416ED43F-7170-42FD-BD32-85968F05BA9B}"/>
    <cellStyle name="Normal 5 64" xfId="3484" xr:uid="{E4828DB1-CC18-4CE7-A56B-C46E67A575D4}"/>
    <cellStyle name="Normal 5 65" xfId="3485" xr:uid="{F4D83868-0407-405F-B1E0-C057746C4D19}"/>
    <cellStyle name="Normal 5 66" xfId="3486" xr:uid="{8713F5CB-AB3A-438C-B2AD-F3E1DDB65A98}"/>
    <cellStyle name="Normal 5 67" xfId="3487" xr:uid="{9966D3DF-873B-4D22-904D-893879606370}"/>
    <cellStyle name="Normal 5 68" xfId="3488" xr:uid="{3057E0E7-B42D-44DE-9D76-23515DF6AC5F}"/>
    <cellStyle name="Normal 5 69" xfId="3489" xr:uid="{4D36F9D7-7E99-450F-8550-F158F8EFB949}"/>
    <cellStyle name="Normal 5 7" xfId="3490" xr:uid="{4A365299-F959-4DEF-80BA-8DCCB6B19C27}"/>
    <cellStyle name="Normal 5 7 2" xfId="3491" xr:uid="{6CFFB0B1-E040-435F-BAF7-498C504C9C5B}"/>
    <cellStyle name="Normal 5 70" xfId="3492" xr:uid="{3FD480BE-E9E9-41C5-BB25-7548B61F234C}"/>
    <cellStyle name="Normal 5 71" xfId="3493" xr:uid="{6714891A-2FA9-4E8F-96AF-1FB3CA78ABB3}"/>
    <cellStyle name="Normal 5 72" xfId="3494" xr:uid="{8D1055B4-6407-4707-9602-732882489070}"/>
    <cellStyle name="Normal 5 73" xfId="3495" xr:uid="{D77F2EBD-AB98-416C-8515-05523A155987}"/>
    <cellStyle name="Normal 5 74" xfId="3496" xr:uid="{16D4EEC3-3C42-4E41-89C6-9A806A84A203}"/>
    <cellStyle name="Normal 5 75" xfId="3497" xr:uid="{D16F210E-4925-4086-823F-A9140D5D208D}"/>
    <cellStyle name="Normal 5 76" xfId="3498" xr:uid="{8FDD424B-17DB-4C24-B669-CB30641D2476}"/>
    <cellStyle name="Normal 5 77" xfId="3499" xr:uid="{CA786769-0842-4ADE-942C-2856787CBFB1}"/>
    <cellStyle name="Normal 5 78" xfId="3500" xr:uid="{988A538D-7F95-4190-8CFE-33889FB630DC}"/>
    <cellStyle name="Normal 5 79" xfId="3501" xr:uid="{50F7CE62-769A-44AD-9BFA-7F77A2A01CD9}"/>
    <cellStyle name="Normal 5 8" xfId="3502" xr:uid="{02FD288D-8091-42B5-A393-0B2E0B90104A}"/>
    <cellStyle name="Normal 5 8 2" xfId="3503" xr:uid="{503DADF0-A9F4-4C28-BB9B-0E3ED76B56AB}"/>
    <cellStyle name="Normal 5 80" xfId="3504" xr:uid="{4E8BCE2A-9051-4369-84C0-DCF208CFA831}"/>
    <cellStyle name="Normal 5 81" xfId="3505" xr:uid="{D9C2ABAB-61F2-4735-AA1D-CB43E2EA1AE6}"/>
    <cellStyle name="Normal 5 82" xfId="3506" xr:uid="{DFA5A3E5-472F-4DC8-AA5E-BE21F865C268}"/>
    <cellStyle name="Normal 5 83" xfId="3507" xr:uid="{A1AB0AF5-F077-42AE-95A3-8365EBF9A05F}"/>
    <cellStyle name="Normal 5 84" xfId="3508" xr:uid="{67339B91-7978-4CC6-A9D4-461D0885801C}"/>
    <cellStyle name="Normal 5 85" xfId="3509" xr:uid="{5C7E2A89-C2D4-4787-9B72-D49C9BE9CBA5}"/>
    <cellStyle name="Normal 5 86" xfId="3510" xr:uid="{3ADFC3F0-55E4-4385-9CC7-63EDC2AB4F31}"/>
    <cellStyle name="Normal 5 87" xfId="3511" xr:uid="{280E1518-B908-478E-B489-C7847D79230B}"/>
    <cellStyle name="Normal 5 88" xfId="3512" xr:uid="{0325580E-AA3C-4A0A-91B2-36C5E7B97AB9}"/>
    <cellStyle name="Normal 5 89" xfId="3513" xr:uid="{53FF26B1-9C69-45B9-ADBA-0F620FEE66A8}"/>
    <cellStyle name="Normal 5 9" xfId="3514" xr:uid="{F88AEA4A-5508-45F1-BC31-560EA9FDBDAF}"/>
    <cellStyle name="Normal 5 9 2" xfId="3515" xr:uid="{823AE111-B372-4993-816E-68DB383135AA}"/>
    <cellStyle name="Normal 5 90" xfId="3516" xr:uid="{FCEF3A6D-826A-4F99-AFB7-418F722A23F3}"/>
    <cellStyle name="Normal 5 91" xfId="3517" xr:uid="{3A2EF403-B77F-4587-A113-7548AEABBD47}"/>
    <cellStyle name="Normal 5 92" xfId="3518" xr:uid="{CA39D33A-632A-414D-A08A-37E71B53FA78}"/>
    <cellStyle name="Normal 5 93" xfId="3519" xr:uid="{6473477B-CE10-47C6-9380-BE27B1BA38CB}"/>
    <cellStyle name="Normal 5 94" xfId="3520" xr:uid="{BCDC7156-5503-4DED-B1A2-A85CFCBE895F}"/>
    <cellStyle name="Normal 5 95" xfId="3521" xr:uid="{89D07390-3D43-469C-9CAC-E0491B129357}"/>
    <cellStyle name="Normal 5 96" xfId="3522" xr:uid="{31A07220-1D8D-4D43-BA6F-D7EACC961171}"/>
    <cellStyle name="Normal 5 97" xfId="3523" xr:uid="{EE3B86FF-7BB5-4258-8360-C13FC8549805}"/>
    <cellStyle name="Normal 5 98" xfId="3524" xr:uid="{35BAA3EF-1F07-4B5F-B8B9-034A28B2EBBA}"/>
    <cellStyle name="Normal 5 99" xfId="3525" xr:uid="{94E4F582-795E-4396-8F68-04C6F5A6CAEA}"/>
    <cellStyle name="Normal 50" xfId="3526" xr:uid="{D87CE350-0D06-4C65-BE61-CEF982A272DB}"/>
    <cellStyle name="Normal 50 2" xfId="3527" xr:uid="{41216CF5-0B6A-40B2-AE59-BDE934F16522}"/>
    <cellStyle name="Normal 50 3" xfId="3528" xr:uid="{0B9BAB3D-F660-4613-9FB7-85D9EC96934F}"/>
    <cellStyle name="Normal 50 4" xfId="3529" xr:uid="{2643F25D-CF12-4D41-AE4C-BF19F9A15E61}"/>
    <cellStyle name="Normal 50 5" xfId="3530" xr:uid="{1AC4C226-8470-4893-A94B-81394DE92A64}"/>
    <cellStyle name="Normal 50 6" xfId="3531" xr:uid="{FDE608A5-5D49-43EC-A105-A9E8E3050973}"/>
    <cellStyle name="Normal 50 7" xfId="3532" xr:uid="{DED7E1FC-A0D7-428A-8570-A6F9F4AA4680}"/>
    <cellStyle name="Normal 50 8" xfId="3533" xr:uid="{8EBD1EED-A762-483B-B6FA-0972FEC58E92}"/>
    <cellStyle name="Normal 51" xfId="3534" xr:uid="{567A14FA-4030-49CA-B387-9C8D009534EE}"/>
    <cellStyle name="Normal 51 2" xfId="3535" xr:uid="{BBD937C4-517F-4203-9AD4-D1C5BAA82CFD}"/>
    <cellStyle name="Normal 51 2 2" xfId="3536" xr:uid="{ED6975CB-4B39-49EB-9732-849BA94D4E6F}"/>
    <cellStyle name="Normal 51 2 2 2" xfId="3537" xr:uid="{D2BE52A7-A790-477E-AA4F-7B1D0E5B2066}"/>
    <cellStyle name="Normal 51 2 2 2 2" xfId="3538" xr:uid="{BEC6E72A-06D2-40AF-962A-BDA1158207B1}"/>
    <cellStyle name="Normal 51 2 2 3" xfId="3539" xr:uid="{BEDA3B57-A84A-4ED0-8546-53778FC1BECF}"/>
    <cellStyle name="Normal 51 2 3" xfId="3540" xr:uid="{2F12D742-3021-46B5-93E4-9885E4D3BA74}"/>
    <cellStyle name="Normal 51 2 3 2" xfId="3541" xr:uid="{B628B003-0014-4AFB-B409-419E3B1567C2}"/>
    <cellStyle name="Normal 51 2 4" xfId="3542" xr:uid="{ECDACAE5-5718-4547-9F47-059EED795DF9}"/>
    <cellStyle name="Normal 51 3" xfId="3543" xr:uid="{8949AA18-3038-4CCC-BC22-0463D736A0BC}"/>
    <cellStyle name="Normal 51 3 2" xfId="3544" xr:uid="{725CBC0E-7162-4D3D-B4BC-A8A04973E876}"/>
    <cellStyle name="Normal 51 3 2 2" xfId="3545" xr:uid="{87E59BF2-E6C6-4905-AD47-A00F719C1071}"/>
    <cellStyle name="Normal 51 3 3" xfId="3546" xr:uid="{3F4F4C39-3649-4D02-81E3-F1EA7DDEFEB2}"/>
    <cellStyle name="Normal 51 4" xfId="3547" xr:uid="{8DFEE8EB-A60B-45ED-B0C3-D6151E925CD0}"/>
    <cellStyle name="Normal 51 4 2" xfId="3548" xr:uid="{47CF9C84-A584-4394-B802-C741CB4F779C}"/>
    <cellStyle name="Normal 51 5" xfId="3549" xr:uid="{9EFC82C7-C225-426E-B1C1-7CD6DB7A4A47}"/>
    <cellStyle name="Normal 51 6" xfId="3550" xr:uid="{2C23D79B-0B94-47E1-BED3-6D40ADC1AE41}"/>
    <cellStyle name="Normal 51 7" xfId="3551" xr:uid="{A60F3A8E-A5AA-4D52-B63B-6894AD81C189}"/>
    <cellStyle name="Normal 51 8" xfId="3552" xr:uid="{D62B8B1C-EE67-4F39-AEB7-8814AAB500A7}"/>
    <cellStyle name="Normal 52" xfId="3553" xr:uid="{33834C4A-A803-4EF7-A501-3DEE59948779}"/>
    <cellStyle name="Normal 52 2" xfId="3554" xr:uid="{5759C142-43CE-46A7-ABC2-6F0CFDD8CFD7}"/>
    <cellStyle name="Normal 52 2 2" xfId="3555" xr:uid="{DC4FCF49-E3D0-4368-A28D-6C1298E63851}"/>
    <cellStyle name="Normal 52 3" xfId="3556" xr:uid="{D6E520F0-A55E-4A70-B9E9-B7542E92B73F}"/>
    <cellStyle name="Normal 52 4" xfId="3557" xr:uid="{383EFC83-6572-4594-B4BA-85042BB7ABE1}"/>
    <cellStyle name="Normal 52 5" xfId="3558" xr:uid="{8FBB2BBF-CA80-4550-9A13-2487CEAD9E6D}"/>
    <cellStyle name="Normal 52 6" xfId="3559" xr:uid="{BD8559F0-AA01-4FC1-AD94-777CBA964FD0}"/>
    <cellStyle name="Normal 52 7" xfId="3560" xr:uid="{C12A9A27-B664-4806-B768-80819943A999}"/>
    <cellStyle name="Normal 52 8" xfId="3561" xr:uid="{94660D24-84B4-4620-88E5-F6D536BB8FCC}"/>
    <cellStyle name="Normal 53" xfId="3562" xr:uid="{5392D933-D68A-4CD4-A043-79737E066BE7}"/>
    <cellStyle name="Normal 53 2" xfId="3563" xr:uid="{BEBBD315-159B-437D-944A-6BF6807175DC}"/>
    <cellStyle name="Normal 53 2 2" xfId="3564" xr:uid="{8B6C18B3-DB94-40FD-B849-E5D361B437DE}"/>
    <cellStyle name="Normal 53 2 2 2" xfId="3565" xr:uid="{85768B5F-E4F3-4DED-B488-33D3A30F6653}"/>
    <cellStyle name="Normal 53 2 3" xfId="3566" xr:uid="{1D582B43-4B28-44A7-AA34-41ED304A486A}"/>
    <cellStyle name="Normal 53 3" xfId="3567" xr:uid="{2C5ABEF3-EA4E-4119-AD5E-6298D611A70E}"/>
    <cellStyle name="Normal 53 3 2" xfId="3568" xr:uid="{5C5AC630-9555-4D18-8981-E504CB6A8173}"/>
    <cellStyle name="Normal 53 4" xfId="3569" xr:uid="{6A2DA497-A6A1-4444-A699-7373455EC31B}"/>
    <cellStyle name="Normal 53 5" xfId="3570" xr:uid="{347CC14C-797F-4068-ACCC-A79772755487}"/>
    <cellStyle name="Normal 53 6" xfId="3571" xr:uid="{16AECF00-3064-4A39-8934-7B4B11886180}"/>
    <cellStyle name="Normal 53 7" xfId="3572" xr:uid="{ECD8EE3E-2A07-454A-986C-C9375793E03F}"/>
    <cellStyle name="Normal 53 8" xfId="3573" xr:uid="{C4C154ED-0633-425D-8127-BDE11EF825BA}"/>
    <cellStyle name="Normal 54" xfId="3574" xr:uid="{0CD1BB2E-ADC0-4E9C-A1F9-141313F69B50}"/>
    <cellStyle name="Normal 54 2" xfId="3575" xr:uid="{D434D792-2FB3-4D1D-8BD1-8391810B17AA}"/>
    <cellStyle name="Normal 54 3" xfId="3576" xr:uid="{4A87B50C-2A9A-4911-AC54-4BA9037A9025}"/>
    <cellStyle name="Normal 54 4" xfId="3577" xr:uid="{A366044B-E5D1-4495-B3F9-8725EC88B71C}"/>
    <cellStyle name="Normal 54 5" xfId="3578" xr:uid="{A0A25DF3-E541-41CE-9154-AE854E3D30B2}"/>
    <cellStyle name="Normal 54 6" xfId="3579" xr:uid="{7090B749-B7A2-4CF9-A37B-4CA575D4A524}"/>
    <cellStyle name="Normal 54 7" xfId="3580" xr:uid="{749DEA25-3950-4AA8-9151-CCAC7EE1366D}"/>
    <cellStyle name="Normal 54 8" xfId="3581" xr:uid="{16727907-4EF8-472B-A61C-25454C59850E}"/>
    <cellStyle name="Normal 55" xfId="3582" xr:uid="{5A7DB036-CC6C-4AF8-8623-49BB30D771CC}"/>
    <cellStyle name="Normal 55 2" xfId="3583" xr:uid="{E2CCC572-DEE9-4273-8701-84E77694ACEA}"/>
    <cellStyle name="Normal 55 3" xfId="3584" xr:uid="{F159FD6B-2982-4AE1-B23D-FF475DE39AF4}"/>
    <cellStyle name="Normal 55 4" xfId="3585" xr:uid="{30495A03-FDB1-415F-B25B-35AF61FFF7EE}"/>
    <cellStyle name="Normal 55 5" xfId="3586" xr:uid="{1BDF18D4-BB11-419B-AE0D-63814D7EF2A6}"/>
    <cellStyle name="Normal 55 6" xfId="3587" xr:uid="{4259FCF0-FAB5-4D58-B967-17EA0BEFE011}"/>
    <cellStyle name="Normal 55 7" xfId="3588" xr:uid="{412DA91E-9159-4668-AFE5-25EE97139A29}"/>
    <cellStyle name="Normal 55 8" xfId="3589" xr:uid="{49D4A2A0-8586-4170-9DDE-1C46D4B5857B}"/>
    <cellStyle name="Normal 56" xfId="3590" xr:uid="{CCB8211E-E2F6-460D-9A33-B7B64238AE33}"/>
    <cellStyle name="Normal 56 2" xfId="3591" xr:uid="{63FED53C-5A9D-48E1-AEEE-6647F65267D2}"/>
    <cellStyle name="Normal 56 3" xfId="3592" xr:uid="{AF8631DB-31E1-4D40-9FE6-727297BFFAF3}"/>
    <cellStyle name="Normal 56 4" xfId="3593" xr:uid="{EADF3C94-2D42-40FD-86CA-B26380136B8D}"/>
    <cellStyle name="Normal 56 5" xfId="3594" xr:uid="{7DCA1E2C-557F-4652-9122-25DD17C16ACF}"/>
    <cellStyle name="Normal 56 6" xfId="3595" xr:uid="{BA8BF3BF-8FEF-468D-9AFA-3984E3933818}"/>
    <cellStyle name="Normal 56 7" xfId="3596" xr:uid="{2546E990-8FEB-4AE3-9724-C62B6190E5D1}"/>
    <cellStyle name="Normal 56 8" xfId="3597" xr:uid="{777783D4-3148-4383-B183-986E26C4A1ED}"/>
    <cellStyle name="Normal 57" xfId="3598" xr:uid="{F9EAC10C-45AE-4682-930B-C1C75B201F55}"/>
    <cellStyle name="Normal 57 2" xfId="3599" xr:uid="{AB53576E-DE55-49EF-B5FB-D8D2D5E77737}"/>
    <cellStyle name="Normal 57 3" xfId="3600" xr:uid="{1477386C-9A16-4C35-B755-871A5F3DFE1B}"/>
    <cellStyle name="Normal 57 4" xfId="3601" xr:uid="{3CACB1B2-7554-4C64-B3B3-BE940B6C2664}"/>
    <cellStyle name="Normal 57 5" xfId="3602" xr:uid="{B859B202-1CF3-47EB-93C8-AD9E529B6483}"/>
    <cellStyle name="Normal 57 6" xfId="3603" xr:uid="{0120748B-B9AA-49F4-9C06-63989D5463CF}"/>
    <cellStyle name="Normal 57 7" xfId="3604" xr:uid="{B05163BB-94DD-4C60-80A1-2D1B45872852}"/>
    <cellStyle name="Normal 57 8" xfId="3605" xr:uid="{EC782217-0AEB-4EF6-81C1-85F2DA4889BA}"/>
    <cellStyle name="Normal 58" xfId="3606" xr:uid="{CE96DF1C-B6C2-42CF-8146-4F41C0315F2A}"/>
    <cellStyle name="Normal 58 2" xfId="3607" xr:uid="{66DD6236-7678-41D3-80BF-9422098D6C08}"/>
    <cellStyle name="Normal 58 3" xfId="3608" xr:uid="{71DFF17B-BD00-4EB3-9B47-F3AF5229ED03}"/>
    <cellStyle name="Normal 58 4" xfId="3609" xr:uid="{B6BB490A-DDA8-49CC-81BB-E9ECBFD8E040}"/>
    <cellStyle name="Normal 58 5" xfId="3610" xr:uid="{D732A446-5F7D-40BB-91A2-73C02283EA2E}"/>
    <cellStyle name="Normal 58 6" xfId="3611" xr:uid="{23659F48-7163-4491-ACC6-145F4F69CF99}"/>
    <cellStyle name="Normal 58 7" xfId="3612" xr:uid="{8AD6B03E-FD41-4A61-93FB-C4AFCD57B00A}"/>
    <cellStyle name="Normal 58 8" xfId="3613" xr:uid="{DDF9666F-A77E-42CA-9923-63191118669F}"/>
    <cellStyle name="Normal 59" xfId="3614" xr:uid="{A0F6EA4F-B458-458F-B3A4-47886B6AE6B7}"/>
    <cellStyle name="Normal 59 2" xfId="3615" xr:uid="{B644A8FD-AF7B-46A2-B71B-CA083F875238}"/>
    <cellStyle name="Normal 59 3" xfId="3616" xr:uid="{19B69D5A-4E58-403F-B1F1-FBC990494BA0}"/>
    <cellStyle name="Normal 59 4" xfId="3617" xr:uid="{0068E443-AF11-4591-9BFF-E46E1C17C330}"/>
    <cellStyle name="Normal 59 5" xfId="3618" xr:uid="{CC33BF25-E4C3-49B9-9FFB-EEF9675836DC}"/>
    <cellStyle name="Normal 59 6" xfId="3619" xr:uid="{FB483014-8F41-452C-A24A-BCEC47C0EC3C}"/>
    <cellStyle name="Normal 59 7" xfId="3620" xr:uid="{F2A0F833-E537-434D-8448-571879F4C0DD}"/>
    <cellStyle name="Normal 59 8" xfId="3621" xr:uid="{1AD5A6CC-B8C1-4EB5-8582-7E3D21C9620E}"/>
    <cellStyle name="Normal 6" xfId="112" xr:uid="{CABB850F-85A0-49E3-ADCE-B36350C532CD}"/>
    <cellStyle name="Normal-- 6" xfId="3994" xr:uid="{E4987E30-9B06-4210-8747-484C59DB15B1}"/>
    <cellStyle name="Normal 6 10" xfId="3622" xr:uid="{DFB33AFD-90A1-49C6-AB66-2BD5360375CF}"/>
    <cellStyle name="Normal 6 10 2" xfId="3623" xr:uid="{CDB9688B-A2FB-44F6-B42A-EEFF0587786A}"/>
    <cellStyle name="Normal 6 100" xfId="3624" xr:uid="{C29A1543-D719-4C72-A438-F171E98D6965}"/>
    <cellStyle name="Normal 6 101" xfId="3625" xr:uid="{4FFDB47C-AFE0-43C3-AF04-2F64BD6E0A36}"/>
    <cellStyle name="Normal 6 102" xfId="3626" xr:uid="{81790910-0FEB-49E4-B24C-92A81243CA27}"/>
    <cellStyle name="Normal 6 103" xfId="3627" xr:uid="{123390F7-9054-4B41-A9AB-ABB20D8CC41A}"/>
    <cellStyle name="Normal 6 104" xfId="3628" xr:uid="{3A588407-9522-46C6-9A9F-4DD2BD0BB5C1}"/>
    <cellStyle name="Normal 6 105" xfId="3629" xr:uid="{24FD87EF-C432-4083-8006-C57A3FE2125B}"/>
    <cellStyle name="Normal 6 106" xfId="3630" xr:uid="{4F645484-3024-45DF-AB7C-902808D9B0FA}"/>
    <cellStyle name="Normal 6 107" xfId="3631" xr:uid="{1D3A3500-8627-4501-8975-E7594B51B9CA}"/>
    <cellStyle name="Normal 6 108" xfId="3632" xr:uid="{BF6CA1BF-9F96-4665-979C-43046417E469}"/>
    <cellStyle name="Normal 6 109" xfId="3633" xr:uid="{9A9DCD07-4B39-42FA-AF47-045C11726146}"/>
    <cellStyle name="Normal 6 11" xfId="3634" xr:uid="{5FD87404-0D6B-4122-A00F-288ED802E04E}"/>
    <cellStyle name="Normal 6 11 2" xfId="3635" xr:uid="{17CA46F2-4E4C-47CD-AEB3-138F1BF22937}"/>
    <cellStyle name="Normal 6 110" xfId="3636" xr:uid="{3B431F50-472D-4F8A-841F-AB83BF44C2A3}"/>
    <cellStyle name="Normal 6 111" xfId="3637" xr:uid="{51EF290A-E7B9-4137-9066-72F3375DFEBD}"/>
    <cellStyle name="Normal 6 112" xfId="3638" xr:uid="{1F0BA949-5635-4324-9137-4F9E007A7003}"/>
    <cellStyle name="Normal 6 113" xfId="3639" xr:uid="{BAB166C6-14D6-40EE-8BD6-AB5D7D411008}"/>
    <cellStyle name="Normal 6 114" xfId="3640" xr:uid="{2336CC02-2829-462D-BD9A-2535614CD77F}"/>
    <cellStyle name="Normal 6 115" xfId="3641" xr:uid="{63F6682F-579D-40A7-8000-21839BA6F674}"/>
    <cellStyle name="Normal 6 116" xfId="3642" xr:uid="{45FE1BED-5CDB-4885-843F-1075DB5BFA44}"/>
    <cellStyle name="Normal 6 117" xfId="3643" xr:uid="{FE4BDF8F-17FE-4325-AD31-6028E0256421}"/>
    <cellStyle name="Normal 6 12" xfId="3644" xr:uid="{1AE8F152-C3A4-4D2D-A0FD-7CD4C2AAB8EC}"/>
    <cellStyle name="Normal 6 12 2" xfId="3645" xr:uid="{3282BAF7-0CF2-4FC4-881E-C163A13D9E64}"/>
    <cellStyle name="Normal 6 13" xfId="3646" xr:uid="{06B3D069-DC8E-40FC-9289-C3D76E1F4A93}"/>
    <cellStyle name="Normal 6 13 2" xfId="3647" xr:uid="{368D8E26-4E74-4AD4-B3DD-E14949348879}"/>
    <cellStyle name="Normal 6 14" xfId="3648" xr:uid="{10B00639-F4CB-4A25-8D58-5EB66C2D7656}"/>
    <cellStyle name="Normal 6 14 2" xfId="3649" xr:uid="{4F685965-9184-42D5-A620-3DEC8E205069}"/>
    <cellStyle name="Normal 6 15" xfId="3650" xr:uid="{F4D54597-BBFE-47BF-9D49-D0C47F5D14AD}"/>
    <cellStyle name="Normal 6 15 2" xfId="3651" xr:uid="{B3ED92FF-0EFD-4429-A61C-17593D99A5E1}"/>
    <cellStyle name="Normal 6 16" xfId="3652" xr:uid="{CBB2B2C7-2817-495E-BC6F-7620AEEF1F7F}"/>
    <cellStyle name="Normal 6 16 2" xfId="3653" xr:uid="{3169E9C2-CCA0-4037-954F-AB9040F0FC41}"/>
    <cellStyle name="Normal 6 17" xfId="3654" xr:uid="{DD39BBF0-ED40-487D-8E1D-9BA90B0ACA3E}"/>
    <cellStyle name="Normal 6 17 2" xfId="3655" xr:uid="{EB1B26B8-C09E-4F31-A522-C3702A27602F}"/>
    <cellStyle name="Normal 6 18" xfId="3656" xr:uid="{4E7494D0-425F-400F-8CFF-63460C70B49A}"/>
    <cellStyle name="Normal 6 18 2" xfId="3657" xr:uid="{B22B4AF7-4165-4021-A26A-9DAABB98AF7F}"/>
    <cellStyle name="Normal 6 19" xfId="3658" xr:uid="{BA38ED35-D531-4021-8D69-E082CB58362C}"/>
    <cellStyle name="Normal 6 19 2" xfId="3659" xr:uid="{6E8563D0-8AE3-4072-B299-5B0C3116FCD9}"/>
    <cellStyle name="Normal 6 2" xfId="3660" xr:uid="{78C4E823-DAFB-4CAC-87A4-2A6C7467A7F9}"/>
    <cellStyle name="Normal 6 2 2" xfId="3661" xr:uid="{E1065DC4-5FBD-46A6-BD0F-9EAAB263E866}"/>
    <cellStyle name="Normal 6 2 3" xfId="3662" xr:uid="{4C0F9FAB-7AB2-481C-A1DF-FCBF25B969E7}"/>
    <cellStyle name="Normal 6 2 4" xfId="3663" xr:uid="{F4B2598B-F23E-4F65-AB0E-DBCF697324D0}"/>
    <cellStyle name="Normal 6 2 5" xfId="3664" xr:uid="{9A4685AF-83EA-447E-BCF0-92EBFA608EFF}"/>
    <cellStyle name="Normal 6 20" xfId="3665" xr:uid="{BE865719-CAC8-4269-97FD-369C10B78C16}"/>
    <cellStyle name="Normal 6 20 2" xfId="3666" xr:uid="{5AB02124-4D09-425A-8A97-33531343B6D4}"/>
    <cellStyle name="Normal 6 21" xfId="3667" xr:uid="{9CF3859D-BDBF-41D3-A9E9-62CE2FD52600}"/>
    <cellStyle name="Normal 6 21 2" xfId="3668" xr:uid="{061A3B10-B77F-4849-B72B-A41F71D942DE}"/>
    <cellStyle name="Normal 6 21 2 2" xfId="3669" xr:uid="{6BE7C4C5-7E3A-4FE8-9982-07B1B49E251E}"/>
    <cellStyle name="Normal 6 21 3" xfId="3670" xr:uid="{BD4C6EF8-0B6E-44A4-8601-820DA3F0E20D}"/>
    <cellStyle name="Normal 6 21 4" xfId="3671" xr:uid="{A1F01560-CA29-40C1-B5C9-781AC251B444}"/>
    <cellStyle name="Normal 6 22" xfId="3672" xr:uid="{A7609C3C-933B-428F-BEB8-B99EE90EA7FC}"/>
    <cellStyle name="Normal 6 22 2" xfId="3673" xr:uid="{ADA26B24-4A28-4DF7-AC03-4198883A5F9B}"/>
    <cellStyle name="Normal 6 22 2 2" xfId="3674" xr:uid="{96EB927D-A05E-49DE-AD4B-9D2E8269F476}"/>
    <cellStyle name="Normal 6 22 3" xfId="3675" xr:uid="{C7562B09-8681-4DFD-9E48-F2DF84C12E25}"/>
    <cellStyle name="Normal 6 22 4" xfId="3676" xr:uid="{959C39E4-D5AF-469A-9A54-B3FEA0909482}"/>
    <cellStyle name="Normal 6 23" xfId="3677" xr:uid="{D96C1B2D-8CA0-496E-AABC-76F733863E5E}"/>
    <cellStyle name="Normal 6 23 2" xfId="3678" xr:uid="{2B4F36F5-7B05-44F4-8E8D-38B07EDA68A9}"/>
    <cellStyle name="Normal 6 24" xfId="3679" xr:uid="{9FC625F3-71D7-46D2-9845-374C8D7A3FAC}"/>
    <cellStyle name="Normal 6 24 2" xfId="3680" xr:uid="{7ADAF26C-65F9-4A0D-B544-6971CDBDEFC9}"/>
    <cellStyle name="Normal 6 25" xfId="3681" xr:uid="{25DA3BDB-5555-4C7B-B1BA-DEB1EE10BEE2}"/>
    <cellStyle name="Normal 6 25 2" xfId="3682" xr:uid="{7E1D3A00-C8DC-4D20-B619-E397DCEF8AD7}"/>
    <cellStyle name="Normal 6 26" xfId="3683" xr:uid="{16EA51C4-97D0-4022-88C5-B2C32F188CC1}"/>
    <cellStyle name="Normal 6 26 2" xfId="3684" xr:uid="{6FDE272E-3C1C-4926-9726-1FE9A63CB17F}"/>
    <cellStyle name="Normal 6 27" xfId="3685" xr:uid="{5EFA3B85-101C-49AC-B133-9C6622318F39}"/>
    <cellStyle name="Normal 6 27 2" xfId="3686" xr:uid="{DC96F391-ECFC-49E1-81D8-2F8AB9DEDF90}"/>
    <cellStyle name="Normal 6 28" xfId="3687" xr:uid="{914B6A4D-B06A-4423-ABB5-D326165F0CDF}"/>
    <cellStyle name="Normal 6 28 2" xfId="3688" xr:uid="{7DA0A5A7-9526-4E2F-AD78-82D1974A1755}"/>
    <cellStyle name="Normal 6 29" xfId="3689" xr:uid="{D65D070B-4225-4DA0-AC72-1E0B76C227DB}"/>
    <cellStyle name="Normal 6 29 2" xfId="3690" xr:uid="{8B66FCAC-2459-43FA-8F4D-A1CD28315CA2}"/>
    <cellStyle name="Normal 6 3" xfId="3691" xr:uid="{42B2DE54-63DB-445E-9E06-AED5C94A7C42}"/>
    <cellStyle name="Normal 6 3 2" xfId="3692" xr:uid="{9829240C-A911-487C-837F-293CD6159628}"/>
    <cellStyle name="Normal 6 3 3" xfId="3693" xr:uid="{164B2EBE-F7B8-42F5-81B1-D12189FAC408}"/>
    <cellStyle name="Normal 6 3 4" xfId="3694" xr:uid="{A84869F7-51C2-4C7C-9FE8-004B52953C30}"/>
    <cellStyle name="Normal 6 30" xfId="3695" xr:uid="{850FE91F-4F83-4168-87D3-B595EA4491BE}"/>
    <cellStyle name="Normal 6 31" xfId="3696" xr:uid="{DE24363C-70B7-4486-80C4-265684DA6EB4}"/>
    <cellStyle name="Normal 6 32" xfId="3697" xr:uid="{1FC9F2F2-CB65-48BF-B4DC-4D40C9B1B768}"/>
    <cellStyle name="Normal 6 33" xfId="3698" xr:uid="{B4C8FE5E-C290-4D1D-B4B7-7180D46C7A23}"/>
    <cellStyle name="Normal 6 34" xfId="3699" xr:uid="{A93FBED7-96A6-4FC7-A7B8-B7CDCE2AE8E6}"/>
    <cellStyle name="Normal 6 35" xfId="3700" xr:uid="{B8FB8295-8FEF-426A-A416-9F7ACED22154}"/>
    <cellStyle name="Normal 6 36" xfId="3701" xr:uid="{4CA2CE4C-D358-4502-A79B-39DF90BF957A}"/>
    <cellStyle name="Normal 6 37" xfId="3702" xr:uid="{F8AE5AC2-7F17-4A50-88AE-DD360778D60A}"/>
    <cellStyle name="Normal 6 38" xfId="3703" xr:uid="{B3CB91E3-A1A4-456A-BB19-29B7389CC5BF}"/>
    <cellStyle name="Normal 6 39" xfId="3704" xr:uid="{918080D0-4DF0-4E7E-BF6C-B98609777405}"/>
    <cellStyle name="Normal 6 4" xfId="3705" xr:uid="{AF4F86A2-BC90-446F-B4DA-4BE904773011}"/>
    <cellStyle name="Normal 6 4 2" xfId="3706" xr:uid="{84213C21-B4B5-4552-A7E4-9F4E046B4EBC}"/>
    <cellStyle name="Normal 6 40" xfId="3707" xr:uid="{13FD24E0-E2E2-4AAE-A64B-3F8A51CC011C}"/>
    <cellStyle name="Normal 6 41" xfId="3708" xr:uid="{978DC4B6-DCD0-40AC-9FBC-2D849F8660C5}"/>
    <cellStyle name="Normal 6 42" xfId="3709" xr:uid="{3428B526-9D73-4328-A2DB-B8C467D09ACD}"/>
    <cellStyle name="Normal 6 43" xfId="3710" xr:uid="{807667B0-D9C9-4F83-8ADB-E2741B636B08}"/>
    <cellStyle name="Normal 6 44" xfId="3711" xr:uid="{5687A3F8-48E6-4A58-A622-30A870BA8CE0}"/>
    <cellStyle name="Normal 6 45" xfId="3712" xr:uid="{5F816424-F40C-41FB-9603-9E08B96B22F3}"/>
    <cellStyle name="Normal 6 46" xfId="3713" xr:uid="{E0A4DFAF-73F7-4F11-9538-4EE52DF39CE6}"/>
    <cellStyle name="Normal 6 47" xfId="3714" xr:uid="{0E35E399-E888-40D7-A20F-5B936B8173A4}"/>
    <cellStyle name="Normal 6 48" xfId="3715" xr:uid="{4B195068-5FD6-4814-BEE5-B4CE4D63358A}"/>
    <cellStyle name="Normal 6 49" xfId="3716" xr:uid="{8504D82C-FAE2-4F05-8275-71310C8260C5}"/>
    <cellStyle name="Normal 6 5" xfId="3717" xr:uid="{5D37AE03-6650-4339-A384-0EFC5D6D5B14}"/>
    <cellStyle name="Normal 6 5 2" xfId="3718" xr:uid="{491496FB-D1CB-4E05-B2A7-DBE7E970DFCA}"/>
    <cellStyle name="Normal 6 50" xfId="3719" xr:uid="{FE8209B8-7C6B-4DDB-9548-10C17297934E}"/>
    <cellStyle name="Normal 6 51" xfId="3720" xr:uid="{282BD18E-29E4-4FD8-AAB3-DB39FB991AC7}"/>
    <cellStyle name="Normal 6 52" xfId="3721" xr:uid="{E59F4089-5930-4C5D-90E5-B5521568486F}"/>
    <cellStyle name="Normal 6 53" xfId="3722" xr:uid="{6B9A13C6-EBED-4D4B-A16A-FE1FD954710B}"/>
    <cellStyle name="Normal 6 54" xfId="3723" xr:uid="{15FAA956-BECE-4CF7-B42F-6DA4C4AFE9A2}"/>
    <cellStyle name="Normal 6 55" xfId="3724" xr:uid="{3FC82A23-9BE9-4D76-B1C3-10F2FC9ADA10}"/>
    <cellStyle name="Normal 6 56" xfId="3725" xr:uid="{D9246209-5A3A-41CC-9788-3F69AAFE76E9}"/>
    <cellStyle name="Normal 6 57" xfId="3726" xr:uid="{35D8532F-8FAE-4536-9F3F-712B8F05FE16}"/>
    <cellStyle name="Normal 6 58" xfId="3727" xr:uid="{241B19B5-976C-4A39-BE4B-FD8EFF23D13C}"/>
    <cellStyle name="Normal 6 59" xfId="3728" xr:uid="{726EFA50-EFC9-4C57-9C13-A8BF5FC56C41}"/>
    <cellStyle name="Normal 6 6" xfId="3729" xr:uid="{57620FC3-B38C-445C-BE01-8E60A03B4FE4}"/>
    <cellStyle name="Normal 6 6 2" xfId="3730" xr:uid="{1C5B12DE-1B35-4353-8584-89EFBB535C7F}"/>
    <cellStyle name="Normal 6 60" xfId="3731" xr:uid="{48A67BCF-15AC-4E21-8327-3AD3F0117C57}"/>
    <cellStyle name="Normal 6 61" xfId="3732" xr:uid="{67CCDB4A-35F3-474A-A833-C604C4962590}"/>
    <cellStyle name="Normal 6 62" xfId="3733" xr:uid="{177FAC42-9AE7-43AF-A354-9DB4E26C791B}"/>
    <cellStyle name="Normal 6 63" xfId="3734" xr:uid="{A2AD35A3-CDE5-4BE9-900B-C843232EE9E9}"/>
    <cellStyle name="Normal 6 64" xfId="3735" xr:uid="{899D08A6-F13C-476E-89FD-EAB519DF5E3F}"/>
    <cellStyle name="Normal 6 65" xfId="3736" xr:uid="{A3E769D2-3862-4948-8113-B9CCC40E5EE9}"/>
    <cellStyle name="Normal 6 66" xfId="3737" xr:uid="{BBBA9E7F-24D8-41DB-9C2E-D9542633BE36}"/>
    <cellStyle name="Normal 6 67" xfId="3738" xr:uid="{1F2A09AF-E3D4-4B41-8C9C-B06D547A33D1}"/>
    <cellStyle name="Normal 6 68" xfId="3739" xr:uid="{C42DD98C-8882-4D38-B14B-6AE6924E18DD}"/>
    <cellStyle name="Normal 6 69" xfId="3740" xr:uid="{A72BC25A-CDD4-433C-BECD-38297F1E8BA8}"/>
    <cellStyle name="Normal 6 7" xfId="3741" xr:uid="{92376DDA-24B2-4377-ACB0-1EB4BE6ED666}"/>
    <cellStyle name="Normal 6 7 2" xfId="3742" xr:uid="{7FED612F-B76B-4079-A40E-3580A5210514}"/>
    <cellStyle name="Normal 6 70" xfId="3743" xr:uid="{20D89B6D-F9AC-437E-B5C1-9C24834C25AC}"/>
    <cellStyle name="Normal 6 71" xfId="3744" xr:uid="{EC5D23C5-5313-4EE2-8853-AD393232FE7C}"/>
    <cellStyle name="Normal 6 72" xfId="3745" xr:uid="{3F249F9B-37DA-4FC5-B22A-D8B0378E776E}"/>
    <cellStyle name="Normal 6 73" xfId="3746" xr:uid="{8B3700BA-6633-4A9B-91E5-47A66243A429}"/>
    <cellStyle name="Normal 6 74" xfId="3747" xr:uid="{2BA7F2C3-5FCC-48D4-A0DD-FCE5AB55D085}"/>
    <cellStyle name="Normal 6 75" xfId="3748" xr:uid="{B2A6CCA2-86F9-45D2-9537-8E7C96B449F8}"/>
    <cellStyle name="Normal 6 76" xfId="3749" xr:uid="{85178E2B-00EF-4DC5-B5CE-0D9C50D77B27}"/>
    <cellStyle name="Normal 6 77" xfId="3750" xr:uid="{DD5960D7-9696-4494-9115-9A56EB1E7C8A}"/>
    <cellStyle name="Normal 6 78" xfId="3751" xr:uid="{EC69C7E9-DE57-4B57-9DB3-A14B866C8289}"/>
    <cellStyle name="Normal 6 79" xfId="3752" xr:uid="{0FF90A41-D78F-4620-B75A-C7137AC7DC7C}"/>
    <cellStyle name="Normal 6 8" xfId="3753" xr:uid="{8DD3C7C3-F723-43F2-A7B0-3F2BC7F7D8F8}"/>
    <cellStyle name="Normal 6 8 2" xfId="3754" xr:uid="{C2FE72EB-C3D7-4BA5-BF5B-B9FD069412B5}"/>
    <cellStyle name="Normal 6 80" xfId="3755" xr:uid="{EDF7829B-4E62-4657-81BC-DC9A526B10F0}"/>
    <cellStyle name="Normal 6 81" xfId="3756" xr:uid="{A7DCBFE8-0C05-4EBA-9B80-4FEDA74684BF}"/>
    <cellStyle name="Normal 6 82" xfId="3757" xr:uid="{24B39124-6E93-4D10-8E37-40F1E3035AA1}"/>
    <cellStyle name="Normal 6 83" xfId="3758" xr:uid="{ED70706E-F04B-497E-ACCF-06422A677698}"/>
    <cellStyle name="Normal 6 84" xfId="3759" xr:uid="{C9B7DFD5-6973-4962-AAE7-CAA1863CD5E8}"/>
    <cellStyle name="Normal 6 85" xfId="3760" xr:uid="{11808B04-0140-4770-A363-BEFA2AACBC17}"/>
    <cellStyle name="Normal 6 86" xfId="3761" xr:uid="{EBE58940-320E-4225-B143-2A184D7046A4}"/>
    <cellStyle name="Normal 6 87" xfId="3762" xr:uid="{6392DF27-CB80-44E1-A0F3-4F71B9434F12}"/>
    <cellStyle name="Normal 6 88" xfId="3763" xr:uid="{3DE504A0-E93D-4ED5-943F-FB66A0C14A03}"/>
    <cellStyle name="Normal 6 89" xfId="3764" xr:uid="{5066AB32-E433-43D4-A361-2C0441181FC0}"/>
    <cellStyle name="Normal 6 9" xfId="3765" xr:uid="{3C8702E8-48F1-4BDC-8C61-E8F3EEEE4D48}"/>
    <cellStyle name="Normal 6 9 2" xfId="3766" xr:uid="{D675D96B-A12F-41B9-AB9E-5E45EE993D0D}"/>
    <cellStyle name="Normal 6 90" xfId="3767" xr:uid="{AF7905FB-8132-4648-9B49-84680F41FC3F}"/>
    <cellStyle name="Normal 6 91" xfId="3768" xr:uid="{E67C4DE7-5EC9-4646-B405-CFBA41F2BFB2}"/>
    <cellStyle name="Normal 6 92" xfId="3769" xr:uid="{66C2A8FC-C622-4AC8-B8E4-546BD3C44531}"/>
    <cellStyle name="Normal 6 93" xfId="3770" xr:uid="{099A5A4B-5C02-4D4B-8338-3087A3FC469E}"/>
    <cellStyle name="Normal 6 94" xfId="3771" xr:uid="{E159233B-5382-43B3-B1FC-9863D99B8B7C}"/>
    <cellStyle name="Normal 6 95" xfId="3772" xr:uid="{042B1947-11DA-4793-8227-FE9D69B14E43}"/>
    <cellStyle name="Normal 6 96" xfId="3773" xr:uid="{F1E2AD8D-BDFF-47E5-A9B9-0E482834EDDC}"/>
    <cellStyle name="Normal 6 97" xfId="3774" xr:uid="{18A2F80B-4592-414E-A4CB-5DFAC2AB422E}"/>
    <cellStyle name="Normal 6 98" xfId="3775" xr:uid="{3DF1E48C-558D-4A52-9D9A-D3041FBFC7A7}"/>
    <cellStyle name="Normal 6 99" xfId="3776" xr:uid="{3F84AF62-74A4-49DB-83CF-8F84B1CF8A4F}"/>
    <cellStyle name="Normal 60" xfId="4669" xr:uid="{F9142A99-4B9F-43BB-92DC-4EC095991137}"/>
    <cellStyle name="Normal 60 2" xfId="3777" xr:uid="{139BF6DA-8F0F-4425-9EA1-0617E6B7535E}"/>
    <cellStyle name="Normal 60 3" xfId="3778" xr:uid="{DA91DA30-E08A-417E-91C7-75BAD1458A07}"/>
    <cellStyle name="Normal 60 4" xfId="3779" xr:uid="{91791866-E623-43ED-9EB1-CE632A9CE73C}"/>
    <cellStyle name="Normal 60 5" xfId="3780" xr:uid="{A9ABFCC4-3B64-4EAC-8DE8-8D2191AE89A4}"/>
    <cellStyle name="Normal 60 6" xfId="3781" xr:uid="{AA20790C-EE0D-4195-BCE3-BFDCD69FBEAD}"/>
    <cellStyle name="Normal 60 7" xfId="3782" xr:uid="{E040EE16-3E37-447F-9283-E09391126D4B}"/>
    <cellStyle name="Normal 60 8" xfId="3783" xr:uid="{B6C9541F-4FA5-4603-802F-9955ADA9561A}"/>
    <cellStyle name="Normal 61 2" xfId="3784" xr:uid="{EE29A272-FB48-4E57-BA31-F71448836372}"/>
    <cellStyle name="Normal 61 3" xfId="3785" xr:uid="{CC3EE8EB-3830-4D74-A961-A49BE20F2B5F}"/>
    <cellStyle name="Normal 61 4" xfId="3786" xr:uid="{775CFB93-B861-4561-8B71-B6F33B1EBC23}"/>
    <cellStyle name="Normal 61 5" xfId="3787" xr:uid="{11EEAD9F-58D6-4B89-9FDA-78C13953D106}"/>
    <cellStyle name="Normal 61 6" xfId="3788" xr:uid="{CF37CF12-9C69-4230-9000-A6BC8D972FD7}"/>
    <cellStyle name="Normal 61 7" xfId="3789" xr:uid="{07BC4101-7C20-45E2-BDB2-3D03AE3DF8A8}"/>
    <cellStyle name="Normal 61 8" xfId="3790" xr:uid="{570B78E6-E852-4B0E-BE94-7C08417BA42E}"/>
    <cellStyle name="Normal 62 2" xfId="3791" xr:uid="{F85D0397-12ED-47B6-9513-BC8C05E62785}"/>
    <cellStyle name="Normal 62 3" xfId="3792" xr:uid="{04F02612-71A5-43CD-B197-726FB3D90DAF}"/>
    <cellStyle name="Normal 62 4" xfId="3793" xr:uid="{4E54109E-B103-4268-84E2-5775F6EAF25A}"/>
    <cellStyle name="Normal 62 5" xfId="3794" xr:uid="{9FD0FB8C-15D3-4C9C-AF3B-DC2D5C8844DB}"/>
    <cellStyle name="Normal 62 6" xfId="3795" xr:uid="{751593FB-09C4-4288-AA07-48473652FB49}"/>
    <cellStyle name="Normal 62 7" xfId="3796" xr:uid="{ABD897D6-562C-4915-B571-5F55ED3C808B}"/>
    <cellStyle name="Normal 62 8" xfId="3797" xr:uid="{7909EEC8-CA2E-4D95-B95C-B81FBA0DCA7B}"/>
    <cellStyle name="Normal 63 2" xfId="3798" xr:uid="{2F3538AD-B825-4AE2-B940-4AA94B7A2877}"/>
    <cellStyle name="Normal 63 3" xfId="3799" xr:uid="{E7F278FA-DBF5-4642-B3E6-122A634209F0}"/>
    <cellStyle name="Normal 63 4" xfId="3800" xr:uid="{C030D947-7FE5-4EFE-8968-707951782C7D}"/>
    <cellStyle name="Normal 63 5" xfId="3801" xr:uid="{34DB0630-F622-43AD-8FA5-B6B364FC4CA0}"/>
    <cellStyle name="Normal 63 6" xfId="3802" xr:uid="{5F828EA8-A28E-41A7-8FC4-D0A17C991A1C}"/>
    <cellStyle name="Normal 63 7" xfId="3803" xr:uid="{D6310DCB-DD6C-4D46-9E1D-CCE354383D09}"/>
    <cellStyle name="Normal 63 8" xfId="3804" xr:uid="{047FC928-1D50-45A2-8DD4-EE80FBC21C87}"/>
    <cellStyle name="Normal 64 2" xfId="3805" xr:uid="{2683281B-79C0-4213-B189-B2D9B059E413}"/>
    <cellStyle name="Normal 64 3" xfId="3806" xr:uid="{9863C931-1254-43D9-90A9-AD27590A6D03}"/>
    <cellStyle name="Normal 64 4" xfId="3807" xr:uid="{250EB75C-94B6-49BC-80C4-75EF64AB2B07}"/>
    <cellStyle name="Normal 64 5" xfId="3808" xr:uid="{25A4B561-D904-4745-B741-E10853077081}"/>
    <cellStyle name="Normal 64 6" xfId="3809" xr:uid="{A254AA74-67B8-4204-BBBA-CA0359BC65C3}"/>
    <cellStyle name="Normal 64 7" xfId="3810" xr:uid="{0C890714-E24B-4D6A-8B47-8C139D56036A}"/>
    <cellStyle name="Normal 64 8" xfId="3811" xr:uid="{A65BBB88-D3D7-4F9D-8B4E-FF6CB185F819}"/>
    <cellStyle name="Normal 65" xfId="3812" xr:uid="{9BA8AC46-BF34-430D-8FDE-EB4BB3337061}"/>
    <cellStyle name="Normal 65 2" xfId="3813" xr:uid="{AA8F32F2-0757-48B5-80B5-D0A601C30217}"/>
    <cellStyle name="Normal 65 3" xfId="3814" xr:uid="{397FB456-05EC-44A4-880B-B740C7BBA21C}"/>
    <cellStyle name="Normal 65 4" xfId="3815" xr:uid="{AC375CF4-1D60-415C-A85B-F9A468D354A2}"/>
    <cellStyle name="Normal 65 5" xfId="3816" xr:uid="{7041CB74-BA3F-4D6C-AB9E-B4EED8A959C5}"/>
    <cellStyle name="Normal 65 6" xfId="3817" xr:uid="{F3CE0807-B158-444D-8A78-04849DBC239F}"/>
    <cellStyle name="Normal 65 7" xfId="3818" xr:uid="{F16EF75C-BA63-48A9-B267-681BBDCDD1C8}"/>
    <cellStyle name="Normal 65 8" xfId="3819" xr:uid="{DCC405BD-054E-4FF4-95CA-FB4F23A75532}"/>
    <cellStyle name="Normal 67 2" xfId="3820" xr:uid="{537D73A0-2F67-4C94-ACAA-7E10FABF2A24}"/>
    <cellStyle name="Normal 67 3" xfId="3821" xr:uid="{27F5523B-4EF4-4BAE-83D0-7FE000E48822}"/>
    <cellStyle name="Normal 67 4" xfId="3822" xr:uid="{7750D5DF-D9B0-4D40-AA7D-FB551E603FD1}"/>
    <cellStyle name="Normal 67 5" xfId="3823" xr:uid="{EBF3525B-90B7-422B-8D85-F95F07F29E71}"/>
    <cellStyle name="Normal 67 6" xfId="3824" xr:uid="{55C98C6B-73D7-4440-B522-B04A858A5673}"/>
    <cellStyle name="Normal 67 7" xfId="3825" xr:uid="{562A13B9-49BA-48C0-896A-B31166AF7E23}"/>
    <cellStyle name="Normal 67 8" xfId="3826" xr:uid="{FA8B15CA-C54C-4BB3-84C8-438B527B5B43}"/>
    <cellStyle name="Normal 69 2" xfId="3827" xr:uid="{3DB6D834-33BB-4B24-B1EA-2541E1FC8913}"/>
    <cellStyle name="Normal 69 3" xfId="3828" xr:uid="{C890DB17-3C33-4701-A6CB-D5D043404F2F}"/>
    <cellStyle name="Normal 69 4" xfId="3829" xr:uid="{94BAF058-4AA2-45B9-90C4-D4EFF3990AC8}"/>
    <cellStyle name="Normal 69 5" xfId="3830" xr:uid="{B9967706-A632-4197-90D2-1825B280DF62}"/>
    <cellStyle name="Normal 69 6" xfId="3831" xr:uid="{F85153B7-7AAA-4DE6-BFF6-A6EED90A7EA5}"/>
    <cellStyle name="Normal 69 7" xfId="3832" xr:uid="{187F8DCA-BD2A-4607-8D36-97BB13F937A4}"/>
    <cellStyle name="Normal 69 8" xfId="3833" xr:uid="{B3EEF888-BA1E-4C29-AE51-D342F2C367E9}"/>
    <cellStyle name="Normal 7" xfId="3834" xr:uid="{05850BFE-C613-4BD5-A005-42A844DC3FA2}"/>
    <cellStyle name="Normal-- 7" xfId="3995" xr:uid="{7E3EB4CF-D71E-4FE8-B341-88833BD8E24C}"/>
    <cellStyle name="Normal 7 10" xfId="3835" xr:uid="{8EF17DA6-74F9-4D5B-85A4-B90B1E0FF941}"/>
    <cellStyle name="Normal 7 11" xfId="3836" xr:uid="{11C414EC-6675-4D80-9F6B-0980E0CBA5CA}"/>
    <cellStyle name="Normal 7 12" xfId="3837" xr:uid="{73B7ECBF-E596-4C0E-8DC5-01A72AB220AB}"/>
    <cellStyle name="Normal 7 13" xfId="3838" xr:uid="{BD4818ED-F4A3-4E16-AFB1-375D2CDB711B}"/>
    <cellStyle name="Normal 7 14" xfId="3839" xr:uid="{A301909D-B59F-428F-8140-D26D0D29B74B}"/>
    <cellStyle name="Normal 7 15" xfId="3840" xr:uid="{DDF0B80B-8BF9-4DAE-B9B5-82B452701275}"/>
    <cellStyle name="Normal 7 16" xfId="3841" xr:uid="{B6D2DB45-7D1F-41C3-BE36-D3626896F864}"/>
    <cellStyle name="Normal 7 17" xfId="3842" xr:uid="{01AF9678-02EC-4960-8DDA-C8F2155C8E71}"/>
    <cellStyle name="Normal 7 18" xfId="3843" xr:uid="{14A1ED38-D3A4-4A1E-BFEF-B9569A74BB08}"/>
    <cellStyle name="Normal 7 19" xfId="3844" xr:uid="{D52FAF1E-8B84-42CD-A93C-925A54443FBF}"/>
    <cellStyle name="Normal 7 2" xfId="3845" xr:uid="{076E1BD4-0B0A-48BA-9771-4CFCE9AB85EC}"/>
    <cellStyle name="Normal 7 2 2" xfId="3846" xr:uid="{450B2EE7-E564-4652-8887-BE82CA004FFB}"/>
    <cellStyle name="Normal 7 2 3" xfId="3847" xr:uid="{1887294C-CC22-472C-A1E0-A222220B9861}"/>
    <cellStyle name="Normal 7 2 4" xfId="3848" xr:uid="{23BD9311-0EBA-4FD3-B117-C4F94BCFF6E7}"/>
    <cellStyle name="Normal 7 20" xfId="3849" xr:uid="{A6AAD494-2AC6-4C64-84B3-9E739BE51D27}"/>
    <cellStyle name="Normal 7 21" xfId="3850" xr:uid="{A84EEBD5-6FD1-4F58-AA6C-3BE7285D5B95}"/>
    <cellStyle name="Normal 7 22" xfId="3851" xr:uid="{3FFF918B-512A-4014-AA9D-7C618CD68EEA}"/>
    <cellStyle name="Normal 7 23" xfId="3852" xr:uid="{827CC84B-CCBC-4CA8-B839-CE69D9397B3D}"/>
    <cellStyle name="Normal 7 24" xfId="3853" xr:uid="{F4114AA0-EC32-444B-8B48-E69EBC014A84}"/>
    <cellStyle name="Normal 7 25" xfId="3854" xr:uid="{3E69A49B-8FF9-4C6C-8AE4-D118D6481880}"/>
    <cellStyle name="Normal 7 26" xfId="3855" xr:uid="{61A2B8B3-CE9C-4FF3-A26C-30125C68270C}"/>
    <cellStyle name="Normal 7 27" xfId="3856" xr:uid="{80765367-1A6F-43F1-835F-6188988C5596}"/>
    <cellStyle name="Normal 7 28" xfId="3857" xr:uid="{77EDDE78-CAB4-41B2-A480-380FFB897559}"/>
    <cellStyle name="Normal 7 29" xfId="3858" xr:uid="{B5F10D89-874E-446A-9E67-6DB77C792D39}"/>
    <cellStyle name="Normal 7 3" xfId="3859" xr:uid="{76D4746B-2478-499D-AB91-D9770A87C548}"/>
    <cellStyle name="Normal 7 30" xfId="3860" xr:uid="{C0CF1879-42C1-4029-AD39-BBAC44F648CF}"/>
    <cellStyle name="Normal 7 31" xfId="3861" xr:uid="{C9E5C0CF-F6C3-480A-94F9-E75CB6751FED}"/>
    <cellStyle name="Normal 7 32" xfId="3862" xr:uid="{BB60E4BC-984C-4E12-B27C-BC47A4B678A3}"/>
    <cellStyle name="Normal 7 33" xfId="3863" xr:uid="{6117F63A-1B7B-411A-9253-FEA6AF344694}"/>
    <cellStyle name="Normal 7 34" xfId="3864" xr:uid="{901E86A6-96C9-43CA-84ED-C8E95A37FED1}"/>
    <cellStyle name="Normal 7 35" xfId="3865" xr:uid="{9F92F4CF-959E-4524-82EA-FF9543E21649}"/>
    <cellStyle name="Normal 7 36" xfId="3866" xr:uid="{B3003CBF-6DBF-4E61-B777-B49E075F41EB}"/>
    <cellStyle name="Normal 7 37" xfId="3867" xr:uid="{6DA885D0-5B37-449C-A02A-E3A27C4CE81C}"/>
    <cellStyle name="Normal 7 38" xfId="3868" xr:uid="{C5B38C12-D528-41BB-A77A-647065C806E7}"/>
    <cellStyle name="Normal 7 4" xfId="3869" xr:uid="{0B847F16-2989-43E0-B4D4-F794954E3C21}"/>
    <cellStyle name="Normal 7 5" xfId="3870" xr:uid="{3C8C666D-42EC-45B0-A521-A6F04F96A9DB}"/>
    <cellStyle name="Normal 7 6" xfId="3871" xr:uid="{AF914DCA-7124-480B-9BFE-4192685F486F}"/>
    <cellStyle name="Normal 7 7" xfId="3872" xr:uid="{5A08ECCB-66F3-49C5-84C9-9C2B55226D4B}"/>
    <cellStyle name="Normal 7 8" xfId="3873" xr:uid="{00111A24-D767-4CC9-B71B-E9785802F155}"/>
    <cellStyle name="Normal 7 9" xfId="3874" xr:uid="{52CBC09B-AC5F-4197-A3C1-0791A1A944F5}"/>
    <cellStyle name="Normal 70 2" xfId="3875" xr:uid="{C2A6347F-013B-4AF5-9D14-0C70ABA1ED49}"/>
    <cellStyle name="Normal 70 3" xfId="3876" xr:uid="{FDD64F04-E50D-41F0-A5C4-2BB2423DD96C}"/>
    <cellStyle name="Normal 70 4" xfId="3877" xr:uid="{CC0D0C0F-85BC-4206-9063-01098F98CE4C}"/>
    <cellStyle name="Normal 70 5" xfId="3878" xr:uid="{8D708FA5-D639-4102-914A-0E7E9D5F2FE9}"/>
    <cellStyle name="Normal 70 6" xfId="3879" xr:uid="{1BACAE6C-F31D-43CD-9BF7-8B6C2CA3369C}"/>
    <cellStyle name="Normal 70 7" xfId="3880" xr:uid="{32E33C43-21B4-478D-9DCA-0C5600824D80}"/>
    <cellStyle name="Normal 70 8" xfId="3881" xr:uid="{D3EC3763-4FD0-430D-8FA7-8E52775D2CDF}"/>
    <cellStyle name="Normal 71 2" xfId="3882" xr:uid="{6027A4E1-BE21-428A-BF5F-0146415E8DD3}"/>
    <cellStyle name="Normal 71 3" xfId="3883" xr:uid="{40AD8291-766B-4C69-9164-49E62FEC2A5E}"/>
    <cellStyle name="Normal 71 4" xfId="3884" xr:uid="{EB81FC86-1391-4E52-8B7B-F1A67474C92F}"/>
    <cellStyle name="Normal 71 5" xfId="3885" xr:uid="{20F93A64-6C93-4445-93D3-501C9CBB5AEA}"/>
    <cellStyle name="Normal 71 6" xfId="3886" xr:uid="{553EEC0F-7890-43F7-B643-03778BC87779}"/>
    <cellStyle name="Normal 71 7" xfId="3887" xr:uid="{AB86AFFE-B0C1-4EBF-A393-876FE6B0BD85}"/>
    <cellStyle name="Normal 71 8" xfId="3888" xr:uid="{C97DBB8C-5B1D-4FFE-B4AE-4700D9C28AE7}"/>
    <cellStyle name="Normal 72 2" xfId="3889" xr:uid="{00A65B8A-D6CD-43AE-A8F0-498E844CD034}"/>
    <cellStyle name="Normal 72 3" xfId="3890" xr:uid="{30DEED69-C441-40BF-AC02-DC16A09B2089}"/>
    <cellStyle name="Normal 72 4" xfId="3891" xr:uid="{8472BF75-C5B9-4CA4-BE99-D6C4CE6CE0BF}"/>
    <cellStyle name="Normal 72 5" xfId="3892" xr:uid="{6ECC59AA-0FF3-4B21-B756-1DA3C530BF27}"/>
    <cellStyle name="Normal 72 6" xfId="3893" xr:uid="{DAC4E118-108F-46F9-B854-CF14D6140BD1}"/>
    <cellStyle name="Normal 72 7" xfId="3894" xr:uid="{D1D7E9D1-346E-4ACC-A40D-1D7AEA02EB09}"/>
    <cellStyle name="Normal 72 8" xfId="3895" xr:uid="{32772CF6-B222-415E-B20B-1FA8A4714968}"/>
    <cellStyle name="Normal 73 2" xfId="3896" xr:uid="{10A7DE14-AB71-4C7F-A176-50110471F81B}"/>
    <cellStyle name="Normal 73 3" xfId="3897" xr:uid="{5C01CC26-E268-4618-AFD7-7CE1A0EFF787}"/>
    <cellStyle name="Normal 73 4" xfId="3898" xr:uid="{C40CCAC7-4196-4E48-A5B5-7B9CD50EC85A}"/>
    <cellStyle name="Normal 73 5" xfId="3899" xr:uid="{7BAE08AE-97A3-4C73-9F40-414D9C00185E}"/>
    <cellStyle name="Normal 73 6" xfId="3900" xr:uid="{34ADB1A4-A1B7-4EB6-9915-13580686E684}"/>
    <cellStyle name="Normal 73 7" xfId="3901" xr:uid="{72FFDE31-8C35-4798-BD12-492F21AE23DD}"/>
    <cellStyle name="Normal 73 8" xfId="3902" xr:uid="{1C648462-4E13-434F-94F6-6CD25330CBF9}"/>
    <cellStyle name="Normal 74 2" xfId="3903" xr:uid="{6897A77A-FC46-473A-B7D9-8246CF37B670}"/>
    <cellStyle name="Normal 74 3" xfId="3904" xr:uid="{543948DC-CFF1-407F-9E0E-6E72BA15D0B2}"/>
    <cellStyle name="Normal 74 4" xfId="3905" xr:uid="{610CDB2B-F0C2-4FFC-A55A-2B54E6A92BB3}"/>
    <cellStyle name="Normal 74 5" xfId="3906" xr:uid="{111976EB-A5EC-4D07-92A3-89D524655F86}"/>
    <cellStyle name="Normal 74 6" xfId="3907" xr:uid="{41FE8282-2E8F-4461-B4E7-A4DE6C84AF04}"/>
    <cellStyle name="Normal 74 7" xfId="3908" xr:uid="{71241B7A-7F87-4B16-88A7-049F120B7F91}"/>
    <cellStyle name="Normal 74 8" xfId="3909" xr:uid="{A631FF91-CE38-491F-8156-AB013D554AAE}"/>
    <cellStyle name="Normal 75 2" xfId="3910" xr:uid="{F2B7843B-5946-436D-8547-AFC3A412989A}"/>
    <cellStyle name="Normal 75 3" xfId="3911" xr:uid="{C78A882E-D972-498B-B113-02844EBA0D78}"/>
    <cellStyle name="Normal 75 4" xfId="3912" xr:uid="{7DB40B6F-0949-41FC-B27F-28D518CE5380}"/>
    <cellStyle name="Normal 75 5" xfId="3913" xr:uid="{64E0FDBE-669B-4B1A-9C28-2557E25EA485}"/>
    <cellStyle name="Normal 75 6" xfId="3914" xr:uid="{359AD5FC-83EC-44F4-BCE9-3E113599C99F}"/>
    <cellStyle name="Normal 75 7" xfId="3915" xr:uid="{0BCE746B-84CF-4CFC-8BA4-46BAC4E1245D}"/>
    <cellStyle name="Normal 75 8" xfId="3916" xr:uid="{15D649CF-BD18-42D6-A0ED-3286A7405A62}"/>
    <cellStyle name="Normal 76" xfId="3917" xr:uid="{E7F0C88C-AA72-44C2-A21E-58DF21912945}"/>
    <cellStyle name="Normal 77" xfId="3918" xr:uid="{92B9701F-D5CD-4152-B95B-C9713FEBF60F}"/>
    <cellStyle name="Normal 8" xfId="3919" xr:uid="{D0DC9414-FCA3-47DE-AE19-353AE196AB7E}"/>
    <cellStyle name="Normal-- 8" xfId="3996" xr:uid="{98497D1E-D13D-41FE-96AD-2AEC9658C55F}"/>
    <cellStyle name="Normal 8 10" xfId="3920" xr:uid="{DB4246BD-15DB-49AF-95FF-BAC2A3F4A081}"/>
    <cellStyle name="Normal 8 11" xfId="3921" xr:uid="{FD04A8FC-C6AA-4824-B743-4C9F396CCE45}"/>
    <cellStyle name="Normal 8 12" xfId="3922" xr:uid="{C09E4362-1726-4616-BCDD-1101B977F900}"/>
    <cellStyle name="Normal 8 13" xfId="3923" xr:uid="{5B5BF8AA-E388-4557-8A26-5E9FBC9DD177}"/>
    <cellStyle name="Normal 8 14" xfId="3924" xr:uid="{046EC438-667A-4AC1-924A-C3400C910BB5}"/>
    <cellStyle name="Normal 8 15" xfId="3925" xr:uid="{1E7947BB-2C9D-44AE-9438-1FC81AEC3CD8}"/>
    <cellStyle name="Normal 8 16" xfId="3926" xr:uid="{A4FE3912-B423-4907-B9B7-522E8F3CE355}"/>
    <cellStyle name="Normal 8 17" xfId="3927" xr:uid="{B84B9E7E-9B4E-4B65-A121-F17CB0F5C784}"/>
    <cellStyle name="Normal 8 18" xfId="3928" xr:uid="{DC6BACBA-57EC-4559-80EA-581447210AFA}"/>
    <cellStyle name="Normal 8 19" xfId="3929" xr:uid="{61B962CF-41EA-4522-9C23-0F25DD346EC9}"/>
    <cellStyle name="Normal 8 2" xfId="3930" xr:uid="{CE79A623-969B-4760-A1D8-81CFCA319C35}"/>
    <cellStyle name="Normal 8 2 2" xfId="3931" xr:uid="{E183AA2E-CBF0-4AC8-871D-6A1F397774B2}"/>
    <cellStyle name="Normal 8 2 3" xfId="3932" xr:uid="{166A1B90-939E-425F-B55E-AB5C19A5A518}"/>
    <cellStyle name="Normal 8 20" xfId="3933" xr:uid="{06D85FC2-D057-4830-8890-5F5F310D9C94}"/>
    <cellStyle name="Normal 8 21" xfId="3934" xr:uid="{F9E365E4-B227-42B8-9FE8-48B0C9C1076A}"/>
    <cellStyle name="Normal 8 21 2" xfId="3935" xr:uid="{DC4D9C69-3CCF-46AF-B684-7830B0643C87}"/>
    <cellStyle name="Normal 8 21 2 2" xfId="3936" xr:uid="{5658EF7A-40B7-4498-A296-10A33346894B}"/>
    <cellStyle name="Normal 8 21 2 2 2" xfId="3937" xr:uid="{24BB57AB-2048-4C05-919D-1A27E1DB1A2B}"/>
    <cellStyle name="Normal 8 21 2 3" xfId="3938" xr:uid="{8EB30947-DFA5-4A92-B21A-5C004F3943AE}"/>
    <cellStyle name="Normal 8 21 3" xfId="3939" xr:uid="{5A5E55B5-C92B-479E-BC8B-313DF3F42ED0}"/>
    <cellStyle name="Normal 8 21 3 2" xfId="3940" xr:uid="{490A6A02-E61B-48F0-9D71-C6372E136756}"/>
    <cellStyle name="Normal 8 21 4" xfId="3941" xr:uid="{C380F13E-D053-443A-A642-DDD65AFCC20A}"/>
    <cellStyle name="Normal 8 22" xfId="3942" xr:uid="{A5F0FC9D-4682-4086-BA41-F79EE2697C7C}"/>
    <cellStyle name="Normal 8 22 2" xfId="3943" xr:uid="{D69A518D-CA6E-4993-BB33-3C2BF553DE1E}"/>
    <cellStyle name="Normal 8 22 2 2" xfId="3944" xr:uid="{F4121AB7-7D1B-4D0A-8573-E867CF546DA5}"/>
    <cellStyle name="Normal 8 22 2 2 2" xfId="3945" xr:uid="{1F837F12-1A64-431E-92FA-1F03E569707D}"/>
    <cellStyle name="Normal 8 22 2 3" xfId="3946" xr:uid="{559B99BC-40B1-496D-AB82-53BCA52C9002}"/>
    <cellStyle name="Normal 8 22 3" xfId="3947" xr:uid="{F2D816B4-9E44-4FE4-ACDB-B35046776AC1}"/>
    <cellStyle name="Normal 8 22 3 2" xfId="3948" xr:uid="{8BC8339F-0D45-4555-ABC2-372FC3DC8A4F}"/>
    <cellStyle name="Normal 8 22 4" xfId="3949" xr:uid="{C08075A4-3BB6-4D0D-8A1E-55205FDFA99D}"/>
    <cellStyle name="Normal 8 23" xfId="3950" xr:uid="{2520C5D1-F58C-4FA0-91AE-AFE54C1F0EBB}"/>
    <cellStyle name="Normal 8 23 2" xfId="3951" xr:uid="{3215109A-57E9-4805-BC83-FB96F41D550E}"/>
    <cellStyle name="Normal 8 23 2 2" xfId="3952" xr:uid="{4B9D66C6-D0E3-4526-BEF7-1B6BF77881A9}"/>
    <cellStyle name="Normal 8 23 3" xfId="3953" xr:uid="{8350D8A6-358E-439B-BFEA-E00EB4B42B1A}"/>
    <cellStyle name="Normal 8 24" xfId="3954" xr:uid="{82EEF7D2-356A-4E25-9DAB-F0D8EFB908E5}"/>
    <cellStyle name="Normal 8 24 2" xfId="3955" xr:uid="{3DB366A2-24A1-4446-90DE-DADE616267D5}"/>
    <cellStyle name="Normal 8 25" xfId="3956" xr:uid="{5DFED70E-F906-4598-A473-A4E7A3B904C9}"/>
    <cellStyle name="Normal 8 26" xfId="3957" xr:uid="{0EC407C0-B38B-4D7A-B4D4-6312FF900BA6}"/>
    <cellStyle name="Normal 8 27" xfId="3958" xr:uid="{28D18C67-41F2-44AC-924A-DF26E730DA74}"/>
    <cellStyle name="Normal 8 28" xfId="3959" xr:uid="{B5F0447E-750A-442B-8EF8-A665A469EE49}"/>
    <cellStyle name="Normal 8 29" xfId="3960" xr:uid="{5AF379A4-6395-4F98-89C7-1006EF953D29}"/>
    <cellStyle name="Normal 8 3" xfId="3961" xr:uid="{361BC805-8726-4B71-8C1C-D4E35297893E}"/>
    <cellStyle name="Normal 8 3 2" xfId="3962" xr:uid="{AE03B1A0-3C98-4E97-A63A-7782DD51712C}"/>
    <cellStyle name="Normal 8 30" xfId="3963" xr:uid="{AD293681-B49D-45D2-8B35-E63D3D3E87E3}"/>
    <cellStyle name="Normal 8 31" xfId="3964" xr:uid="{12D723F4-742B-4759-BFE1-7C676FB73D78}"/>
    <cellStyle name="Normal 8 32" xfId="3965" xr:uid="{F002635A-C0FC-4C3C-A5CD-E7B3500C04C5}"/>
    <cellStyle name="Normal 8 33" xfId="3966" xr:uid="{E66F1C79-96F3-4D67-AAD5-82BEB6AA178E}"/>
    <cellStyle name="Normal 8 34" xfId="3967" xr:uid="{E54DBA0A-1769-47A5-A740-7E9B163EE377}"/>
    <cellStyle name="Normal 8 35" xfId="3968" xr:uid="{D6F886E6-CDC9-4F65-8DD4-082A8599A9DD}"/>
    <cellStyle name="Normal 8 36" xfId="3969" xr:uid="{16FB8EC7-13FE-4713-BE97-A9959DAF6D42}"/>
    <cellStyle name="Normal 8 37" xfId="3970" xr:uid="{C4549429-F7F1-442F-AE08-F783800937D4}"/>
    <cellStyle name="Normal 8 38" xfId="3971" xr:uid="{6D0B4B2B-F082-4CF9-B3FB-B92CC8309E36}"/>
    <cellStyle name="Normal 8 39" xfId="3972" xr:uid="{083CF0CB-8A46-44A0-AC7A-99F6730AB98C}"/>
    <cellStyle name="Normal 8 4" xfId="3973" xr:uid="{D3BA8105-0C88-452C-A2B5-398F64917BDB}"/>
    <cellStyle name="Normal 8 40" xfId="3974" xr:uid="{A7A6F347-577F-4B67-849B-5259365413D7}"/>
    <cellStyle name="Normal 8 41" xfId="3975" xr:uid="{F3C8F9C7-0DF3-4B09-A728-95895397EE43}"/>
    <cellStyle name="Normal 8 42" xfId="3976" xr:uid="{82AB16D8-1525-413B-B8BD-18BFC24B9B05}"/>
    <cellStyle name="Normal 8 5" xfId="3977" xr:uid="{49B0AB41-0CDB-4D48-9C72-B30F560C9E29}"/>
    <cellStyle name="Normal 8 6" xfId="3978" xr:uid="{B7BA5EAC-BBFA-415D-AAC4-00DB92B9100C}"/>
    <cellStyle name="Normal 8 7" xfId="3979" xr:uid="{BD1C4A49-28C2-4256-8076-1A924D29620E}"/>
    <cellStyle name="Normal 8 8" xfId="3980" xr:uid="{1028C895-0D66-4F9C-9476-215BBC9CCBAE}"/>
    <cellStyle name="Normal 8 9" xfId="3981" xr:uid="{2BA85313-3FBA-4940-89DF-92C8314988E2}"/>
    <cellStyle name="Normal 9" xfId="3982" xr:uid="{4CA2421C-D331-44B9-9743-FB9C75D26241}"/>
    <cellStyle name="Normal 9 2" xfId="3983" xr:uid="{ED337800-7505-4862-B5B7-D93460CE6626}"/>
    <cellStyle name="Normal 9 2 2" xfId="3984" xr:uid="{6264C39B-EAFE-487C-87DF-98298666220A}"/>
    <cellStyle name="Normal 9 3" xfId="3985" xr:uid="{AF547A62-90F2-4D3D-B1C0-C19F2FA811C7}"/>
    <cellStyle name="Normal 9 4" xfId="3986" xr:uid="{C3BAEFE4-A294-42BC-8456-D550F9A3F7E7}"/>
    <cellStyle name="Normal 9 5" xfId="3987" xr:uid="{F8B131AE-5A5D-41A5-AFF9-D82BF550A9B3}"/>
    <cellStyle name="Normal 9 6" xfId="3988" xr:uid="{F9D01B22-5A6A-43B3-96BA-0A49736541CC}"/>
    <cellStyle name="Normal2" xfId="3997" xr:uid="{987FC6A4-F6F7-49AF-903E-6E3ECEF92158}"/>
    <cellStyle name="Normale_97.98.us" xfId="3998" xr:uid="{628EE50C-E7D1-4D4C-845F-E95F7A5DEA29}"/>
    <cellStyle name="NormalGB" xfId="3999" xr:uid="{B1F6B3BC-4147-4E34-A10B-3DF53D3CFCE5}"/>
    <cellStyle name="Normalx" xfId="4000" xr:uid="{51B5119F-7965-45B3-9574-031B4C9DBE8F}"/>
    <cellStyle name="Note 2" xfId="62" xr:uid="{88E026DB-87E2-42D7-A327-33930B5DDA6D}"/>
    <cellStyle name="Note 2 10" xfId="4001" xr:uid="{850C6C7D-46A4-45BF-BC4E-15BC984116DD}"/>
    <cellStyle name="Note 2 11" xfId="4002" xr:uid="{405AEEE9-9B49-43E6-BA8C-5A97D81F35D5}"/>
    <cellStyle name="Note 2 12" xfId="4637" xr:uid="{78DF8BA5-691C-4A01-BE06-9F4D9108063B}"/>
    <cellStyle name="Note 2 12 2" xfId="4674" xr:uid="{92A49E1B-DACB-43B0-919A-AA333FD6CDDE}"/>
    <cellStyle name="Note 2 13" xfId="4629" xr:uid="{B363E98A-1F85-4A60-810A-8916BBE52456}"/>
    <cellStyle name="Note 2 2" xfId="73" xr:uid="{6043D3E7-CD82-4688-9AD9-9501A931B360}"/>
    <cellStyle name="Note 2 2 2" xfId="91" xr:uid="{A02FF5FB-114B-46F3-9020-26CD2EC54FF9}"/>
    <cellStyle name="Note 2 2 2 2" xfId="4003" xr:uid="{12B05F0F-8F6C-42A6-89FC-86EF119A006F}"/>
    <cellStyle name="Note 2 2 2 3" xfId="4004" xr:uid="{CF408CB6-E3B0-4E2B-8557-F8EC057CF6C2}"/>
    <cellStyle name="Note 2 2 2 4" xfId="4657" xr:uid="{D7CF6693-83C4-4CD5-A4F0-E041F00A72EC}"/>
    <cellStyle name="Note 2 2 2 4 2" xfId="4694" xr:uid="{DFC4B14B-0D55-4440-8D77-3FFF2FE294DE}"/>
    <cellStyle name="Note 2 2 2 5" xfId="4610" xr:uid="{65E4082D-5039-458C-AF63-271CF0BCD7EC}"/>
    <cellStyle name="Note 2 2 3" xfId="4005" xr:uid="{E2457916-CDA8-4667-AB41-67077861D84D}"/>
    <cellStyle name="Note 2 2 4" xfId="4006" xr:uid="{AB93A4E2-EF02-423F-833D-4ACA02607CF6}"/>
    <cellStyle name="Note 2 2 5" xfId="4643" xr:uid="{01394E28-F07D-47F1-BEEF-B0C9E813A845}"/>
    <cellStyle name="Note 2 2 5 2" xfId="4680" xr:uid="{FD1BF5E9-D280-4098-B210-1B1303534659}"/>
    <cellStyle name="Note 2 2 6" xfId="4623" xr:uid="{4AB8292F-3709-4552-AB1D-6475AE942BDB}"/>
    <cellStyle name="Note 2 3" xfId="85" xr:uid="{AA803100-AD9B-4215-89B1-323ABC6A172E}"/>
    <cellStyle name="Note 2 3 2" xfId="4007" xr:uid="{8D904786-D9AC-46DA-8F7C-2C55DB710F3A}"/>
    <cellStyle name="Note 2 3 3" xfId="4651" xr:uid="{19943EAA-3D44-4014-8D68-05EFBECE1CAD}"/>
    <cellStyle name="Note 2 3 3 2" xfId="4688" xr:uid="{7928C6EE-61D5-4BD8-9583-24BE5ECF22CB}"/>
    <cellStyle name="Note 2 3 4" xfId="4616" xr:uid="{4BAF95D0-89B0-4DB4-AFEE-D19FB1F46E97}"/>
    <cellStyle name="Note 2 4" xfId="4008" xr:uid="{F93BD7C0-6C53-41AA-A0AE-EB4D2F8FBAE9}"/>
    <cellStyle name="Note 2 5" xfId="4009" xr:uid="{14E8A790-C5AF-487F-B4FC-7A7308C501FB}"/>
    <cellStyle name="Note 2 6" xfId="4010" xr:uid="{17FD041C-914E-42E0-9760-DDCA10C2532E}"/>
    <cellStyle name="Note 2 7" xfId="4011" xr:uid="{59208B5F-A4B6-4DDF-B0D7-7BB859192E62}"/>
    <cellStyle name="Note 2 8" xfId="4012" xr:uid="{1E8548B6-EAEB-439F-9CEB-A23BD1E6A2B0}"/>
    <cellStyle name="Note 2 9" xfId="4013" xr:uid="{33200CC8-4DCB-4F4A-BD85-13365E56B7FB}"/>
    <cellStyle name="Note 3" xfId="61" xr:uid="{B6C981BE-BCC3-4515-A0E1-637BE8CAB393}"/>
    <cellStyle name="Note 3 2" xfId="72" xr:uid="{015480AD-26BD-4CA6-AAD4-A75F3FA96FC6}"/>
    <cellStyle name="Note 3 2 2" xfId="90" xr:uid="{EC5032A4-D800-415E-B1F3-CD7EE1F4671A}"/>
    <cellStyle name="Note 3 2 2 2" xfId="4656" xr:uid="{1B64A483-41B2-40D0-84B4-AE47FDE4FBBF}"/>
    <cellStyle name="Note 3 2 2 2 2" xfId="4693" xr:uid="{AA7BF2B0-D891-49D9-9A69-7DA462F321F1}"/>
    <cellStyle name="Note 3 2 2 3" xfId="4611" xr:uid="{4506BB33-347D-4970-B9BF-7BDA4C495EA2}"/>
    <cellStyle name="Note 3 2 3" xfId="4642" xr:uid="{8CE512F4-C0C4-4F5B-A431-984D4704D78E}"/>
    <cellStyle name="Note 3 2 3 2" xfId="4679" xr:uid="{56478291-74E5-4A7E-95A9-BD4CA4D4F528}"/>
    <cellStyle name="Note 3 2 4" xfId="4624" xr:uid="{49D69412-AD3D-4893-B1CE-90E27D69D090}"/>
    <cellStyle name="Note 3 3" xfId="84" xr:uid="{F0E232D9-0606-4319-B385-90DB8C38BCA2}"/>
    <cellStyle name="Note 3 3 2" xfId="4650" xr:uid="{88A8F527-B826-4C75-9D56-9ADC598F9ED3}"/>
    <cellStyle name="Note 3 3 2 2" xfId="4687" xr:uid="{88911D94-2E4B-437A-A292-07991790C50D}"/>
    <cellStyle name="Note 3 3 3" xfId="4617" xr:uid="{B29AF5E8-885B-47D3-8CFD-8E42E2ECF04D}"/>
    <cellStyle name="Note 3 4" xfId="4636" xr:uid="{33ECE278-A5A7-470A-8ED2-DEFC4C29AC2E}"/>
    <cellStyle name="Note 3 4 2" xfId="4673" xr:uid="{DE3BC7CF-223F-42E1-9DA3-74C12B2AC591}"/>
    <cellStyle name="Note 3 5" xfId="4630" xr:uid="{30435D20-50DA-444B-A7FF-25A46349119C}"/>
    <cellStyle name="Note 4" xfId="4014" xr:uid="{22A9C8B4-190B-470B-8A47-D55C5EF142BB}"/>
    <cellStyle name="Note 4 2" xfId="4015" xr:uid="{96C49A1E-556A-4578-9002-4B4AAC5FAE3D}"/>
    <cellStyle name="Note 5" xfId="4016" xr:uid="{F3B8EAE3-8F8B-4EBF-937F-51977FAFAC6E}"/>
    <cellStyle name="Note 5 2" xfId="4017" xr:uid="{C02EF7BA-3B63-4F09-B9B0-0074D684B150}"/>
    <cellStyle name="Note 6" xfId="4018" xr:uid="{C5E3C23F-B07A-4306-B894-D1B58D9AD857}"/>
    <cellStyle name="Note 6 2" xfId="4019" xr:uid="{B6E8AD7E-822D-4C8B-9ED9-CE43645E9D31}"/>
    <cellStyle name="Note 7" xfId="4020" xr:uid="{4AE5C34A-4118-4FA0-B74E-CAC96F1393AF}"/>
    <cellStyle name="Note 7 2" xfId="4021" xr:uid="{EF00061E-26F3-4506-84EE-6309AB5B44E3}"/>
    <cellStyle name="Note 8" xfId="4022" xr:uid="{67012EB6-8919-4CD1-8CC7-DE569B32B4EA}"/>
    <cellStyle name="Note 8 2" xfId="4023" xr:uid="{DECA9C51-E5DE-4509-8861-58FF1569CA24}"/>
    <cellStyle name="Note 8 2 2" xfId="4024" xr:uid="{BAB635F5-7F7A-4434-94ED-FC503382A6FE}"/>
    <cellStyle name="Note 8 2 2 2" xfId="4025" xr:uid="{2B60D376-F0F2-4134-A088-876844EF9152}"/>
    <cellStyle name="Note 8 2 2 2 2" xfId="4026" xr:uid="{4B186491-93EA-4D35-9A81-4DD7B0CB36E9}"/>
    <cellStyle name="Note 8 2 2 3" xfId="4027" xr:uid="{F2C9ACC8-5760-4B4D-96A2-196BE7B086D2}"/>
    <cellStyle name="Note 8 2 3" xfId="4028" xr:uid="{C62D40C3-AFAC-4FF0-8BB9-BD198521B366}"/>
    <cellStyle name="Note 8 2 3 2" xfId="4029" xr:uid="{62ED80BA-4B04-4E00-B591-DBDE3E7D1533}"/>
    <cellStyle name="Note 8 2 4" xfId="4030" xr:uid="{07250FEC-D5A8-4AA7-8728-E00E01A29740}"/>
    <cellStyle name="Note 8 3" xfId="4031" xr:uid="{7BFA0B4F-0363-434D-818D-A67997B643B6}"/>
    <cellStyle name="Note 8 3 2" xfId="4032" xr:uid="{1EC13F16-2546-4542-A8DA-37D6E0FBA049}"/>
    <cellStyle name="Note 8 3 2 2" xfId="4033" xr:uid="{49227AB9-18CE-4B02-A394-DD7D22B71A0F}"/>
    <cellStyle name="Note 8 3 2 2 2" xfId="4034" xr:uid="{06818A35-2BB3-4C1E-B4B2-F4495E10A049}"/>
    <cellStyle name="Note 8 3 2 3" xfId="4035" xr:uid="{1BB029C1-9B4A-4B03-B98D-951AAF036778}"/>
    <cellStyle name="Note 8 3 3" xfId="4036" xr:uid="{5ACEA1E1-6AD7-4FD7-947D-B30BC5DC10C5}"/>
    <cellStyle name="Note 8 3 3 2" xfId="4037" xr:uid="{49F6E289-4DB5-4A87-AE9B-065CE4589BE4}"/>
    <cellStyle name="Note 8 3 4" xfId="4038" xr:uid="{F895F207-06E2-4D0A-92D3-826EA4C9BC5D}"/>
    <cellStyle name="Note 8 4" xfId="4039" xr:uid="{997F5C07-AEC4-43C3-9C62-08BC4BD2816B}"/>
    <cellStyle name="Note 8 4 2" xfId="4040" xr:uid="{5B9D1F55-5EEA-40DC-AF71-3565B53651BC}"/>
    <cellStyle name="Note 8 4 2 2" xfId="4041" xr:uid="{E2D72A96-4988-4141-ABB9-DBB5E839949C}"/>
    <cellStyle name="Note 8 4 3" xfId="4042" xr:uid="{3BDE6201-0C43-48BB-B815-ABB6632AC810}"/>
    <cellStyle name="Note 8 5" xfId="4043" xr:uid="{219483AC-E544-4B95-8023-E2508A00F297}"/>
    <cellStyle name="Note 8 5 2" xfId="4044" xr:uid="{1E26BF07-B6E2-40F0-90DC-DC8628723843}"/>
    <cellStyle name="Note 8 6" xfId="4045" xr:uid="{B6E42A10-D076-4AE7-8E7D-E52E2E626F8B}"/>
    <cellStyle name="Nr 0 dec" xfId="4046" xr:uid="{D45096AC-3B7D-429F-B7A7-2E39090285A9}"/>
    <cellStyle name="Nr 0 dec - Input" xfId="4047" xr:uid="{94241AEB-657B-4B32-9ADC-65CFB00B15A5}"/>
    <cellStyle name="Nr 0 dec - Subtotal" xfId="4048" xr:uid="{D411419C-1B36-41DE-B383-B076D1C8D44C}"/>
    <cellStyle name="Nr 0 dec - Subtotal 2" xfId="4557" xr:uid="{126F580E-A7F2-4C4C-B165-3D14456624F9}"/>
    <cellStyle name="Nr 0 dec_Data" xfId="4049" xr:uid="{73F36CA8-26FF-4E92-B8B1-10E2FC949B99}"/>
    <cellStyle name="Nr 1 dec" xfId="4050" xr:uid="{FA305A57-2ABE-469A-8023-D3127D772F17}"/>
    <cellStyle name="Nr 1 dec - Input" xfId="4051" xr:uid="{F6CD90F1-EF9C-4D65-A55A-23CD104133EB}"/>
    <cellStyle name="Nr, 0 dec" xfId="4052" xr:uid="{F2EEEE76-D031-43A6-971E-B1FCE81BAF66}"/>
    <cellStyle name="number" xfId="4053" xr:uid="{63DCCAC5-E5E5-4250-87A1-DFB9C57C10E6}"/>
    <cellStyle name="Number, 1 dec" xfId="4054" xr:uid="{165955A5-5BEE-4A60-AB8C-1B8015E94C4F}"/>
    <cellStyle name="Output (1dp#)" xfId="4055" xr:uid="{569E5850-C72D-44CB-AD61-F2B58B6806FF}"/>
    <cellStyle name="Output (1dpx)_ Pies " xfId="4056" xr:uid="{0912C387-8D54-4974-A781-30C5E49F9900}"/>
    <cellStyle name="Output 2" xfId="63" xr:uid="{EE054963-B5A2-42A3-B5B2-FA515903E3D4}"/>
    <cellStyle name="Output 2 10" xfId="4638" xr:uid="{361DD3CC-3EDB-4EFD-96C8-C9F93C76FB75}"/>
    <cellStyle name="Output 2 10 2" xfId="4675" xr:uid="{CC6742F6-341E-42A3-A95B-C2D4A22A5344}"/>
    <cellStyle name="Output 2 11" xfId="4628" xr:uid="{410E9767-1907-4E0A-AB3D-D2BEE6176819}"/>
    <cellStyle name="Output 2 2" xfId="74" xr:uid="{2BAC8152-A450-45B3-8208-FDDE3606A302}"/>
    <cellStyle name="Output 2 2 2" xfId="92" xr:uid="{EFB10BF7-8A1D-4CAB-A117-960EF5FFB4D3}"/>
    <cellStyle name="Output 2 2 2 2" xfId="4658" xr:uid="{ACF92F88-704B-4846-B721-4EBC2EADE81F}"/>
    <cellStyle name="Output 2 2 2 2 2" xfId="4695" xr:uid="{26A769D2-FA86-4287-8270-7D0F0A4FD824}"/>
    <cellStyle name="Output 2 2 2 3" xfId="4609" xr:uid="{F0512659-9717-4148-9F85-70401E745ECC}"/>
    <cellStyle name="Output 2 2 3" xfId="4644" xr:uid="{1634FCCB-AEFC-47BE-9781-87007623AE45}"/>
    <cellStyle name="Output 2 2 3 2" xfId="4681" xr:uid="{1FB47DBB-7518-4B38-8D4C-7E89570AD59F}"/>
    <cellStyle name="Output 2 2 4" xfId="4622" xr:uid="{3DEE930E-B4BB-4544-B9D7-63646719F8B7}"/>
    <cellStyle name="Output 2 3" xfId="86" xr:uid="{78214E41-D605-409A-BFEE-86575D9DD57E}"/>
    <cellStyle name="Output 2 3 2" xfId="4652" xr:uid="{8A49F7B0-187B-4495-8F6D-DC2354D68D85}"/>
    <cellStyle name="Output 2 3 2 2" xfId="4689" xr:uid="{243E2E90-E2D5-461D-9AE0-53ADC3990D50}"/>
    <cellStyle name="Output 2 3 3" xfId="4615" xr:uid="{C3AE8BA7-865E-4AE8-8CB3-A1AB534D4244}"/>
    <cellStyle name="Output 2 4" xfId="4057" xr:uid="{82CC1F84-487A-4046-9E69-9EDC8A851760}"/>
    <cellStyle name="Output 2 5" xfId="4058" xr:uid="{B701F04E-9956-4C40-A2F1-977AF45BDCFC}"/>
    <cellStyle name="Output 2 6" xfId="4059" xr:uid="{63313DE7-9C97-49D5-9170-AC395E3ACFF1}"/>
    <cellStyle name="Output 2 7" xfId="4060" xr:uid="{DB7C315A-74F7-45ED-A1B0-4FD8FF608E27}"/>
    <cellStyle name="Output 2 8" xfId="4061" xr:uid="{7AAC903D-B03A-4C44-8EB1-42F294D9A6D1}"/>
    <cellStyle name="Output 2 9" xfId="4062" xr:uid="{6C8F4FA5-9F3A-441D-A252-1FD30745412D}"/>
    <cellStyle name="Output 3" xfId="4063" xr:uid="{DADD3322-BF88-4AC9-8D2C-CE7E1154220B}"/>
    <cellStyle name="Page Heading" xfId="4064" xr:uid="{FE1C5B60-D74C-46A4-8F51-01121E4C69EE}"/>
    <cellStyle name="Page Heading Large" xfId="4065" xr:uid="{04D6328D-EB8F-4301-B738-2CC051B6DBE8}"/>
    <cellStyle name="Page Heading Small" xfId="4066" xr:uid="{1D002C85-3F2B-4F90-A97A-0C55215F2308}"/>
    <cellStyle name="Page Number" xfId="4067" xr:uid="{0475E0F1-AC7C-4C13-999D-9B75454E0823}"/>
    <cellStyle name="pb_page_heading_LS" xfId="4068" xr:uid="{02AA2B00-694E-425D-96FD-5511456781D8}"/>
    <cellStyle name="Per aandeel" xfId="4069" xr:uid="{E9EFEAB2-CE71-4BE2-A0AF-D0A17D79A5A8}"/>
    <cellStyle name="Percent" xfId="3" builtinId="5"/>
    <cellStyle name="Percent (1)" xfId="4070" xr:uid="{AF6F6617-7DBD-4EDD-840B-24E5EA345693}"/>
    <cellStyle name="Percent [0]" xfId="4071" xr:uid="{3278533A-75EA-48A1-A987-7267BEF5DA07}"/>
    <cellStyle name="Percent [00]" xfId="4072" xr:uid="{D7CC9CCA-F4B8-45E6-8243-A9C822C33FF3}"/>
    <cellStyle name="Percent [1]" xfId="4073" xr:uid="{109B55CD-5EA5-4524-BBA9-0D16A01AD8C7}"/>
    <cellStyle name="Percent [1] 2" xfId="116" xr:uid="{B15C2CCE-E9B7-40F8-A97B-5CCB65858091}"/>
    <cellStyle name="Percent [2]" xfId="4074" xr:uid="{D4BE2250-A6A9-4CCA-B366-026907A6BF48}"/>
    <cellStyle name="Percent [2] 2" xfId="4075" xr:uid="{CF9C0A2D-5632-440F-BED1-E949327A69A4}"/>
    <cellStyle name="Percent [2] 3" xfId="4076" xr:uid="{7F0FF037-1283-453F-BA17-91727F4A868B}"/>
    <cellStyle name="Percent 1 dec" xfId="4077" xr:uid="{9ACDC1DF-9CE9-4834-8C6B-DF7859A83EE6}"/>
    <cellStyle name="Percent 1 dec - Input" xfId="4078" xr:uid="{E20B541D-659D-4F54-9108-AA9D16AECDE0}"/>
    <cellStyle name="Percent 1 dec_Data" xfId="4079" xr:uid="{CC1931F9-B5CD-4A84-A6EC-F38AFE6FC264}"/>
    <cellStyle name="Percent 10" xfId="4080" xr:uid="{74A591FE-C727-4755-BC24-90FAE029A959}"/>
    <cellStyle name="Percent 11" xfId="4667" xr:uid="{A0FBEEDD-7B40-4BA7-ABA6-B75EBCA63FF0}"/>
    <cellStyle name="Percent 2" xfId="14" xr:uid="{EEF1ECE3-5073-4CCA-AD6B-6C50C61E5845}"/>
    <cellStyle name="Percent 2 10" xfId="4081" xr:uid="{A70F805A-9925-41E4-8E33-337039E15FF1}"/>
    <cellStyle name="Percent 2 10 2" xfId="4082" xr:uid="{E1F6508B-59DD-4E03-AEDD-E4F4A081F39C}"/>
    <cellStyle name="Percent 2 10 2 2" xfId="4083" xr:uid="{2B204835-D05D-4520-AB3B-D3B031F8C1AF}"/>
    <cellStyle name="Percent 2 10 3" xfId="4084" xr:uid="{15AF174D-4980-458A-AA5C-BC00A2D0A769}"/>
    <cellStyle name="Percent 2 11" xfId="4085" xr:uid="{C12499A3-5D8E-4588-A58B-035A98EBB73B}"/>
    <cellStyle name="Percent 2 12" xfId="4086" xr:uid="{23EC5AB9-85DC-4DEB-9BF1-FDCB57F519A6}"/>
    <cellStyle name="Percent 2 12 2" xfId="4087" xr:uid="{0EABF16E-1784-4EAA-A5FC-E79DAC1B3106}"/>
    <cellStyle name="Percent 2 12 2 2" xfId="4088" xr:uid="{4629A64D-DACC-4E75-8F51-A5EE20533668}"/>
    <cellStyle name="Percent 2 12 3" xfId="4089" xr:uid="{CFC4D45E-32A7-41F2-AE09-CC348D3A30C3}"/>
    <cellStyle name="Percent 2 13" xfId="4090" xr:uid="{B4E827E9-A93D-4EF1-A0F9-E8755A9DCAA4}"/>
    <cellStyle name="Percent 2 13 2" xfId="4091" xr:uid="{3EEF28D8-009E-44F4-B081-FB0C388BACFC}"/>
    <cellStyle name="Percent 2 14" xfId="4092" xr:uid="{1439F64D-D8E0-4ACB-A16A-47A8BF66CCBE}"/>
    <cellStyle name="Percent 2 15" xfId="4093" xr:uid="{5509F9FC-785E-40D8-A110-DC651EB7EBDC}"/>
    <cellStyle name="Percent 2 16" xfId="4094" xr:uid="{DF349AFF-3D99-4DE1-A861-B85F1EA651FD}"/>
    <cellStyle name="Percent 2 17" xfId="4095" xr:uid="{B4C5B583-AF03-4D06-9FAA-CA755328D83E}"/>
    <cellStyle name="Percent 2 18" xfId="4096" xr:uid="{352377C0-8BD5-41AF-8EDF-18A367C3F334}"/>
    <cellStyle name="Percent 2 19" xfId="4097" xr:uid="{6EB0E1AD-1F3F-4350-8994-6D409866141F}"/>
    <cellStyle name="Percent 2 2" xfId="15" xr:uid="{C42CA667-37AD-49B4-B91C-3090B6BE4325}"/>
    <cellStyle name="Percent 2 2 2" xfId="4098" xr:uid="{E827E35A-1261-4DCF-AA73-C3C2F7E718F3}"/>
    <cellStyle name="Percent 2 2 3" xfId="4099" xr:uid="{CFDFF7BF-0FFE-4CD4-95A6-6B5216920E26}"/>
    <cellStyle name="Percent 2 2 4" xfId="4100" xr:uid="{35EC2C10-0ED1-44C8-AD3D-E3FA94C4E163}"/>
    <cellStyle name="Percent 2 2 4 2" xfId="4101" xr:uid="{E8BB069B-BC08-4A53-9CC3-9C27264DF637}"/>
    <cellStyle name="Percent 2 2 4 2 2" xfId="4102" xr:uid="{027DA754-5046-45BF-9604-EC2EE8B968B1}"/>
    <cellStyle name="Percent 2 2 4 2 2 2" xfId="4103" xr:uid="{7517E95D-C499-4CA2-A771-36B8C77A4403}"/>
    <cellStyle name="Percent 2 2 4 2 3" xfId="4104" xr:uid="{61C4CB13-E534-4315-9F05-32818E2CA05A}"/>
    <cellStyle name="Percent 2 2 4 3" xfId="4105" xr:uid="{48C1D99D-A858-4286-BF84-B370B0A33B0F}"/>
    <cellStyle name="Percent 2 2 4 3 2" xfId="4106" xr:uid="{B3CA06EA-0F8F-401A-A5C6-C99828D3ACDD}"/>
    <cellStyle name="Percent 2 2 4 4" xfId="4107" xr:uid="{2B11A7DB-250B-4264-9248-C8596C93E626}"/>
    <cellStyle name="Percent 2 2 5" xfId="4108" xr:uid="{ED78B312-0D65-41A0-A811-B56BEF2AE733}"/>
    <cellStyle name="Percent 2 2 6" xfId="4109" xr:uid="{3EB0FCAC-2780-4A1A-B889-5D9A1D3CFB10}"/>
    <cellStyle name="Percent 2 3" xfId="16" xr:uid="{2A2669C3-AA3E-42AA-8846-0F314CB2905A}"/>
    <cellStyle name="Percent 2 4" xfId="4110" xr:uid="{21928A39-7B3A-49D7-8112-70AD8C964E9C}"/>
    <cellStyle name="Percent 2 5" xfId="4111" xr:uid="{3BEC5831-0DE0-4992-A748-E2EE4CDCB5F5}"/>
    <cellStyle name="Percent 2 5 2" xfId="4112" xr:uid="{65CADB74-81A6-442D-AEA9-EDD7AB409782}"/>
    <cellStyle name="Percent 2 5 2 2" xfId="4113" xr:uid="{31AC9DA3-5328-4272-B440-3011231BD0D6}"/>
    <cellStyle name="Percent 2 5 2 2 2" xfId="4114" xr:uid="{EADE3D13-65E5-4C73-A0BA-11892C5C0F68}"/>
    <cellStyle name="Percent 2 5 2 2 2 2" xfId="4115" xr:uid="{EB03E873-F957-48A3-A164-7A54288CDB8D}"/>
    <cellStyle name="Percent 2 5 2 2 3" xfId="4116" xr:uid="{E0705E8A-4C24-410E-B6AA-085FDEDDDEBD}"/>
    <cellStyle name="Percent 2 5 2 3" xfId="4117" xr:uid="{1EA4F43D-ADCF-41A8-8CD7-202615376A51}"/>
    <cellStyle name="Percent 2 5 2 3 2" xfId="4118" xr:uid="{E78C988E-629D-41F2-8DFC-DCDD3F032AF7}"/>
    <cellStyle name="Percent 2 5 2 4" xfId="4119" xr:uid="{BFF241F8-F371-4964-B383-DA97CD125605}"/>
    <cellStyle name="Percent 2 5 3" xfId="4120" xr:uid="{95AEC56A-AEA0-4669-A02C-98AC784B1B7E}"/>
    <cellStyle name="Percent 2 5 3 2" xfId="4121" xr:uid="{D5794CB2-6E59-4F98-87A1-5B80C1565ECF}"/>
    <cellStyle name="Percent 2 5 3 2 2" xfId="4122" xr:uid="{C0D5C8BC-A161-4351-A2B9-CCE84EDDCCA4}"/>
    <cellStyle name="Percent 2 5 3 2 2 2" xfId="4123" xr:uid="{168E57C2-E8FD-4219-9082-07B2A8A6FF38}"/>
    <cellStyle name="Percent 2 5 3 2 3" xfId="4124" xr:uid="{D3E68511-952F-4D26-BE65-4C895A5B586B}"/>
    <cellStyle name="Percent 2 5 3 3" xfId="4125" xr:uid="{2AB4B33E-A94B-4CA3-90F9-4DC8A0694ABA}"/>
    <cellStyle name="Percent 2 5 3 3 2" xfId="4126" xr:uid="{B3C9E51E-BF34-44E5-B32F-8CABE200CA88}"/>
    <cellStyle name="Percent 2 5 3 4" xfId="4127" xr:uid="{4F366CC5-8EB6-48EF-B678-D5D1232A85E4}"/>
    <cellStyle name="Percent 2 5 4" xfId="4128" xr:uid="{92FE46EC-04F2-4C8A-8E90-6EDC81952129}"/>
    <cellStyle name="Percent 2 5 4 2" xfId="4129" xr:uid="{300F5CB2-FE41-4E03-814B-24CA17625CAD}"/>
    <cellStyle name="Percent 2 5 4 2 2" xfId="4130" xr:uid="{22BF5A1A-561B-4729-AA71-7ECA470510DB}"/>
    <cellStyle name="Percent 2 5 4 3" xfId="4131" xr:uid="{D95531B0-6B3F-486E-8672-6F5162637829}"/>
    <cellStyle name="Percent 2 5 5" xfId="4132" xr:uid="{36ACE7D8-1BF0-4C1F-9165-7408F3B99239}"/>
    <cellStyle name="Percent 2 5 5 2" xfId="4133" xr:uid="{35737BBB-DF65-4301-B9D2-31447B2BDB79}"/>
    <cellStyle name="Percent 2 5 6" xfId="4134" xr:uid="{06C27C62-F099-419F-93D3-9F22E8E36971}"/>
    <cellStyle name="Percent 2 6" xfId="4135" xr:uid="{B8F52BAF-0E24-4DA1-9E3C-89AB5FF9526A}"/>
    <cellStyle name="Percent 2 6 2" xfId="4136" xr:uid="{6C463A47-9DDC-4B1C-802C-606A790F13DD}"/>
    <cellStyle name="Percent 2 6 2 2" xfId="4137" xr:uid="{DB2953F6-4B8C-4BDB-ACA4-B8DA268676C7}"/>
    <cellStyle name="Percent 2 6 2 2 2" xfId="4138" xr:uid="{1863DA77-DA2E-4184-9EE3-05AAEF9D7874}"/>
    <cellStyle name="Percent 2 6 2 2 2 2" xfId="4139" xr:uid="{A1182DFF-4436-4C08-AFE6-C1279838CF6A}"/>
    <cellStyle name="Percent 2 6 2 2 3" xfId="4140" xr:uid="{06651CA3-69C0-42F4-B3D3-C18B48B6CC19}"/>
    <cellStyle name="Percent 2 6 2 3" xfId="4141" xr:uid="{2325A6CC-EE45-4D84-9C8B-4691B39FB9DF}"/>
    <cellStyle name="Percent 2 6 2 3 2" xfId="4142" xr:uid="{0AC92BB6-F073-46EB-9768-9F5B5CCE0396}"/>
    <cellStyle name="Percent 2 6 2 4" xfId="4143" xr:uid="{ED5658B8-B282-42D1-A085-21729AE59589}"/>
    <cellStyle name="Percent 2 6 3" xfId="4144" xr:uid="{8ACA79E1-B10F-430A-8B55-858371B88F69}"/>
    <cellStyle name="Percent 2 6 3 2" xfId="4145" xr:uid="{5FE20A1D-4256-4CD5-BE06-5B7B24256A1E}"/>
    <cellStyle name="Percent 2 6 3 2 2" xfId="4146" xr:uid="{F7E0BA42-509D-4509-9103-EFCAFBEFCD64}"/>
    <cellStyle name="Percent 2 6 3 2 2 2" xfId="4147" xr:uid="{E3189E77-7559-4B1B-8F30-21785C705370}"/>
    <cellStyle name="Percent 2 6 3 2 3" xfId="4148" xr:uid="{B4C3F1C2-7422-4D2B-B66E-0214DCB5D97A}"/>
    <cellStyle name="Percent 2 6 3 3" xfId="4149" xr:uid="{067AF4ED-D67A-43EB-8C5E-90A6890D6873}"/>
    <cellStyle name="Percent 2 6 3 3 2" xfId="4150" xr:uid="{8A3A078D-9F84-4BC9-90C7-DA4757E1BF29}"/>
    <cellStyle name="Percent 2 6 3 4" xfId="4151" xr:uid="{4DBA49E1-3785-4F68-BEA5-B5DE5F45377E}"/>
    <cellStyle name="Percent 2 6 4" xfId="4152" xr:uid="{AFC802D2-5B1C-4AFC-8FC7-0B939A9B228F}"/>
    <cellStyle name="Percent 2 6 4 2" xfId="4153" xr:uid="{176A1E1A-95F3-4A19-BFD1-F4BE96086A80}"/>
    <cellStyle name="Percent 2 6 4 2 2" xfId="4154" xr:uid="{0B0D140F-A307-4EBD-A8F2-7ED697A87BAA}"/>
    <cellStyle name="Percent 2 6 4 3" xfId="4155" xr:uid="{AABE7A2E-88EA-44EA-A621-3E74AD693AF2}"/>
    <cellStyle name="Percent 2 6 5" xfId="4156" xr:uid="{FF0CDF32-E840-48DB-9A5E-7E54CE62B7E5}"/>
    <cellStyle name="Percent 2 6 5 2" xfId="4157" xr:uid="{BF136764-0FB5-4936-BA02-F1F0F2E493DE}"/>
    <cellStyle name="Percent 2 6 6" xfId="4158" xr:uid="{4452F5D7-3E97-4DD8-A450-9D9644A7094F}"/>
    <cellStyle name="Percent 2 7" xfId="4159" xr:uid="{A2BE8C00-D80D-452E-BBC4-AF9025BCF508}"/>
    <cellStyle name="Percent 2 7 2" xfId="4160" xr:uid="{68425F9D-7DCC-40AB-9857-AD3D647B7A2D}"/>
    <cellStyle name="Percent 2 7 3" xfId="4161" xr:uid="{919BF1AC-E6A3-4A3A-A72B-B4F876CBE58F}"/>
    <cellStyle name="Percent 2 7 4" xfId="4162" xr:uid="{FFBDE565-643C-419A-879F-0275766D382D}"/>
    <cellStyle name="Percent 2 7 4 2" xfId="4163" xr:uid="{EE328469-56DA-425C-B693-4752955A41E8}"/>
    <cellStyle name="Percent 2 7 4 2 2" xfId="4164" xr:uid="{ECE97D10-599F-4B4F-A6AC-DC67B3BA3922}"/>
    <cellStyle name="Percent 2 7 4 3" xfId="4165" xr:uid="{5EEBA2EE-30D8-4553-A0EF-F4E83EB82444}"/>
    <cellStyle name="Percent 2 7 5" xfId="4166" xr:uid="{E57680AF-B781-48F3-8E02-932830CF2837}"/>
    <cellStyle name="Percent 2 7 5 2" xfId="4167" xr:uid="{C9E5EA8B-0988-4758-B4FA-521105AD98C9}"/>
    <cellStyle name="Percent 2 7 6" xfId="4168" xr:uid="{B2C1EBC6-7F06-4980-A040-F2B713B5D105}"/>
    <cellStyle name="Percent 2 8" xfId="4169" xr:uid="{E20084E8-622C-429E-B113-5C8F26297AD0}"/>
    <cellStyle name="Percent 2 8 2" xfId="4170" xr:uid="{7F879DBE-D038-4EC7-9EDF-91B57E3D60FB}"/>
    <cellStyle name="Percent 2 8 2 2" xfId="4171" xr:uid="{3B1E1922-15DA-4857-A8BE-8EB80DB3DEDC}"/>
    <cellStyle name="Percent 2 8 2 2 2" xfId="4172" xr:uid="{2185466E-7CB9-4E80-AAD9-B741B52873B4}"/>
    <cellStyle name="Percent 2 8 2 3" xfId="4173" xr:uid="{D3817CF9-2EDA-4990-86EC-58D201F50638}"/>
    <cellStyle name="Percent 2 8 3" xfId="4174" xr:uid="{CAB51F37-657B-4650-8ABD-6BB62194F4D3}"/>
    <cellStyle name="Percent 2 8 3 2" xfId="4175" xr:uid="{1B4778CE-EADD-4E53-9098-05E6DD0B9282}"/>
    <cellStyle name="Percent 2 8 4" xfId="4176" xr:uid="{1CF2E6DE-8E10-47F5-A4CD-CC58EF5EFC28}"/>
    <cellStyle name="Percent 2 9" xfId="4177" xr:uid="{2D318F4C-518D-4061-9E4A-9E140ADEF6F0}"/>
    <cellStyle name="Percent 3" xfId="64" xr:uid="{91A556E8-D558-4C0A-9AC0-8D249EC1B25F}"/>
    <cellStyle name="Percent 3 2" xfId="79" xr:uid="{B01C0632-3E32-4DB6-8522-4D89454ED640}"/>
    <cellStyle name="Percent 3 2 2" xfId="4178" xr:uid="{B432E37B-5DB8-4B28-B8A1-7A66CD2C53B5}"/>
    <cellStyle name="Percent 3 2 2 2" xfId="4179" xr:uid="{E6BB52E9-9F12-45A2-9239-9494564EA6E3}"/>
    <cellStyle name="Percent 3 2 3" xfId="4180" xr:uid="{383397C3-4E83-4944-ABB0-2A25498B2F93}"/>
    <cellStyle name="Percent 3 2 4" xfId="4181" xr:uid="{B9E8037B-D74A-4FFB-B1A6-193F0D473059}"/>
    <cellStyle name="Percent 3 3" xfId="4182" xr:uid="{05D94CD3-D881-4775-B41E-EEDB62A0EEB9}"/>
    <cellStyle name="Percent 3 4" xfId="4183" xr:uid="{C32DBEA8-AACA-4D40-A1A6-7FFED229D88D}"/>
    <cellStyle name="Percent 4" xfId="4184" xr:uid="{86EAD81E-DB8E-412B-9693-68969FFEB098}"/>
    <cellStyle name="Percent 4 2" xfId="4185" xr:uid="{7BF2C878-75F3-4952-9D2C-6047281CD07E}"/>
    <cellStyle name="Percent 4 2 2" xfId="4186" xr:uid="{B49643EB-E6E6-44F5-BDFA-35CC6DCBB685}"/>
    <cellStyle name="Percent 4 2 3" xfId="4187" xr:uid="{92ACFA46-F7B0-4F9E-9DDD-7CD3B04CD9A7}"/>
    <cellStyle name="Percent 4 3" xfId="4188" xr:uid="{8F836869-5579-4881-AAA9-9A5A9D1D28FE}"/>
    <cellStyle name="Percent 4 3 2" xfId="4189" xr:uid="{3205BE91-5679-420E-A743-69D870418356}"/>
    <cellStyle name="Percent 4 3 2 2" xfId="4190" xr:uid="{71E1C440-9E55-466E-B4B9-D747E7DE2975}"/>
    <cellStyle name="Percent 4 3 3" xfId="4191" xr:uid="{853FBB8C-6691-4BA0-977D-2BFF72C9D9F8}"/>
    <cellStyle name="Percent 4 4" xfId="4192" xr:uid="{E109F75B-F980-402F-AACF-D373C629D256}"/>
    <cellStyle name="Percent 5" xfId="4193" xr:uid="{CCDC323B-FD2F-4814-96EC-1D58EAEC14AF}"/>
    <cellStyle name="Percent 5 2" xfId="4194" xr:uid="{839E5B72-BBEA-4F6F-A987-F6905CA93115}"/>
    <cellStyle name="Percent 5 2 2" xfId="4195" xr:uid="{D1A31034-7054-4B8B-A58C-8BF06259E18E}"/>
    <cellStyle name="Percent 5 2 2 2" xfId="4196" xr:uid="{6FE74588-8DF9-48F6-894D-7EEAF8692FEE}"/>
    <cellStyle name="Percent 5 2 3" xfId="4197" xr:uid="{1D6925A1-A062-4D30-B3FA-49E8E4E3F1AF}"/>
    <cellStyle name="Percent 6" xfId="4198" xr:uid="{9CF8AF43-36E2-40AA-A680-83B447562C37}"/>
    <cellStyle name="Percent 6 2" xfId="4199" xr:uid="{179AF1BF-ED9E-4CE1-A2BD-A42E4E34AAD8}"/>
    <cellStyle name="Percent 6 2 2" xfId="4200" xr:uid="{D5B50899-9740-46B6-9448-EB886109438E}"/>
    <cellStyle name="Percent 6 2 2 2" xfId="4201" xr:uid="{3AA4DF83-1FD8-484B-BE63-AE7F87ECE975}"/>
    <cellStyle name="Percent 6 2 3" xfId="4202" xr:uid="{EAF8D26C-0DFD-4020-944A-3E767088DA42}"/>
    <cellStyle name="Percent 6 3" xfId="4203" xr:uid="{8F771A90-60E6-492E-B33F-42BCBA43D2B0}"/>
    <cellStyle name="Percent 6 3 2" xfId="4204" xr:uid="{FC0706B9-E3AF-4513-877F-45B28D3901C2}"/>
    <cellStyle name="Percent 6 3 2 2" xfId="4205" xr:uid="{75B95879-67A9-45B1-A560-7B78164519A3}"/>
    <cellStyle name="Percent 6 3 3" xfId="4206" xr:uid="{FB189AF8-8CAE-46D7-9FC1-ED42FC57A213}"/>
    <cellStyle name="Percent 7" xfId="4207" xr:uid="{890929B5-7C65-4BFC-9B95-FC86EB5C7888}"/>
    <cellStyle name="Percent 7 2" xfId="4208" xr:uid="{4A98206F-8012-4BB6-8465-5BDD1BBC0DD3}"/>
    <cellStyle name="Percent 7 2 2" xfId="4209" xr:uid="{9DA98D49-99E9-4567-A12A-27368FBA0032}"/>
    <cellStyle name="Percent 7 2 2 2" xfId="4210" xr:uid="{4B8BF797-AAE8-4B43-A97F-E27BC3F10681}"/>
    <cellStyle name="Percent 7 2 3" xfId="4211" xr:uid="{FAE86AC0-58FE-46DE-A896-10C139D74143}"/>
    <cellStyle name="Percent 7 3" xfId="4212" xr:uid="{2F7565DA-D1E4-44BF-9545-116DB11D107E}"/>
    <cellStyle name="Percent 7 3 2" xfId="4213" xr:uid="{5B6B531C-5572-4048-88DE-B73647C85912}"/>
    <cellStyle name="Percent 7 4" xfId="4214" xr:uid="{E5D2929E-8F36-4209-BCAB-9F901511A761}"/>
    <cellStyle name="Percent 8" xfId="4215" xr:uid="{A5444B14-E6FF-4370-A6EE-99D9D28667D4}"/>
    <cellStyle name="Percent 9" xfId="4216" xr:uid="{52560475-8E5A-4E57-97E4-8DA41DCDDD45}"/>
    <cellStyle name="Percent Hard" xfId="4217" xr:uid="{FA813FCA-49AF-4C8A-B38B-06E96B5D4D5D}"/>
    <cellStyle name="percentage" xfId="4218" xr:uid="{E1564FCE-D352-4B1A-8EAB-CC9040E66DD0}"/>
    <cellStyle name="PercentChange" xfId="4219" xr:uid="{2C9E0FC4-EAB1-4AFC-8EE7-993979A94914}"/>
    <cellStyle name="PLAN1" xfId="4220" xr:uid="{FE9EB9C2-D6C5-413A-A46B-EF8422F1D997}"/>
    <cellStyle name="Porcentaje" xfId="4221" xr:uid="{38B0F3BB-E34C-45A7-ADF0-DDC1B29CFF8A}"/>
    <cellStyle name="Pourcentage_Profit &amp; Loss" xfId="4222" xr:uid="{4B5D6CF2-59AD-4C16-A015-A3D0503AA30D}"/>
    <cellStyle name="PrePop Currency (0)" xfId="4223" xr:uid="{4221AA3C-DE24-468E-9AE6-7005D8783B0D}"/>
    <cellStyle name="PrePop Currency (2)" xfId="4224" xr:uid="{D172D519-FD57-43F2-A96D-2A9EDDC93AD1}"/>
    <cellStyle name="PrePop Units (0)" xfId="4225" xr:uid="{0F5904A6-FF39-4752-9B7D-6552477C91C9}"/>
    <cellStyle name="PrePop Units (1)" xfId="4226" xr:uid="{DD9E50F1-6E1E-4385-BA1B-8089939FEB50}"/>
    <cellStyle name="PrePop Units (2)" xfId="4227" xr:uid="{6294FC0D-8ACE-4181-B91F-CF02728A1366}"/>
    <cellStyle name="Procenten" xfId="4228" xr:uid="{21ABA797-CF01-40BA-9E1E-56B7FE6AE3BA}"/>
    <cellStyle name="Procenten estimate" xfId="4229" xr:uid="{B3DD64A2-DA28-4C00-8570-A1AEE27A520E}"/>
    <cellStyle name="Procenten_EMI" xfId="4230" xr:uid="{F83E37E9-4BB4-42D2-BF1A-104BEB0CFC2A}"/>
    <cellStyle name="Profit figure" xfId="4231" xr:uid="{A71FA0CD-C10C-4AF4-BE27-21DD5E09C89C}"/>
    <cellStyle name="Protected" xfId="4232" xr:uid="{42935812-C3BF-4262-8CFB-A8D3B7D02B53}"/>
    <cellStyle name="ProtectedDates" xfId="4233" xr:uid="{E0934C22-8232-485D-826E-9CF87EAA0E5E}"/>
    <cellStyle name="PSChar" xfId="4234" xr:uid="{277E7FEC-05B1-4701-A862-4AAF9E49ECAD}"/>
    <cellStyle name="PSDate" xfId="4235" xr:uid="{8A6E5B98-1392-4515-9D8E-95544E9C325C}"/>
    <cellStyle name="PSDec" xfId="4236" xr:uid="{7FAEFC79-4647-4880-9C3D-EDD6AD199F97}"/>
    <cellStyle name="PSHeading" xfId="4237" xr:uid="{60B8FE90-0D6E-4DFD-9A01-FA134F52A3F5}"/>
    <cellStyle name="PSInt" xfId="4238" xr:uid="{AE3423F3-D679-4E9A-9A85-3F3A6EB836B7}"/>
    <cellStyle name="PSSpacer" xfId="4239" xr:uid="{3BCB2117-A925-4A41-9029-7004405D39EE}"/>
    <cellStyle name="RatioX" xfId="4240" xr:uid="{27B47C8C-980C-44FE-9B6E-FAA322890C97}"/>
    <cellStyle name="Red font" xfId="4241" xr:uid="{B0A85920-1FD1-4641-9A1E-F928F4778D8A}"/>
    <cellStyle name="ref" xfId="4242" xr:uid="{4F93FACB-B65F-463E-BB4F-CF60D6428845}"/>
    <cellStyle name="Right" xfId="4243" xr:uid="{46094928-56D6-491B-9A92-FBD2BB38F8BB}"/>
    <cellStyle name="Salomon Logo" xfId="4244" xr:uid="{3B2C8D94-8B75-4F4F-A4D9-6E2904AE21D1}"/>
    <cellStyle name="ScripFactor" xfId="4245" xr:uid="{0C676F70-8FE0-48E4-B49E-5DEF89186A9F}"/>
    <cellStyle name="SectionHeading" xfId="4246" xr:uid="{8EFE55CC-5AF4-444F-930D-2610BADAD46E}"/>
    <cellStyle name="SectionHeading 2" xfId="111" xr:uid="{D82C9855-2E38-4F68-9B74-671D9C6A1D05}"/>
    <cellStyle name="Shade" xfId="4247" xr:uid="{723A592B-57CD-4DD5-86AC-F1B5345DE7A5}"/>
    <cellStyle name="Shaded" xfId="4248" xr:uid="{41AA7902-49D5-4F15-B8AC-F8A42223C2C2}"/>
    <cellStyle name="Single Accounting" xfId="4249" xr:uid="{A01E5EB7-E787-4724-BF88-A9B430602142}"/>
    <cellStyle name="SingleLineAcctgn" xfId="4250" xr:uid="{BB7ED862-5E0A-4F97-8B8A-82636621124F}"/>
    <cellStyle name="SingleLinePercent" xfId="4251" xr:uid="{298099AE-D93D-4F53-A39A-BAF684FAA6D9}"/>
    <cellStyle name="Source Superscript" xfId="4252" xr:uid="{C3C96BA3-197F-424E-BB52-7926156EFC2E}"/>
    <cellStyle name="Source Text" xfId="4253" xr:uid="{65841BD0-EE22-4005-825C-86584B1A4720}"/>
    <cellStyle name="ssp " xfId="4254" xr:uid="{0C425367-C268-4F20-B11D-9B107883DF7A}"/>
    <cellStyle name="Standard" xfId="4255" xr:uid="{72D2F999-2F8D-4DC4-AB89-94B64D17E61F}"/>
    <cellStyle name="Style 1" xfId="4256" xr:uid="{58411E39-6700-48DB-9E1D-40C35CCD1974}"/>
    <cellStyle name="Style 10" xfId="4257" xr:uid="{24CD1E55-A7B0-4825-A663-BB43951A47B3}"/>
    <cellStyle name="Style 100" xfId="4258" xr:uid="{E3561039-2169-44CE-B0F0-531EC537CE6E}"/>
    <cellStyle name="Style 101" xfId="4259" xr:uid="{DD9A818F-B3A3-43E9-A6CF-03DBCFA0B7A8}"/>
    <cellStyle name="Style 102" xfId="4260" xr:uid="{1972032B-EADE-4F13-8ADD-098D149B8ED2}"/>
    <cellStyle name="Style 103" xfId="4261" xr:uid="{D0EED86E-F61B-4EAD-9CEF-BFA3509C6BFB}"/>
    <cellStyle name="Style 104" xfId="4262" xr:uid="{3DB14843-B2D4-466D-9744-0C0A960FD7A6}"/>
    <cellStyle name="Style 105" xfId="4263" xr:uid="{38D204D4-AC7B-4348-83F0-99EDC8F70638}"/>
    <cellStyle name="Style 106" xfId="4264" xr:uid="{DE4AD3A4-9D18-4E73-9842-4A2F77037205}"/>
    <cellStyle name="Style 107" xfId="4265" xr:uid="{2B128DD1-7645-4514-95D5-7A3CA9633251}"/>
    <cellStyle name="Style 108" xfId="4266" xr:uid="{AC452CD7-311F-43CE-B8A2-998E5DFDA2E2}"/>
    <cellStyle name="Style 109" xfId="4267" xr:uid="{D37AC783-9281-4E9F-9EDA-5DBE90D8F189}"/>
    <cellStyle name="Style 11" xfId="4268" xr:uid="{D604F47E-C838-4D64-A215-C0F617728578}"/>
    <cellStyle name="Style 110" xfId="4269" xr:uid="{FAA36173-134C-4512-8B5B-ECA932BB52EA}"/>
    <cellStyle name="Style 111" xfId="4270" xr:uid="{CBE4772F-F269-45F7-9B33-E22B8EDDDD42}"/>
    <cellStyle name="Style 112" xfId="4271" xr:uid="{994374B8-EDD0-4647-AF98-D87D360EF765}"/>
    <cellStyle name="Style 113" xfId="4272" xr:uid="{AC2E0F67-05F0-48B5-A6E3-B5249BFFF876}"/>
    <cellStyle name="Style 114" xfId="4273" xr:uid="{25071F3A-9E29-46DC-A65F-470DDEA779F9}"/>
    <cellStyle name="Style 115" xfId="4274" xr:uid="{B3D49727-5A3B-4A3D-8499-9FCE3EC19034}"/>
    <cellStyle name="Style 116" xfId="4275" xr:uid="{3F438E6B-793E-4E08-A70B-F7B8B28079E8}"/>
    <cellStyle name="Style 117" xfId="4276" xr:uid="{B6451590-E939-4BEA-860C-F26601A88E3D}"/>
    <cellStyle name="Style 118" xfId="4277" xr:uid="{D223B695-B583-4106-A986-67F8E303A54C}"/>
    <cellStyle name="Style 119" xfId="4278" xr:uid="{6E94B040-24C6-42CD-9D5B-250DA90EC052}"/>
    <cellStyle name="Style 12" xfId="4279" xr:uid="{C1947147-24FA-43FF-869C-77E45898E2AD}"/>
    <cellStyle name="Style 120" xfId="4280" xr:uid="{9F19A140-7075-4D50-99CD-D77E7AC5F880}"/>
    <cellStyle name="Style 121" xfId="4281" xr:uid="{AAAEB9DC-C4E4-48F9-9BF6-6924F1527BA1}"/>
    <cellStyle name="Style 122" xfId="4282" xr:uid="{4372BD71-CEC8-43D7-8E4A-DD0301D147FA}"/>
    <cellStyle name="Style 123" xfId="4283" xr:uid="{F0FB76A9-9A4E-4021-B7FF-6026E0926130}"/>
    <cellStyle name="Style 124" xfId="4284" xr:uid="{4C63A15A-8781-4754-88B6-873F157028CA}"/>
    <cellStyle name="Style 125" xfId="4285" xr:uid="{3A5B795D-D520-4C53-8E88-050621729918}"/>
    <cellStyle name="Style 126" xfId="4286" xr:uid="{57E7F9F1-55B8-4CF0-A6E2-674C26B56D80}"/>
    <cellStyle name="Style 127" xfId="4287" xr:uid="{2A1792BF-AA67-4EAE-A73E-02F2278FC544}"/>
    <cellStyle name="Style 128" xfId="4288" xr:uid="{6E534D1C-4466-41DA-8E23-CE5AD19AEE5C}"/>
    <cellStyle name="Style 129" xfId="4289" xr:uid="{CA59266F-BEE9-44E3-A106-D16CB8BD7EB6}"/>
    <cellStyle name="Style 13" xfId="4290" xr:uid="{2850D931-2BED-4914-AD45-3B9D1C83D277}"/>
    <cellStyle name="Style 130" xfId="4291" xr:uid="{95CB8F2F-DC2A-4069-B6D6-53AA56EDE954}"/>
    <cellStyle name="Style 131" xfId="4292" xr:uid="{4063BF57-7413-4CCD-8AD5-C6F088008D44}"/>
    <cellStyle name="Style 132" xfId="4293" xr:uid="{15005880-F3B1-4DE9-91E3-96091326F947}"/>
    <cellStyle name="Style 133" xfId="4294" xr:uid="{C3A4004D-8126-4CD7-9344-D0A0FB949657}"/>
    <cellStyle name="Style 134" xfId="4295" xr:uid="{1AF6F16E-FC54-48CD-983B-CB7AB4B0FA50}"/>
    <cellStyle name="Style 135" xfId="4296" xr:uid="{5D186B70-E765-4941-AE8E-0B9CBFE8DA32}"/>
    <cellStyle name="Style 136" xfId="4297" xr:uid="{68E54FAE-AF5B-49B2-9519-54D87719D721}"/>
    <cellStyle name="Style 137" xfId="4298" xr:uid="{18D72A79-1E44-4048-91A8-36B31B5D4CAB}"/>
    <cellStyle name="Style 138" xfId="4299" xr:uid="{BACAAB83-7F83-48BE-8486-BA50896F75A0}"/>
    <cellStyle name="Style 139" xfId="4300" xr:uid="{3D11B77B-0B64-4DBE-A9F2-2B1C1C7344E3}"/>
    <cellStyle name="Style 14" xfId="4301" xr:uid="{14A16AAB-CFE1-45B2-BC34-63FB772DBCEF}"/>
    <cellStyle name="Style 140" xfId="4302" xr:uid="{936BAFB5-DF74-4F6A-8C4E-604A57BCB285}"/>
    <cellStyle name="Style 141" xfId="4303" xr:uid="{BC33A143-D99B-4C27-BEA7-E7107C11C5AE}"/>
    <cellStyle name="Style 142" xfId="4304" xr:uid="{E0ECBAF7-3A9E-421F-A0F1-DBD8553119B0}"/>
    <cellStyle name="Style 143" xfId="4305" xr:uid="{99539FDC-F949-4F5E-9D8B-BC96EF1B3E5C}"/>
    <cellStyle name="Style 144" xfId="4306" xr:uid="{A5DBDDF6-77B7-4F06-A665-FE0B39C802A9}"/>
    <cellStyle name="Style 145" xfId="4307" xr:uid="{4FBA8306-1AE6-458F-B7C6-D652DAA0A727}"/>
    <cellStyle name="Style 146" xfId="4308" xr:uid="{1992D858-3A72-401E-9585-A14316AB3296}"/>
    <cellStyle name="Style 147" xfId="4309" xr:uid="{71F3EE2E-03CB-428B-8FBC-89175A510FFC}"/>
    <cellStyle name="Style 148" xfId="4310" xr:uid="{82F4F063-FCAE-4AEF-BDBF-F716781D75BD}"/>
    <cellStyle name="Style 149" xfId="4311" xr:uid="{05953F91-F6DE-471C-899F-003F14934944}"/>
    <cellStyle name="Style 15" xfId="4312" xr:uid="{73B44464-3862-4A4C-BB4B-B2F869831CB9}"/>
    <cellStyle name="Style 150" xfId="4313" xr:uid="{E4D8512B-1D63-4DEE-A3DC-768E4EDAA270}"/>
    <cellStyle name="Style 151" xfId="4314" xr:uid="{D7BD3932-EDF9-49E1-A9B1-39F481334E6E}"/>
    <cellStyle name="Style 152" xfId="4315" xr:uid="{0E08CB19-B971-4BA6-8287-65D4F5E1272D}"/>
    <cellStyle name="Style 153" xfId="4316" xr:uid="{4B2DA2B5-FE08-4C6B-80CF-6F0D9D92FADB}"/>
    <cellStyle name="Style 154" xfId="4317" xr:uid="{C23489EB-9394-4118-9496-37CD6CFC8DB7}"/>
    <cellStyle name="Style 155" xfId="4318" xr:uid="{BC130BA4-7855-4E19-B7F8-546E20063200}"/>
    <cellStyle name="Style 156" xfId="4319" xr:uid="{93F7D0B6-9358-4C8D-BF95-B7BCBB52CC41}"/>
    <cellStyle name="Style 157" xfId="4320" xr:uid="{E54491EF-77CF-47C2-8454-85AAF6A9D447}"/>
    <cellStyle name="Style 158" xfId="4321" xr:uid="{8A4499F2-8C29-4E1B-BC14-F9209EC46D34}"/>
    <cellStyle name="Style 159" xfId="4322" xr:uid="{9B83AEE0-B8EE-4205-9B87-EB34DDA0AA20}"/>
    <cellStyle name="Style 16" xfId="4323" xr:uid="{0C03E46F-86F4-4B0B-8F75-9C5DFF452F44}"/>
    <cellStyle name="Style 160" xfId="4324" xr:uid="{C5883279-A53F-4397-A2B5-22CE0B74C27E}"/>
    <cellStyle name="Style 161" xfId="4325" xr:uid="{ECA3F9FC-4F4F-464B-9C71-0333B97A229B}"/>
    <cellStyle name="Style 162" xfId="4326" xr:uid="{E6E84820-214A-43E2-8ADA-48D532AC62A6}"/>
    <cellStyle name="Style 163" xfId="4327" xr:uid="{34667521-E34D-47B5-8F6C-DE160E725C9A}"/>
    <cellStyle name="Style 164" xfId="4328" xr:uid="{36ABFA8F-162B-4E69-9E9E-4062093B983D}"/>
    <cellStyle name="Style 165" xfId="4329" xr:uid="{B8A16B0E-E36E-4082-A603-AD15EB84D3DE}"/>
    <cellStyle name="Style 166" xfId="4330" xr:uid="{A8AD0944-6BF8-4AE0-B3D8-2782FFE2E1BA}"/>
    <cellStyle name="Style 167" xfId="4331" xr:uid="{9FAD83A2-F219-4C90-9B19-F44B3BC1049D}"/>
    <cellStyle name="Style 168" xfId="4332" xr:uid="{26F5678A-9235-4467-8BEE-5E79B9DD0B52}"/>
    <cellStyle name="Style 169" xfId="4333" xr:uid="{8939B44F-A9F4-4AFC-BBDE-BEC853191D75}"/>
    <cellStyle name="Style 17" xfId="4334" xr:uid="{6F20BC50-AC73-40EE-98DD-90DAD24BB4EB}"/>
    <cellStyle name="Style 170" xfId="4335" xr:uid="{9F2A1B7B-AF48-4F2F-848F-75CF45D45A5A}"/>
    <cellStyle name="Style 171" xfId="4336" xr:uid="{B11D2246-A863-4D3E-BDDA-ACC7F51A9A5F}"/>
    <cellStyle name="Style 172" xfId="4337" xr:uid="{FFF291AB-C12B-46DF-AEE5-846B1E972DDD}"/>
    <cellStyle name="Style 173" xfId="4338" xr:uid="{87757ED0-6B71-46B1-B1B1-B074CAA242B4}"/>
    <cellStyle name="Style 174" xfId="4339" xr:uid="{D4DB7BB0-2245-4E19-8DA5-9755334DACC1}"/>
    <cellStyle name="Style 175" xfId="4340" xr:uid="{3E3ED253-C5F2-4A34-9F4E-D2F766FC50A8}"/>
    <cellStyle name="Style 176" xfId="4341" xr:uid="{46110AAA-BBCA-4236-91BD-A0EFC42579EB}"/>
    <cellStyle name="Style 177" xfId="4342" xr:uid="{271DEC16-A06D-42C4-961B-2678FFB1B589}"/>
    <cellStyle name="Style 178" xfId="4343" xr:uid="{5339040B-B3B9-48F8-A5FA-BA58850AFE5B}"/>
    <cellStyle name="Style 179" xfId="4344" xr:uid="{F0A281FD-C8BA-4E21-B9A4-232F06FFECB0}"/>
    <cellStyle name="Style 18" xfId="4345" xr:uid="{A7CE9043-810E-4E82-A8B6-942093691227}"/>
    <cellStyle name="Style 180" xfId="4346" xr:uid="{C083891F-1A1C-47D8-BB40-76660F6C3CFF}"/>
    <cellStyle name="Style 181" xfId="4347" xr:uid="{9AE30C06-86C5-4793-9A77-35C6D3A8407D}"/>
    <cellStyle name="Style 182" xfId="4348" xr:uid="{EC355D65-6987-40CE-9372-20ACEA7D2EA6}"/>
    <cellStyle name="Style 183" xfId="4349" xr:uid="{C4F88273-2A4D-46D7-82DB-7A84234377FA}"/>
    <cellStyle name="Style 184" xfId="4350" xr:uid="{9C42A429-C85C-4F31-A5BF-9B2DEEC4EABF}"/>
    <cellStyle name="Style 185" xfId="4351" xr:uid="{91ACD1D7-DA2C-4553-8D11-99ED02638D88}"/>
    <cellStyle name="Style 186" xfId="4352" xr:uid="{E6BEE45C-4170-47D7-9D71-834C693865BE}"/>
    <cellStyle name="Style 187" xfId="4353" xr:uid="{BE25F94E-2AC6-4A56-887A-E048E23373A0}"/>
    <cellStyle name="Style 188" xfId="4354" xr:uid="{FA3C7AF0-01A6-4AA3-A89B-BC49B24409F4}"/>
    <cellStyle name="Style 189" xfId="4355" xr:uid="{2C9E8D3B-41E2-4F31-B987-84A80F31C0BD}"/>
    <cellStyle name="Style 19" xfId="4356" xr:uid="{7B19BF20-8DD4-4B1D-A10E-016302D718BB}"/>
    <cellStyle name="Style 190" xfId="4357" xr:uid="{D7ED971B-3D58-4760-B1ED-30A37689ED2F}"/>
    <cellStyle name="Style 191" xfId="4358" xr:uid="{D49426E1-C2DD-4F7E-933D-036B8DB045CA}"/>
    <cellStyle name="Style 192" xfId="4359" xr:uid="{B55748E7-1019-4A5A-98DA-744024B236BA}"/>
    <cellStyle name="Style 193" xfId="4360" xr:uid="{D75F3F21-537C-49E2-91C9-0A4D97F67B88}"/>
    <cellStyle name="Style 194" xfId="4361" xr:uid="{D1BC6CF6-3E1D-459F-BE6A-A03DAADF1985}"/>
    <cellStyle name="Style 195" xfId="4362" xr:uid="{A0743F0A-EFEC-4393-A2A6-7DC3948932C5}"/>
    <cellStyle name="Style 196" xfId="4363" xr:uid="{F3C265A0-F785-4F96-8A10-855466647472}"/>
    <cellStyle name="Style 197" xfId="4364" xr:uid="{E957923A-6FA4-436C-9657-8F4A0C746693}"/>
    <cellStyle name="Style 198" xfId="4365" xr:uid="{354A5D5E-5426-40D8-996E-C0BEED3DF3FE}"/>
    <cellStyle name="Style 199" xfId="4366" xr:uid="{3071F16A-B44B-472B-8C5C-4A96D0950DF5}"/>
    <cellStyle name="Style 2" xfId="4367" xr:uid="{615BDC4B-9E6C-4C9A-A1A8-641E33055EA8}"/>
    <cellStyle name="Style 20" xfId="4368" xr:uid="{98B6210F-0207-4846-B40E-D0E470FF7452}"/>
    <cellStyle name="Style 200" xfId="4369" xr:uid="{4B9ECDEB-F8BD-4496-91D5-4ED7DB311603}"/>
    <cellStyle name="Style 201" xfId="4370" xr:uid="{37E645DF-FE79-416C-90A2-D6FDA641EE1B}"/>
    <cellStyle name="Style 202" xfId="4371" xr:uid="{23888E8A-9247-4971-B48D-BFA885BF0225}"/>
    <cellStyle name="Style 203" xfId="4372" xr:uid="{03C54EF0-41AF-4125-A233-F82A7CAFC45B}"/>
    <cellStyle name="Style 204" xfId="4373" xr:uid="{8C156A09-3D3B-4ABB-B1EC-AD2D30654B26}"/>
    <cellStyle name="Style 205" xfId="4374" xr:uid="{031149DA-7CDD-4787-ADA6-EBB0B170DE93}"/>
    <cellStyle name="Style 206" xfId="4375" xr:uid="{8527E7AB-88B4-4603-850E-9C67DA5CC339}"/>
    <cellStyle name="Style 207" xfId="4376" xr:uid="{26C864B5-21D9-4814-96AE-3AE8E0DAC8F0}"/>
    <cellStyle name="Style 208" xfId="4377" xr:uid="{4C17D892-96B4-4B89-A4D9-8F507A338F3B}"/>
    <cellStyle name="Style 209" xfId="4378" xr:uid="{9EFCAC24-28CC-435C-BDDE-D2BA1B84807C}"/>
    <cellStyle name="Style 21" xfId="4379" xr:uid="{25613314-A494-44CB-82EE-64A69F78D466}"/>
    <cellStyle name="Style 21 2" xfId="4380" xr:uid="{18D21CE8-0D68-40AC-8FBA-B705689F72F6}"/>
    <cellStyle name="Style 21 3" xfId="110" xr:uid="{0A12C5A0-35AD-4CA1-9566-742F6FDD45C0}"/>
    <cellStyle name="Style 22" xfId="4381" xr:uid="{37419791-6220-4765-AD4E-F1CCDFA8EDFD}"/>
    <cellStyle name="Style 22 2" xfId="4382" xr:uid="{12FA53EE-6DFB-4715-8873-34808C92E7A1}"/>
    <cellStyle name="Style 22 2 2" xfId="108" xr:uid="{C99C3A0E-54BF-4D4D-B49B-12DDEAB5E67D}"/>
    <cellStyle name="Style 22 3" xfId="4383" xr:uid="{F16E853C-6730-4349-BDD3-1CD3EFB0CEA5}"/>
    <cellStyle name="Style 22 3 2" xfId="107" xr:uid="{6ED38D05-0F30-4201-B93B-1C728329D44F}"/>
    <cellStyle name="Style 22 4" xfId="4384" xr:uid="{46DB44D3-50DB-4C2F-8F2D-9E05F0599BF8}"/>
    <cellStyle name="Style 22 5" xfId="109" xr:uid="{9E9FE729-85AA-40E5-B903-8F469D4CE1FA}"/>
    <cellStyle name="Style 23" xfId="65" xr:uid="{FF08A51B-D4D9-4F2E-B06C-BDB9514C6DB8}"/>
    <cellStyle name="Style 23 2" xfId="66" xr:uid="{DEA09C61-12D1-4FED-98F5-22AF5FFB4209}"/>
    <cellStyle name="Style 23 2 2" xfId="80" xr:uid="{A9480697-6C90-4BCB-8BAB-F9B809751620}"/>
    <cellStyle name="Style 23 2 2 2" xfId="97" xr:uid="{6A1B04BE-D043-4003-B540-224E43F5E97F}"/>
    <cellStyle name="Style 23 2 2 2 2" xfId="4606" xr:uid="{07B8BFB9-C0E0-402B-A208-D1EA57657832}"/>
    <cellStyle name="Style 23 2 2 3" xfId="4646" xr:uid="{E57231C3-8E77-4D76-9169-ABDA6154AEC6}"/>
    <cellStyle name="Style 23 2 2 3 2" xfId="4683" xr:uid="{C58191CC-7FBA-4493-9B49-18C91B92EB2A}"/>
    <cellStyle name="Style 23 3" xfId="81" xr:uid="{C72232D6-FB4F-47C5-B0B6-90C1E5DDEA30}"/>
    <cellStyle name="Style 23 3 2" xfId="96" xr:uid="{CCE571C3-903E-4516-B757-B65D3CB86C24}"/>
    <cellStyle name="Style 23 3 2 2" xfId="4607" xr:uid="{1052CECB-31C6-4379-9F39-048FF0E7BA08}"/>
    <cellStyle name="Style 23 3 3" xfId="4647" xr:uid="{9FAFD3F5-C5D4-4AF8-87DD-FEB29E8785B5}"/>
    <cellStyle name="Style 23 3 3 2" xfId="4684" xr:uid="{A2C6B6DA-B3A2-4D9A-BE0E-EBFF466C7ED6}"/>
    <cellStyle name="Style 24" xfId="4385" xr:uid="{7CB68C95-3EAC-4171-8771-E4FA578177A8}"/>
    <cellStyle name="Style 24 2" xfId="4386" xr:uid="{79A5E3CC-E8BA-4F58-BD1E-CEA80230BD00}"/>
    <cellStyle name="Style 24 3" xfId="4387" xr:uid="{8366646F-1048-4A67-98BA-FC603A1B1755}"/>
    <cellStyle name="Style 24 4" xfId="4388" xr:uid="{DAD13B41-7DDA-48AF-8B44-8E7FFE58B0E2}"/>
    <cellStyle name="Style 24 5" xfId="106" xr:uid="{052406FE-FB34-4BD6-8817-1EBE37C2A43B}"/>
    <cellStyle name="Style 25" xfId="4389" xr:uid="{52525822-284F-404E-AB62-F345D84E7C22}"/>
    <cellStyle name="Style 25 2" xfId="4390" xr:uid="{5C2CC3EF-89D2-4A96-B445-BA4B083672DC}"/>
    <cellStyle name="Style 25 2 2" xfId="104" xr:uid="{E4E25373-08AF-4A31-BD27-2785302AEFB3}"/>
    <cellStyle name="Style 25 3" xfId="4391" xr:uid="{1B7FECA2-FE9B-4EC1-8764-54180EDD11BB}"/>
    <cellStyle name="Style 25 4" xfId="105" xr:uid="{62A652A7-5B88-4891-A57C-720BAB174257}"/>
    <cellStyle name="Style 26" xfId="4392" xr:uid="{8A281EF2-2392-4BB5-AB8F-57FAB9E95571}"/>
    <cellStyle name="Style 26 2" xfId="4393" xr:uid="{EAF89BD1-7CB4-47C5-97C6-08FB7EC66DBB}"/>
    <cellStyle name="Style 26 3" xfId="4394" xr:uid="{212E30F8-0EAB-40CC-93F5-7FA79428DC66}"/>
    <cellStyle name="Style 26 4" xfId="4395" xr:uid="{41081C49-350C-4926-8225-99411180BCE6}"/>
    <cellStyle name="Style 26 5" xfId="103" xr:uid="{65537103-4149-4EA2-ACC5-9A88046B5D92}"/>
    <cellStyle name="Style 27" xfId="4396" xr:uid="{2F8EB3AC-3535-4955-909D-60C7687A0725}"/>
    <cellStyle name="Style 28" xfId="4397" xr:uid="{AE03E618-DD07-45B2-896E-F0CA7115D021}"/>
    <cellStyle name="Style 29" xfId="4398" xr:uid="{F692AD4E-18C7-4F7C-8BCC-D1A99726C6C0}"/>
    <cellStyle name="Style 3" xfId="4399" xr:uid="{7DB8A441-B72F-4E53-B8A7-999FF998AC17}"/>
    <cellStyle name="Style 30" xfId="4400" xr:uid="{BCEEE834-4D0E-4C09-8958-30294FC81F9C}"/>
    <cellStyle name="Style 31" xfId="4401" xr:uid="{210A5C73-F613-4E98-80D8-26E87748A136}"/>
    <cellStyle name="Style 32" xfId="4402" xr:uid="{DD1DE6EC-B2E1-45D9-8BF4-DB3906457838}"/>
    <cellStyle name="Style 33" xfId="4403" xr:uid="{51726A1E-8085-4B85-8CCB-7E4DD8CE20F0}"/>
    <cellStyle name="Style 34" xfId="4404" xr:uid="{325E4B19-9D73-496A-B9DD-1E17A4879A5A}"/>
    <cellStyle name="Style 35" xfId="4405" xr:uid="{A0ACF95B-C240-4967-8598-443943207AAD}"/>
    <cellStyle name="Style 36" xfId="4406" xr:uid="{EC2773C9-941A-4699-BED1-54278676654A}"/>
    <cellStyle name="Style 37" xfId="4407" xr:uid="{3EE0B1FF-AC1C-458D-8E30-476975D44EF6}"/>
    <cellStyle name="Style 38" xfId="4408" xr:uid="{2F0BEA44-39AF-4EAA-A419-5183100AF69D}"/>
    <cellStyle name="Style 39" xfId="4409" xr:uid="{918CE764-BE20-4B83-8D1A-68BE954E4F55}"/>
    <cellStyle name="Style 4" xfId="4410" xr:uid="{BCBABA9A-D5D5-4EB2-871E-2D7D224F81E1}"/>
    <cellStyle name="Style 40" xfId="4411" xr:uid="{10A607E8-3777-4AEE-A274-41F536C9EB3B}"/>
    <cellStyle name="Style 41" xfId="4412" xr:uid="{14D4A1FA-CC0A-49A8-BC43-93BBF33932B1}"/>
    <cellStyle name="Style 42" xfId="4413" xr:uid="{6FA57FFD-F1BE-4A5C-8591-A2A6A0EC0141}"/>
    <cellStyle name="Style 43" xfId="4414" xr:uid="{AC19D4BB-155B-4CAE-9365-59F70FAAC2CD}"/>
    <cellStyle name="Style 44" xfId="4415" xr:uid="{531F48AA-FFF7-406B-8BC7-12043EDF6DDE}"/>
    <cellStyle name="Style 45" xfId="4416" xr:uid="{4D0D03DF-1330-4DCF-AE94-8B88E2BFD2D4}"/>
    <cellStyle name="Style 46" xfId="4417" xr:uid="{A807D01C-4342-423D-855F-DF0C82C4545D}"/>
    <cellStyle name="Style 47" xfId="4418" xr:uid="{E38E5065-D973-4555-B170-A527BED88838}"/>
    <cellStyle name="Style 48" xfId="4419" xr:uid="{7073C45A-455A-4715-9A68-DE8472C262E3}"/>
    <cellStyle name="Style 49" xfId="4420" xr:uid="{9527335D-5DDF-414B-9079-7DABD0A30045}"/>
    <cellStyle name="Style 5" xfId="4421" xr:uid="{3B0A1122-C237-400F-88BF-3FBB6F761143}"/>
    <cellStyle name="Style 50" xfId="4422" xr:uid="{01C7591D-9CB1-4A30-B7D7-12DB5F087FB3}"/>
    <cellStyle name="Style 51" xfId="4423" xr:uid="{05C3A794-4FC6-4FA1-A847-5297358B09D6}"/>
    <cellStyle name="Style 52" xfId="4424" xr:uid="{16C863F6-742A-4208-A242-DB6120D3E8BA}"/>
    <cellStyle name="Style 53" xfId="4425" xr:uid="{8A017591-0434-4126-9A40-EF452331AF71}"/>
    <cellStyle name="Style 54" xfId="4426" xr:uid="{EEB0C10E-2D09-4FE2-978E-98599D03A31F}"/>
    <cellStyle name="Style 55" xfId="4427" xr:uid="{9B9164EA-4586-47B4-B7BB-6F01FED63964}"/>
    <cellStyle name="Style 56" xfId="4428" xr:uid="{14705CCE-1890-4D21-A554-2D7A59426341}"/>
    <cellStyle name="Style 57" xfId="4429" xr:uid="{F20C39B7-E74B-4FDB-9D0E-A0A461C8FC46}"/>
    <cellStyle name="Style 58" xfId="4430" xr:uid="{DE01C344-C570-4A4B-99B1-378709C1D25D}"/>
    <cellStyle name="Style 59" xfId="4431" xr:uid="{98C56C62-6648-4155-90C2-C80E73787BB3}"/>
    <cellStyle name="Style 6" xfId="4432" xr:uid="{676F0E94-F3CA-4E1E-A4D5-05C3F88D936A}"/>
    <cellStyle name="Style 60" xfId="4433" xr:uid="{F234618E-8D5B-4855-86C3-9CF087E6DA19}"/>
    <cellStyle name="Style 61" xfId="4434" xr:uid="{97D2FFEB-8880-4141-8299-056988A9B14F}"/>
    <cellStyle name="Style 62" xfId="4435" xr:uid="{7A011393-F525-4A1E-8A8F-2DC9E24B8FA2}"/>
    <cellStyle name="Style 63" xfId="4436" xr:uid="{8ED96CB2-01BC-4501-A1B6-DA23AB12CBFC}"/>
    <cellStyle name="Style 64" xfId="4437" xr:uid="{AD64EA61-6742-4BBC-98CA-10A046FB2D76}"/>
    <cellStyle name="Style 65" xfId="4438" xr:uid="{04CB9FB8-C3A6-4008-8E22-04DE896FDF13}"/>
    <cellStyle name="Style 66" xfId="4439" xr:uid="{752476E9-024A-45DC-BB3C-1D7ED649CD41}"/>
    <cellStyle name="Style 67" xfId="4440" xr:uid="{EDD5EFC1-F76E-47EF-9898-5FBCF12538E6}"/>
    <cellStyle name="Style 68" xfId="4441" xr:uid="{DC1528D8-F67E-4FF4-8A17-57AFBFDF1AA4}"/>
    <cellStyle name="Style 69" xfId="4442" xr:uid="{BE0D29FF-FB1F-4701-B80F-FD1EC5D3911E}"/>
    <cellStyle name="Style 7" xfId="4443" xr:uid="{616B3C7A-01EA-4A2B-A641-B15F2E3DE202}"/>
    <cellStyle name="Style 70" xfId="4444" xr:uid="{288319F8-B379-4B97-A5C2-9BA49DB86BE2}"/>
    <cellStyle name="Style 71" xfId="4445" xr:uid="{CAA6D90D-3B3A-4249-AF90-FB7E1F51203A}"/>
    <cellStyle name="Style 72" xfId="4446" xr:uid="{E6E2D24D-3471-46B3-813A-75688272A42B}"/>
    <cellStyle name="Style 73" xfId="4447" xr:uid="{4E3E5390-52DC-4AC5-9E00-4E17134CDAF4}"/>
    <cellStyle name="Style 74" xfId="4448" xr:uid="{8F5EF2AE-D413-4E1E-A0A2-7C815BEDCC95}"/>
    <cellStyle name="Style 75" xfId="4449" xr:uid="{42EB984D-A845-42A7-B823-42DABCCF7B88}"/>
    <cellStyle name="Style 76" xfId="4450" xr:uid="{CDD0F26E-538B-4018-BF52-1F6D38C596AD}"/>
    <cellStyle name="Style 77" xfId="4451" xr:uid="{64D749C5-49C9-4F7B-BF40-797367092CB0}"/>
    <cellStyle name="Style 78" xfId="4452" xr:uid="{70ABFCA7-EC2C-4553-B3E8-7A0E55352D44}"/>
    <cellStyle name="Style 79" xfId="4453" xr:uid="{C19B4FF8-9ABD-4364-9503-45343026EBE6}"/>
    <cellStyle name="Style 8" xfId="4454" xr:uid="{AEAA104E-0167-46E4-9462-40A420F5D766}"/>
    <cellStyle name="Style 80" xfId="4455" xr:uid="{895AA0C9-3487-4E8A-B238-5EDD8BB3A216}"/>
    <cellStyle name="Style 81" xfId="4456" xr:uid="{AA17349A-CCFE-4118-875D-9A19782DFAC2}"/>
    <cellStyle name="Style 82" xfId="4457" xr:uid="{5811C64E-C8D0-416D-8BF5-E0788EC91781}"/>
    <cellStyle name="Style 83" xfId="4458" xr:uid="{AEBD935C-A6D9-4ABB-ACD0-63735F3C5707}"/>
    <cellStyle name="Style 84" xfId="4459" xr:uid="{CD5C6C5F-9DA8-4D27-B14A-53295BA3B6C1}"/>
    <cellStyle name="Style 85" xfId="4460" xr:uid="{9379BFCC-BA26-4C41-95BB-2541D5BE8E78}"/>
    <cellStyle name="Style 86" xfId="4461" xr:uid="{8EE7FD69-266B-4660-81C3-77026588EC65}"/>
    <cellStyle name="Style 87" xfId="4462" xr:uid="{A0F817E8-230D-4DE1-951A-55B84DEE7CBA}"/>
    <cellStyle name="Style 88" xfId="4463" xr:uid="{E81C94A0-70ED-42A8-812B-BE63770EA342}"/>
    <cellStyle name="Style 89" xfId="4464" xr:uid="{1DFB7EAB-3D63-4058-9288-92249148C62B}"/>
    <cellStyle name="Style 9" xfId="4465" xr:uid="{FB3D308C-59B6-421A-A498-22C51698A7BB}"/>
    <cellStyle name="Style 90" xfId="4466" xr:uid="{847B3CFC-FECF-496B-ABC1-3CE7E2B0E440}"/>
    <cellStyle name="Style 91" xfId="4467" xr:uid="{D4F8B781-CE44-4A9A-B1FA-6EF86CE1430C}"/>
    <cellStyle name="Style 92" xfId="4468" xr:uid="{ECDFECF3-D495-49B4-AE48-9009F0CE3EAD}"/>
    <cellStyle name="Style 93" xfId="4469" xr:uid="{B08A5EB4-DF73-4D7B-BC57-81D7605CB32D}"/>
    <cellStyle name="Style 94" xfId="4470" xr:uid="{499F008E-C340-4017-9C88-F12AA17DF40B}"/>
    <cellStyle name="Style 95" xfId="4471" xr:uid="{FE4FC828-9C26-4ADC-82BE-07F519033940}"/>
    <cellStyle name="Style 96" xfId="4472" xr:uid="{7C3CC937-FDDB-4D11-9821-4D003110AA87}"/>
    <cellStyle name="Style 97" xfId="4473" xr:uid="{051D99B0-EF38-4EE1-8BAA-A96B189D8AFC}"/>
    <cellStyle name="Style 98" xfId="4474" xr:uid="{D98E9B73-A563-4325-925C-DD59192D3560}"/>
    <cellStyle name="Style 99" xfId="4475" xr:uid="{77BC30F3-79F0-4189-B6F2-5068B20CD0BA}"/>
    <cellStyle name="STYLE1" xfId="4476" xr:uid="{6EAD8D92-9FB9-4EBB-A539-2D8F899F8F71}"/>
    <cellStyle name="STYLE2" xfId="4477" xr:uid="{6F22EDB9-5D6B-46AA-B74D-DF8C9606085D}"/>
    <cellStyle name="STYLE3" xfId="4478" xr:uid="{1B123BD0-3AEF-4737-890B-870149E9A9C0}"/>
    <cellStyle name="Subhead" xfId="4479" xr:uid="{3EB3C612-EFA6-4232-9C8F-8723CC382F08}"/>
    <cellStyle name="Subtotal_left" xfId="4480" xr:uid="{C59C4CE2-B573-4F13-A7C4-B8D73D224A9D}"/>
    <cellStyle name="SwitchCell" xfId="4481" xr:uid="{829F6930-B7B1-4E2A-8768-E744529EDF85}"/>
    <cellStyle name="t" xfId="4482" xr:uid="{F8CA1A6D-107B-4BBE-BF89-9AA80177A63B}"/>
    <cellStyle name="Table Col Head" xfId="4483" xr:uid="{F3E19D93-9C58-4044-88AE-A3ACE34F0DBD}"/>
    <cellStyle name="Table Head" xfId="4484" xr:uid="{5AC624F6-52E5-4265-94CA-A4CA5F50446D}"/>
    <cellStyle name="Table Head Aligned" xfId="4485" xr:uid="{40AB9D89-4727-4B08-A921-8CC3C518C00D}"/>
    <cellStyle name="Table Head Aligned 2" xfId="4575" xr:uid="{53547E4E-B817-42FE-A3E8-E5D565B1414E}"/>
    <cellStyle name="Table Head Blue" xfId="4486" xr:uid="{0B07027A-138F-4EB9-83EB-39952CD8B9A9}"/>
    <cellStyle name="Table Head Green" xfId="4487" xr:uid="{E00033AF-A348-41DD-A16D-DF0535C24697}"/>
    <cellStyle name="Table Head Green 2" xfId="4577" xr:uid="{9E5F77C4-1C84-4FD4-A564-FDED5B64E249}"/>
    <cellStyle name="Table Head_Val_Sum_Graph" xfId="4488" xr:uid="{131D5D67-9C4F-4CAC-ADDA-0E58F0490E79}"/>
    <cellStyle name="Table Sub Head" xfId="4489" xr:uid="{B56E4D19-13E0-4723-9BB1-7D41E803511F}"/>
    <cellStyle name="Table Text" xfId="4490" xr:uid="{AA0260DB-40ED-4D70-AAF9-D32B3AEDC745}"/>
    <cellStyle name="Table Title" xfId="4491" xr:uid="{613FCF2E-8354-4D13-A380-7EA53D033568}"/>
    <cellStyle name="Table Units" xfId="4492" xr:uid="{339B34B2-A3F6-467F-AA33-2F66BE640EFF}"/>
    <cellStyle name="Table_Header" xfId="4493" xr:uid="{CE2DAEDE-EA8F-410B-A209-2C7A7E468387}"/>
    <cellStyle name="TableBorder" xfId="4494" xr:uid="{34C6CBA5-D69B-4973-B250-7E7603710BAF}"/>
    <cellStyle name="TableColumnHeader" xfId="4495" xr:uid="{3AD7D1A6-F7B3-43FE-990B-DE45B789987A}"/>
    <cellStyle name="TableColumnHeader 2" xfId="4601" xr:uid="{89BA64D1-DA18-4F1F-9E52-A0D9DE65B8EA}"/>
    <cellStyle name="TableColumnHeader 2 2" xfId="4664" xr:uid="{4C3144E4-1024-4E4F-B9BE-642821CAEEC9}"/>
    <cellStyle name="TableColumnHeader 3" xfId="102" xr:uid="{0501D00F-6C16-4AAE-8D21-03DB96D6C959}"/>
    <cellStyle name="TableHeading" xfId="4496" xr:uid="{3E54D2A7-0D0F-4A48-9BC3-478A9388E9E7}"/>
    <cellStyle name="TableHighlight" xfId="4497" xr:uid="{0DA10651-E5DB-4178-8585-8858F6AC8861}"/>
    <cellStyle name="TableNote" xfId="4498" xr:uid="{5649F109-D7D7-41F9-916A-38224DE3F5DA}"/>
    <cellStyle name="test a style" xfId="4499" xr:uid="{3D6B1149-BD94-44AF-95F7-C5AE237A02E9}"/>
    <cellStyle name="test a style 2" xfId="4578" xr:uid="{7A6595FE-2571-43FD-9FA3-16783B8290D1}"/>
    <cellStyle name="Text 1" xfId="4500" xr:uid="{C714EC7F-6D42-4B39-AFAE-C59502EB59E9}"/>
    <cellStyle name="Text Head 1" xfId="4501" xr:uid="{09E16837-FD38-43D9-AADA-C7731DD8D2B0}"/>
    <cellStyle name="Text Indent A" xfId="4502" xr:uid="{BD26E06E-7811-46F7-AB97-A5FA51DE2190}"/>
    <cellStyle name="Text Indent B" xfId="4503" xr:uid="{875FDB64-6E0C-4161-B04D-01DDF645F157}"/>
    <cellStyle name="Text Indent C" xfId="4504" xr:uid="{5BCE33A3-54B6-4D4D-91B2-2A54719432B7}"/>
    <cellStyle name="Text Wrap" xfId="4505" xr:uid="{A54F6FC9-D25F-4A5B-9B53-CC0D53A428AF}"/>
    <cellStyle name="Time" xfId="4506" xr:uid="{E6355649-E5BE-4FBA-9CDC-4ADD02A5806B}"/>
    <cellStyle name="Times 10" xfId="4507" xr:uid="{00B3C233-C171-4767-947A-6DCDB33776E6}"/>
    <cellStyle name="Times 12" xfId="4508" xr:uid="{C38A9C65-B25A-4AB3-955E-D8013AB2E0F6}"/>
    <cellStyle name="Times New Roman" xfId="4509" xr:uid="{11318791-AACD-4DCA-A39A-87101EBEA7D3}"/>
    <cellStyle name="Title 2" xfId="67" xr:uid="{683419CB-5B53-47AD-8812-1475549F8A6F}"/>
    <cellStyle name="Title 2 2" xfId="4510" xr:uid="{162DF0A0-3FF3-4007-AF46-B07ED85AE394}"/>
    <cellStyle name="Title 3" xfId="4511" xr:uid="{8ECD0D2B-B338-4B7D-B56F-27A4682D30E6}"/>
    <cellStyle name="title1" xfId="4513" xr:uid="{34985860-E1A0-4503-ADD1-2B19AF175201}"/>
    <cellStyle name="title2" xfId="4514" xr:uid="{B1811526-E515-4902-86C5-992EEF94C9FB}"/>
    <cellStyle name="Title-2" xfId="4512" xr:uid="{AC650659-9D27-4FBE-BB2B-FED781597B16}"/>
    <cellStyle name="Titles" xfId="4515" xr:uid="{51CB6CB4-54F5-4E10-95D8-2B7CB85D85A2}"/>
    <cellStyle name="titre_col" xfId="4516" xr:uid="{5DEF6B3D-FAF6-4603-9724-788A62538D39}"/>
    <cellStyle name="TOC" xfId="4517" xr:uid="{00EE5E37-2338-43EC-A8D1-9C889A6125C3}"/>
    <cellStyle name="Total 2" xfId="68" xr:uid="{42750F20-ACE0-4CB4-B816-DCEB3A2498B5}"/>
    <cellStyle name="Total 2 10" xfId="4518" xr:uid="{AB94F957-8CD7-4463-9EC1-3AD741B06BB8}"/>
    <cellStyle name="Total 2 11" xfId="4639" xr:uid="{7A53B6F2-B360-4867-BE68-66FEFF255BD0}"/>
    <cellStyle name="Total 2 11 2" xfId="4676" xr:uid="{837A251A-4184-482F-9DC5-A4F41B5417E8}"/>
    <cellStyle name="Total 2 12" xfId="4627" xr:uid="{F07BDB9E-CC87-466F-97CA-B49670FD2828}"/>
    <cellStyle name="Total 2 2" xfId="75" xr:uid="{C0AB9DB2-9074-47B7-A177-ACC47C666BFF}"/>
    <cellStyle name="Total 2 2 2" xfId="93" xr:uid="{92E4FB2E-D960-4D58-91D1-9F38BE57F7F1}"/>
    <cellStyle name="Total 2 2 2 2" xfId="4659" xr:uid="{E177A149-359E-4A35-8B6E-D5F7D9E2EF05}"/>
    <cellStyle name="Total 2 2 2 2 2" xfId="4696" xr:uid="{8486BA78-9F5A-43BF-A994-9184AAF935AC}"/>
    <cellStyle name="Total 2 2 2 3" xfId="4608" xr:uid="{2C24EF70-23BE-4B04-9A5D-E4F6F25A3372}"/>
    <cellStyle name="Total 2 2 3" xfId="4645" xr:uid="{3BAC1E5B-2F97-4CBE-896A-3B006C329A1E}"/>
    <cellStyle name="Total 2 2 3 2" xfId="4682" xr:uid="{E8A32267-2466-49F0-BD2B-31B5C797D4DD}"/>
    <cellStyle name="Total 2 2 4" xfId="4621" xr:uid="{4F1CE657-7D05-44D4-BF59-B2BE1B8F69AB}"/>
    <cellStyle name="Total 2 3" xfId="87" xr:uid="{71FE5E9C-1B3A-4376-8179-DA622DC369BD}"/>
    <cellStyle name="Total 2 3 2" xfId="4653" xr:uid="{95D017B3-E0BA-4186-8EA2-D717DD0D33D8}"/>
    <cellStyle name="Total 2 3 2 2" xfId="4690" xr:uid="{A22DE289-0D30-4D56-BCE4-68114448B7C0}"/>
    <cellStyle name="Total 2 3 3" xfId="4614" xr:uid="{282D2F36-4E87-48A2-80FF-ACECDCE43370}"/>
    <cellStyle name="Total 2 4" xfId="4519" xr:uid="{D0288542-0594-4F33-A30E-EE3B407C699F}"/>
    <cellStyle name="Total 2 5" xfId="4520" xr:uid="{CD37DDBA-43E1-4228-A386-3A0C58F17652}"/>
    <cellStyle name="Total 2 6" xfId="4521" xr:uid="{FB8C3606-F623-4309-9EAD-5CDB4D20C965}"/>
    <cellStyle name="Total 2 7" xfId="4522" xr:uid="{E347F13E-04E2-45E2-B27B-47D3D3D2A7E2}"/>
    <cellStyle name="Total 2 8" xfId="4523" xr:uid="{A9783593-B529-4424-9879-5A7D6683D44D}"/>
    <cellStyle name="Total 2 9" xfId="4524" xr:uid="{9519D39A-7A03-42A7-BD42-301501B7E327}"/>
    <cellStyle name="Total 3" xfId="4525" xr:uid="{84419015-2575-4725-8A4C-1CB1B9273F79}"/>
    <cellStyle name="Total 3 2" xfId="101" xr:uid="{828EC242-D5A9-4079-877C-1EC0688CA0DD}"/>
    <cellStyle name="Total Bold" xfId="4526" xr:uid="{9E0723AA-5121-42D7-A77F-41AB860BE634}"/>
    <cellStyle name="Total Bold 2" xfId="100" xr:uid="{8481CF56-C887-469F-B429-CF6DF9F203CF}"/>
    <cellStyle name="Totals" xfId="4527" xr:uid="{CE55AE4D-FF04-4346-9029-4174B15C9C28}"/>
    <cellStyle name="Totals 2" xfId="4602" xr:uid="{BE6A75FB-F643-4878-A47F-453AF83D3C83}"/>
    <cellStyle name="Totals 2 2" xfId="4665" xr:uid="{D1941747-9BA2-4205-A441-F377B0CD8E5A}"/>
    <cellStyle name="Totals 3" xfId="99" xr:uid="{FFB176F3-E92D-4A52-BD32-F89692B29910}"/>
    <cellStyle name="Underline_Single" xfId="4528" xr:uid="{10B082CD-FF33-473C-954E-3EA8191C39CA}"/>
    <cellStyle name="UnProtectedCalc" xfId="4529" xr:uid="{E96876C7-E577-44C3-9AE1-3DEAFF012344}"/>
    <cellStyle name="UnProtectedCalc 2" xfId="4579" xr:uid="{FF3652E3-685D-4C4E-B244-4A3D27F4EC41}"/>
    <cellStyle name="Valuta (0)_Sheet1" xfId="4530" xr:uid="{E1A61BCD-7E76-4EF2-92A4-FD02ED4117A3}"/>
    <cellStyle name="Valuta_piv_polio" xfId="4531" xr:uid="{E7294336-D127-4396-8C15-C53AD6F88926}"/>
    <cellStyle name="Währung [0]_A17 - 31.03.1998" xfId="4532" xr:uid="{E97E71A9-28FC-4ED2-B210-4C81104F9089}"/>
    <cellStyle name="Währung_A17 - 31.03.1998" xfId="4533" xr:uid="{D8512D40-08DB-43EC-BF13-B0ACD1977575}"/>
    <cellStyle name="Warburg" xfId="4534" xr:uid="{87D5A94F-B109-48AD-A3D6-2B112671B11B}"/>
    <cellStyle name="Warning Text 2" xfId="69" xr:uid="{8835C6CE-DAE0-44CA-AC49-BD382E12964B}"/>
    <cellStyle name="Warning Text 2 2" xfId="4535" xr:uid="{5006469A-40A1-4373-BC6B-8894FDFBD6DD}"/>
    <cellStyle name="Warning Text 2 3" xfId="4536" xr:uid="{60864EB3-332B-44AB-A3D2-4385910887AB}"/>
    <cellStyle name="Warning Text 2 4" xfId="4537" xr:uid="{ADAC94B6-EDDF-41DA-88BB-BA9A06BAB5CF}"/>
    <cellStyle name="Warning Text 2 5" xfId="4538" xr:uid="{BD76E953-80AC-4B3D-9D59-51C4D9B339F5}"/>
    <cellStyle name="Warning Text 2 6" xfId="4539" xr:uid="{D2E7F2F6-4D83-4B91-9DBC-5A3F60A7530A}"/>
    <cellStyle name="Warning Text 2 7" xfId="4540" xr:uid="{63CCC606-A7C7-4FBC-886F-BF31C67E4A35}"/>
    <cellStyle name="Warning Text 2 8" xfId="4541" xr:uid="{ED89FE21-55AF-4BAD-9893-F08BC0462DAF}"/>
    <cellStyle name="Warning Text 2 9" xfId="4542" xr:uid="{BC806C7F-9355-4363-A8F2-8FA4492A0778}"/>
    <cellStyle name="Warning Text 3" xfId="4543" xr:uid="{9B295D19-3E16-4AB8-A343-816994F63FF4}"/>
    <cellStyle name="wild guess" xfId="4544" xr:uid="{0B41819F-1221-4187-93F2-C0F0A95841B7}"/>
    <cellStyle name="Wildguess" xfId="4545" xr:uid="{BB221A38-FAE5-4047-9091-CA981A176984}"/>
    <cellStyle name="Year" xfId="4546" xr:uid="{7D1E56E7-7B7B-4F3F-B613-FD467B94011A}"/>
    <cellStyle name="Year Estimate" xfId="4547" xr:uid="{A3FA5037-802F-422E-A7E1-A3B273B0ED67}"/>
    <cellStyle name="Year, Actual" xfId="4548" xr:uid="{9EDE8A14-7558-43B5-B64E-57FB1E5D36B0}"/>
    <cellStyle name="YearE_ Pies " xfId="4549" xr:uid="{0B318C15-CFDA-4198-AD19-A8EF20F613D0}"/>
    <cellStyle name="YearFormat" xfId="4550" xr:uid="{99EA5F1F-8030-4020-84BD-07A1D32A15B7}"/>
    <cellStyle name="YearFormat 2" xfId="4580" xr:uid="{B64B20A4-F877-4C19-960E-E926A22C6632}"/>
    <cellStyle name="Yen" xfId="4551" xr:uid="{75E22F30-A89F-41D9-BE28-970DFEEFEDA8}"/>
    <cellStyle name="YesNo" xfId="4552" xr:uid="{5A2CC1D9-6135-42F1-BBC8-380DAE00BCDF}"/>
    <cellStyle name="쬞\?1@" xfId="4553" xr:uid="{55B8B500-6004-423F-8477-FC2FDC4CAC9E}"/>
    <cellStyle name="千位分隔 2" xfId="4554" xr:uid="{866CFE74-319F-46B1-8792-6EA2DE19797F}"/>
    <cellStyle name="常规 2" xfId="4555" xr:uid="{29CCD1F9-9D48-4F76-AB8A-612150B62EF9}"/>
    <cellStyle name="標準_car_JP" xfId="4556" xr:uid="{4DBA299D-83DD-40E2-AAB3-37F88784F76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2" Type="http://schemas.openxmlformats.org/officeDocument/2006/relationships/image" Target="../media/image3.wmf"/><Relationship Id="rId1" Type="http://schemas.openxmlformats.org/officeDocument/2006/relationships/image" Target="../media/image2.jpeg"/></Relationships>
</file>

<file path=xl/drawings/_rels/drawing2.xml.rels><?xml version="1.0" encoding="UTF-8" standalone="yes"?>
<Relationships xmlns="http://schemas.openxmlformats.org/package/2006/relationships"><Relationship Id="rId2" Type="http://schemas.openxmlformats.org/officeDocument/2006/relationships/image" Target="../media/image3.wmf"/><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2" Type="http://schemas.openxmlformats.org/officeDocument/2006/relationships/image" Target="../media/image3.wmf"/><Relationship Id="rId1" Type="http://schemas.openxmlformats.org/officeDocument/2006/relationships/image" Target="../media/image2.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xdr:colOff>
      <xdr:row>0</xdr:row>
      <xdr:rowOff>130661</xdr:rowOff>
    </xdr:from>
    <xdr:to>
      <xdr:col>26</xdr:col>
      <xdr:colOff>511810</xdr:colOff>
      <xdr:row>11</xdr:row>
      <xdr:rowOff>133284</xdr:rowOff>
    </xdr:to>
    <xdr:grpSp>
      <xdr:nvGrpSpPr>
        <xdr:cNvPr id="2" name="Group 1">
          <a:extLst>
            <a:ext uri="{FF2B5EF4-FFF2-40B4-BE49-F238E27FC236}">
              <a16:creationId xmlns:a16="http://schemas.microsoft.com/office/drawing/2014/main" id="{B99EA1EA-B049-48DB-BA39-A45BB4802D7B}"/>
            </a:ext>
          </a:extLst>
        </xdr:cNvPr>
        <xdr:cNvGrpSpPr/>
      </xdr:nvGrpSpPr>
      <xdr:grpSpPr>
        <a:xfrm>
          <a:off x="296334" y="130661"/>
          <a:ext cx="20948226" cy="2098123"/>
          <a:chOff x="10997237" y="5479676"/>
          <a:chExt cx="8857420" cy="1900278"/>
        </a:xfrm>
      </xdr:grpSpPr>
      <xdr:pic>
        <xdr:nvPicPr>
          <xdr:cNvPr id="3" name="Picture 2">
            <a:extLst>
              <a:ext uri="{FF2B5EF4-FFF2-40B4-BE49-F238E27FC236}">
                <a16:creationId xmlns:a16="http://schemas.microsoft.com/office/drawing/2014/main" id="{FED32460-B16D-FF8B-28C8-9B9610DE0826}"/>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a:extLst>
              <a:ext uri="{FF2B5EF4-FFF2-40B4-BE49-F238E27FC236}">
                <a16:creationId xmlns:a16="http://schemas.microsoft.com/office/drawing/2014/main" id="{8EFB06D2-3A53-708C-203E-00F77781F1BD}"/>
              </a:ext>
            </a:extLst>
          </xdr:cNvPr>
          <xdr:cNvSpPr/>
        </xdr:nvSpPr>
        <xdr:spPr>
          <a:xfrm>
            <a:off x="11148967" y="6041838"/>
            <a:ext cx="8566570"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2015 - 2020 Lost Revenues Work Form</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grpSp>
    <xdr:clientData/>
  </xdr:twoCellAnchor>
  <xdr:twoCellAnchor>
    <xdr:from>
      <xdr:col>22</xdr:col>
      <xdr:colOff>433917</xdr:colOff>
      <xdr:row>8</xdr:row>
      <xdr:rowOff>149412</xdr:rowOff>
    </xdr:from>
    <xdr:to>
      <xdr:col>26</xdr:col>
      <xdr:colOff>46689</xdr:colOff>
      <xdr:row>11</xdr:row>
      <xdr:rowOff>0</xdr:rowOff>
    </xdr:to>
    <xdr:sp macro="" textlink="">
      <xdr:nvSpPr>
        <xdr:cNvPr id="5" name="TextBox 4">
          <a:extLst>
            <a:ext uri="{FF2B5EF4-FFF2-40B4-BE49-F238E27FC236}">
              <a16:creationId xmlns:a16="http://schemas.microsoft.com/office/drawing/2014/main" id="{3CB77DF1-2862-4158-BB04-28F2843F3B66}"/>
            </a:ext>
          </a:extLst>
        </xdr:cNvPr>
        <xdr:cNvSpPr txBox="1"/>
      </xdr:nvSpPr>
      <xdr:spPr>
        <a:xfrm>
          <a:off x="19179117" y="1612452"/>
          <a:ext cx="2142612" cy="3992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5.0 (2021)</a:t>
          </a:r>
          <a:endParaRPr lang="en-CA" sz="1400"/>
        </a:p>
      </xdr:txBody>
    </xdr:sp>
    <xdr:clientData/>
  </xdr:twoCellAnchor>
  <xdr:twoCellAnchor>
    <xdr:from>
      <xdr:col>1</xdr:col>
      <xdr:colOff>280147</xdr:colOff>
      <xdr:row>2</xdr:row>
      <xdr:rowOff>115800</xdr:rowOff>
    </xdr:from>
    <xdr:to>
      <xdr:col>1</xdr:col>
      <xdr:colOff>828814</xdr:colOff>
      <xdr:row>5</xdr:row>
      <xdr:rowOff>116044</xdr:rowOff>
    </xdr:to>
    <xdr:pic>
      <xdr:nvPicPr>
        <xdr:cNvPr id="6" name="Picture 5">
          <a:extLst>
            <a:ext uri="{FF2B5EF4-FFF2-40B4-BE49-F238E27FC236}">
              <a16:creationId xmlns:a16="http://schemas.microsoft.com/office/drawing/2014/main" id="{6160A9EE-941E-4FD5-A42A-500F728CE63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584947" y="481560"/>
          <a:ext cx="548667" cy="5488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1045875</xdr:colOff>
      <xdr:row>2</xdr:row>
      <xdr:rowOff>89025</xdr:rowOff>
    </xdr:from>
    <xdr:to>
      <xdr:col>2</xdr:col>
      <xdr:colOff>288311</xdr:colOff>
      <xdr:row>4</xdr:row>
      <xdr:rowOff>123246</xdr:rowOff>
    </xdr:to>
    <xdr:sp macro="" textlink="">
      <xdr:nvSpPr>
        <xdr:cNvPr id="7" name="Rectangle 6">
          <a:extLst>
            <a:ext uri="{FF2B5EF4-FFF2-40B4-BE49-F238E27FC236}">
              <a16:creationId xmlns:a16="http://schemas.microsoft.com/office/drawing/2014/main" id="{627D551F-DE01-4DA5-A8BD-F2FABE82F65E}"/>
            </a:ext>
          </a:extLst>
        </xdr:cNvPr>
        <xdr:cNvSpPr/>
      </xdr:nvSpPr>
      <xdr:spPr>
        <a:xfrm>
          <a:off x="1350675" y="454785"/>
          <a:ext cx="2275196" cy="399981"/>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285750</xdr:colOff>
      <xdr:row>1</xdr:row>
      <xdr:rowOff>114300</xdr:rowOff>
    </xdr:from>
    <xdr:to>
      <xdr:col>30</xdr:col>
      <xdr:colOff>581025</xdr:colOff>
      <xdr:row>11</xdr:row>
      <xdr:rowOff>103716</xdr:rowOff>
    </xdr:to>
    <xdr:pic>
      <xdr:nvPicPr>
        <xdr:cNvPr id="2" name="Picture 1">
          <a:extLst>
            <a:ext uri="{FF2B5EF4-FFF2-40B4-BE49-F238E27FC236}">
              <a16:creationId xmlns:a16="http://schemas.microsoft.com/office/drawing/2014/main" id="{123EC85B-34D9-4428-A4A6-5C29E3934BDE}"/>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85750" y="297180"/>
          <a:ext cx="23696295" cy="1818216"/>
        </a:xfrm>
        <a:prstGeom prst="rect">
          <a:avLst/>
        </a:prstGeom>
        <a:ln>
          <a:noFill/>
        </a:ln>
        <a:effectLst>
          <a:softEdge rad="112500"/>
        </a:effectLst>
      </xdr:spPr>
    </xdr:pic>
    <xdr:clientData/>
  </xdr:twoCellAnchor>
  <xdr:twoCellAnchor>
    <xdr:from>
      <xdr:col>1</xdr:col>
      <xdr:colOff>219075</xdr:colOff>
      <xdr:row>4</xdr:row>
      <xdr:rowOff>114300</xdr:rowOff>
    </xdr:from>
    <xdr:to>
      <xdr:col>29</xdr:col>
      <xdr:colOff>321097</xdr:colOff>
      <xdr:row>11</xdr:row>
      <xdr:rowOff>53373</xdr:rowOff>
    </xdr:to>
    <xdr:sp macro="" textlink="">
      <xdr:nvSpPr>
        <xdr:cNvPr id="3" name="Rectangle 2">
          <a:extLst>
            <a:ext uri="{FF2B5EF4-FFF2-40B4-BE49-F238E27FC236}">
              <a16:creationId xmlns:a16="http://schemas.microsoft.com/office/drawing/2014/main" id="{8EA52BEF-74A2-410F-BE8B-950F8D9234E7}"/>
            </a:ext>
          </a:extLst>
        </xdr:cNvPr>
        <xdr:cNvSpPr/>
      </xdr:nvSpPr>
      <xdr:spPr>
        <a:xfrm>
          <a:off x="851535" y="845820"/>
          <a:ext cx="22238122" cy="121923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Determination of Rate Class Allocations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clientData/>
  </xdr:twoCellAnchor>
  <xdr:twoCellAnchor>
    <xdr:from>
      <xdr:col>1</xdr:col>
      <xdr:colOff>85725</xdr:colOff>
      <xdr:row>2</xdr:row>
      <xdr:rowOff>133350</xdr:rowOff>
    </xdr:from>
    <xdr:to>
      <xdr:col>2</xdr:col>
      <xdr:colOff>114180</xdr:colOff>
      <xdr:row>5</xdr:row>
      <xdr:rowOff>137654</xdr:rowOff>
    </xdr:to>
    <xdr:pic>
      <xdr:nvPicPr>
        <xdr:cNvPr id="4" name="Picture 3">
          <a:extLst>
            <a:ext uri="{FF2B5EF4-FFF2-40B4-BE49-F238E27FC236}">
              <a16:creationId xmlns:a16="http://schemas.microsoft.com/office/drawing/2014/main" id="{3C15A454-ACB7-41F4-96FB-36AEE0409D3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718185" y="499110"/>
          <a:ext cx="919995" cy="5529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195692</xdr:colOff>
      <xdr:row>3</xdr:row>
      <xdr:rowOff>14379</xdr:rowOff>
    </xdr:from>
    <xdr:to>
      <xdr:col>15</xdr:col>
      <xdr:colOff>343118</xdr:colOff>
      <xdr:row>5</xdr:row>
      <xdr:rowOff>14660</xdr:rowOff>
    </xdr:to>
    <xdr:sp macro="" textlink="">
      <xdr:nvSpPr>
        <xdr:cNvPr id="5" name="Rectangle 4">
          <a:extLst>
            <a:ext uri="{FF2B5EF4-FFF2-40B4-BE49-F238E27FC236}">
              <a16:creationId xmlns:a16="http://schemas.microsoft.com/office/drawing/2014/main" id="{8500791A-49DF-4C52-8B02-D1627C4E6CA9}"/>
            </a:ext>
          </a:extLst>
        </xdr:cNvPr>
        <xdr:cNvSpPr/>
      </xdr:nvSpPr>
      <xdr:spPr>
        <a:xfrm>
          <a:off x="1719692" y="563019"/>
          <a:ext cx="10723986" cy="366041"/>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26</xdr:col>
      <xdr:colOff>352425</xdr:colOff>
      <xdr:row>9</xdr:row>
      <xdr:rowOff>9525</xdr:rowOff>
    </xdr:from>
    <xdr:to>
      <xdr:col>30</xdr:col>
      <xdr:colOff>230717</xdr:colOff>
      <xdr:row>10</xdr:row>
      <xdr:rowOff>66675</xdr:rowOff>
    </xdr:to>
    <xdr:sp macro="" textlink="">
      <xdr:nvSpPr>
        <xdr:cNvPr id="6" name="TextBox 5">
          <a:extLst>
            <a:ext uri="{FF2B5EF4-FFF2-40B4-BE49-F238E27FC236}">
              <a16:creationId xmlns:a16="http://schemas.microsoft.com/office/drawing/2014/main" id="{16581FC1-2CE2-4DF5-B631-DB4BB7059246}"/>
            </a:ext>
          </a:extLst>
        </xdr:cNvPr>
        <xdr:cNvSpPr txBox="1"/>
      </xdr:nvSpPr>
      <xdr:spPr>
        <a:xfrm>
          <a:off x="21223605" y="1655445"/>
          <a:ext cx="2408132" cy="2400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5.0 (2021)</a:t>
          </a:r>
          <a:endParaRPr lang="en-CA" sz="14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285750</xdr:colOff>
      <xdr:row>1</xdr:row>
      <xdr:rowOff>114300</xdr:rowOff>
    </xdr:from>
    <xdr:to>
      <xdr:col>25</xdr:col>
      <xdr:colOff>581025</xdr:colOff>
      <xdr:row>11</xdr:row>
      <xdr:rowOff>103716</xdr:rowOff>
    </xdr:to>
    <xdr:pic>
      <xdr:nvPicPr>
        <xdr:cNvPr id="2" name="Picture 1">
          <a:extLst>
            <a:ext uri="{FF2B5EF4-FFF2-40B4-BE49-F238E27FC236}">
              <a16:creationId xmlns:a16="http://schemas.microsoft.com/office/drawing/2014/main" id="{2C6DE3E6-0C92-417B-918F-7C77FE8C626F}"/>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85750" y="297180"/>
          <a:ext cx="21593175" cy="1818216"/>
        </a:xfrm>
        <a:prstGeom prst="rect">
          <a:avLst/>
        </a:prstGeom>
        <a:ln>
          <a:noFill/>
        </a:ln>
        <a:effectLst>
          <a:softEdge rad="112500"/>
        </a:effectLst>
      </xdr:spPr>
    </xdr:pic>
    <xdr:clientData/>
  </xdr:twoCellAnchor>
  <xdr:twoCellAnchor>
    <xdr:from>
      <xdr:col>2</xdr:col>
      <xdr:colOff>219075</xdr:colOff>
      <xdr:row>4</xdr:row>
      <xdr:rowOff>114300</xdr:rowOff>
    </xdr:from>
    <xdr:to>
      <xdr:col>24</xdr:col>
      <xdr:colOff>321097</xdr:colOff>
      <xdr:row>11</xdr:row>
      <xdr:rowOff>53373</xdr:rowOff>
    </xdr:to>
    <xdr:sp macro="" textlink="">
      <xdr:nvSpPr>
        <xdr:cNvPr id="3" name="Rectangle 2">
          <a:extLst>
            <a:ext uri="{FF2B5EF4-FFF2-40B4-BE49-F238E27FC236}">
              <a16:creationId xmlns:a16="http://schemas.microsoft.com/office/drawing/2014/main" id="{F733014E-FF11-43EC-B1D0-A93C94E6FA54}"/>
            </a:ext>
          </a:extLst>
        </xdr:cNvPr>
        <xdr:cNvSpPr/>
      </xdr:nvSpPr>
      <xdr:spPr>
        <a:xfrm>
          <a:off x="1468755" y="845820"/>
          <a:ext cx="19525402" cy="121923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Determination of Rate Class Allocations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clientData/>
  </xdr:twoCellAnchor>
  <xdr:twoCellAnchor>
    <xdr:from>
      <xdr:col>2</xdr:col>
      <xdr:colOff>85725</xdr:colOff>
      <xdr:row>2</xdr:row>
      <xdr:rowOff>133350</xdr:rowOff>
    </xdr:from>
    <xdr:to>
      <xdr:col>3</xdr:col>
      <xdr:colOff>114180</xdr:colOff>
      <xdr:row>5</xdr:row>
      <xdr:rowOff>137654</xdr:rowOff>
    </xdr:to>
    <xdr:pic>
      <xdr:nvPicPr>
        <xdr:cNvPr id="4" name="Picture 3">
          <a:extLst>
            <a:ext uri="{FF2B5EF4-FFF2-40B4-BE49-F238E27FC236}">
              <a16:creationId xmlns:a16="http://schemas.microsoft.com/office/drawing/2014/main" id="{BC5BAA3E-ADA7-4248-B89A-5697ED38DA5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335405" y="499110"/>
          <a:ext cx="919995" cy="5529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195692</xdr:colOff>
      <xdr:row>3</xdr:row>
      <xdr:rowOff>14379</xdr:rowOff>
    </xdr:from>
    <xdr:to>
      <xdr:col>10</xdr:col>
      <xdr:colOff>343118</xdr:colOff>
      <xdr:row>5</xdr:row>
      <xdr:rowOff>14660</xdr:rowOff>
    </xdr:to>
    <xdr:sp macro="" textlink="">
      <xdr:nvSpPr>
        <xdr:cNvPr id="5" name="Rectangle 4">
          <a:extLst>
            <a:ext uri="{FF2B5EF4-FFF2-40B4-BE49-F238E27FC236}">
              <a16:creationId xmlns:a16="http://schemas.microsoft.com/office/drawing/2014/main" id="{262E5E4C-E4C2-47C7-A39B-293E3A394A9D}"/>
            </a:ext>
          </a:extLst>
        </xdr:cNvPr>
        <xdr:cNvSpPr/>
      </xdr:nvSpPr>
      <xdr:spPr>
        <a:xfrm>
          <a:off x="2336912" y="563019"/>
          <a:ext cx="6883506" cy="366041"/>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21</xdr:col>
      <xdr:colOff>352425</xdr:colOff>
      <xdr:row>9</xdr:row>
      <xdr:rowOff>9525</xdr:rowOff>
    </xdr:from>
    <xdr:to>
      <xdr:col>25</xdr:col>
      <xdr:colOff>230717</xdr:colOff>
      <xdr:row>10</xdr:row>
      <xdr:rowOff>66675</xdr:rowOff>
    </xdr:to>
    <xdr:sp macro="" textlink="">
      <xdr:nvSpPr>
        <xdr:cNvPr id="6" name="TextBox 5">
          <a:extLst>
            <a:ext uri="{FF2B5EF4-FFF2-40B4-BE49-F238E27FC236}">
              <a16:creationId xmlns:a16="http://schemas.microsoft.com/office/drawing/2014/main" id="{00F8A530-2670-41CC-849F-05818ED4FBFC}"/>
            </a:ext>
          </a:extLst>
        </xdr:cNvPr>
        <xdr:cNvSpPr txBox="1"/>
      </xdr:nvSpPr>
      <xdr:spPr>
        <a:xfrm>
          <a:off x="19150965" y="1655445"/>
          <a:ext cx="2377652" cy="2400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5.0 (2021)</a:t>
          </a:r>
          <a:endParaRPr lang="en-CA" sz="14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76595D-E762-451F-8711-BC535EA0146F}">
  <dimension ref="B3:T154"/>
  <sheetViews>
    <sheetView tabSelected="1" topLeftCell="A67" workbookViewId="0">
      <selection activeCell="P87" sqref="P87"/>
    </sheetView>
  </sheetViews>
  <sheetFormatPr defaultColWidth="8.85546875" defaultRowHeight="14.25"/>
  <cols>
    <col min="1" max="1" width="8.85546875" style="324"/>
    <col min="2" max="2" width="21.5703125" style="324" bestFit="1" customWidth="1"/>
    <col min="3" max="3" width="8.85546875" style="324"/>
    <col min="4" max="4" width="14.5703125" style="324" bestFit="1" customWidth="1"/>
    <col min="5" max="5" width="17.28515625" style="324" customWidth="1"/>
    <col min="6" max="7" width="14.42578125" style="324" bestFit="1" customWidth="1"/>
    <col min="8" max="9" width="14.28515625" style="324" bestFit="1" customWidth="1"/>
    <col min="10" max="14" width="14.140625" style="324" bestFit="1" customWidth="1"/>
    <col min="15" max="16" width="13.140625" style="324" bestFit="1" customWidth="1"/>
    <col min="17" max="20" width="9" style="324" bestFit="1" customWidth="1"/>
    <col min="21" max="16384" width="8.85546875" style="324"/>
  </cols>
  <sheetData>
    <row r="3" spans="2:20" ht="15">
      <c r="B3" s="278"/>
      <c r="C3" s="276"/>
      <c r="D3" s="276">
        <f t="shared" ref="D3:H3" si="0">E3-1</f>
        <v>2015</v>
      </c>
      <c r="E3" s="276">
        <f t="shared" si="0"/>
        <v>2016</v>
      </c>
      <c r="F3" s="276">
        <f t="shared" si="0"/>
        <v>2017</v>
      </c>
      <c r="G3" s="276">
        <f t="shared" si="0"/>
        <v>2018</v>
      </c>
      <c r="H3" s="276">
        <f t="shared" si="0"/>
        <v>2019</v>
      </c>
      <c r="I3" s="276">
        <f>J3-1</f>
        <v>2020</v>
      </c>
      <c r="J3" s="276">
        <v>2021</v>
      </c>
      <c r="K3" s="276">
        <f>J3+1</f>
        <v>2022</v>
      </c>
      <c r="L3" s="276">
        <f>K3+1</f>
        <v>2023</v>
      </c>
      <c r="M3" s="276">
        <f>L3+1</f>
        <v>2024</v>
      </c>
      <c r="N3" s="277">
        <f>M3+1</f>
        <v>2025</v>
      </c>
    </row>
    <row r="4" spans="2:20">
      <c r="B4" s="325"/>
      <c r="C4" s="324">
        <v>2015</v>
      </c>
      <c r="D4" s="323">
        <f>'2017 Persistence Report'!CG90+'2017 Persistence Report'!CG175+'2017 Persistence Report'!CG260</f>
        <v>14906453</v>
      </c>
      <c r="E4" s="323">
        <f>'2017 Persistence Report'!CH90+'2017 Persistence Report'!CH175+'2017 Persistence Report'!CH260</f>
        <v>14855158</v>
      </c>
      <c r="F4" s="323">
        <f>'2017 Persistence Report'!CI90+'2017 Persistence Report'!CI175+'2017 Persistence Report'!CI260</f>
        <v>14852114</v>
      </c>
      <c r="G4" s="323">
        <f>'2017 Persistence Report'!CJ90+'2017 Persistence Report'!CJ175+'2017 Persistence Report'!CJ260</f>
        <v>14848293</v>
      </c>
      <c r="H4" s="323">
        <f>'2017 Persistence Report'!CK90+'2017 Persistence Report'!CK175+'2017 Persistence Report'!CK260</f>
        <v>14834037</v>
      </c>
      <c r="I4" s="323">
        <f>'2017 Persistence Report'!CL90+'2017 Persistence Report'!CL175+'2017 Persistence Report'!CL260</f>
        <v>14664748</v>
      </c>
      <c r="J4" s="323">
        <f>'2017 Persistence Report'!CM90+'2017 Persistence Report'!CM175+'2017 Persistence Report'!CM260</f>
        <v>14661627</v>
      </c>
      <c r="K4" s="323">
        <f>'2017 Persistence Report'!CN90+'2017 Persistence Report'!CN175+'2017 Persistence Report'!CN260</f>
        <v>14660410</v>
      </c>
      <c r="L4" s="323">
        <f>'2017 Persistence Report'!CO90+'2017 Persistence Report'!CO175+'2017 Persistence Report'!CO260</f>
        <v>14563489</v>
      </c>
      <c r="M4" s="323">
        <f>'2017 Persistence Report'!CP90+'2017 Persistence Report'!CP175+'2017 Persistence Report'!CP260</f>
        <v>13389165</v>
      </c>
      <c r="N4" s="322">
        <f>'2017 Persistence Report'!CQ90+'2017 Persistence Report'!CQ175+'2017 Persistence Report'!CQ260</f>
        <v>9770240</v>
      </c>
      <c r="O4" s="321"/>
      <c r="P4" s="321"/>
      <c r="Q4" s="321"/>
      <c r="R4" s="321"/>
      <c r="S4" s="321"/>
      <c r="T4" s="321"/>
    </row>
    <row r="5" spans="2:20">
      <c r="B5" s="325"/>
      <c r="C5" s="324">
        <f>C4+1</f>
        <v>2016</v>
      </c>
      <c r="E5" s="323">
        <f>'2017 Persistence Report'!CH345+'2017 Persistence Report'!CH430</f>
        <v>19490091</v>
      </c>
      <c r="F5" s="323">
        <f>'2017 Persistence Report'!CI345+'2017 Persistence Report'!CI430</f>
        <v>19490091</v>
      </c>
      <c r="G5" s="323">
        <f>'2017 Persistence Report'!CJ345+'2017 Persistence Report'!CJ430</f>
        <v>19822758</v>
      </c>
      <c r="H5" s="323">
        <f>'2017 Persistence Report'!CK345+'2017 Persistence Report'!CK430</f>
        <v>19822758</v>
      </c>
      <c r="I5" s="323">
        <f>'2017 Persistence Report'!CL345+'2017 Persistence Report'!CL430</f>
        <v>19822758</v>
      </c>
      <c r="J5" s="323">
        <f>'2017 Persistence Report'!CM345+'2017 Persistence Report'!CM430</f>
        <v>19816243</v>
      </c>
      <c r="K5" s="323">
        <f>'2017 Persistence Report'!CN345+'2017 Persistence Report'!CN430</f>
        <v>19816243</v>
      </c>
      <c r="L5" s="323">
        <f>'2017 Persistence Report'!CO345+'2017 Persistence Report'!CO430</f>
        <v>19815541</v>
      </c>
      <c r="M5" s="323">
        <f>'2017 Persistence Report'!CP345+'2017 Persistence Report'!CP430</f>
        <v>19744274</v>
      </c>
      <c r="N5" s="322">
        <f>'2017 Persistence Report'!CQ345+'2017 Persistence Report'!CQ430</f>
        <v>19725214</v>
      </c>
    </row>
    <row r="6" spans="2:20">
      <c r="B6" s="325" t="s">
        <v>438</v>
      </c>
      <c r="C6" s="324">
        <f t="shared" ref="C6:C9" si="1">C5+1</f>
        <v>2017</v>
      </c>
      <c r="E6" s="323">
        <f>'2017 Persistence Report'!CH515</f>
        <v>0</v>
      </c>
      <c r="F6" s="323">
        <f>'2017 Persistence Report'!CI515</f>
        <v>31469566</v>
      </c>
      <c r="G6" s="323">
        <f>'2017 Persistence Report'!CJ515</f>
        <v>27467719</v>
      </c>
      <c r="H6" s="323">
        <f>'2017 Persistence Report'!CK515</f>
        <v>27467719</v>
      </c>
      <c r="I6" s="323">
        <f>'2017 Persistence Report'!CL515</f>
        <v>27467719</v>
      </c>
      <c r="J6" s="323">
        <f>'2017 Persistence Report'!CM515</f>
        <v>27463839</v>
      </c>
      <c r="K6" s="323">
        <f>'2017 Persistence Report'!CN515</f>
        <v>26957298</v>
      </c>
      <c r="L6" s="323">
        <f>'2017 Persistence Report'!CO515</f>
        <v>26957298</v>
      </c>
      <c r="M6" s="323">
        <f>'2017 Persistence Report'!CP515</f>
        <v>26957162</v>
      </c>
      <c r="N6" s="322">
        <f>'2017 Persistence Report'!CQ515</f>
        <v>26921056</v>
      </c>
    </row>
    <row r="7" spans="2:20">
      <c r="B7" s="325"/>
      <c r="C7" s="324">
        <f t="shared" si="1"/>
        <v>2018</v>
      </c>
      <c r="I7" s="323"/>
      <c r="J7" s="323"/>
      <c r="K7" s="323"/>
      <c r="L7" s="323"/>
      <c r="M7" s="323"/>
      <c r="N7" s="320"/>
    </row>
    <row r="8" spans="2:20">
      <c r="B8" s="325"/>
      <c r="C8" s="324">
        <f t="shared" si="1"/>
        <v>2019</v>
      </c>
      <c r="I8" s="323"/>
      <c r="J8" s="323"/>
      <c r="K8" s="323"/>
      <c r="L8" s="323"/>
      <c r="M8" s="323"/>
      <c r="N8" s="320"/>
    </row>
    <row r="9" spans="2:20">
      <c r="B9" s="319"/>
      <c r="C9" s="318">
        <f t="shared" si="1"/>
        <v>2020</v>
      </c>
      <c r="D9" s="318"/>
      <c r="E9" s="318"/>
      <c r="F9" s="318"/>
      <c r="G9" s="318"/>
      <c r="H9" s="318"/>
      <c r="I9" s="317"/>
      <c r="J9" s="317"/>
      <c r="K9" s="317"/>
      <c r="L9" s="317"/>
      <c r="M9" s="317"/>
      <c r="N9" s="316"/>
    </row>
    <row r="11" spans="2:20">
      <c r="B11" s="328"/>
      <c r="C11" s="327">
        <f>C4</f>
        <v>2015</v>
      </c>
      <c r="D11" s="315">
        <f>'2019 P&amp;C Report'!AU105</f>
        <v>-39317.828797497154</v>
      </c>
      <c r="E11" s="314">
        <f>($I$11-$D$11)/5+D11</f>
        <v>-39380.422798027248</v>
      </c>
      <c r="F11" s="314">
        <f>($I11-$D11)/5+E11</f>
        <v>-39443.016798557343</v>
      </c>
      <c r="G11" s="314">
        <f t="shared" ref="G11:N11" si="2">($I$11-$D$11)/5+F11</f>
        <v>-39505.610799087437</v>
      </c>
      <c r="H11" s="314">
        <f t="shared" si="2"/>
        <v>-39568.204799617532</v>
      </c>
      <c r="I11" s="315">
        <f>'2019 P&amp;C Report'!BY105</f>
        <v>-39630.798800147641</v>
      </c>
      <c r="J11" s="314">
        <f t="shared" si="2"/>
        <v>-39693.392800677735</v>
      </c>
      <c r="K11" s="314">
        <f t="shared" si="2"/>
        <v>-39755.98680120783</v>
      </c>
      <c r="L11" s="314">
        <f t="shared" si="2"/>
        <v>-39818.580801737924</v>
      </c>
      <c r="M11" s="314">
        <f t="shared" si="2"/>
        <v>-39881.174802268019</v>
      </c>
      <c r="N11" s="313">
        <f t="shared" si="2"/>
        <v>-39943.768802798113</v>
      </c>
    </row>
    <row r="12" spans="2:20">
      <c r="B12" s="325"/>
      <c r="C12" s="324">
        <f t="shared" ref="C12:C15" si="3">C5</f>
        <v>2016</v>
      </c>
      <c r="D12" s="323"/>
      <c r="E12" s="323">
        <f>'2019 P&amp;C Report'!AY105</f>
        <v>69067.760066066578</v>
      </c>
      <c r="F12" s="312">
        <f>($I12-$E12)/4+E12</f>
        <v>68890.513347245796</v>
      </c>
      <c r="G12" s="312">
        <f t="shared" ref="G12:H12" si="4">($I12-$E12)/4+F12</f>
        <v>68713.266628425015</v>
      </c>
      <c r="H12" s="312">
        <f t="shared" si="4"/>
        <v>68536.019909604234</v>
      </c>
      <c r="I12" s="323">
        <f>'2019 P&amp;C Report'!CC105</f>
        <v>68358.773190783439</v>
      </c>
      <c r="J12" s="312">
        <f>($I12-$E12)/4+I12+117</f>
        <v>68298.526471962658</v>
      </c>
      <c r="K12" s="312">
        <f>($I12-$E12)/4+J12</f>
        <v>68121.279753141876</v>
      </c>
      <c r="L12" s="312">
        <f>($I12-$E12)/4+K12+35</f>
        <v>67979.033034321095</v>
      </c>
      <c r="M12" s="312">
        <f>($I12-$E12)/4+L12+35</f>
        <v>67836.786315500314</v>
      </c>
      <c r="N12" s="311">
        <f>($I12-$E12)/4+M12+35</f>
        <v>67694.539596679533</v>
      </c>
    </row>
    <row r="13" spans="2:20">
      <c r="B13" s="325" t="s">
        <v>439</v>
      </c>
      <c r="C13" s="324">
        <f t="shared" si="3"/>
        <v>2017</v>
      </c>
      <c r="D13" s="323"/>
      <c r="E13" s="323"/>
      <c r="F13" s="323">
        <f>'2019 P&amp;C Report'!BB105</f>
        <v>2670158.0527156084</v>
      </c>
      <c r="G13" s="312">
        <f>($I13-$F13)/3+F13</f>
        <v>2665920.9978105337</v>
      </c>
      <c r="H13" s="312">
        <f>($I13-$F13)/3+G13</f>
        <v>2661683.9429054591</v>
      </c>
      <c r="I13" s="323">
        <f>'2019 P&amp;C Report'!CF105</f>
        <v>2657446.888000384</v>
      </c>
      <c r="J13" s="312">
        <f>($I13-$F13)/3+I13</f>
        <v>2653209.8330953093</v>
      </c>
      <c r="K13" s="312">
        <f t="shared" ref="K13:N13" si="5">($I13-$F13)/3+J13</f>
        <v>2648972.7781902347</v>
      </c>
      <c r="L13" s="312">
        <f t="shared" si="5"/>
        <v>2644735.72328516</v>
      </c>
      <c r="M13" s="312">
        <f t="shared" si="5"/>
        <v>2640498.6683800854</v>
      </c>
      <c r="N13" s="311">
        <f t="shared" si="5"/>
        <v>2636261.6134750107</v>
      </c>
    </row>
    <row r="14" spans="2:20">
      <c r="B14" s="325"/>
      <c r="C14" s="324">
        <f t="shared" si="3"/>
        <v>2018</v>
      </c>
      <c r="D14" s="323"/>
      <c r="E14" s="323"/>
      <c r="F14" s="323"/>
      <c r="G14" s="323">
        <f>'2019 P&amp;C Report'!BD105</f>
        <v>15005249.699142803</v>
      </c>
      <c r="H14" s="312">
        <f>($I$14-$G$14)/2+G14</f>
        <v>14773646.594798625</v>
      </c>
      <c r="I14" s="323">
        <f>'2019 P&amp;C Report'!CH105</f>
        <v>14542043.490454445</v>
      </c>
      <c r="J14" s="312">
        <f>J73</f>
        <v>14534098.023167025</v>
      </c>
      <c r="K14" s="312">
        <f t="shared" ref="K14:N14" si="6">SUM(K63:K72)</f>
        <v>14390529.882083137</v>
      </c>
      <c r="L14" s="312">
        <f t="shared" si="6"/>
        <v>13831236.992635205</v>
      </c>
      <c r="M14" s="312">
        <f t="shared" si="6"/>
        <v>13721574.520000432</v>
      </c>
      <c r="N14" s="311">
        <f t="shared" si="6"/>
        <v>13611912.047365664</v>
      </c>
    </row>
    <row r="15" spans="2:20">
      <c r="B15" s="325"/>
      <c r="C15" s="324">
        <f t="shared" si="3"/>
        <v>2019</v>
      </c>
      <c r="D15" s="323"/>
      <c r="E15" s="323"/>
      <c r="F15" s="323"/>
      <c r="G15" s="323"/>
      <c r="H15" s="323">
        <f>'2019 P&amp;C Report'!BQ105</f>
        <v>1409842.8953718147</v>
      </c>
      <c r="I15" s="323">
        <f>'2019 P&amp;C Report'!CU105</f>
        <v>1364380.694175208</v>
      </c>
      <c r="J15" s="310">
        <f>I15</f>
        <v>1364380.694175208</v>
      </c>
      <c r="K15" s="310">
        <f t="shared" ref="K15:N15" si="7">J15</f>
        <v>1364380.694175208</v>
      </c>
      <c r="L15" s="310">
        <f t="shared" si="7"/>
        <v>1364380.694175208</v>
      </c>
      <c r="M15" s="310">
        <f t="shared" si="7"/>
        <v>1364380.694175208</v>
      </c>
      <c r="N15" s="309">
        <f t="shared" si="7"/>
        <v>1364380.694175208</v>
      </c>
    </row>
    <row r="16" spans="2:20">
      <c r="B16" s="319"/>
      <c r="C16" s="318">
        <f>C9</f>
        <v>2020</v>
      </c>
      <c r="D16" s="318"/>
      <c r="E16" s="318"/>
      <c r="F16" s="318"/>
      <c r="G16" s="318"/>
      <c r="H16" s="318"/>
      <c r="I16" s="318"/>
      <c r="J16" s="318"/>
      <c r="K16" s="318"/>
      <c r="L16" s="318"/>
      <c r="M16" s="318"/>
      <c r="N16" s="316"/>
    </row>
    <row r="18" spans="2:14">
      <c r="B18" s="328"/>
      <c r="C18" s="327">
        <f>C11</f>
        <v>2015</v>
      </c>
      <c r="D18" s="327"/>
      <c r="E18" s="327"/>
      <c r="F18" s="327"/>
      <c r="G18" s="327"/>
      <c r="H18" s="327"/>
      <c r="I18" s="327"/>
      <c r="J18" s="327"/>
      <c r="K18" s="327"/>
      <c r="L18" s="327"/>
      <c r="M18" s="327"/>
      <c r="N18" s="326"/>
    </row>
    <row r="19" spans="2:14">
      <c r="B19" s="325" t="s">
        <v>440</v>
      </c>
      <c r="C19" s="324">
        <f t="shared" ref="C19:C23" si="8">C12</f>
        <v>2016</v>
      </c>
      <c r="N19" s="320"/>
    </row>
    <row r="20" spans="2:14">
      <c r="B20" s="325" t="s">
        <v>915</v>
      </c>
      <c r="C20" s="324">
        <f t="shared" si="8"/>
        <v>2017</v>
      </c>
      <c r="N20" s="320"/>
    </row>
    <row r="21" spans="2:14">
      <c r="B21" s="325"/>
      <c r="C21" s="324">
        <f t="shared" si="8"/>
        <v>2018</v>
      </c>
      <c r="N21" s="320"/>
    </row>
    <row r="22" spans="2:14">
      <c r="B22" s="325"/>
      <c r="C22" s="324">
        <f t="shared" si="8"/>
        <v>2019</v>
      </c>
      <c r="H22" s="300">
        <f>H55+H56</f>
        <v>5000440.5433097668</v>
      </c>
      <c r="I22" s="300">
        <f t="shared" ref="I22:N22" si="9">I55+I56</f>
        <v>5000086.9755743528</v>
      </c>
      <c r="J22" s="300">
        <f t="shared" si="9"/>
        <v>4999733.4078389397</v>
      </c>
      <c r="K22" s="300">
        <f t="shared" si="9"/>
        <v>4999733.4078389397</v>
      </c>
      <c r="L22" s="300">
        <f t="shared" si="9"/>
        <v>4999497.69601533</v>
      </c>
      <c r="M22" s="300">
        <f t="shared" si="9"/>
        <v>4999320.9121476235</v>
      </c>
      <c r="N22" s="308">
        <f t="shared" si="9"/>
        <v>4999144.128279916</v>
      </c>
    </row>
    <row r="23" spans="2:14">
      <c r="B23" s="319"/>
      <c r="C23" s="318">
        <f t="shared" si="8"/>
        <v>2020</v>
      </c>
      <c r="D23" s="318"/>
      <c r="E23" s="318"/>
      <c r="F23" s="318"/>
      <c r="G23" s="318"/>
      <c r="H23" s="318"/>
      <c r="I23" s="307">
        <f>I59+I60</f>
        <v>2315538.3014596528</v>
      </c>
      <c r="J23" s="306">
        <f>'Load Forecast - CDM'!$H$61/'Load Forecast - CDM'!$H$60*$I$23</f>
        <v>2284403.6837535677</v>
      </c>
      <c r="K23" s="306">
        <f>'Load Forecast - CDM'!$H$62/'Load Forecast - CDM'!$H$60*$I$23</f>
        <v>2294630.0382223506</v>
      </c>
      <c r="L23" s="306">
        <f>'Load Forecast - CDM'!$H$63/'Load Forecast - CDM'!$H$60*$I$23</f>
        <v>2304883.8622062653</v>
      </c>
      <c r="M23" s="306">
        <f>'Load Forecast - CDM'!$H$64/'Load Forecast - CDM'!$H$60*$I$23</f>
        <v>2312882.9266365077</v>
      </c>
      <c r="N23" s="305">
        <f>'Load Forecast - CDM'!$H$65/'Load Forecast - CDM'!$H$60*$I$23</f>
        <v>2265379.957410913</v>
      </c>
    </row>
    <row r="25" spans="2:14">
      <c r="B25" s="328"/>
      <c r="C25" s="327">
        <f t="shared" ref="C25:C30" si="10">C11</f>
        <v>2015</v>
      </c>
      <c r="D25" s="304">
        <f t="shared" ref="D25:N25" si="11">D4+D11</f>
        <v>14867135.171202503</v>
      </c>
      <c r="E25" s="304">
        <f t="shared" si="11"/>
        <v>14815777.577201974</v>
      </c>
      <c r="F25" s="304">
        <f t="shared" si="11"/>
        <v>14812670.983201442</v>
      </c>
      <c r="G25" s="304">
        <f t="shared" si="11"/>
        <v>14808787.389200913</v>
      </c>
      <c r="H25" s="304">
        <f t="shared" si="11"/>
        <v>14794468.795200383</v>
      </c>
      <c r="I25" s="304">
        <f t="shared" si="11"/>
        <v>14625117.201199852</v>
      </c>
      <c r="J25" s="304">
        <f t="shared" si="11"/>
        <v>14621933.607199322</v>
      </c>
      <c r="K25" s="304">
        <f t="shared" si="11"/>
        <v>14620654.013198793</v>
      </c>
      <c r="L25" s="304">
        <f t="shared" si="11"/>
        <v>14523670.419198262</v>
      </c>
      <c r="M25" s="304">
        <f t="shared" si="11"/>
        <v>13349283.825197732</v>
      </c>
      <c r="N25" s="303">
        <f t="shared" si="11"/>
        <v>9730296.2311972026</v>
      </c>
    </row>
    <row r="26" spans="2:14">
      <c r="B26" s="325"/>
      <c r="C26" s="324">
        <f t="shared" si="10"/>
        <v>2016</v>
      </c>
      <c r="D26" s="300"/>
      <c r="E26" s="300">
        <f t="shared" ref="E26:N26" si="12">E5+E12</f>
        <v>19559158.760066066</v>
      </c>
      <c r="F26" s="300">
        <f t="shared" si="12"/>
        <v>19558981.513347246</v>
      </c>
      <c r="G26" s="300">
        <f t="shared" si="12"/>
        <v>19891471.266628426</v>
      </c>
      <c r="H26" s="300">
        <f t="shared" si="12"/>
        <v>19891294.019909605</v>
      </c>
      <c r="I26" s="300">
        <f t="shared" si="12"/>
        <v>19891116.773190785</v>
      </c>
      <c r="J26" s="300">
        <f t="shared" si="12"/>
        <v>19884541.526471961</v>
      </c>
      <c r="K26" s="300">
        <f t="shared" si="12"/>
        <v>19884364.279753141</v>
      </c>
      <c r="L26" s="300">
        <f t="shared" si="12"/>
        <v>19883520.033034321</v>
      </c>
      <c r="M26" s="300">
        <f t="shared" si="12"/>
        <v>19812110.786315501</v>
      </c>
      <c r="N26" s="308">
        <f t="shared" si="12"/>
        <v>19792908.539596681</v>
      </c>
    </row>
    <row r="27" spans="2:14">
      <c r="B27" s="325" t="s">
        <v>441</v>
      </c>
      <c r="C27" s="324">
        <f t="shared" si="10"/>
        <v>2017</v>
      </c>
      <c r="D27" s="300"/>
      <c r="E27" s="300"/>
      <c r="F27" s="300">
        <f t="shared" ref="F27:N27" si="13">F6+F13</f>
        <v>34139724.052715607</v>
      </c>
      <c r="G27" s="300">
        <f t="shared" si="13"/>
        <v>30133639.997810535</v>
      </c>
      <c r="H27" s="300">
        <f t="shared" si="13"/>
        <v>30129402.94290546</v>
      </c>
      <c r="I27" s="300">
        <f t="shared" si="13"/>
        <v>30125165.888000384</v>
      </c>
      <c r="J27" s="300">
        <f t="shared" si="13"/>
        <v>30117048.833095308</v>
      </c>
      <c r="K27" s="300">
        <f t="shared" si="13"/>
        <v>29606270.778190233</v>
      </c>
      <c r="L27" s="300">
        <f t="shared" si="13"/>
        <v>29602033.723285161</v>
      </c>
      <c r="M27" s="300">
        <f t="shared" si="13"/>
        <v>29597660.668380085</v>
      </c>
      <c r="N27" s="308">
        <f t="shared" si="13"/>
        <v>29557317.61347501</v>
      </c>
    </row>
    <row r="28" spans="2:14">
      <c r="B28" s="325"/>
      <c r="C28" s="324">
        <f t="shared" si="10"/>
        <v>2018</v>
      </c>
      <c r="D28" s="300"/>
      <c r="E28" s="300"/>
      <c r="F28" s="300"/>
      <c r="G28" s="300">
        <f t="shared" ref="G28:N28" si="14">G7+G14</f>
        <v>15005249.699142803</v>
      </c>
      <c r="H28" s="300">
        <f t="shared" si="14"/>
        <v>14773646.594798625</v>
      </c>
      <c r="I28" s="300">
        <f t="shared" si="14"/>
        <v>14542043.490454445</v>
      </c>
      <c r="J28" s="300">
        <f t="shared" si="14"/>
        <v>14534098.023167025</v>
      </c>
      <c r="K28" s="300">
        <f t="shared" si="14"/>
        <v>14390529.882083137</v>
      </c>
      <c r="L28" s="300">
        <f t="shared" si="14"/>
        <v>13831236.992635205</v>
      </c>
      <c r="M28" s="300">
        <f t="shared" si="14"/>
        <v>13721574.520000432</v>
      </c>
      <c r="N28" s="308">
        <f t="shared" si="14"/>
        <v>13611912.047365664</v>
      </c>
    </row>
    <row r="29" spans="2:14">
      <c r="B29" s="325"/>
      <c r="C29" s="324">
        <f t="shared" si="10"/>
        <v>2019</v>
      </c>
      <c r="D29" s="300"/>
      <c r="E29" s="300"/>
      <c r="F29" s="300"/>
      <c r="G29" s="300"/>
      <c r="H29" s="300">
        <f t="shared" ref="H29:N29" si="15">H8+H15+H22</f>
        <v>6410283.438681582</v>
      </c>
      <c r="I29" s="300">
        <f t="shared" si="15"/>
        <v>6364467.6697495608</v>
      </c>
      <c r="J29" s="300">
        <f t="shared" si="15"/>
        <v>6364114.1020141477</v>
      </c>
      <c r="K29" s="300">
        <f t="shared" si="15"/>
        <v>6364114.1020141477</v>
      </c>
      <c r="L29" s="300">
        <f t="shared" si="15"/>
        <v>6363878.390190538</v>
      </c>
      <c r="M29" s="300">
        <f t="shared" si="15"/>
        <v>6363701.6063228315</v>
      </c>
      <c r="N29" s="308">
        <f t="shared" si="15"/>
        <v>6363524.822455124</v>
      </c>
    </row>
    <row r="30" spans="2:14">
      <c r="B30" s="319"/>
      <c r="C30" s="318">
        <f t="shared" si="10"/>
        <v>2020</v>
      </c>
      <c r="D30" s="302"/>
      <c r="E30" s="302"/>
      <c r="F30" s="302"/>
      <c r="G30" s="302"/>
      <c r="H30" s="302"/>
      <c r="I30" s="302">
        <f t="shared" ref="I30:N30" si="16">I9+I16+I23</f>
        <v>2315538.3014596528</v>
      </c>
      <c r="J30" s="302">
        <f t="shared" si="16"/>
        <v>2284403.6837535677</v>
      </c>
      <c r="K30" s="302">
        <f t="shared" si="16"/>
        <v>2294630.0382223506</v>
      </c>
      <c r="L30" s="302">
        <f t="shared" si="16"/>
        <v>2304883.8622062653</v>
      </c>
      <c r="M30" s="302">
        <f t="shared" si="16"/>
        <v>2312882.9266365077</v>
      </c>
      <c r="N30" s="301">
        <f t="shared" si="16"/>
        <v>2265379.957410913</v>
      </c>
    </row>
    <row r="31" spans="2:14">
      <c r="D31" s="300"/>
      <c r="E31" s="300"/>
      <c r="F31" s="300"/>
      <c r="G31" s="300"/>
      <c r="H31" s="300"/>
    </row>
    <row r="32" spans="2:14">
      <c r="B32" s="328"/>
      <c r="C32" s="327">
        <f t="shared" ref="C32:C37" si="17">C25</f>
        <v>2015</v>
      </c>
      <c r="D32" s="315">
        <f ca="1">OFFSET('Load Forecast - CDM'!$H$5,COLUMN()-COLUMN($D$32),0)</f>
        <v>14867135.171202503</v>
      </c>
      <c r="E32" s="315">
        <f ca="1">OFFSET('Load Forecast - CDM'!$H$5,COLUMN()-COLUMN($D$32),0)</f>
        <v>14815777.577201972</v>
      </c>
      <c r="F32" s="315">
        <f ca="1">OFFSET('Load Forecast - CDM'!$H$5,COLUMN()-COLUMN($D$32),0)</f>
        <v>14812670.983201442</v>
      </c>
      <c r="G32" s="315">
        <f ca="1">OFFSET('Load Forecast - CDM'!$H$5,COLUMN()-COLUMN($D$32),0)</f>
        <v>14808787.389200913</v>
      </c>
      <c r="H32" s="315">
        <f ca="1">OFFSET('Load Forecast - CDM'!$H$5,COLUMN()-COLUMN($D$32),0)</f>
        <v>14794468.795200381</v>
      </c>
      <c r="I32" s="315">
        <f ca="1">OFFSET('Load Forecast - CDM'!$H$5,COLUMN()-COLUMN($D$32),0)</f>
        <v>14625117.201199852</v>
      </c>
      <c r="J32" s="315">
        <f ca="1">OFFSET('Load Forecast - CDM'!$H$5,COLUMN()-COLUMN($D$32),0)</f>
        <v>14621933.607199322</v>
      </c>
      <c r="K32" s="315">
        <f ca="1">OFFSET('Load Forecast - CDM'!$H$5,COLUMN()-COLUMN($D$32),0)</f>
        <v>14620654.013198793</v>
      </c>
      <c r="L32" s="315">
        <f ca="1">OFFSET('Load Forecast - CDM'!$H$5,COLUMN()-COLUMN($D$32),0)</f>
        <v>14523670.419198263</v>
      </c>
      <c r="M32" s="315">
        <f ca="1">OFFSET('Load Forecast - CDM'!$H$5,COLUMN()-COLUMN($D$32),0)</f>
        <v>13349283.825197732</v>
      </c>
      <c r="N32" s="299">
        <f ca="1">OFFSET('Load Forecast - CDM'!$H$5,COLUMN()-COLUMN($D$32),0)</f>
        <v>9730296.2311972007</v>
      </c>
    </row>
    <row r="33" spans="2:14">
      <c r="B33" s="325"/>
      <c r="C33" s="324">
        <f t="shared" si="17"/>
        <v>2016</v>
      </c>
      <c r="D33" s="323"/>
      <c r="E33" s="323">
        <f ca="1">OFFSET('Load Forecast - CDM'!$H$18,COLUMN()-COLUMN($E$33),0)</f>
        <v>19559158.760066066</v>
      </c>
      <c r="F33" s="323">
        <f ca="1">OFFSET('Load Forecast - CDM'!$H$18,COLUMN()-COLUMN($E$33),0)</f>
        <v>19558981.513347246</v>
      </c>
      <c r="G33" s="323">
        <f ca="1">OFFSET('Load Forecast - CDM'!$H$18,COLUMN()-COLUMN($E$33),0)</f>
        <v>19891471.266628426</v>
      </c>
      <c r="H33" s="323">
        <f ca="1">OFFSET('Load Forecast - CDM'!$H$18,COLUMN()-COLUMN($E$33),0)</f>
        <v>19891294.019909605</v>
      </c>
      <c r="I33" s="323">
        <f ca="1">OFFSET('Load Forecast - CDM'!$H$18,COLUMN()-COLUMN($E$33),0)</f>
        <v>19891116.773190781</v>
      </c>
      <c r="J33" s="323">
        <f ca="1">OFFSET('Load Forecast - CDM'!$H$18,COLUMN()-COLUMN($E$33),0)</f>
        <v>19884541.594059903</v>
      </c>
      <c r="K33" s="323">
        <f ca="1">OFFSET('Load Forecast - CDM'!$H$18,COLUMN()-COLUMN($E$33),0)</f>
        <v>19884364.347341083</v>
      </c>
      <c r="L33" s="323">
        <f ca="1">OFFSET('Load Forecast - CDM'!$H$18,COLUMN()-COLUMN($E$33),0)</f>
        <v>19883520.220898643</v>
      </c>
      <c r="M33" s="323">
        <f ca="1">OFFSET('Load Forecast - CDM'!$H$18,COLUMN()-COLUMN($E$33),0)</f>
        <v>19812111.094456203</v>
      </c>
      <c r="N33" s="322">
        <f ca="1">OFFSET('Load Forecast - CDM'!$H$18,COLUMN()-COLUMN($E$33),0)</f>
        <v>19792908.968013767</v>
      </c>
    </row>
    <row r="34" spans="2:14">
      <c r="B34" s="325" t="s">
        <v>229</v>
      </c>
      <c r="C34" s="324">
        <f t="shared" si="17"/>
        <v>2017</v>
      </c>
      <c r="D34" s="323"/>
      <c r="E34" s="323"/>
      <c r="F34" s="323">
        <f ca="1">OFFSET('Load Forecast - CDM'!$H$30,COLUMN()-COLUMN($F$34),0)</f>
        <v>34139724.052715607</v>
      </c>
      <c r="G34" s="323">
        <f ca="1">OFFSET('Load Forecast - CDM'!$H$30,COLUMN()-COLUMN($F$34),0)</f>
        <v>30133639.997810531</v>
      </c>
      <c r="H34" s="323">
        <f ca="1">OFFSET('Load Forecast - CDM'!$H$30,COLUMN()-COLUMN($F$34),0)</f>
        <v>30129402.94290546</v>
      </c>
      <c r="I34" s="323">
        <f ca="1">OFFSET('Load Forecast - CDM'!$H$30,COLUMN()-COLUMN($F$34),0)</f>
        <v>30125165.88800038</v>
      </c>
      <c r="J34" s="323">
        <f ca="1">OFFSET('Load Forecast - CDM'!$H$30,COLUMN()-COLUMN($F$34),0)</f>
        <v>30117048.833095305</v>
      </c>
      <c r="K34" s="323">
        <f ca="1">OFFSET('Load Forecast - CDM'!$H$30,COLUMN()-COLUMN($F$34),0)</f>
        <v>29606270.778190237</v>
      </c>
      <c r="L34" s="323">
        <f ca="1">OFFSET('Load Forecast - CDM'!$H$30,COLUMN()-COLUMN($F$34),0)</f>
        <v>29602033.723285157</v>
      </c>
      <c r="M34" s="323">
        <f ca="1">OFFSET('Load Forecast - CDM'!$H$30,COLUMN()-COLUMN($F$34),0)</f>
        <v>29597660.668380078</v>
      </c>
      <c r="N34" s="322">
        <f ca="1">OFFSET('Load Forecast - CDM'!$H$30,COLUMN()-COLUMN($F$34),0)</f>
        <v>29557317.613475006</v>
      </c>
    </row>
    <row r="35" spans="2:14">
      <c r="B35" s="325"/>
      <c r="C35" s="324">
        <f t="shared" si="17"/>
        <v>2018</v>
      </c>
      <c r="D35" s="323"/>
      <c r="E35" s="323"/>
      <c r="F35" s="323"/>
      <c r="G35" s="323">
        <f ca="1">OFFSET('Load Forecast - CDM'!$H$41,COLUMN()-COLUMN($G$35),0)</f>
        <v>15005249.699142803</v>
      </c>
      <c r="H35" s="323">
        <f ca="1">OFFSET('Load Forecast - CDM'!$H$41,COLUMN()-COLUMN($G$35),0)</f>
        <v>14773646.594798623</v>
      </c>
      <c r="I35" s="323">
        <f ca="1">OFFSET('Load Forecast - CDM'!$H$41,COLUMN()-COLUMN($G$35),0)</f>
        <v>14542043.490454443</v>
      </c>
      <c r="J35" s="323">
        <f ca="1">OFFSET('Load Forecast - CDM'!$H$41,COLUMN()-COLUMN($G$35),0)</f>
        <v>14539267.563276526</v>
      </c>
      <c r="K35" s="323">
        <f ca="1">OFFSET('Load Forecast - CDM'!$H$41,COLUMN()-COLUMN($G$35),0)</f>
        <v>14390529.882083133</v>
      </c>
      <c r="L35" s="323">
        <f ca="1">OFFSET('Load Forecast - CDM'!$H$41,COLUMN()-COLUMN($G$35),0)</f>
        <v>13831236.992635204</v>
      </c>
      <c r="M35" s="323">
        <f ca="1">OFFSET('Load Forecast - CDM'!$H$41,COLUMN()-COLUMN($G$35),0)</f>
        <v>13721574.520000432</v>
      </c>
      <c r="N35" s="322">
        <f ca="1">OFFSET('Load Forecast - CDM'!$H$41,COLUMN()-COLUMN($G$35),0)</f>
        <v>13611912.047365662</v>
      </c>
    </row>
    <row r="36" spans="2:14">
      <c r="B36" s="325"/>
      <c r="C36" s="324">
        <f t="shared" si="17"/>
        <v>2019</v>
      </c>
      <c r="D36" s="323"/>
      <c r="E36" s="323"/>
      <c r="F36" s="323"/>
      <c r="G36" s="323"/>
      <c r="H36" s="323">
        <f ca="1">OFFSET('Load Forecast - CDM'!$H$51,COLUMN()-COLUMN($H$36),0)</f>
        <v>6410283.438681582</v>
      </c>
      <c r="I36" s="323">
        <f ca="1">OFFSET('Load Forecast - CDM'!$H$51,COLUMN()-COLUMN($H$36),0)</f>
        <v>5927138.5145611623</v>
      </c>
      <c r="J36" s="323">
        <f ca="1">OFFSET('Load Forecast - CDM'!$H$51,COLUMN()-COLUMN($H$36),0)</f>
        <v>6364114.1020141486</v>
      </c>
      <c r="K36" s="323">
        <f ca="1">OFFSET('Load Forecast - CDM'!$H$51,COLUMN()-COLUMN($H$36),0)</f>
        <v>6364114.1020141486</v>
      </c>
      <c r="L36" s="323">
        <f ca="1">OFFSET('Load Forecast - CDM'!$H$51,COLUMN()-COLUMN($H$36),0)</f>
        <v>6363878.3901905399</v>
      </c>
      <c r="M36" s="323">
        <f ca="1">OFFSET('Load Forecast - CDM'!$H$51,COLUMN()-COLUMN($H$36),0)</f>
        <v>6363701.6063228324</v>
      </c>
      <c r="N36" s="322">
        <f ca="1">OFFSET('Load Forecast - CDM'!$H$51,COLUMN()-COLUMN($H$36),0)</f>
        <v>6363524.8224551249</v>
      </c>
    </row>
    <row r="37" spans="2:14">
      <c r="B37" s="319"/>
      <c r="C37" s="318">
        <f t="shared" si="17"/>
        <v>2020</v>
      </c>
      <c r="D37" s="317"/>
      <c r="E37" s="317"/>
      <c r="F37" s="317"/>
      <c r="G37" s="317"/>
      <c r="H37" s="317"/>
      <c r="I37" s="317">
        <f ca="1">OFFSET('Load Forecast - CDM'!$H$60,COLUMN()-COLUMN($I$37),0)</f>
        <v>2315537.8751554028</v>
      </c>
      <c r="J37" s="317">
        <f ca="1">OFFSET('Load Forecast - CDM'!$H$60,COLUMN()-COLUMN($I$37),0)</f>
        <v>2284403.2631813847</v>
      </c>
      <c r="K37" s="317">
        <f ca="1">OFFSET('Load Forecast - CDM'!$H$60,COLUMN()-COLUMN($I$37),0)</f>
        <v>2294629.6157674352</v>
      </c>
      <c r="L37" s="317">
        <f ca="1">OFFSET('Load Forecast - CDM'!$H$60,COLUMN()-COLUMN($I$37),0)</f>
        <v>2304883.4378635604</v>
      </c>
      <c r="M37" s="317">
        <f ca="1">OFFSET('Load Forecast - CDM'!$H$60,COLUMN()-COLUMN($I$37),0)</f>
        <v>2312882.500821128</v>
      </c>
      <c r="N37" s="298">
        <f ca="1">OFFSET('Load Forecast - CDM'!$H$60,COLUMN()-COLUMN($I$37),0)</f>
        <v>2265379.54034111</v>
      </c>
    </row>
    <row r="39" spans="2:14">
      <c r="B39" s="328"/>
      <c r="C39" s="327">
        <v>2015</v>
      </c>
      <c r="D39" s="327"/>
      <c r="E39" s="327"/>
      <c r="F39" s="327"/>
      <c r="G39" s="327"/>
      <c r="H39" s="327"/>
      <c r="I39" s="327"/>
      <c r="J39" s="327"/>
      <c r="K39" s="327"/>
      <c r="L39" s="327"/>
      <c r="M39" s="327"/>
      <c r="N39" s="326"/>
    </row>
    <row r="40" spans="2:14">
      <c r="B40" s="325" t="s">
        <v>228</v>
      </c>
      <c r="C40" s="324">
        <v>2016</v>
      </c>
      <c r="N40" s="320"/>
    </row>
    <row r="41" spans="2:14">
      <c r="B41" s="325"/>
      <c r="C41" s="324">
        <v>2017</v>
      </c>
      <c r="N41" s="320"/>
    </row>
    <row r="42" spans="2:14">
      <c r="B42" s="325"/>
      <c r="C42" s="324">
        <v>2018</v>
      </c>
      <c r="J42" s="300">
        <f>J94</f>
        <v>-5169.540109500289</v>
      </c>
      <c r="N42" s="320"/>
    </row>
    <row r="43" spans="2:14">
      <c r="B43" s="325"/>
      <c r="C43" s="324">
        <v>2019</v>
      </c>
      <c r="I43" s="300">
        <f>I109</f>
        <v>437329.15518839844</v>
      </c>
      <c r="N43" s="320"/>
    </row>
    <row r="44" spans="2:14">
      <c r="B44" s="319"/>
      <c r="C44" s="318">
        <v>2020</v>
      </c>
      <c r="D44" s="318"/>
      <c r="E44" s="318"/>
      <c r="F44" s="318"/>
      <c r="G44" s="318"/>
      <c r="H44" s="318"/>
      <c r="I44" s="318"/>
      <c r="J44" s="318"/>
      <c r="K44" s="318"/>
      <c r="L44" s="318"/>
      <c r="M44" s="318"/>
      <c r="N44" s="316"/>
    </row>
    <row r="46" spans="2:14">
      <c r="B46" s="328"/>
      <c r="C46" s="327">
        <f t="shared" ref="C46:C51" si="18">C25</f>
        <v>2015</v>
      </c>
      <c r="D46" s="304">
        <f t="shared" ref="D46:N46" ca="1" si="19">D25-D32-D39</f>
        <v>0</v>
      </c>
      <c r="E46" s="304">
        <f t="shared" ca="1" si="19"/>
        <v>1.862645149230957E-9</v>
      </c>
      <c r="F46" s="304">
        <f t="shared" ca="1" si="19"/>
        <v>0</v>
      </c>
      <c r="G46" s="304">
        <f t="shared" ca="1" si="19"/>
        <v>0</v>
      </c>
      <c r="H46" s="304">
        <f t="shared" ca="1" si="19"/>
        <v>1.862645149230957E-9</v>
      </c>
      <c r="I46" s="304">
        <f t="shared" ca="1" si="19"/>
        <v>0</v>
      </c>
      <c r="J46" s="304">
        <f t="shared" ca="1" si="19"/>
        <v>0</v>
      </c>
      <c r="K46" s="304">
        <f t="shared" ca="1" si="19"/>
        <v>0</v>
      </c>
      <c r="L46" s="304">
        <f t="shared" ca="1" si="19"/>
        <v>-1.862645149230957E-9</v>
      </c>
      <c r="M46" s="304">
        <f t="shared" ca="1" si="19"/>
        <v>0</v>
      </c>
      <c r="N46" s="303">
        <f t="shared" ca="1" si="19"/>
        <v>1.862645149230957E-9</v>
      </c>
    </row>
    <row r="47" spans="2:14">
      <c r="B47" s="325"/>
      <c r="C47" s="324">
        <f t="shared" si="18"/>
        <v>2016</v>
      </c>
      <c r="D47" s="300">
        <f t="shared" ref="D47:N47" si="20">D26-D33-D40</f>
        <v>0</v>
      </c>
      <c r="E47" s="300">
        <f t="shared" ca="1" si="20"/>
        <v>0</v>
      </c>
      <c r="F47" s="300">
        <f t="shared" ca="1" si="20"/>
        <v>0</v>
      </c>
      <c r="G47" s="300">
        <f t="shared" ca="1" si="20"/>
        <v>0</v>
      </c>
      <c r="H47" s="300">
        <f t="shared" ca="1" si="20"/>
        <v>0</v>
      </c>
      <c r="I47" s="300">
        <f t="shared" ca="1" si="20"/>
        <v>3.7252902984619141E-9</v>
      </c>
      <c r="J47" s="300">
        <f t="shared" ca="1" si="20"/>
        <v>-6.7587941884994507E-2</v>
      </c>
      <c r="K47" s="300">
        <f t="shared" ca="1" si="20"/>
        <v>-6.7587941884994507E-2</v>
      </c>
      <c r="L47" s="300">
        <f t="shared" ca="1" si="20"/>
        <v>-0.18786432221531868</v>
      </c>
      <c r="M47" s="300">
        <f t="shared" ca="1" si="20"/>
        <v>-0.30814070254564285</v>
      </c>
      <c r="N47" s="308">
        <f t="shared" ca="1" si="20"/>
        <v>-0.42841708660125732</v>
      </c>
    </row>
    <row r="48" spans="2:14">
      <c r="B48" s="325" t="s">
        <v>437</v>
      </c>
      <c r="C48" s="324">
        <f t="shared" si="18"/>
        <v>2017</v>
      </c>
      <c r="D48" s="300">
        <f t="shared" ref="D48:N48" si="21">D27-D34-D41</f>
        <v>0</v>
      </c>
      <c r="E48" s="300">
        <f t="shared" si="21"/>
        <v>0</v>
      </c>
      <c r="F48" s="300">
        <f t="shared" ca="1" si="21"/>
        <v>0</v>
      </c>
      <c r="G48" s="300">
        <f t="shared" ca="1" si="21"/>
        <v>3.7252902984619141E-9</v>
      </c>
      <c r="H48" s="300">
        <f t="shared" ca="1" si="21"/>
        <v>0</v>
      </c>
      <c r="I48" s="300">
        <f t="shared" ca="1" si="21"/>
        <v>3.7252902984619141E-9</v>
      </c>
      <c r="J48" s="300">
        <f t="shared" ca="1" si="21"/>
        <v>3.7252902984619141E-9</v>
      </c>
      <c r="K48" s="300">
        <f t="shared" ca="1" si="21"/>
        <v>-3.7252902984619141E-9</v>
      </c>
      <c r="L48" s="300">
        <f t="shared" ca="1" si="21"/>
        <v>3.7252902984619141E-9</v>
      </c>
      <c r="M48" s="300">
        <f t="shared" ca="1" si="21"/>
        <v>7.4505805969238281E-9</v>
      </c>
      <c r="N48" s="308">
        <f t="shared" ca="1" si="21"/>
        <v>3.7252902984619141E-9</v>
      </c>
    </row>
    <row r="49" spans="2:15">
      <c r="B49" s="325"/>
      <c r="C49" s="324">
        <f t="shared" si="18"/>
        <v>2018</v>
      </c>
      <c r="D49" s="300">
        <f t="shared" ref="D49:N49" si="22">D28-D35-D42</f>
        <v>0</v>
      </c>
      <c r="E49" s="300">
        <f t="shared" si="22"/>
        <v>0</v>
      </c>
      <c r="F49" s="300">
        <f t="shared" si="22"/>
        <v>0</v>
      </c>
      <c r="G49" s="300">
        <f t="shared" ca="1" si="22"/>
        <v>0</v>
      </c>
      <c r="H49" s="300">
        <f t="shared" ca="1" si="22"/>
        <v>1.862645149230957E-9</v>
      </c>
      <c r="I49" s="300">
        <f t="shared" ca="1" si="22"/>
        <v>1.862645149230957E-9</v>
      </c>
      <c r="J49" s="300">
        <f t="shared" ca="1" si="22"/>
        <v>0</v>
      </c>
      <c r="K49" s="300">
        <f t="shared" ca="1" si="22"/>
        <v>3.7252902984619141E-9</v>
      </c>
      <c r="L49" s="300">
        <f t="shared" ca="1" si="22"/>
        <v>1.862645149230957E-9</v>
      </c>
      <c r="M49" s="300">
        <f t="shared" ca="1" si="22"/>
        <v>0</v>
      </c>
      <c r="N49" s="308">
        <f t="shared" ca="1" si="22"/>
        <v>1.862645149230957E-9</v>
      </c>
    </row>
    <row r="50" spans="2:15">
      <c r="B50" s="325"/>
      <c r="C50" s="324">
        <f t="shared" si="18"/>
        <v>2019</v>
      </c>
      <c r="D50" s="300">
        <f t="shared" ref="D50:N50" si="23">D29-D36-D43</f>
        <v>0</v>
      </c>
      <c r="E50" s="300">
        <f t="shared" si="23"/>
        <v>0</v>
      </c>
      <c r="F50" s="300">
        <f t="shared" si="23"/>
        <v>0</v>
      </c>
      <c r="G50" s="300">
        <f t="shared" si="23"/>
        <v>0</v>
      </c>
      <c r="H50" s="300">
        <f t="shared" ca="1" si="23"/>
        <v>0</v>
      </c>
      <c r="I50" s="300">
        <f t="shared" ca="1" si="23"/>
        <v>0</v>
      </c>
      <c r="J50" s="300">
        <f t="shared" ca="1" si="23"/>
        <v>-9.3132257461547852E-10</v>
      </c>
      <c r="K50" s="300">
        <f t="shared" ca="1" si="23"/>
        <v>-9.3132257461547852E-10</v>
      </c>
      <c r="L50" s="300">
        <f t="shared" ca="1" si="23"/>
        <v>-1.862645149230957E-9</v>
      </c>
      <c r="M50" s="300">
        <f t="shared" ca="1" si="23"/>
        <v>-9.3132257461547852E-10</v>
      </c>
      <c r="N50" s="308">
        <f t="shared" ca="1" si="23"/>
        <v>-9.3132257461547852E-10</v>
      </c>
    </row>
    <row r="51" spans="2:15">
      <c r="B51" s="319"/>
      <c r="C51" s="318">
        <f t="shared" si="18"/>
        <v>2020</v>
      </c>
      <c r="D51" s="302">
        <f t="shared" ref="D51:N51" si="24">D30-D37-D44</f>
        <v>0</v>
      </c>
      <c r="E51" s="302">
        <f t="shared" si="24"/>
        <v>0</v>
      </c>
      <c r="F51" s="302">
        <f t="shared" si="24"/>
        <v>0</v>
      </c>
      <c r="G51" s="302">
        <f t="shared" si="24"/>
        <v>0</v>
      </c>
      <c r="H51" s="302">
        <f t="shared" si="24"/>
        <v>0</v>
      </c>
      <c r="I51" s="302">
        <f t="shared" ca="1" si="24"/>
        <v>0.42630425002425909</v>
      </c>
      <c r="J51" s="302">
        <f t="shared" ca="1" si="24"/>
        <v>0.42057218309491873</v>
      </c>
      <c r="K51" s="302">
        <f t="shared" ca="1" si="24"/>
        <v>0.42245491547510028</v>
      </c>
      <c r="L51" s="302">
        <f t="shared" ca="1" si="24"/>
        <v>0.42434270493686199</v>
      </c>
      <c r="M51" s="302">
        <f t="shared" ca="1" si="24"/>
        <v>0.42581537971273065</v>
      </c>
      <c r="N51" s="301">
        <f t="shared" ca="1" si="24"/>
        <v>0.41706980299204588</v>
      </c>
    </row>
    <row r="52" spans="2:15">
      <c r="D52" s="300"/>
    </row>
    <row r="54" spans="2:15" ht="15">
      <c r="B54" s="278"/>
      <c r="C54" s="276"/>
      <c r="D54" s="276"/>
      <c r="E54" s="276"/>
      <c r="F54" s="276"/>
      <c r="G54" s="276"/>
      <c r="H54" s="276">
        <v>2019</v>
      </c>
      <c r="I54" s="276">
        <f>H54+1</f>
        <v>2020</v>
      </c>
      <c r="J54" s="276">
        <f t="shared" ref="J54:N54" si="25">I54+1</f>
        <v>2021</v>
      </c>
      <c r="K54" s="276">
        <f t="shared" si="25"/>
        <v>2022</v>
      </c>
      <c r="L54" s="276">
        <f t="shared" si="25"/>
        <v>2023</v>
      </c>
      <c r="M54" s="276">
        <f t="shared" si="25"/>
        <v>2024</v>
      </c>
      <c r="N54" s="277">
        <f t="shared" si="25"/>
        <v>2025</v>
      </c>
    </row>
    <row r="55" spans="2:15">
      <c r="B55" s="325"/>
      <c r="F55" s="280" t="s">
        <v>24</v>
      </c>
      <c r="G55" s="324">
        <v>2019</v>
      </c>
      <c r="H55" s="323">
        <f>'2021 LRAMVA'!D900</f>
        <v>71257</v>
      </c>
      <c r="I55" s="323">
        <f>'2021 LRAMVA'!E900</f>
        <v>70903.432264586212</v>
      </c>
      <c r="J55" s="323">
        <f>'2021 LRAMVA'!F900</f>
        <v>70549.864529172439</v>
      </c>
      <c r="K55" s="323">
        <f>'2021 LRAMVA'!G900</f>
        <v>70549.864529172439</v>
      </c>
      <c r="L55" s="323">
        <f>'2021 LRAMVA'!H900</f>
        <v>70314.152705563247</v>
      </c>
      <c r="M55" s="323">
        <f>'2021 LRAMVA'!I900</f>
        <v>70137.368837856411</v>
      </c>
      <c r="N55" s="322">
        <f>'2021 LRAMVA'!J900</f>
        <v>69960.584970149459</v>
      </c>
    </row>
    <row r="56" spans="2:15">
      <c r="B56" s="325" t="s">
        <v>703</v>
      </c>
      <c r="F56" s="280" t="s">
        <v>227</v>
      </c>
      <c r="G56" s="324">
        <v>2019</v>
      </c>
      <c r="H56" s="282">
        <f>'2021 COS LRAMVA (2019 Retrofit)'!R27</f>
        <v>4929183.5433097668</v>
      </c>
      <c r="I56" s="282">
        <f>H56</f>
        <v>4929183.5433097668</v>
      </c>
      <c r="J56" s="282">
        <f t="shared" ref="J56:N56" si="26">I56</f>
        <v>4929183.5433097668</v>
      </c>
      <c r="K56" s="282">
        <f t="shared" si="26"/>
        <v>4929183.5433097668</v>
      </c>
      <c r="L56" s="282">
        <f t="shared" si="26"/>
        <v>4929183.5433097668</v>
      </c>
      <c r="M56" s="282">
        <f t="shared" si="26"/>
        <v>4929183.5433097668</v>
      </c>
      <c r="N56" s="297">
        <f t="shared" si="26"/>
        <v>4929183.5433097668</v>
      </c>
    </row>
    <row r="57" spans="2:15">
      <c r="B57" s="325"/>
      <c r="N57" s="320"/>
    </row>
    <row r="58" spans="2:15">
      <c r="B58" s="325"/>
      <c r="N58" s="320"/>
    </row>
    <row r="59" spans="2:15">
      <c r="B59" s="325"/>
      <c r="D59" s="296" t="s">
        <v>671</v>
      </c>
      <c r="F59" s="280" t="s">
        <v>22</v>
      </c>
      <c r="G59" s="324">
        <v>2020</v>
      </c>
      <c r="I59" s="282">
        <f>'Post CFF (3-Staff-39) 2021 COS'!L127+'Post CFF (3-Staff-39) 2021 COS'!M127</f>
        <v>1461405.3337285435</v>
      </c>
      <c r="J59" s="282"/>
      <c r="K59" s="282"/>
      <c r="L59" s="282"/>
      <c r="M59" s="282"/>
      <c r="N59" s="297"/>
    </row>
    <row r="60" spans="2:15">
      <c r="B60" s="319"/>
      <c r="C60" s="318"/>
      <c r="D60" s="318"/>
      <c r="E60" s="318"/>
      <c r="F60" s="279"/>
      <c r="G60" s="318">
        <v>2020</v>
      </c>
      <c r="H60" s="318"/>
      <c r="I60" s="307">
        <f>'2023 IRM 2020-2022 Projects'!M28</f>
        <v>854132.96773110924</v>
      </c>
      <c r="J60" s="307"/>
      <c r="K60" s="307"/>
      <c r="L60" s="307"/>
      <c r="M60" s="307"/>
      <c r="N60" s="295"/>
    </row>
    <row r="61" spans="2:15">
      <c r="H61" s="321"/>
      <c r="I61" s="321"/>
      <c r="J61" s="321"/>
    </row>
    <row r="62" spans="2:15" ht="15">
      <c r="B62" s="328"/>
      <c r="C62" s="327"/>
      <c r="D62" s="327"/>
      <c r="E62" s="327"/>
      <c r="F62" s="294"/>
      <c r="G62" s="276">
        <v>2018</v>
      </c>
      <c r="H62" s="275">
        <v>2019</v>
      </c>
      <c r="I62" s="275">
        <v>2020</v>
      </c>
      <c r="J62" s="275">
        <v>2021</v>
      </c>
      <c r="K62" s="275">
        <v>2022</v>
      </c>
      <c r="L62" s="275">
        <v>2023</v>
      </c>
      <c r="M62" s="275">
        <v>2024</v>
      </c>
      <c r="N62" s="274">
        <v>2025</v>
      </c>
    </row>
    <row r="63" spans="2:15">
      <c r="B63" s="325"/>
      <c r="E63" s="324" t="str">
        <f>'2021 LRAMVA'!$B$688</f>
        <v>Save on Energy Heating and Cooling Program</v>
      </c>
      <c r="F63" s="289">
        <v>2018</v>
      </c>
      <c r="G63" s="282">
        <f>'2021 LRAMVA'!D688</f>
        <v>421298.9093137501</v>
      </c>
      <c r="H63" s="282">
        <f>'2021 LRAMVA'!E688</f>
        <v>421298.9093137501</v>
      </c>
      <c r="I63" s="282">
        <f>'2021 LRAMVA'!F688</f>
        <v>421298.9093137501</v>
      </c>
      <c r="J63" s="282">
        <f>'2021 LRAMVA'!G688</f>
        <v>421298.9093137501</v>
      </c>
      <c r="K63" s="282">
        <f>'2021 LRAMVA'!H688</f>
        <v>421298.90931374999</v>
      </c>
      <c r="L63" s="282">
        <f>'2021 LRAMVA'!I688</f>
        <v>421298.90931374999</v>
      </c>
      <c r="M63" s="282">
        <f>'2021 LRAMVA'!J688</f>
        <v>421298.90931374999</v>
      </c>
      <c r="N63" s="297">
        <f>'2021 LRAMVA'!K688</f>
        <v>421298.90931374999</v>
      </c>
      <c r="O63" s="321"/>
    </row>
    <row r="64" spans="2:15">
      <c r="B64" s="325"/>
      <c r="E64" s="324" t="str">
        <f>'2021 LRAMVA'!$B$691</f>
        <v>Save on Energy New Construction Program</v>
      </c>
      <c r="F64" s="289">
        <v>2018</v>
      </c>
      <c r="G64" s="282">
        <f>'2021 LRAMVA'!D691</f>
        <v>2541832.8495106813</v>
      </c>
      <c r="H64" s="282">
        <f>'2021 LRAMVA'!E691</f>
        <v>2531385.1028495226</v>
      </c>
      <c r="I64" s="282">
        <f>'2021 LRAMVA'!F691</f>
        <v>2520937.3561883643</v>
      </c>
      <c r="J64" s="282">
        <f>'2021 LRAMVA'!G691</f>
        <v>2520937.3561883643</v>
      </c>
      <c r="K64" s="282">
        <f>'2021 LRAMVA'!H691</f>
        <v>2513972.19174759</v>
      </c>
      <c r="L64" s="282">
        <f>'2021 LRAMVA'!I691</f>
        <v>2508748.3184170099</v>
      </c>
      <c r="M64" s="282">
        <f>'2021 LRAMVA'!J691</f>
        <v>2503524.4450864298</v>
      </c>
      <c r="N64" s="297">
        <f>'2021 LRAMVA'!K691</f>
        <v>2498300.5717558502</v>
      </c>
    </row>
    <row r="65" spans="2:14">
      <c r="B65" s="325"/>
      <c r="E65" s="324" t="str">
        <f>'2021 LRAMVA'!$B$694</f>
        <v>Save on Energy Home Assistance Program</v>
      </c>
      <c r="F65" s="289">
        <v>2018</v>
      </c>
      <c r="G65" s="282">
        <f>'2021 LRAMVA'!D694</f>
        <v>154869.70000000115</v>
      </c>
      <c r="H65" s="282">
        <f>'2021 LRAMVA'!E694</f>
        <v>154869.70000000115</v>
      </c>
      <c r="I65" s="282">
        <f>'2021 LRAMVA'!F694</f>
        <v>154869.70000000115</v>
      </c>
      <c r="J65" s="282">
        <f>'2021 LRAMVA'!G694</f>
        <v>154869.70000000115</v>
      </c>
      <c r="K65" s="282">
        <f>'2021 LRAMVA'!H694</f>
        <v>154869.700000001</v>
      </c>
      <c r="L65" s="282">
        <f>'2021 LRAMVA'!I694</f>
        <v>154869.700000001</v>
      </c>
      <c r="M65" s="282">
        <f>'2021 LRAMVA'!J694</f>
        <v>154869.700000001</v>
      </c>
      <c r="N65" s="297">
        <f>'2021 LRAMVA'!K694</f>
        <v>154869.700000001</v>
      </c>
    </row>
    <row r="66" spans="2:14">
      <c r="B66" s="325" t="s">
        <v>916</v>
      </c>
      <c r="E66" s="324" t="str">
        <f>'2021 LRAMVA'!$B$701</f>
        <v>Save on Energy Retrofit Program (exc. Street lights)</v>
      </c>
      <c r="F66" s="289">
        <v>2018</v>
      </c>
      <c r="G66" s="323">
        <f>'2021 LRAMVA'!D701</f>
        <v>7895090.0630050898</v>
      </c>
      <c r="H66" s="323">
        <f>'2021 LRAMVA'!E701</f>
        <v>7871213.9008826045</v>
      </c>
      <c r="I66" s="323">
        <f>'2021 LRAMVA'!F701</f>
        <v>7847337.7387601193</v>
      </c>
      <c r="J66" s="323">
        <f>'2021 LRAMVA'!G701</f>
        <v>7843685.2029997027</v>
      </c>
      <c r="K66" s="323">
        <f>'2021 LRAMVA'!H701</f>
        <v>7840032.6672392786</v>
      </c>
      <c r="L66" s="323">
        <f>'2021 LRAMVA'!I701</f>
        <v>7386749.714665696</v>
      </c>
      <c r="M66" s="323">
        <f>'2021 LRAMVA'!J701</f>
        <v>7383097.1789052729</v>
      </c>
      <c r="N66" s="322">
        <f>'2021 LRAMVA'!K701</f>
        <v>7379444.6431448516</v>
      </c>
    </row>
    <row r="67" spans="2:14">
      <c r="B67" s="325"/>
      <c r="E67" s="282" t="str">
        <f>'2021 LRAMVA'!$B$704</f>
        <v>Save on Energy Retrofit Program (Streetlights)</v>
      </c>
      <c r="F67" s="289">
        <v>2018</v>
      </c>
      <c r="G67" s="282">
        <f>'2021 LRAMVA'!D704</f>
        <v>1761395</v>
      </c>
      <c r="H67" s="282">
        <f>'2021 LRAMVA'!E704</f>
        <v>1761395</v>
      </c>
      <c r="I67" s="282">
        <f>'2021 LRAMVA'!F704</f>
        <v>1761395</v>
      </c>
      <c r="J67" s="282">
        <f>'2021 LRAMVA'!G704</f>
        <v>1761395</v>
      </c>
      <c r="K67" s="282">
        <f>'2021 LRAMVA'!H704</f>
        <v>1761395</v>
      </c>
      <c r="L67" s="282">
        <f>'2021 LRAMVA'!I704</f>
        <v>1761395</v>
      </c>
      <c r="M67" s="282">
        <f>'2021 LRAMVA'!J704</f>
        <v>1761395</v>
      </c>
      <c r="N67" s="297">
        <f>'2021 LRAMVA'!K704</f>
        <v>1761395</v>
      </c>
    </row>
    <row r="68" spans="2:14">
      <c r="B68" s="325"/>
      <c r="E68" s="324" t="str">
        <f>'2021 LRAMVA'!$B$707</f>
        <v>Save on Energy Small Business Lighting Program</v>
      </c>
      <c r="F68" s="289">
        <v>2018</v>
      </c>
      <c r="G68" s="282">
        <f>'2021 LRAMVA'!D707</f>
        <v>1103491.6939348765</v>
      </c>
      <c r="H68" s="282">
        <f>'2021 LRAMVA'!E707</f>
        <v>906512.04221492133</v>
      </c>
      <c r="I68" s="282">
        <f>'2021 LRAMVA'!F707</f>
        <v>709532.39049496618</v>
      </c>
      <c r="J68" s="282">
        <f>'2021 LRAMVA'!G707</f>
        <v>709532.39049496618</v>
      </c>
      <c r="K68" s="282">
        <f>'2021 LRAMVA'!H707</f>
        <v>578212.62268166197</v>
      </c>
      <c r="L68" s="282">
        <f>'2021 LRAMVA'!I707</f>
        <v>479722.79682168498</v>
      </c>
      <c r="M68" s="282">
        <f>'2021 LRAMVA'!J707</f>
        <v>381232.970961707</v>
      </c>
      <c r="N68" s="297">
        <f>'2021 LRAMVA'!K707</f>
        <v>282743.14510172902</v>
      </c>
    </row>
    <row r="69" spans="2:14">
      <c r="B69" s="651" t="s">
        <v>919</v>
      </c>
      <c r="E69" s="324" t="str">
        <f>'2021 LRAMVA'!$B$710</f>
        <v>Save on Energy High Performance New Construction Program</v>
      </c>
      <c r="F69" s="289">
        <v>2018</v>
      </c>
      <c r="G69" s="282">
        <f>'2021 LRAMVA'!D710</f>
        <v>60369.183356882568</v>
      </c>
      <c r="H69" s="282">
        <f>'2021 LRAMVA'!E710</f>
        <v>60069.639516301679</v>
      </c>
      <c r="I69" s="282">
        <f>'2021 LRAMVA'!F710</f>
        <v>59770.09567572079</v>
      </c>
      <c r="J69" s="282">
        <f>'2021 LRAMVA'!G710</f>
        <v>59770.095675720797</v>
      </c>
      <c r="K69" s="282">
        <f>'2021 LRAMVA'!H710</f>
        <v>59570.399782000197</v>
      </c>
      <c r="L69" s="282">
        <f>'2021 LRAMVA'!I710</f>
        <v>59420.6278617098</v>
      </c>
      <c r="M69" s="282">
        <f>'2021 LRAMVA'!J710</f>
        <v>59270.855941419301</v>
      </c>
      <c r="N69" s="297">
        <f>'2021 LRAMVA'!K710</f>
        <v>59121.084021128903</v>
      </c>
    </row>
    <row r="70" spans="2:14">
      <c r="B70" s="651"/>
      <c r="E70" s="324" t="str">
        <f>'2021 LRAMVA'!$B$713</f>
        <v>Save on Energy Existing Building Commissioning Program</v>
      </c>
      <c r="F70" s="289">
        <v>2018</v>
      </c>
      <c r="G70" s="282">
        <f>'2021 LRAMVA'!D713</f>
        <v>41914.969166666633</v>
      </c>
      <c r="H70" s="282">
        <f>'2021 LRAMVA'!E713</f>
        <v>41914.969166666633</v>
      </c>
      <c r="I70" s="282">
        <f>'2021 LRAMVA'!F713</f>
        <v>41914.969166666633</v>
      </c>
      <c r="J70" s="282">
        <f>'2021 LRAMVA'!G713</f>
        <v>37622.037639665265</v>
      </c>
      <c r="K70" s="282">
        <f>'2021 LRAMVA'!H713</f>
        <v>36191.060463998103</v>
      </c>
      <c r="L70" s="282">
        <f>'2021 LRAMVA'!I713</f>
        <v>34044.594700497502</v>
      </c>
      <c r="M70" s="282">
        <f>'2021 LRAMVA'!J713</f>
        <v>31898.1289369968</v>
      </c>
      <c r="N70" s="297">
        <f>'2021 LRAMVA'!K713</f>
        <v>29751.663173496101</v>
      </c>
    </row>
    <row r="71" spans="2:14">
      <c r="B71" s="651"/>
      <c r="E71" s="324" t="str">
        <f>'2021 LRAMVA'!$B$716</f>
        <v>Save on Energy Process &amp; Systems Upgrades Program</v>
      </c>
      <c r="F71" s="289">
        <v>2018</v>
      </c>
      <c r="G71" s="282">
        <f>'2021 LRAMVA'!D716</f>
        <v>480583.44203549193</v>
      </c>
      <c r="H71" s="282">
        <f>'2021 LRAMVA'!E716</f>
        <v>480583.44203549193</v>
      </c>
      <c r="I71" s="282">
        <f>'2021 LRAMVA'!F716</f>
        <v>480583.44203549193</v>
      </c>
      <c r="J71" s="282">
        <f>'2021 LRAMVA'!G716</f>
        <v>480583.44203549193</v>
      </c>
      <c r="K71" s="282">
        <f>'2021 LRAMVA'!H716</f>
        <v>480583.44203549193</v>
      </c>
      <c r="L71" s="282">
        <f>'2021 LRAMVA'!I716</f>
        <v>480583.44203549199</v>
      </c>
      <c r="M71" s="282">
        <f>'2021 LRAMVA'!J716</f>
        <v>480583.44203549199</v>
      </c>
      <c r="N71" s="297">
        <f>'2021 LRAMVA'!K716</f>
        <v>480583.44203549199</v>
      </c>
    </row>
    <row r="72" spans="2:14">
      <c r="B72" s="325"/>
      <c r="E72" s="324" t="str">
        <f>'2021 LRAMVA'!$B$729</f>
        <v>Swimming Pool Efficiency Program</v>
      </c>
      <c r="F72" s="289">
        <v>2018</v>
      </c>
      <c r="G72" s="282">
        <f>'2021 LRAMVA'!D729</f>
        <v>544403.88881936285</v>
      </c>
      <c r="H72" s="282">
        <f>'2021 LRAMVA'!E729</f>
        <v>544403.88881936285</v>
      </c>
      <c r="I72" s="282">
        <f>'2021 LRAMVA'!F729</f>
        <v>544403.88881936285</v>
      </c>
      <c r="J72" s="282">
        <f>'2021 LRAMVA'!G729</f>
        <v>544403.88881936285</v>
      </c>
      <c r="K72" s="282">
        <f>'2021 LRAMVA'!H729</f>
        <v>544403.88881936297</v>
      </c>
      <c r="L72" s="282">
        <f>'2021 LRAMVA'!I729</f>
        <v>544403.88881936297</v>
      </c>
      <c r="M72" s="282">
        <f>'2021 LRAMVA'!J729</f>
        <v>544403.88881936297</v>
      </c>
      <c r="N72" s="297">
        <f>'2021 LRAMVA'!K729</f>
        <v>544403.88881936297</v>
      </c>
    </row>
    <row r="73" spans="2:14" ht="15">
      <c r="B73" s="319"/>
      <c r="C73" s="318"/>
      <c r="D73" s="318"/>
      <c r="E73" s="293" t="s">
        <v>112</v>
      </c>
      <c r="F73" s="292">
        <v>2018</v>
      </c>
      <c r="G73" s="291">
        <f t="shared" ref="G73:H73" si="27">SUM(G63:G72)</f>
        <v>15005249.699142804</v>
      </c>
      <c r="H73" s="291">
        <f t="shared" si="27"/>
        <v>14773646.594798623</v>
      </c>
      <c r="I73" s="291">
        <f>SUM(I63:I72)</f>
        <v>14542043.490454443</v>
      </c>
      <c r="J73" s="291">
        <f t="shared" ref="J73" si="28">SUM(J63:J72)</f>
        <v>14534098.023167025</v>
      </c>
      <c r="K73" s="291">
        <f t="shared" ref="K73" si="29">SUM(K63:K72)</f>
        <v>14390529.882083137</v>
      </c>
      <c r="L73" s="291">
        <f t="shared" ref="L73:M73" si="30">SUM(L63:L72)</f>
        <v>13831236.992635205</v>
      </c>
      <c r="M73" s="291">
        <f t="shared" si="30"/>
        <v>13721574.520000432</v>
      </c>
      <c r="N73" s="290">
        <f t="shared" ref="N73" si="31">SUM(N63:N72)</f>
        <v>13611912.047365664</v>
      </c>
    </row>
    <row r="74" spans="2:14">
      <c r="F74" s="289"/>
      <c r="G74" s="321"/>
      <c r="H74" s="321"/>
      <c r="I74" s="321"/>
      <c r="J74" s="321"/>
      <c r="K74" s="321"/>
      <c r="L74" s="321"/>
      <c r="M74" s="321"/>
      <c r="N74" s="321"/>
    </row>
    <row r="75" spans="2:14">
      <c r="B75" s="328"/>
      <c r="C75" s="327"/>
      <c r="D75" s="327"/>
      <c r="E75" s="327" t="s">
        <v>431</v>
      </c>
      <c r="F75" s="294">
        <v>2018</v>
      </c>
      <c r="G75" s="315">
        <v>3662405.3476437954</v>
      </c>
      <c r="H75" s="315">
        <v>3651957.6009826367</v>
      </c>
      <c r="I75" s="315">
        <v>3641509.8543214784</v>
      </c>
      <c r="J75" s="315">
        <v>3641509.8543214784</v>
      </c>
      <c r="K75" s="315">
        <v>3634544.689880704</v>
      </c>
      <c r="L75" s="315">
        <v>3629320.816550124</v>
      </c>
      <c r="M75" s="315">
        <v>3624096.9432195439</v>
      </c>
      <c r="N75" s="299">
        <v>3618873.0698889643</v>
      </c>
    </row>
    <row r="76" spans="2:14">
      <c r="B76" s="325"/>
      <c r="E76" s="324" t="s">
        <v>432</v>
      </c>
      <c r="F76" s="289">
        <v>2018</v>
      </c>
      <c r="G76" s="323">
        <v>2918844.1918899282</v>
      </c>
      <c r="H76" s="323">
        <v>2737802.0229497715</v>
      </c>
      <c r="I76" s="323">
        <v>2556759.8540096153</v>
      </c>
      <c r="J76" s="312">
        <v>2556759.8540096153</v>
      </c>
      <c r="K76" s="323">
        <v>2432408.1347881039</v>
      </c>
      <c r="L76" s="323">
        <v>2233817.8153915643</v>
      </c>
      <c r="M76" s="323">
        <v>2143138.7960301815</v>
      </c>
      <c r="N76" s="322">
        <v>2052459.7766687991</v>
      </c>
    </row>
    <row r="77" spans="2:14">
      <c r="B77" s="325"/>
      <c r="D77" s="324" t="s">
        <v>229</v>
      </c>
      <c r="E77" s="324" t="s">
        <v>433</v>
      </c>
      <c r="F77" s="289">
        <v>2018</v>
      </c>
      <c r="G77" s="323">
        <v>6662605.1596090794</v>
      </c>
      <c r="H77" s="323">
        <v>6622491.9708662145</v>
      </c>
      <c r="I77" s="323">
        <v>6582378.7821233496</v>
      </c>
      <c r="J77" s="323">
        <v>6579602.8549454324</v>
      </c>
      <c r="K77" s="323">
        <v>6562182.0574143259</v>
      </c>
      <c r="L77" s="323">
        <v>6206703.3606935153</v>
      </c>
      <c r="M77" s="323">
        <v>6192943.7807507068</v>
      </c>
      <c r="N77" s="322">
        <v>6179184.2008078974</v>
      </c>
    </row>
    <row r="78" spans="2:14">
      <c r="B78" s="325"/>
      <c r="E78" s="324" t="s">
        <v>434</v>
      </c>
      <c r="F78" s="289">
        <v>2018</v>
      </c>
      <c r="G78" s="323">
        <v>0</v>
      </c>
      <c r="H78" s="323">
        <v>0</v>
      </c>
      <c r="I78" s="323">
        <v>0</v>
      </c>
      <c r="J78" s="323">
        <v>0</v>
      </c>
      <c r="K78" s="323">
        <v>0</v>
      </c>
      <c r="L78" s="323">
        <v>0</v>
      </c>
      <c r="M78" s="323">
        <v>0</v>
      </c>
      <c r="N78" s="322">
        <v>0</v>
      </c>
    </row>
    <row r="79" spans="2:14">
      <c r="B79" s="325"/>
      <c r="E79" s="324" t="s">
        <v>435</v>
      </c>
      <c r="F79" s="289">
        <v>2018</v>
      </c>
      <c r="G79" s="323">
        <v>1761395</v>
      </c>
      <c r="H79" s="323">
        <v>1761395</v>
      </c>
      <c r="I79" s="323">
        <v>1761395</v>
      </c>
      <c r="J79" s="323">
        <v>1761395</v>
      </c>
      <c r="K79" s="323">
        <v>1761395</v>
      </c>
      <c r="L79" s="323">
        <v>1761395</v>
      </c>
      <c r="M79" s="323">
        <v>1761395</v>
      </c>
      <c r="N79" s="322">
        <v>1761395</v>
      </c>
    </row>
    <row r="80" spans="2:14" ht="15">
      <c r="B80" s="325"/>
      <c r="E80" s="284" t="s">
        <v>112</v>
      </c>
      <c r="F80" s="289">
        <v>2018</v>
      </c>
      <c r="G80" s="281">
        <f>SUM(G75:G79)</f>
        <v>15005249.699142803</v>
      </c>
      <c r="H80" s="281">
        <f t="shared" ref="H80" si="32">SUM(H75:H79)</f>
        <v>14773646.594798623</v>
      </c>
      <c r="I80" s="281">
        <f t="shared" ref="I80" si="33">SUM(I75:I79)</f>
        <v>14542043.490454443</v>
      </c>
      <c r="J80" s="281">
        <f t="shared" ref="J80" si="34">SUM(J75:J79)</f>
        <v>14539267.563276526</v>
      </c>
      <c r="K80" s="281">
        <f t="shared" ref="K80" si="35">SUM(K75:K79)</f>
        <v>14390529.882083133</v>
      </c>
      <c r="L80" s="281">
        <f t="shared" ref="L80" si="36">SUM(L75:L79)</f>
        <v>13831236.992635204</v>
      </c>
      <c r="M80" s="281">
        <f t="shared" ref="M80" si="37">SUM(M75:M79)</f>
        <v>13721574.520000432</v>
      </c>
      <c r="N80" s="288">
        <f t="shared" ref="N80" si="38">SUM(N75:N79)</f>
        <v>13611912.047365662</v>
      </c>
    </row>
    <row r="81" spans="2:14">
      <c r="B81" s="325" t="s">
        <v>917</v>
      </c>
      <c r="F81" s="289"/>
      <c r="H81" s="300"/>
      <c r="I81" s="300"/>
      <c r="J81" s="300"/>
      <c r="K81" s="300"/>
      <c r="L81" s="300"/>
      <c r="M81" s="300"/>
      <c r="N81" s="308"/>
    </row>
    <row r="82" spans="2:14">
      <c r="B82" s="325"/>
      <c r="E82" s="324" t="s">
        <v>431</v>
      </c>
      <c r="F82" s="289">
        <v>2018</v>
      </c>
      <c r="G82" s="323">
        <v>3662405.3476437954</v>
      </c>
      <c r="H82" s="323">
        <v>3651957.6009826367</v>
      </c>
      <c r="I82" s="323">
        <v>3641509.8543214784</v>
      </c>
      <c r="J82" s="323">
        <v>3641509.8543214784</v>
      </c>
      <c r="K82" s="323">
        <v>3634544.689880704</v>
      </c>
      <c r="L82" s="323">
        <v>3629320.816550124</v>
      </c>
      <c r="M82" s="323">
        <v>3624096.9432195439</v>
      </c>
      <c r="N82" s="322">
        <v>3618873.0698889643</v>
      </c>
    </row>
    <row r="83" spans="2:14">
      <c r="B83" s="325"/>
      <c r="E83" s="324" t="s">
        <v>432</v>
      </c>
      <c r="F83" s="289">
        <v>2018</v>
      </c>
      <c r="G83" s="323">
        <v>2918844.1918899282</v>
      </c>
      <c r="H83" s="323">
        <v>2737802.0229497715</v>
      </c>
      <c r="I83" s="323">
        <v>2556759.8540096153</v>
      </c>
      <c r="J83" s="323">
        <v>2551590.313900114</v>
      </c>
      <c r="K83" s="323">
        <v>2432408.1347881039</v>
      </c>
      <c r="L83" s="323">
        <v>2233817.8153915643</v>
      </c>
      <c r="M83" s="323">
        <v>2143138.7960301815</v>
      </c>
      <c r="N83" s="322">
        <v>2052459.7766687991</v>
      </c>
    </row>
    <row r="84" spans="2:14">
      <c r="B84" s="325"/>
      <c r="D84" s="324" t="s">
        <v>436</v>
      </c>
      <c r="E84" s="324" t="s">
        <v>433</v>
      </c>
      <c r="F84" s="289">
        <v>2018</v>
      </c>
      <c r="G84" s="323">
        <v>6662605.1596090794</v>
      </c>
      <c r="H84" s="323">
        <v>6622491.9708662145</v>
      </c>
      <c r="I84" s="323">
        <v>6582378.7821233496</v>
      </c>
      <c r="J84" s="323">
        <v>6579602.8549454324</v>
      </c>
      <c r="K84" s="323">
        <v>6562182.0574143259</v>
      </c>
      <c r="L84" s="323">
        <v>6206703.3606935153</v>
      </c>
      <c r="M84" s="323">
        <v>6192943.7807507068</v>
      </c>
      <c r="N84" s="322">
        <v>6179184.2008078974</v>
      </c>
    </row>
    <row r="85" spans="2:14">
      <c r="B85" s="325"/>
      <c r="E85" s="324" t="s">
        <v>434</v>
      </c>
      <c r="F85" s="289">
        <v>2018</v>
      </c>
      <c r="G85" s="323">
        <v>0</v>
      </c>
      <c r="H85" s="323">
        <v>0</v>
      </c>
      <c r="I85" s="323">
        <v>0</v>
      </c>
      <c r="J85" s="323">
        <v>0</v>
      </c>
      <c r="K85" s="323">
        <v>0</v>
      </c>
      <c r="L85" s="323">
        <v>0</v>
      </c>
      <c r="M85" s="323">
        <v>0</v>
      </c>
      <c r="N85" s="322">
        <v>0</v>
      </c>
    </row>
    <row r="86" spans="2:14">
      <c r="B86" s="325"/>
      <c r="E86" s="324" t="s">
        <v>435</v>
      </c>
      <c r="F86" s="289">
        <v>2018</v>
      </c>
      <c r="G86" s="323">
        <v>1761395</v>
      </c>
      <c r="H86" s="323">
        <v>1761395</v>
      </c>
      <c r="I86" s="323">
        <v>1761395</v>
      </c>
      <c r="J86" s="323">
        <v>1761395</v>
      </c>
      <c r="K86" s="323">
        <v>1761395</v>
      </c>
      <c r="L86" s="323">
        <v>1761395</v>
      </c>
      <c r="M86" s="323">
        <v>1761395</v>
      </c>
      <c r="N86" s="322">
        <v>1761395</v>
      </c>
    </row>
    <row r="87" spans="2:14" ht="15">
      <c r="B87" s="325"/>
      <c r="E87" s="284" t="s">
        <v>112</v>
      </c>
      <c r="F87" s="289">
        <v>2018</v>
      </c>
      <c r="G87" s="281">
        <f>SUM(G82:G86)</f>
        <v>15005249.699142803</v>
      </c>
      <c r="H87" s="281">
        <f t="shared" ref="H87:N87" si="39">SUM(H82:H86)</f>
        <v>14773646.594798623</v>
      </c>
      <c r="I87" s="281">
        <f t="shared" si="39"/>
        <v>14542043.490454443</v>
      </c>
      <c r="J87" s="281">
        <f t="shared" si="39"/>
        <v>14534098.023167025</v>
      </c>
      <c r="K87" s="281">
        <f t="shared" si="39"/>
        <v>14390529.882083133</v>
      </c>
      <c r="L87" s="281">
        <f t="shared" si="39"/>
        <v>13831236.992635204</v>
      </c>
      <c r="M87" s="281">
        <f t="shared" si="39"/>
        <v>13721574.520000432</v>
      </c>
      <c r="N87" s="288">
        <f t="shared" si="39"/>
        <v>13611912.047365662</v>
      </c>
    </row>
    <row r="88" spans="2:14">
      <c r="B88" s="325"/>
      <c r="F88" s="289"/>
      <c r="H88" s="300"/>
      <c r="I88" s="300"/>
      <c r="J88" s="300"/>
      <c r="K88" s="300"/>
      <c r="L88" s="300"/>
      <c r="M88" s="300"/>
      <c r="N88" s="308"/>
    </row>
    <row r="89" spans="2:14">
      <c r="B89" s="325"/>
      <c r="E89" s="324" t="s">
        <v>431</v>
      </c>
      <c r="F89" s="289">
        <v>2018</v>
      </c>
      <c r="G89" s="300">
        <f>G82-G75</f>
        <v>0</v>
      </c>
      <c r="H89" s="300">
        <f t="shared" ref="H89:N89" si="40">H82-H75</f>
        <v>0</v>
      </c>
      <c r="I89" s="300">
        <f t="shared" si="40"/>
        <v>0</v>
      </c>
      <c r="J89" s="300">
        <f t="shared" si="40"/>
        <v>0</v>
      </c>
      <c r="K89" s="300">
        <f t="shared" si="40"/>
        <v>0</v>
      </c>
      <c r="L89" s="300">
        <f t="shared" si="40"/>
        <v>0</v>
      </c>
      <c r="M89" s="300">
        <f t="shared" si="40"/>
        <v>0</v>
      </c>
      <c r="N89" s="308">
        <f t="shared" si="40"/>
        <v>0</v>
      </c>
    </row>
    <row r="90" spans="2:14">
      <c r="B90" s="325"/>
      <c r="E90" s="324" t="s">
        <v>432</v>
      </c>
      <c r="F90" s="289">
        <v>2018</v>
      </c>
      <c r="G90" s="300">
        <f t="shared" ref="G90:N94" si="41">G83-G76</f>
        <v>0</v>
      </c>
      <c r="H90" s="300">
        <f t="shared" si="41"/>
        <v>0</v>
      </c>
      <c r="I90" s="300">
        <f t="shared" si="41"/>
        <v>0</v>
      </c>
      <c r="J90" s="300">
        <f>J83-J76</f>
        <v>-5169.5401095012203</v>
      </c>
      <c r="K90" s="300">
        <f t="shared" si="41"/>
        <v>0</v>
      </c>
      <c r="L90" s="300">
        <f t="shared" si="41"/>
        <v>0</v>
      </c>
      <c r="M90" s="300">
        <f t="shared" si="41"/>
        <v>0</v>
      </c>
      <c r="N90" s="308">
        <f t="shared" si="41"/>
        <v>0</v>
      </c>
    </row>
    <row r="91" spans="2:14">
      <c r="B91" s="325"/>
      <c r="E91" s="324" t="s">
        <v>433</v>
      </c>
      <c r="F91" s="289">
        <v>2018</v>
      </c>
      <c r="G91" s="300">
        <f t="shared" si="41"/>
        <v>0</v>
      </c>
      <c r="H91" s="300">
        <f t="shared" si="41"/>
        <v>0</v>
      </c>
      <c r="I91" s="300">
        <f t="shared" si="41"/>
        <v>0</v>
      </c>
      <c r="J91" s="300">
        <f t="shared" si="41"/>
        <v>0</v>
      </c>
      <c r="K91" s="300">
        <f t="shared" si="41"/>
        <v>0</v>
      </c>
      <c r="L91" s="300">
        <f t="shared" si="41"/>
        <v>0</v>
      </c>
      <c r="M91" s="300">
        <f t="shared" si="41"/>
        <v>0</v>
      </c>
      <c r="N91" s="308">
        <f t="shared" si="41"/>
        <v>0</v>
      </c>
    </row>
    <row r="92" spans="2:14">
      <c r="B92" s="325"/>
      <c r="D92" s="324" t="s">
        <v>437</v>
      </c>
      <c r="E92" s="324" t="s">
        <v>434</v>
      </c>
      <c r="F92" s="289">
        <v>2018</v>
      </c>
      <c r="G92" s="300">
        <f t="shared" si="41"/>
        <v>0</v>
      </c>
      <c r="H92" s="300">
        <f t="shared" si="41"/>
        <v>0</v>
      </c>
      <c r="I92" s="300">
        <f t="shared" si="41"/>
        <v>0</v>
      </c>
      <c r="J92" s="300">
        <f t="shared" si="41"/>
        <v>0</v>
      </c>
      <c r="K92" s="300">
        <f t="shared" si="41"/>
        <v>0</v>
      </c>
      <c r="L92" s="300">
        <f t="shared" si="41"/>
        <v>0</v>
      </c>
      <c r="M92" s="300">
        <f t="shared" si="41"/>
        <v>0</v>
      </c>
      <c r="N92" s="308">
        <f t="shared" si="41"/>
        <v>0</v>
      </c>
    </row>
    <row r="93" spans="2:14">
      <c r="B93" s="325"/>
      <c r="E93" s="324" t="s">
        <v>435</v>
      </c>
      <c r="F93" s="289">
        <v>2018</v>
      </c>
      <c r="G93" s="300">
        <f t="shared" si="41"/>
        <v>0</v>
      </c>
      <c r="H93" s="300">
        <f t="shared" si="41"/>
        <v>0</v>
      </c>
      <c r="I93" s="300">
        <f t="shared" si="41"/>
        <v>0</v>
      </c>
      <c r="J93" s="300">
        <f t="shared" si="41"/>
        <v>0</v>
      </c>
      <c r="K93" s="300">
        <f t="shared" si="41"/>
        <v>0</v>
      </c>
      <c r="L93" s="300">
        <f t="shared" si="41"/>
        <v>0</v>
      </c>
      <c r="M93" s="300">
        <f t="shared" si="41"/>
        <v>0</v>
      </c>
      <c r="N93" s="308">
        <f t="shared" si="41"/>
        <v>0</v>
      </c>
    </row>
    <row r="94" spans="2:14" ht="15">
      <c r="B94" s="319"/>
      <c r="C94" s="318"/>
      <c r="D94" s="318"/>
      <c r="E94" s="293" t="s">
        <v>112</v>
      </c>
      <c r="F94" s="287">
        <v>2018</v>
      </c>
      <c r="G94" s="286">
        <f t="shared" si="41"/>
        <v>0</v>
      </c>
      <c r="H94" s="286">
        <f t="shared" si="41"/>
        <v>0</v>
      </c>
      <c r="I94" s="286">
        <f t="shared" si="41"/>
        <v>0</v>
      </c>
      <c r="J94" s="286">
        <f t="shared" si="41"/>
        <v>-5169.540109500289</v>
      </c>
      <c r="K94" s="286">
        <f t="shared" si="41"/>
        <v>0</v>
      </c>
      <c r="L94" s="286">
        <f t="shared" si="41"/>
        <v>0</v>
      </c>
      <c r="M94" s="286">
        <f t="shared" si="41"/>
        <v>0</v>
      </c>
      <c r="N94" s="285">
        <f t="shared" si="41"/>
        <v>0</v>
      </c>
    </row>
    <row r="95" spans="2:14" ht="15">
      <c r="E95" s="284"/>
      <c r="F95" s="289"/>
      <c r="G95" s="300"/>
    </row>
    <row r="96" spans="2:14">
      <c r="B96" s="328"/>
      <c r="C96" s="327"/>
      <c r="D96" s="327"/>
      <c r="E96" s="327" t="s">
        <v>431</v>
      </c>
      <c r="F96" s="294">
        <v>2019</v>
      </c>
      <c r="G96" s="327"/>
      <c r="H96" s="315">
        <v>28269.803888456387</v>
      </c>
      <c r="I96" s="315">
        <v>28269.803888456387</v>
      </c>
      <c r="J96" s="315">
        <v>28269.803888456387</v>
      </c>
      <c r="K96" s="315">
        <v>28269.803888456401</v>
      </c>
      <c r="L96" s="315">
        <v>28269.803888456401</v>
      </c>
      <c r="M96" s="315">
        <v>28269.803888456401</v>
      </c>
      <c r="N96" s="299">
        <v>28269.803888456401</v>
      </c>
    </row>
    <row r="97" spans="2:15">
      <c r="B97" s="325"/>
      <c r="D97" s="324" t="s">
        <v>229</v>
      </c>
      <c r="E97" s="324" t="s">
        <v>432</v>
      </c>
      <c r="F97" s="289">
        <v>2019</v>
      </c>
      <c r="H97" s="323">
        <v>1606883.2782182135</v>
      </c>
      <c r="I97" s="323">
        <v>1566421.9191532335</v>
      </c>
      <c r="J97" s="323">
        <v>1566421.9191532335</v>
      </c>
      <c r="K97" s="323">
        <v>1566421.919153234</v>
      </c>
      <c r="L97" s="323">
        <v>1566421.919153234</v>
      </c>
      <c r="M97" s="323">
        <v>1566421.919153234</v>
      </c>
      <c r="N97" s="322">
        <v>1566421.919153234</v>
      </c>
    </row>
    <row r="98" spans="2:15">
      <c r="B98" s="325"/>
      <c r="E98" s="324" t="s">
        <v>433</v>
      </c>
      <c r="F98" s="289">
        <v>2019</v>
      </c>
      <c r="H98" s="323">
        <v>4775130.3565749116</v>
      </c>
      <c r="I98" s="312">
        <v>4332446.7915194724</v>
      </c>
      <c r="J98" s="323">
        <v>4769422.3789724587</v>
      </c>
      <c r="K98" s="323">
        <v>4769422.3789724587</v>
      </c>
      <c r="L98" s="323">
        <v>4769186.667148849</v>
      </c>
      <c r="M98" s="323">
        <v>4769009.8832811425</v>
      </c>
      <c r="N98" s="322">
        <v>4768833.099413435</v>
      </c>
    </row>
    <row r="99" spans="2:15" ht="15">
      <c r="B99" s="325"/>
      <c r="E99" s="284" t="s">
        <v>112</v>
      </c>
      <c r="F99" s="289">
        <v>2019</v>
      </c>
      <c r="H99" s="281">
        <f>SUM(H96:H98)</f>
        <v>6410283.438681582</v>
      </c>
      <c r="I99" s="281">
        <f t="shared" ref="I99" si="42">SUM(I96:I98)</f>
        <v>5927138.5145611623</v>
      </c>
      <c r="J99" s="281">
        <f t="shared" ref="J99" si="43">SUM(J96:J98)</f>
        <v>6364114.1020141486</v>
      </c>
      <c r="K99" s="281">
        <f t="shared" ref="K99" si="44">SUM(K96:K98)</f>
        <v>6364114.1020141486</v>
      </c>
      <c r="L99" s="281">
        <f t="shared" ref="L99" si="45">SUM(L96:L98)</f>
        <v>6363878.3901905399</v>
      </c>
      <c r="M99" s="281">
        <f t="shared" ref="M99" si="46">SUM(M96:M98)</f>
        <v>6363701.6063228324</v>
      </c>
      <c r="N99" s="288">
        <f t="shared" ref="N99" si="47">SUM(N96:N98)</f>
        <v>6363524.8224551249</v>
      </c>
    </row>
    <row r="100" spans="2:15">
      <c r="B100" s="325" t="s">
        <v>918</v>
      </c>
      <c r="F100" s="289">
        <v>2019</v>
      </c>
      <c r="H100" s="300"/>
      <c r="I100" s="300"/>
      <c r="J100" s="300"/>
      <c r="K100" s="300"/>
      <c r="L100" s="300"/>
      <c r="M100" s="300"/>
      <c r="N100" s="308"/>
    </row>
    <row r="101" spans="2:15">
      <c r="B101" s="325"/>
      <c r="E101" s="324" t="s">
        <v>431</v>
      </c>
      <c r="F101" s="289">
        <v>2019</v>
      </c>
      <c r="H101" s="323">
        <v>28269.803888456387</v>
      </c>
      <c r="I101" s="323">
        <v>28269.803888456387</v>
      </c>
      <c r="J101" s="323">
        <v>28269.803888456387</v>
      </c>
      <c r="K101" s="323">
        <v>28269.803888456401</v>
      </c>
      <c r="L101" s="323">
        <v>28269.803888456401</v>
      </c>
      <c r="M101" s="323">
        <v>28269.803888456401</v>
      </c>
      <c r="N101" s="322">
        <v>28269.803888456401</v>
      </c>
    </row>
    <row r="102" spans="2:15">
      <c r="B102" s="325"/>
      <c r="D102" s="324" t="s">
        <v>436</v>
      </c>
      <c r="E102" s="324" t="s">
        <v>432</v>
      </c>
      <c r="F102" s="289">
        <v>2019</v>
      </c>
      <c r="H102" s="323">
        <v>1606883.2782182135</v>
      </c>
      <c r="I102" s="323">
        <v>1566421.9191532335</v>
      </c>
      <c r="J102" s="323">
        <v>1566421.9191532335</v>
      </c>
      <c r="K102" s="323">
        <v>1566421.919153234</v>
      </c>
      <c r="L102" s="323">
        <v>1566421.919153234</v>
      </c>
      <c r="M102" s="323">
        <v>1566421.919153234</v>
      </c>
      <c r="N102" s="322">
        <v>1566421.919153234</v>
      </c>
    </row>
    <row r="103" spans="2:15">
      <c r="B103" s="325"/>
      <c r="E103" s="324" t="s">
        <v>433</v>
      </c>
      <c r="F103" s="289">
        <v>2019</v>
      </c>
      <c r="H103" s="323">
        <v>4775130.3565749116</v>
      </c>
      <c r="I103" s="323">
        <v>4769775.9467078708</v>
      </c>
      <c r="J103" s="323">
        <v>4769422.3789724587</v>
      </c>
      <c r="K103" s="323">
        <v>4769422.3789724587</v>
      </c>
      <c r="L103" s="323">
        <v>4769186.667148849</v>
      </c>
      <c r="M103" s="323">
        <v>4769009.8832811425</v>
      </c>
      <c r="N103" s="322">
        <v>4768833.099413435</v>
      </c>
    </row>
    <row r="104" spans="2:15" ht="15">
      <c r="B104" s="325"/>
      <c r="E104" s="284" t="s">
        <v>112</v>
      </c>
      <c r="F104" s="289">
        <v>2019</v>
      </c>
      <c r="H104" s="281">
        <f>SUM(H101:H103)</f>
        <v>6410283.438681582</v>
      </c>
      <c r="I104" s="281">
        <f t="shared" ref="I104:N104" si="48">SUM(I101:I103)</f>
        <v>6364467.6697495608</v>
      </c>
      <c r="J104" s="281">
        <f t="shared" si="48"/>
        <v>6364114.1020141486</v>
      </c>
      <c r="K104" s="281">
        <f t="shared" si="48"/>
        <v>6364114.1020141486</v>
      </c>
      <c r="L104" s="281">
        <f t="shared" si="48"/>
        <v>6363878.3901905399</v>
      </c>
      <c r="M104" s="281">
        <f t="shared" si="48"/>
        <v>6363701.6063228324</v>
      </c>
      <c r="N104" s="288">
        <f t="shared" si="48"/>
        <v>6363524.8224551249</v>
      </c>
    </row>
    <row r="105" spans="2:15">
      <c r="B105" s="325"/>
      <c r="F105" s="289">
        <v>2019</v>
      </c>
      <c r="N105" s="320"/>
    </row>
    <row r="106" spans="2:15">
      <c r="B106" s="325"/>
      <c r="E106" s="324" t="s">
        <v>431</v>
      </c>
      <c r="F106" s="289">
        <v>2019</v>
      </c>
      <c r="H106" s="300">
        <f t="shared" ref="H106:N108" si="49">H101-H96</f>
        <v>0</v>
      </c>
      <c r="I106" s="300">
        <f t="shared" si="49"/>
        <v>0</v>
      </c>
      <c r="J106" s="300">
        <f t="shared" si="49"/>
        <v>0</v>
      </c>
      <c r="K106" s="300">
        <f t="shared" si="49"/>
        <v>0</v>
      </c>
      <c r="L106" s="300">
        <f t="shared" si="49"/>
        <v>0</v>
      </c>
      <c r="M106" s="300">
        <f t="shared" si="49"/>
        <v>0</v>
      </c>
      <c r="N106" s="308">
        <f t="shared" si="49"/>
        <v>0</v>
      </c>
    </row>
    <row r="107" spans="2:15">
      <c r="B107" s="325"/>
      <c r="D107" s="324" t="s">
        <v>437</v>
      </c>
      <c r="E107" s="324" t="s">
        <v>432</v>
      </c>
      <c r="F107" s="289">
        <v>2019</v>
      </c>
      <c r="H107" s="300">
        <f t="shared" si="49"/>
        <v>0</v>
      </c>
      <c r="I107" s="300">
        <f t="shared" si="49"/>
        <v>0</v>
      </c>
      <c r="J107" s="300">
        <f t="shared" si="49"/>
        <v>0</v>
      </c>
      <c r="K107" s="300">
        <f t="shared" si="49"/>
        <v>0</v>
      </c>
      <c r="L107" s="300">
        <f t="shared" si="49"/>
        <v>0</v>
      </c>
      <c r="M107" s="300">
        <f t="shared" si="49"/>
        <v>0</v>
      </c>
      <c r="N107" s="308">
        <f t="shared" si="49"/>
        <v>0</v>
      </c>
    </row>
    <row r="108" spans="2:15">
      <c r="B108" s="325"/>
      <c r="E108" s="324" t="s">
        <v>433</v>
      </c>
      <c r="F108" s="289">
        <v>2019</v>
      </c>
      <c r="H108" s="300">
        <f t="shared" si="49"/>
        <v>0</v>
      </c>
      <c r="I108" s="300">
        <f t="shared" si="49"/>
        <v>437329.15518839844</v>
      </c>
      <c r="J108" s="300">
        <f t="shared" si="49"/>
        <v>0</v>
      </c>
      <c r="K108" s="300">
        <f t="shared" si="49"/>
        <v>0</v>
      </c>
      <c r="L108" s="300">
        <f t="shared" si="49"/>
        <v>0</v>
      </c>
      <c r="M108" s="300">
        <f t="shared" si="49"/>
        <v>0</v>
      </c>
      <c r="N108" s="308">
        <f t="shared" si="49"/>
        <v>0</v>
      </c>
    </row>
    <row r="109" spans="2:15" ht="15">
      <c r="B109" s="319"/>
      <c r="C109" s="318"/>
      <c r="D109" s="318"/>
      <c r="E109" s="293" t="s">
        <v>112</v>
      </c>
      <c r="F109" s="287">
        <v>2019</v>
      </c>
      <c r="G109" s="293"/>
      <c r="H109" s="286">
        <f>SUM(H106:H108)</f>
        <v>0</v>
      </c>
      <c r="I109" s="286">
        <f t="shared" ref="I109:N109" si="50">SUM(I106:I108)</f>
        <v>437329.15518839844</v>
      </c>
      <c r="J109" s="286">
        <f t="shared" si="50"/>
        <v>0</v>
      </c>
      <c r="K109" s="286">
        <f t="shared" si="50"/>
        <v>0</v>
      </c>
      <c r="L109" s="286">
        <f t="shared" si="50"/>
        <v>0</v>
      </c>
      <c r="M109" s="286">
        <f t="shared" si="50"/>
        <v>0</v>
      </c>
      <c r="N109" s="285">
        <f t="shared" si="50"/>
        <v>0</v>
      </c>
      <c r="O109" s="284"/>
    </row>
    <row r="110" spans="2:15">
      <c r="F110" s="289"/>
    </row>
    <row r="111" spans="2:15">
      <c r="F111" s="289"/>
    </row>
    <row r="112" spans="2:15">
      <c r="F112" s="289"/>
    </row>
    <row r="113" spans="3:14">
      <c r="E113" s="321"/>
      <c r="F113" s="283"/>
      <c r="G113" s="321"/>
      <c r="H113" s="321"/>
      <c r="I113" s="321"/>
      <c r="J113" s="321"/>
      <c r="K113" s="321"/>
      <c r="L113" s="321"/>
      <c r="M113" s="321"/>
      <c r="N113" s="321"/>
    </row>
    <row r="114" spans="3:14">
      <c r="E114" s="321"/>
      <c r="F114" s="321"/>
      <c r="G114" s="321"/>
      <c r="H114" s="321"/>
      <c r="I114" s="321"/>
      <c r="J114" s="321"/>
      <c r="K114" s="321"/>
      <c r="L114" s="321"/>
      <c r="M114" s="321"/>
      <c r="N114" s="321"/>
    </row>
    <row r="115" spans="3:14">
      <c r="C115" s="282"/>
      <c r="E115" s="321"/>
      <c r="F115" s="321"/>
      <c r="G115" s="321"/>
      <c r="H115" s="321"/>
      <c r="I115" s="321"/>
      <c r="J115" s="321"/>
      <c r="K115" s="321"/>
      <c r="L115" s="321"/>
      <c r="M115" s="321"/>
      <c r="N115" s="321"/>
    </row>
    <row r="116" spans="3:14">
      <c r="E116" s="321"/>
      <c r="F116" s="321"/>
      <c r="G116" s="321"/>
      <c r="H116" s="321"/>
      <c r="I116" s="321"/>
      <c r="J116" s="321"/>
      <c r="K116" s="321"/>
      <c r="L116" s="321"/>
      <c r="M116" s="321"/>
      <c r="N116" s="321"/>
    </row>
    <row r="117" spans="3:14">
      <c r="C117" s="282"/>
      <c r="E117" s="321"/>
      <c r="F117" s="321"/>
      <c r="G117" s="321"/>
      <c r="H117" s="321"/>
      <c r="I117" s="321"/>
      <c r="J117" s="321"/>
      <c r="K117" s="321"/>
      <c r="L117" s="321"/>
      <c r="M117" s="321"/>
      <c r="N117" s="321"/>
    </row>
    <row r="118" spans="3:14">
      <c r="C118" s="282"/>
      <c r="E118" s="321"/>
      <c r="F118" s="321"/>
      <c r="G118" s="321"/>
      <c r="H118" s="321"/>
      <c r="I118" s="321"/>
      <c r="J118" s="321"/>
      <c r="K118" s="321"/>
      <c r="L118" s="321"/>
      <c r="M118" s="321"/>
      <c r="N118" s="321"/>
    </row>
    <row r="119" spans="3:14">
      <c r="E119" s="321"/>
      <c r="F119" s="321"/>
      <c r="G119" s="321"/>
      <c r="H119" s="321"/>
      <c r="I119" s="321"/>
      <c r="J119" s="321"/>
      <c r="K119" s="321"/>
      <c r="L119" s="321"/>
      <c r="M119" s="321"/>
      <c r="N119" s="321"/>
    </row>
    <row r="120" spans="3:14">
      <c r="C120" s="282"/>
      <c r="E120" s="321"/>
      <c r="F120" s="321"/>
      <c r="G120" s="321"/>
      <c r="H120" s="321"/>
      <c r="I120" s="321"/>
      <c r="J120" s="321"/>
      <c r="K120" s="321"/>
      <c r="L120" s="321"/>
      <c r="M120" s="321"/>
      <c r="N120" s="321"/>
    </row>
    <row r="121" spans="3:14">
      <c r="E121" s="321"/>
      <c r="F121" s="321"/>
      <c r="G121" s="321"/>
      <c r="H121" s="321"/>
      <c r="I121" s="321"/>
      <c r="J121" s="321"/>
      <c r="K121" s="321"/>
      <c r="L121" s="321"/>
      <c r="M121" s="321"/>
      <c r="N121" s="321"/>
    </row>
    <row r="122" spans="3:14">
      <c r="C122" s="282"/>
      <c r="E122" s="321"/>
      <c r="F122" s="321"/>
      <c r="G122" s="321"/>
      <c r="H122" s="321"/>
      <c r="I122" s="321"/>
      <c r="J122" s="321"/>
      <c r="K122" s="321"/>
      <c r="L122" s="321"/>
      <c r="M122" s="321"/>
      <c r="N122" s="321"/>
    </row>
    <row r="123" spans="3:14">
      <c r="C123" s="282"/>
      <c r="E123" s="321"/>
      <c r="F123" s="321"/>
      <c r="G123" s="321"/>
      <c r="H123" s="321"/>
      <c r="I123" s="321"/>
      <c r="J123" s="321"/>
      <c r="K123" s="321"/>
      <c r="L123" s="321"/>
      <c r="M123" s="321"/>
      <c r="N123" s="321"/>
    </row>
    <row r="124" spans="3:14">
      <c r="E124" s="321"/>
      <c r="F124" s="321"/>
      <c r="G124" s="321"/>
      <c r="H124" s="321"/>
      <c r="I124" s="321"/>
      <c r="J124" s="321"/>
      <c r="K124" s="321"/>
      <c r="L124" s="321"/>
      <c r="M124" s="321"/>
      <c r="N124" s="321"/>
    </row>
    <row r="125" spans="3:14">
      <c r="C125" s="282"/>
      <c r="E125" s="321"/>
      <c r="F125" s="321"/>
      <c r="G125" s="321"/>
      <c r="H125" s="321"/>
      <c r="I125" s="321"/>
      <c r="J125" s="321"/>
      <c r="K125" s="321"/>
      <c r="L125" s="321"/>
      <c r="M125" s="321"/>
      <c r="N125" s="321"/>
    </row>
    <row r="126" spans="3:14">
      <c r="C126" s="282"/>
      <c r="E126" s="321"/>
      <c r="F126" s="321"/>
      <c r="G126" s="321"/>
      <c r="H126" s="321"/>
      <c r="I126" s="321"/>
      <c r="J126" s="321"/>
      <c r="K126" s="321"/>
      <c r="L126" s="321"/>
      <c r="M126" s="321"/>
      <c r="N126" s="321"/>
    </row>
    <row r="127" spans="3:14">
      <c r="C127" s="282"/>
      <c r="E127" s="321"/>
      <c r="F127" s="321"/>
      <c r="G127" s="321"/>
      <c r="H127" s="321"/>
      <c r="I127" s="321"/>
      <c r="J127" s="321"/>
      <c r="K127" s="321"/>
      <c r="L127" s="321"/>
      <c r="M127" s="321"/>
      <c r="N127" s="321"/>
    </row>
    <row r="128" spans="3:14">
      <c r="E128" s="321"/>
      <c r="F128" s="321"/>
      <c r="G128" s="321"/>
      <c r="H128" s="321"/>
      <c r="I128" s="321"/>
      <c r="J128" s="321"/>
      <c r="K128" s="321"/>
      <c r="L128" s="321"/>
      <c r="M128" s="321"/>
      <c r="N128" s="321"/>
    </row>
    <row r="129" spans="5:14" ht="15">
      <c r="E129" s="281"/>
      <c r="F129" s="281"/>
      <c r="G129" s="281"/>
      <c r="H129" s="281"/>
      <c r="I129" s="281"/>
      <c r="J129" s="281"/>
      <c r="K129" s="281"/>
      <c r="L129" s="281"/>
      <c r="M129" s="281"/>
      <c r="N129" s="281"/>
    </row>
    <row r="131" spans="5:14">
      <c r="E131" s="300"/>
      <c r="F131" s="300"/>
      <c r="G131" s="300"/>
      <c r="H131" s="300"/>
      <c r="I131" s="300"/>
      <c r="J131" s="300"/>
      <c r="K131" s="300"/>
      <c r="L131" s="300"/>
      <c r="M131" s="300"/>
      <c r="N131" s="300"/>
    </row>
    <row r="132" spans="5:14">
      <c r="E132" s="300"/>
      <c r="F132" s="300"/>
      <c r="G132" s="300"/>
      <c r="H132" s="300"/>
      <c r="I132" s="300"/>
      <c r="J132" s="300"/>
      <c r="K132" s="300"/>
      <c r="L132" s="300"/>
      <c r="M132" s="300"/>
      <c r="N132" s="300"/>
    </row>
    <row r="134" spans="5:14">
      <c r="F134" s="300"/>
      <c r="G134" s="300"/>
      <c r="H134" s="300"/>
      <c r="I134" s="300"/>
      <c r="J134" s="300"/>
      <c r="K134" s="300"/>
      <c r="L134" s="300"/>
      <c r="M134" s="300"/>
      <c r="N134" s="300"/>
    </row>
    <row r="136" spans="5:14">
      <c r="F136" s="300"/>
      <c r="G136" s="300"/>
      <c r="H136" s="300"/>
      <c r="I136" s="300"/>
      <c r="J136" s="300"/>
      <c r="K136" s="300"/>
      <c r="L136" s="300"/>
      <c r="M136" s="300"/>
      <c r="N136" s="300"/>
    </row>
    <row r="137" spans="5:14">
      <c r="F137" s="300"/>
      <c r="G137" s="300"/>
      <c r="H137" s="300"/>
      <c r="I137" s="300"/>
      <c r="J137" s="300"/>
      <c r="K137" s="300"/>
      <c r="L137" s="300"/>
      <c r="M137" s="300"/>
      <c r="N137" s="300"/>
    </row>
    <row r="138" spans="5:14">
      <c r="F138" s="300"/>
      <c r="G138" s="300"/>
      <c r="H138" s="300"/>
      <c r="I138" s="300"/>
      <c r="J138" s="300"/>
      <c r="K138" s="300"/>
      <c r="L138" s="300"/>
      <c r="M138" s="300"/>
      <c r="N138" s="300"/>
    </row>
    <row r="139" spans="5:14">
      <c r="F139" s="300"/>
      <c r="G139" s="300"/>
      <c r="H139" s="300"/>
      <c r="I139" s="300"/>
      <c r="J139" s="300"/>
      <c r="K139" s="300"/>
      <c r="L139" s="300"/>
      <c r="M139" s="300"/>
      <c r="N139" s="300"/>
    </row>
    <row r="140" spans="5:14">
      <c r="F140" s="300"/>
      <c r="G140" s="300"/>
      <c r="H140" s="300"/>
      <c r="I140" s="300"/>
      <c r="J140" s="300"/>
      <c r="K140" s="300"/>
      <c r="L140" s="300"/>
      <c r="M140" s="300"/>
      <c r="N140" s="300"/>
    </row>
    <row r="141" spans="5:14">
      <c r="F141" s="300"/>
      <c r="G141" s="300"/>
      <c r="H141" s="300"/>
      <c r="I141" s="300"/>
      <c r="J141" s="300"/>
      <c r="K141" s="300"/>
      <c r="L141" s="300"/>
      <c r="M141" s="300"/>
      <c r="N141" s="300"/>
    </row>
    <row r="142" spans="5:14">
      <c r="F142" s="300"/>
      <c r="G142" s="300"/>
      <c r="H142" s="300"/>
      <c r="I142" s="300"/>
      <c r="J142" s="300"/>
      <c r="K142" s="300"/>
      <c r="L142" s="300"/>
      <c r="M142" s="300"/>
      <c r="N142" s="300"/>
    </row>
    <row r="143" spans="5:14">
      <c r="F143" s="300"/>
      <c r="G143" s="300"/>
      <c r="H143" s="300"/>
      <c r="I143" s="300"/>
      <c r="J143" s="300"/>
      <c r="K143" s="300"/>
      <c r="L143" s="300"/>
      <c r="M143" s="300"/>
      <c r="N143" s="300"/>
    </row>
    <row r="144" spans="5:14">
      <c r="F144" s="300"/>
      <c r="G144" s="300"/>
      <c r="H144" s="300"/>
      <c r="I144" s="300"/>
      <c r="J144" s="300"/>
      <c r="K144" s="300"/>
      <c r="L144" s="300"/>
      <c r="M144" s="300"/>
      <c r="N144" s="300"/>
    </row>
    <row r="145" spans="6:14">
      <c r="F145" s="300"/>
      <c r="G145" s="300"/>
      <c r="H145" s="300"/>
      <c r="I145" s="300"/>
      <c r="J145" s="300"/>
      <c r="K145" s="300"/>
      <c r="L145" s="300"/>
      <c r="M145" s="300"/>
      <c r="N145" s="300"/>
    </row>
    <row r="146" spans="6:14">
      <c r="F146" s="300"/>
      <c r="G146" s="300"/>
      <c r="H146" s="300"/>
      <c r="I146" s="300"/>
      <c r="J146" s="300"/>
      <c r="K146" s="300"/>
      <c r="L146" s="300"/>
      <c r="M146" s="300"/>
      <c r="N146" s="300"/>
    </row>
    <row r="147" spans="6:14">
      <c r="F147" s="300"/>
      <c r="G147" s="300"/>
      <c r="H147" s="300"/>
      <c r="I147" s="300"/>
      <c r="J147" s="300"/>
      <c r="K147" s="300"/>
      <c r="L147" s="300"/>
      <c r="M147" s="300"/>
      <c r="N147" s="300"/>
    </row>
    <row r="148" spans="6:14">
      <c r="F148" s="300"/>
      <c r="G148" s="300"/>
      <c r="H148" s="300"/>
      <c r="I148" s="300"/>
      <c r="J148" s="300"/>
      <c r="K148" s="300"/>
      <c r="L148" s="300"/>
      <c r="M148" s="300"/>
      <c r="N148" s="300"/>
    </row>
    <row r="149" spans="6:14">
      <c r="F149" s="300"/>
      <c r="G149" s="300"/>
      <c r="H149" s="300"/>
      <c r="I149" s="300"/>
      <c r="J149" s="300"/>
      <c r="K149" s="300"/>
      <c r="L149" s="300"/>
      <c r="M149" s="300"/>
      <c r="N149" s="300"/>
    </row>
    <row r="150" spans="6:14">
      <c r="F150" s="300"/>
      <c r="G150" s="300"/>
      <c r="H150" s="300"/>
      <c r="I150" s="300"/>
      <c r="J150" s="300"/>
      <c r="K150" s="300"/>
      <c r="L150" s="300"/>
      <c r="M150" s="300"/>
      <c r="N150" s="300"/>
    </row>
    <row r="151" spans="6:14">
      <c r="F151" s="300"/>
      <c r="G151" s="300"/>
      <c r="H151" s="300"/>
      <c r="I151" s="300"/>
      <c r="J151" s="300"/>
      <c r="K151" s="300"/>
      <c r="L151" s="300"/>
      <c r="M151" s="300"/>
      <c r="N151" s="300"/>
    </row>
    <row r="152" spans="6:14">
      <c r="F152" s="300"/>
      <c r="G152" s="300"/>
      <c r="H152" s="300"/>
      <c r="I152" s="300"/>
      <c r="J152" s="300"/>
      <c r="K152" s="300"/>
      <c r="L152" s="300"/>
      <c r="M152" s="300"/>
      <c r="N152" s="300"/>
    </row>
    <row r="154" spans="6:14">
      <c r="K154" s="300"/>
      <c r="L154" s="300"/>
      <c r="M154" s="300"/>
      <c r="N154" s="300"/>
    </row>
  </sheetData>
  <mergeCells count="1">
    <mergeCell ref="B69:B7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8346A1-05C8-45B6-A748-98DA6D3FEB32}">
  <sheetPr filterMode="1">
    <pageSetUpPr fitToPage="1"/>
  </sheetPr>
  <dimension ref="A1:FI518"/>
  <sheetViews>
    <sheetView zoomScaleNormal="100" workbookViewId="0">
      <pane xSplit="4" ySplit="6" topLeftCell="DO184" activePane="bottomRight" state="frozen"/>
      <selection activeCell="A120" sqref="A120:TI120"/>
      <selection pane="topRight" activeCell="A120" sqref="A120:TI120"/>
      <selection pane="bottomLeft" activeCell="A120" sqref="A120:TI120"/>
      <selection pane="bottomRight" activeCell="CR457" sqref="CR457"/>
    </sheetView>
  </sheetViews>
  <sheetFormatPr defaultColWidth="9.28515625" defaultRowHeight="11.25" outlineLevelRow="1" outlineLevelCol="2"/>
  <cols>
    <col min="1" max="1" width="5.28515625" style="1" customWidth="1"/>
    <col min="2" max="2" width="3.42578125" style="1" customWidth="1"/>
    <col min="3" max="3" width="65.7109375" style="1" customWidth="1"/>
    <col min="4" max="4" width="0.7109375" style="1" customWidth="1"/>
    <col min="5" max="23" width="8.7109375" style="1" hidden="1" customWidth="1" outlineLevel="2"/>
    <col min="24" max="25" width="7.7109375" style="1" hidden="1" customWidth="1" outlineLevel="2"/>
    <col min="26" max="32" width="6.42578125" style="1" hidden="1" customWidth="1" outlineLevel="2"/>
    <col min="33" max="34" width="5.7109375" style="1" hidden="1" customWidth="1" outlineLevel="2"/>
    <col min="35" max="35" width="3.42578125" style="1" hidden="1" customWidth="1" outlineLevel="2"/>
    <col min="36" max="40" width="3.28515625" style="1" hidden="1" customWidth="1" outlineLevel="2"/>
    <col min="41" max="41" width="1.28515625" style="1" hidden="1" customWidth="1" outlineLevel="2"/>
    <col min="42" max="42" width="7.42578125" style="1" customWidth="1" outlineLevel="1" collapsed="1"/>
    <col min="43" max="43" width="0.7109375" style="1" customWidth="1" outlineLevel="1"/>
    <col min="44" max="45" width="4.7109375" style="1" hidden="1" customWidth="1" outlineLevel="2"/>
    <col min="46" max="53" width="5.7109375" style="1" hidden="1" customWidth="1" outlineLevel="2"/>
    <col min="54" max="64" width="4.7109375" style="1" hidden="1" customWidth="1" outlineLevel="2"/>
    <col min="65" max="71" width="3.42578125" style="1" hidden="1" customWidth="1" outlineLevel="2"/>
    <col min="72" max="73" width="3" style="1" hidden="1" customWidth="1" outlineLevel="2"/>
    <col min="74" max="79" width="3.28515625" style="1" hidden="1" customWidth="1" outlineLevel="2"/>
    <col min="80" max="80" width="1.28515625" style="1" hidden="1" customWidth="1" outlineLevel="2"/>
    <col min="81" max="81" width="7.42578125" style="1" customWidth="1" outlineLevel="1" collapsed="1"/>
    <col min="82" max="82" width="0.7109375" style="1" customWidth="1" outlineLevel="1"/>
    <col min="83" max="83" width="7.42578125" style="1" customWidth="1"/>
    <col min="84" max="84" width="0.7109375" style="1" customWidth="1"/>
    <col min="85" max="103" width="8.7109375" style="1" customWidth="1" outlineLevel="2"/>
    <col min="104" max="105" width="7.7109375" style="1" customWidth="1" outlineLevel="2"/>
    <col min="106" max="112" width="6.42578125" style="1" customWidth="1" outlineLevel="2"/>
    <col min="113" max="114" width="5.7109375" style="1" customWidth="1" outlineLevel="2"/>
    <col min="115" max="115" width="3.42578125" style="1" customWidth="1" outlineLevel="2"/>
    <col min="116" max="120" width="3.28515625" style="1" customWidth="1" outlineLevel="2"/>
    <col min="121" max="121" width="1.28515625" style="1" customWidth="1" outlineLevel="2"/>
    <col min="122" max="122" width="7.42578125" style="1" customWidth="1" outlineLevel="1"/>
    <col min="123" max="123" width="0.7109375" style="1" customWidth="1" outlineLevel="1"/>
    <col min="124" max="143" width="4.7109375" style="1" customWidth="1" outlineLevel="2"/>
    <col min="144" max="144" width="3.42578125" style="1" customWidth="1" outlineLevel="2"/>
    <col min="145" max="153" width="3" style="1" customWidth="1" outlineLevel="2"/>
    <col min="154" max="159" width="3.28515625" style="1" customWidth="1" outlineLevel="2"/>
    <col min="160" max="160" width="1.28515625" style="1" customWidth="1" outlineLevel="2"/>
    <col min="161" max="161" width="7.42578125" style="1" customWidth="1" outlineLevel="1"/>
    <col min="162" max="162" width="0.7109375" style="1" customWidth="1" outlineLevel="1"/>
    <col min="163" max="163" width="7.42578125" style="1" customWidth="1"/>
    <col min="164" max="164" width="0.7109375" style="1" customWidth="1"/>
    <col min="165" max="165" width="4.7109375" style="1" bestFit="1" customWidth="1"/>
    <col min="166" max="166" width="0.7109375" style="1" customWidth="1"/>
    <col min="167" max="16384" width="9.28515625" style="1"/>
  </cols>
  <sheetData>
    <row r="1" spans="1:165" ht="15.75" customHeight="1">
      <c r="B1" s="2" t="s">
        <v>0</v>
      </c>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658" t="s">
        <v>1</v>
      </c>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660" t="s">
        <v>2</v>
      </c>
      <c r="CD1" s="3"/>
      <c r="CE1" s="661" t="s">
        <v>3</v>
      </c>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662" t="s">
        <v>4</v>
      </c>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663" t="s">
        <v>5</v>
      </c>
      <c r="FF1" s="3"/>
      <c r="FG1" s="664" t="s">
        <v>6</v>
      </c>
    </row>
    <row r="2" spans="1:165" ht="12.75" customHeight="1">
      <c r="B2" s="4" t="s">
        <v>7</v>
      </c>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659"/>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659"/>
      <c r="CD2" s="3"/>
      <c r="CE2" s="659"/>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659"/>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659"/>
      <c r="FF2" s="3"/>
      <c r="FG2" s="659"/>
    </row>
    <row r="3" spans="1:165" ht="4.9000000000000004" customHeight="1">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659"/>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659"/>
      <c r="CD3" s="3"/>
      <c r="CE3" s="659"/>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659"/>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659"/>
      <c r="FF3" s="3"/>
      <c r="FG3" s="659"/>
    </row>
    <row r="4" spans="1:165" ht="11.25" customHeight="1">
      <c r="B4" s="652" t="s">
        <v>8</v>
      </c>
      <c r="C4" s="654" t="s">
        <v>9</v>
      </c>
      <c r="E4" s="5" t="s">
        <v>10</v>
      </c>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7"/>
      <c r="AO4" s="3"/>
      <c r="AP4" s="659"/>
      <c r="AQ4" s="3"/>
      <c r="AR4" s="8" t="s">
        <v>11</v>
      </c>
      <c r="AS4" s="9"/>
      <c r="AT4" s="9"/>
      <c r="AU4" s="9"/>
      <c r="AV4" s="9"/>
      <c r="AW4" s="9"/>
      <c r="AX4" s="9"/>
      <c r="AY4" s="9"/>
      <c r="AZ4" s="9"/>
      <c r="BA4" s="9"/>
      <c r="BB4" s="9"/>
      <c r="BC4" s="9"/>
      <c r="BD4" s="9"/>
      <c r="BE4" s="9"/>
      <c r="BF4" s="9"/>
      <c r="BG4" s="9"/>
      <c r="BH4" s="9"/>
      <c r="BI4" s="9"/>
      <c r="BJ4" s="9"/>
      <c r="BK4" s="9"/>
      <c r="BL4" s="9"/>
      <c r="BM4" s="9"/>
      <c r="BN4" s="9"/>
      <c r="BO4" s="9"/>
      <c r="BP4" s="9"/>
      <c r="BQ4" s="9"/>
      <c r="BR4" s="9"/>
      <c r="BS4" s="9"/>
      <c r="BT4" s="9"/>
      <c r="BU4" s="9"/>
      <c r="BV4" s="9"/>
      <c r="BW4" s="9"/>
      <c r="BX4" s="9"/>
      <c r="BY4" s="9"/>
      <c r="BZ4" s="9"/>
      <c r="CA4" s="10"/>
      <c r="CB4" s="3"/>
      <c r="CC4" s="659"/>
      <c r="CD4" s="3"/>
      <c r="CE4" s="659"/>
      <c r="CF4" s="3"/>
      <c r="CG4" s="11" t="s">
        <v>12</v>
      </c>
      <c r="CH4" s="12"/>
      <c r="CI4" s="12"/>
      <c r="CJ4" s="12"/>
      <c r="CK4" s="12"/>
      <c r="CL4" s="12"/>
      <c r="CM4" s="12"/>
      <c r="CN4" s="12"/>
      <c r="CO4" s="12"/>
      <c r="CP4" s="12"/>
      <c r="CQ4" s="12"/>
      <c r="CR4" s="12"/>
      <c r="CS4" s="12"/>
      <c r="CT4" s="12"/>
      <c r="CU4" s="12"/>
      <c r="CV4" s="12"/>
      <c r="CW4" s="12"/>
      <c r="CX4" s="12"/>
      <c r="CY4" s="12"/>
      <c r="CZ4" s="12"/>
      <c r="DA4" s="12"/>
      <c r="DB4" s="12"/>
      <c r="DC4" s="12"/>
      <c r="DD4" s="12"/>
      <c r="DE4" s="12"/>
      <c r="DF4" s="12"/>
      <c r="DG4" s="12"/>
      <c r="DH4" s="12"/>
      <c r="DI4" s="12"/>
      <c r="DJ4" s="12"/>
      <c r="DK4" s="12"/>
      <c r="DL4" s="12"/>
      <c r="DM4" s="12"/>
      <c r="DN4" s="12"/>
      <c r="DO4" s="12"/>
      <c r="DP4" s="13"/>
      <c r="DQ4" s="3"/>
      <c r="DR4" s="659"/>
      <c r="DS4" s="3"/>
      <c r="DT4" s="14" t="s">
        <v>13</v>
      </c>
      <c r="DU4" s="15"/>
      <c r="DV4" s="15"/>
      <c r="DW4" s="15"/>
      <c r="DX4" s="15"/>
      <c r="DY4" s="15"/>
      <c r="DZ4" s="15"/>
      <c r="EA4" s="15"/>
      <c r="EB4" s="15"/>
      <c r="EC4" s="15"/>
      <c r="ED4" s="15"/>
      <c r="EE4" s="15"/>
      <c r="EF4" s="15"/>
      <c r="EG4" s="15"/>
      <c r="EH4" s="15"/>
      <c r="EI4" s="15"/>
      <c r="EJ4" s="15"/>
      <c r="EK4" s="15"/>
      <c r="EL4" s="15"/>
      <c r="EM4" s="15"/>
      <c r="EN4" s="15"/>
      <c r="EO4" s="15"/>
      <c r="EP4" s="15"/>
      <c r="EQ4" s="15"/>
      <c r="ER4" s="15"/>
      <c r="ES4" s="15"/>
      <c r="ET4" s="15"/>
      <c r="EU4" s="15"/>
      <c r="EV4" s="15"/>
      <c r="EW4" s="15"/>
      <c r="EX4" s="15"/>
      <c r="EY4" s="15"/>
      <c r="EZ4" s="15"/>
      <c r="FA4" s="15"/>
      <c r="FB4" s="15"/>
      <c r="FC4" s="16"/>
      <c r="FD4" s="3"/>
      <c r="FE4" s="659"/>
      <c r="FF4" s="3"/>
      <c r="FG4" s="659"/>
      <c r="FI4" s="656" t="s">
        <v>14</v>
      </c>
    </row>
    <row r="5" spans="1:165" ht="35.25" customHeight="1">
      <c r="B5" s="653"/>
      <c r="C5" s="655"/>
      <c r="E5" s="17">
        <v>2015</v>
      </c>
      <c r="F5" s="17">
        <v>2016</v>
      </c>
      <c r="G5" s="17">
        <v>2017</v>
      </c>
      <c r="H5" s="17">
        <v>2018</v>
      </c>
      <c r="I5" s="17">
        <v>2019</v>
      </c>
      <c r="J5" s="17">
        <v>2020</v>
      </c>
      <c r="K5" s="17">
        <v>2021</v>
      </c>
      <c r="L5" s="17">
        <v>2022</v>
      </c>
      <c r="M5" s="17">
        <v>2023</v>
      </c>
      <c r="N5" s="17">
        <v>2024</v>
      </c>
      <c r="O5" s="17">
        <v>2025</v>
      </c>
      <c r="P5" s="17">
        <v>2026</v>
      </c>
      <c r="Q5" s="17">
        <v>2027</v>
      </c>
      <c r="R5" s="17">
        <v>2028</v>
      </c>
      <c r="S5" s="17">
        <v>2029</v>
      </c>
      <c r="T5" s="17">
        <v>2030</v>
      </c>
      <c r="U5" s="17">
        <v>2031</v>
      </c>
      <c r="V5" s="17">
        <v>2032</v>
      </c>
      <c r="W5" s="17">
        <v>2033</v>
      </c>
      <c r="X5" s="17">
        <v>2034</v>
      </c>
      <c r="Y5" s="17">
        <v>2035</v>
      </c>
      <c r="Z5" s="17">
        <v>2036</v>
      </c>
      <c r="AA5" s="17">
        <v>2037</v>
      </c>
      <c r="AB5" s="17">
        <v>2038</v>
      </c>
      <c r="AC5" s="17">
        <v>2039</v>
      </c>
      <c r="AD5" s="17">
        <v>2040</v>
      </c>
      <c r="AE5" s="17">
        <v>2041</v>
      </c>
      <c r="AF5" s="17">
        <v>2042</v>
      </c>
      <c r="AG5" s="17">
        <v>2043</v>
      </c>
      <c r="AH5" s="17">
        <v>2044</v>
      </c>
      <c r="AI5" s="17">
        <v>2045</v>
      </c>
      <c r="AJ5" s="17">
        <v>2046</v>
      </c>
      <c r="AK5" s="17">
        <v>2047</v>
      </c>
      <c r="AL5" s="17">
        <v>2048</v>
      </c>
      <c r="AM5" s="17">
        <v>2049</v>
      </c>
      <c r="AN5" s="17">
        <v>2050</v>
      </c>
      <c r="AO5" s="3"/>
      <c r="AP5" s="659"/>
      <c r="AQ5" s="3"/>
      <c r="AR5" s="18">
        <v>2015</v>
      </c>
      <c r="AS5" s="18">
        <v>2016</v>
      </c>
      <c r="AT5" s="18">
        <v>2017</v>
      </c>
      <c r="AU5" s="18">
        <v>2018</v>
      </c>
      <c r="AV5" s="18">
        <v>2019</v>
      </c>
      <c r="AW5" s="18">
        <v>2020</v>
      </c>
      <c r="AX5" s="18">
        <v>2021</v>
      </c>
      <c r="AY5" s="18">
        <v>2022</v>
      </c>
      <c r="AZ5" s="18">
        <v>2023</v>
      </c>
      <c r="BA5" s="18">
        <v>2024</v>
      </c>
      <c r="BB5" s="18">
        <v>2025</v>
      </c>
      <c r="BC5" s="18">
        <v>2026</v>
      </c>
      <c r="BD5" s="18">
        <v>2027</v>
      </c>
      <c r="BE5" s="18">
        <v>2028</v>
      </c>
      <c r="BF5" s="18">
        <v>2029</v>
      </c>
      <c r="BG5" s="18">
        <v>2030</v>
      </c>
      <c r="BH5" s="18">
        <v>2031</v>
      </c>
      <c r="BI5" s="18">
        <v>2032</v>
      </c>
      <c r="BJ5" s="18">
        <v>2033</v>
      </c>
      <c r="BK5" s="18">
        <v>2034</v>
      </c>
      <c r="BL5" s="18">
        <v>2035</v>
      </c>
      <c r="BM5" s="18">
        <v>2036</v>
      </c>
      <c r="BN5" s="18">
        <v>2037</v>
      </c>
      <c r="BO5" s="18">
        <v>2038</v>
      </c>
      <c r="BP5" s="18">
        <v>2039</v>
      </c>
      <c r="BQ5" s="18">
        <v>2040</v>
      </c>
      <c r="BR5" s="18">
        <v>2041</v>
      </c>
      <c r="BS5" s="18">
        <v>2042</v>
      </c>
      <c r="BT5" s="18">
        <v>2043</v>
      </c>
      <c r="BU5" s="18">
        <v>2044</v>
      </c>
      <c r="BV5" s="18">
        <v>2045</v>
      </c>
      <c r="BW5" s="18">
        <v>2046</v>
      </c>
      <c r="BX5" s="18">
        <v>2047</v>
      </c>
      <c r="BY5" s="18">
        <v>2048</v>
      </c>
      <c r="BZ5" s="18">
        <v>2049</v>
      </c>
      <c r="CA5" s="18">
        <v>2050</v>
      </c>
      <c r="CB5" s="3"/>
      <c r="CC5" s="659"/>
      <c r="CD5" s="3"/>
      <c r="CE5" s="659"/>
      <c r="CF5" s="3"/>
      <c r="CG5" s="19">
        <v>2015</v>
      </c>
      <c r="CH5" s="19">
        <v>2016</v>
      </c>
      <c r="CI5" s="19">
        <v>2017</v>
      </c>
      <c r="CJ5" s="19">
        <v>2018</v>
      </c>
      <c r="CK5" s="19">
        <v>2019</v>
      </c>
      <c r="CL5" s="19">
        <v>2020</v>
      </c>
      <c r="CM5" s="19">
        <v>2021</v>
      </c>
      <c r="CN5" s="19">
        <v>2022</v>
      </c>
      <c r="CO5" s="19">
        <v>2023</v>
      </c>
      <c r="CP5" s="19">
        <v>2024</v>
      </c>
      <c r="CQ5" s="19">
        <v>2025</v>
      </c>
      <c r="CR5" s="19">
        <v>2026</v>
      </c>
      <c r="CS5" s="19">
        <v>2027</v>
      </c>
      <c r="CT5" s="19">
        <v>2028</v>
      </c>
      <c r="CU5" s="19">
        <v>2029</v>
      </c>
      <c r="CV5" s="19">
        <v>2030</v>
      </c>
      <c r="CW5" s="19">
        <v>2031</v>
      </c>
      <c r="CX5" s="19">
        <v>2032</v>
      </c>
      <c r="CY5" s="19">
        <v>2033</v>
      </c>
      <c r="CZ5" s="19">
        <v>2034</v>
      </c>
      <c r="DA5" s="19">
        <v>2035</v>
      </c>
      <c r="DB5" s="19">
        <v>2036</v>
      </c>
      <c r="DC5" s="19">
        <v>2037</v>
      </c>
      <c r="DD5" s="19">
        <v>2038</v>
      </c>
      <c r="DE5" s="19">
        <v>2039</v>
      </c>
      <c r="DF5" s="19">
        <v>2040</v>
      </c>
      <c r="DG5" s="19">
        <v>2041</v>
      </c>
      <c r="DH5" s="19">
        <v>2042</v>
      </c>
      <c r="DI5" s="19">
        <v>2043</v>
      </c>
      <c r="DJ5" s="19">
        <v>2044</v>
      </c>
      <c r="DK5" s="19">
        <v>2045</v>
      </c>
      <c r="DL5" s="19">
        <v>2046</v>
      </c>
      <c r="DM5" s="19">
        <v>2047</v>
      </c>
      <c r="DN5" s="19">
        <v>2048</v>
      </c>
      <c r="DO5" s="19">
        <v>2049</v>
      </c>
      <c r="DP5" s="19">
        <v>2050</v>
      </c>
      <c r="DQ5" s="3"/>
      <c r="DR5" s="659"/>
      <c r="DS5" s="3"/>
      <c r="DT5" s="20">
        <v>2015</v>
      </c>
      <c r="DU5" s="20">
        <v>2016</v>
      </c>
      <c r="DV5" s="20">
        <v>2017</v>
      </c>
      <c r="DW5" s="20">
        <v>2018</v>
      </c>
      <c r="DX5" s="20">
        <v>2019</v>
      </c>
      <c r="DY5" s="20">
        <v>2020</v>
      </c>
      <c r="DZ5" s="20">
        <v>2021</v>
      </c>
      <c r="EA5" s="20">
        <v>2022</v>
      </c>
      <c r="EB5" s="20">
        <v>2023</v>
      </c>
      <c r="EC5" s="20">
        <v>2024</v>
      </c>
      <c r="ED5" s="20">
        <v>2025</v>
      </c>
      <c r="EE5" s="20">
        <v>2026</v>
      </c>
      <c r="EF5" s="20">
        <v>2027</v>
      </c>
      <c r="EG5" s="20">
        <v>2028</v>
      </c>
      <c r="EH5" s="20">
        <v>2029</v>
      </c>
      <c r="EI5" s="20">
        <v>2030</v>
      </c>
      <c r="EJ5" s="20">
        <v>2031</v>
      </c>
      <c r="EK5" s="20">
        <v>2032</v>
      </c>
      <c r="EL5" s="20">
        <v>2033</v>
      </c>
      <c r="EM5" s="20">
        <v>2034</v>
      </c>
      <c r="EN5" s="20">
        <v>2035</v>
      </c>
      <c r="EO5" s="20">
        <v>2036</v>
      </c>
      <c r="EP5" s="20">
        <v>2037</v>
      </c>
      <c r="EQ5" s="20">
        <v>2038</v>
      </c>
      <c r="ER5" s="20">
        <v>2039</v>
      </c>
      <c r="ES5" s="20">
        <v>2040</v>
      </c>
      <c r="ET5" s="20">
        <v>2041</v>
      </c>
      <c r="EU5" s="20">
        <v>2042</v>
      </c>
      <c r="EV5" s="20">
        <v>2043</v>
      </c>
      <c r="EW5" s="20">
        <v>2044</v>
      </c>
      <c r="EX5" s="20">
        <v>2045</v>
      </c>
      <c r="EY5" s="20">
        <v>2046</v>
      </c>
      <c r="EZ5" s="20">
        <v>2047</v>
      </c>
      <c r="FA5" s="20">
        <v>2048</v>
      </c>
      <c r="FB5" s="20">
        <v>2049</v>
      </c>
      <c r="FC5" s="20">
        <v>2050</v>
      </c>
      <c r="FD5" s="3"/>
      <c r="FE5" s="659"/>
      <c r="FF5" s="3"/>
      <c r="FG5" s="659"/>
      <c r="FI5" s="657"/>
    </row>
    <row r="6" spans="1:165" ht="4.9000000000000004" customHeight="1">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21"/>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22"/>
      <c r="CD6" s="3"/>
      <c r="CE6" s="2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24"/>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25"/>
      <c r="FF6" s="3"/>
      <c r="FG6" s="26"/>
    </row>
    <row r="7" spans="1:165" outlineLevel="1">
      <c r="B7" s="27" t="s">
        <v>15</v>
      </c>
      <c r="C7" s="28"/>
      <c r="E7" s="29"/>
      <c r="F7" s="30"/>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1"/>
      <c r="AO7" s="3"/>
      <c r="AP7" s="21"/>
      <c r="AQ7" s="3"/>
      <c r="AR7" s="29"/>
      <c r="AS7" s="30"/>
      <c r="AT7" s="30"/>
      <c r="AU7" s="30"/>
      <c r="AV7" s="30"/>
      <c r="AW7" s="30"/>
      <c r="AX7" s="30"/>
      <c r="AY7" s="30"/>
      <c r="AZ7" s="30"/>
      <c r="BA7" s="30"/>
      <c r="BB7" s="30"/>
      <c r="BC7" s="30"/>
      <c r="BD7" s="30"/>
      <c r="BE7" s="30"/>
      <c r="BF7" s="30"/>
      <c r="BG7" s="30"/>
      <c r="BH7" s="30"/>
      <c r="BI7" s="30"/>
      <c r="BJ7" s="30"/>
      <c r="BK7" s="30"/>
      <c r="BL7" s="30"/>
      <c r="BM7" s="30"/>
      <c r="BN7" s="30"/>
      <c r="BO7" s="30"/>
      <c r="BP7" s="30"/>
      <c r="BQ7" s="30"/>
      <c r="BR7" s="30"/>
      <c r="BS7" s="30"/>
      <c r="BT7" s="30"/>
      <c r="BU7" s="30"/>
      <c r="BV7" s="30"/>
      <c r="BW7" s="30"/>
      <c r="BX7" s="30"/>
      <c r="BY7" s="30"/>
      <c r="BZ7" s="30"/>
      <c r="CA7" s="31"/>
      <c r="CB7" s="3"/>
      <c r="CC7" s="32"/>
      <c r="CD7" s="3"/>
      <c r="CE7" s="33"/>
      <c r="CF7" s="3"/>
      <c r="CG7" s="29"/>
      <c r="CH7" s="30"/>
      <c r="CI7" s="30"/>
      <c r="CJ7" s="30"/>
      <c r="CK7" s="30"/>
      <c r="CL7" s="30"/>
      <c r="CM7" s="30"/>
      <c r="CN7" s="30"/>
      <c r="CO7" s="30"/>
      <c r="CP7" s="30"/>
      <c r="CQ7" s="30"/>
      <c r="CR7" s="30"/>
      <c r="CS7" s="30"/>
      <c r="CT7" s="30"/>
      <c r="CU7" s="30"/>
      <c r="CV7" s="30"/>
      <c r="CW7" s="30"/>
      <c r="CX7" s="30"/>
      <c r="CY7" s="30"/>
      <c r="CZ7" s="30"/>
      <c r="DA7" s="30"/>
      <c r="DB7" s="30"/>
      <c r="DC7" s="30"/>
      <c r="DD7" s="30"/>
      <c r="DE7" s="30"/>
      <c r="DF7" s="30"/>
      <c r="DG7" s="30"/>
      <c r="DH7" s="30"/>
      <c r="DI7" s="30"/>
      <c r="DJ7" s="30"/>
      <c r="DK7" s="30"/>
      <c r="DL7" s="30"/>
      <c r="DM7" s="30"/>
      <c r="DN7" s="30"/>
      <c r="DO7" s="30"/>
      <c r="DP7" s="31"/>
      <c r="DQ7" s="3"/>
      <c r="DR7" s="34"/>
      <c r="DS7" s="3"/>
      <c r="DT7" s="29"/>
      <c r="DU7" s="30"/>
      <c r="DV7" s="30"/>
      <c r="DW7" s="30"/>
      <c r="DX7" s="30"/>
      <c r="DY7" s="30"/>
      <c r="DZ7" s="30"/>
      <c r="EA7" s="30"/>
      <c r="EB7" s="30"/>
      <c r="EC7" s="30"/>
      <c r="ED7" s="30"/>
      <c r="EE7" s="30"/>
      <c r="EF7" s="30"/>
      <c r="EG7" s="30"/>
      <c r="EH7" s="30"/>
      <c r="EI7" s="30"/>
      <c r="EJ7" s="30"/>
      <c r="EK7" s="30"/>
      <c r="EL7" s="30"/>
      <c r="EM7" s="30"/>
      <c r="EN7" s="30"/>
      <c r="EO7" s="30"/>
      <c r="EP7" s="30"/>
      <c r="EQ7" s="30"/>
      <c r="ER7" s="30"/>
      <c r="ES7" s="30"/>
      <c r="ET7" s="30"/>
      <c r="EU7" s="30"/>
      <c r="EV7" s="30"/>
      <c r="EW7" s="30"/>
      <c r="EX7" s="30"/>
      <c r="EY7" s="30"/>
      <c r="EZ7" s="30"/>
      <c r="FA7" s="30"/>
      <c r="FB7" s="30"/>
      <c r="FC7" s="31"/>
      <c r="FD7" s="3"/>
      <c r="FE7" s="35"/>
      <c r="FF7" s="3"/>
      <c r="FG7" s="36"/>
      <c r="FI7" s="37"/>
    </row>
    <row r="8" spans="1:165" hidden="1" outlineLevel="1">
      <c r="B8" s="38">
        <v>1</v>
      </c>
      <c r="C8" s="39" t="s">
        <v>16</v>
      </c>
      <c r="E8" s="40">
        <v>0</v>
      </c>
      <c r="F8" s="41">
        <v>0</v>
      </c>
      <c r="G8" s="42">
        <v>0</v>
      </c>
      <c r="H8" s="41">
        <v>0</v>
      </c>
      <c r="I8" s="42">
        <v>0</v>
      </c>
      <c r="J8" s="41">
        <v>0</v>
      </c>
      <c r="K8" s="42">
        <v>0</v>
      </c>
      <c r="L8" s="41">
        <v>0</v>
      </c>
      <c r="M8" s="42">
        <v>0</v>
      </c>
      <c r="N8" s="41">
        <v>0</v>
      </c>
      <c r="O8" s="42">
        <v>0</v>
      </c>
      <c r="P8" s="41">
        <v>0</v>
      </c>
      <c r="Q8" s="42">
        <v>0</v>
      </c>
      <c r="R8" s="41">
        <v>0</v>
      </c>
      <c r="S8" s="42">
        <v>0</v>
      </c>
      <c r="T8" s="41">
        <v>0</v>
      </c>
      <c r="U8" s="42">
        <v>0</v>
      </c>
      <c r="V8" s="41">
        <v>0</v>
      </c>
      <c r="W8" s="42">
        <v>0</v>
      </c>
      <c r="X8" s="41">
        <v>0</v>
      </c>
      <c r="Y8" s="42">
        <v>0</v>
      </c>
      <c r="Z8" s="41">
        <v>0</v>
      </c>
      <c r="AA8" s="42">
        <v>0</v>
      </c>
      <c r="AB8" s="41">
        <v>0</v>
      </c>
      <c r="AC8" s="42">
        <v>0</v>
      </c>
      <c r="AD8" s="41">
        <v>0</v>
      </c>
      <c r="AE8" s="42">
        <v>0</v>
      </c>
      <c r="AF8" s="41">
        <v>0</v>
      </c>
      <c r="AG8" s="42">
        <v>0</v>
      </c>
      <c r="AH8" s="41">
        <v>0</v>
      </c>
      <c r="AI8" s="42">
        <v>0</v>
      </c>
      <c r="AJ8" s="41">
        <v>0</v>
      </c>
      <c r="AK8" s="42">
        <v>0</v>
      </c>
      <c r="AL8" s="41">
        <v>0</v>
      </c>
      <c r="AM8" s="42">
        <v>0</v>
      </c>
      <c r="AN8" s="43">
        <v>0</v>
      </c>
      <c r="AO8" s="3"/>
      <c r="AP8" s="21"/>
      <c r="AQ8" s="3"/>
      <c r="AR8" s="40">
        <v>0</v>
      </c>
      <c r="AS8" s="41">
        <v>0</v>
      </c>
      <c r="AT8" s="42">
        <v>0</v>
      </c>
      <c r="AU8" s="41">
        <v>0</v>
      </c>
      <c r="AV8" s="42">
        <v>0</v>
      </c>
      <c r="AW8" s="41">
        <v>0</v>
      </c>
      <c r="AX8" s="42">
        <v>0</v>
      </c>
      <c r="AY8" s="41">
        <v>0</v>
      </c>
      <c r="AZ8" s="42">
        <v>0</v>
      </c>
      <c r="BA8" s="41">
        <v>0</v>
      </c>
      <c r="BB8" s="42">
        <v>0</v>
      </c>
      <c r="BC8" s="41">
        <v>0</v>
      </c>
      <c r="BD8" s="42">
        <v>0</v>
      </c>
      <c r="BE8" s="41">
        <v>0</v>
      </c>
      <c r="BF8" s="42">
        <v>0</v>
      </c>
      <c r="BG8" s="41">
        <v>0</v>
      </c>
      <c r="BH8" s="42">
        <v>0</v>
      </c>
      <c r="BI8" s="41">
        <v>0</v>
      </c>
      <c r="BJ8" s="42">
        <v>0</v>
      </c>
      <c r="BK8" s="41">
        <v>0</v>
      </c>
      <c r="BL8" s="42">
        <v>0</v>
      </c>
      <c r="BM8" s="41">
        <v>0</v>
      </c>
      <c r="BN8" s="42">
        <v>0</v>
      </c>
      <c r="BO8" s="41">
        <v>0</v>
      </c>
      <c r="BP8" s="42">
        <v>0</v>
      </c>
      <c r="BQ8" s="41">
        <v>0</v>
      </c>
      <c r="BR8" s="42">
        <v>0</v>
      </c>
      <c r="BS8" s="41">
        <v>0</v>
      </c>
      <c r="BT8" s="42">
        <v>0</v>
      </c>
      <c r="BU8" s="41">
        <v>0</v>
      </c>
      <c r="BV8" s="42">
        <v>0</v>
      </c>
      <c r="BW8" s="41">
        <v>0</v>
      </c>
      <c r="BX8" s="42">
        <v>0</v>
      </c>
      <c r="BY8" s="41">
        <v>0</v>
      </c>
      <c r="BZ8" s="42">
        <v>0</v>
      </c>
      <c r="CA8" s="43">
        <v>0</v>
      </c>
      <c r="CB8" s="3"/>
      <c r="CC8" s="32"/>
      <c r="CD8" s="3"/>
      <c r="CE8" s="33"/>
      <c r="CF8" s="3"/>
      <c r="CG8" s="40">
        <v>0</v>
      </c>
      <c r="CH8" s="41">
        <v>0</v>
      </c>
      <c r="CI8" s="42">
        <v>0</v>
      </c>
      <c r="CJ8" s="41">
        <v>0</v>
      </c>
      <c r="CK8" s="42">
        <v>0</v>
      </c>
      <c r="CL8" s="41">
        <v>0</v>
      </c>
      <c r="CM8" s="42">
        <v>0</v>
      </c>
      <c r="CN8" s="41">
        <v>0</v>
      </c>
      <c r="CO8" s="42">
        <v>0</v>
      </c>
      <c r="CP8" s="41">
        <v>0</v>
      </c>
      <c r="CQ8" s="42">
        <v>0</v>
      </c>
      <c r="CR8" s="41">
        <v>0</v>
      </c>
      <c r="CS8" s="42">
        <v>0</v>
      </c>
      <c r="CT8" s="41">
        <v>0</v>
      </c>
      <c r="CU8" s="42">
        <v>0</v>
      </c>
      <c r="CV8" s="41">
        <v>0</v>
      </c>
      <c r="CW8" s="42">
        <v>0</v>
      </c>
      <c r="CX8" s="41">
        <v>0</v>
      </c>
      <c r="CY8" s="42">
        <v>0</v>
      </c>
      <c r="CZ8" s="41">
        <v>0</v>
      </c>
      <c r="DA8" s="42">
        <v>0</v>
      </c>
      <c r="DB8" s="41">
        <v>0</v>
      </c>
      <c r="DC8" s="42">
        <v>0</v>
      </c>
      <c r="DD8" s="41">
        <v>0</v>
      </c>
      <c r="DE8" s="42">
        <v>0</v>
      </c>
      <c r="DF8" s="41">
        <v>0</v>
      </c>
      <c r="DG8" s="42">
        <v>0</v>
      </c>
      <c r="DH8" s="41">
        <v>0</v>
      </c>
      <c r="DI8" s="42">
        <v>0</v>
      </c>
      <c r="DJ8" s="41">
        <v>0</v>
      </c>
      <c r="DK8" s="42">
        <v>0</v>
      </c>
      <c r="DL8" s="41">
        <v>0</v>
      </c>
      <c r="DM8" s="42">
        <v>0</v>
      </c>
      <c r="DN8" s="41">
        <v>0</v>
      </c>
      <c r="DO8" s="42">
        <v>0</v>
      </c>
      <c r="DP8" s="43">
        <v>0</v>
      </c>
      <c r="DQ8" s="3"/>
      <c r="DR8" s="34"/>
      <c r="DS8" s="3"/>
      <c r="DT8" s="40">
        <v>0</v>
      </c>
      <c r="DU8" s="41">
        <v>0</v>
      </c>
      <c r="DV8" s="42">
        <v>0</v>
      </c>
      <c r="DW8" s="41">
        <v>0</v>
      </c>
      <c r="DX8" s="42">
        <v>0</v>
      </c>
      <c r="DY8" s="41">
        <v>0</v>
      </c>
      <c r="DZ8" s="42">
        <v>0</v>
      </c>
      <c r="EA8" s="41">
        <v>0</v>
      </c>
      <c r="EB8" s="42">
        <v>0</v>
      </c>
      <c r="EC8" s="41">
        <v>0</v>
      </c>
      <c r="ED8" s="42">
        <v>0</v>
      </c>
      <c r="EE8" s="41">
        <v>0</v>
      </c>
      <c r="EF8" s="42">
        <v>0</v>
      </c>
      <c r="EG8" s="41">
        <v>0</v>
      </c>
      <c r="EH8" s="42">
        <v>0</v>
      </c>
      <c r="EI8" s="41">
        <v>0</v>
      </c>
      <c r="EJ8" s="42">
        <v>0</v>
      </c>
      <c r="EK8" s="41">
        <v>0</v>
      </c>
      <c r="EL8" s="42">
        <v>0</v>
      </c>
      <c r="EM8" s="41">
        <v>0</v>
      </c>
      <c r="EN8" s="42">
        <v>0</v>
      </c>
      <c r="EO8" s="41">
        <v>0</v>
      </c>
      <c r="EP8" s="42">
        <v>0</v>
      </c>
      <c r="EQ8" s="41">
        <v>0</v>
      </c>
      <c r="ER8" s="42">
        <v>0</v>
      </c>
      <c r="ES8" s="41">
        <v>0</v>
      </c>
      <c r="ET8" s="42">
        <v>0</v>
      </c>
      <c r="EU8" s="41">
        <v>0</v>
      </c>
      <c r="EV8" s="42">
        <v>0</v>
      </c>
      <c r="EW8" s="41">
        <v>0</v>
      </c>
      <c r="EX8" s="42">
        <v>0</v>
      </c>
      <c r="EY8" s="41">
        <v>0</v>
      </c>
      <c r="EZ8" s="42">
        <v>0</v>
      </c>
      <c r="FA8" s="41">
        <v>0</v>
      </c>
      <c r="FB8" s="42">
        <v>0</v>
      </c>
      <c r="FC8" s="43">
        <v>0</v>
      </c>
      <c r="FD8" s="3"/>
      <c r="FE8" s="35"/>
      <c r="FF8" s="3"/>
      <c r="FG8" s="36"/>
      <c r="FI8" s="44" t="b">
        <v>1</v>
      </c>
    </row>
    <row r="9" spans="1:165" hidden="1" outlineLevel="1">
      <c r="B9" s="45">
        <v>2</v>
      </c>
      <c r="C9" s="46" t="s">
        <v>17</v>
      </c>
      <c r="E9" s="47">
        <v>0</v>
      </c>
      <c r="F9" s="48">
        <v>0</v>
      </c>
      <c r="G9" s="49">
        <v>0</v>
      </c>
      <c r="H9" s="48">
        <v>0</v>
      </c>
      <c r="I9" s="49">
        <v>0</v>
      </c>
      <c r="J9" s="48">
        <v>0</v>
      </c>
      <c r="K9" s="49">
        <v>0</v>
      </c>
      <c r="L9" s="48">
        <v>0</v>
      </c>
      <c r="M9" s="49">
        <v>0</v>
      </c>
      <c r="N9" s="48">
        <v>0</v>
      </c>
      <c r="O9" s="49">
        <v>0</v>
      </c>
      <c r="P9" s="48">
        <v>0</v>
      </c>
      <c r="Q9" s="49">
        <v>0</v>
      </c>
      <c r="R9" s="48">
        <v>0</v>
      </c>
      <c r="S9" s="49">
        <v>0</v>
      </c>
      <c r="T9" s="48">
        <v>0</v>
      </c>
      <c r="U9" s="49">
        <v>0</v>
      </c>
      <c r="V9" s="48">
        <v>0</v>
      </c>
      <c r="W9" s="49">
        <v>0</v>
      </c>
      <c r="X9" s="48">
        <v>0</v>
      </c>
      <c r="Y9" s="49">
        <v>0</v>
      </c>
      <c r="Z9" s="48">
        <v>0</v>
      </c>
      <c r="AA9" s="49">
        <v>0</v>
      </c>
      <c r="AB9" s="48">
        <v>0</v>
      </c>
      <c r="AC9" s="49">
        <v>0</v>
      </c>
      <c r="AD9" s="48">
        <v>0</v>
      </c>
      <c r="AE9" s="49">
        <v>0</v>
      </c>
      <c r="AF9" s="48">
        <v>0</v>
      </c>
      <c r="AG9" s="49">
        <v>0</v>
      </c>
      <c r="AH9" s="48">
        <v>0</v>
      </c>
      <c r="AI9" s="49">
        <v>0</v>
      </c>
      <c r="AJ9" s="48">
        <v>0</v>
      </c>
      <c r="AK9" s="49">
        <v>0</v>
      </c>
      <c r="AL9" s="48">
        <v>0</v>
      </c>
      <c r="AM9" s="49">
        <v>0</v>
      </c>
      <c r="AN9" s="50">
        <v>0</v>
      </c>
      <c r="AO9" s="3"/>
      <c r="AP9" s="21"/>
      <c r="AQ9" s="3"/>
      <c r="AR9" s="47">
        <v>0</v>
      </c>
      <c r="AS9" s="48">
        <v>0</v>
      </c>
      <c r="AT9" s="49">
        <v>0</v>
      </c>
      <c r="AU9" s="48">
        <v>0</v>
      </c>
      <c r="AV9" s="49">
        <v>0</v>
      </c>
      <c r="AW9" s="48">
        <v>0</v>
      </c>
      <c r="AX9" s="49">
        <v>0</v>
      </c>
      <c r="AY9" s="48">
        <v>0</v>
      </c>
      <c r="AZ9" s="49">
        <v>0</v>
      </c>
      <c r="BA9" s="48">
        <v>0</v>
      </c>
      <c r="BB9" s="49">
        <v>0</v>
      </c>
      <c r="BC9" s="48">
        <v>0</v>
      </c>
      <c r="BD9" s="49">
        <v>0</v>
      </c>
      <c r="BE9" s="48">
        <v>0</v>
      </c>
      <c r="BF9" s="49">
        <v>0</v>
      </c>
      <c r="BG9" s="48">
        <v>0</v>
      </c>
      <c r="BH9" s="49">
        <v>0</v>
      </c>
      <c r="BI9" s="48">
        <v>0</v>
      </c>
      <c r="BJ9" s="49">
        <v>0</v>
      </c>
      <c r="BK9" s="48">
        <v>0</v>
      </c>
      <c r="BL9" s="49">
        <v>0</v>
      </c>
      <c r="BM9" s="48">
        <v>0</v>
      </c>
      <c r="BN9" s="49">
        <v>0</v>
      </c>
      <c r="BO9" s="48">
        <v>0</v>
      </c>
      <c r="BP9" s="49">
        <v>0</v>
      </c>
      <c r="BQ9" s="48">
        <v>0</v>
      </c>
      <c r="BR9" s="49">
        <v>0</v>
      </c>
      <c r="BS9" s="48">
        <v>0</v>
      </c>
      <c r="BT9" s="49">
        <v>0</v>
      </c>
      <c r="BU9" s="48">
        <v>0</v>
      </c>
      <c r="BV9" s="49">
        <v>0</v>
      </c>
      <c r="BW9" s="48">
        <v>0</v>
      </c>
      <c r="BX9" s="49">
        <v>0</v>
      </c>
      <c r="BY9" s="48">
        <v>0</v>
      </c>
      <c r="BZ9" s="49">
        <v>0</v>
      </c>
      <c r="CA9" s="50">
        <v>0</v>
      </c>
      <c r="CB9" s="3"/>
      <c r="CC9" s="32"/>
      <c r="CD9" s="3"/>
      <c r="CE9" s="33"/>
      <c r="CF9" s="3"/>
      <c r="CG9" s="47">
        <v>0</v>
      </c>
      <c r="CH9" s="48">
        <v>0</v>
      </c>
      <c r="CI9" s="49">
        <v>0</v>
      </c>
      <c r="CJ9" s="48">
        <v>0</v>
      </c>
      <c r="CK9" s="49">
        <v>0</v>
      </c>
      <c r="CL9" s="48">
        <v>0</v>
      </c>
      <c r="CM9" s="49">
        <v>0</v>
      </c>
      <c r="CN9" s="48">
        <v>0</v>
      </c>
      <c r="CO9" s="49">
        <v>0</v>
      </c>
      <c r="CP9" s="48">
        <v>0</v>
      </c>
      <c r="CQ9" s="49">
        <v>0</v>
      </c>
      <c r="CR9" s="48">
        <v>0</v>
      </c>
      <c r="CS9" s="49">
        <v>0</v>
      </c>
      <c r="CT9" s="48">
        <v>0</v>
      </c>
      <c r="CU9" s="49">
        <v>0</v>
      </c>
      <c r="CV9" s="48">
        <v>0</v>
      </c>
      <c r="CW9" s="49">
        <v>0</v>
      </c>
      <c r="CX9" s="48">
        <v>0</v>
      </c>
      <c r="CY9" s="49">
        <v>0</v>
      </c>
      <c r="CZ9" s="48">
        <v>0</v>
      </c>
      <c r="DA9" s="49">
        <v>0</v>
      </c>
      <c r="DB9" s="48">
        <v>0</v>
      </c>
      <c r="DC9" s="49">
        <v>0</v>
      </c>
      <c r="DD9" s="48">
        <v>0</v>
      </c>
      <c r="DE9" s="49">
        <v>0</v>
      </c>
      <c r="DF9" s="48">
        <v>0</v>
      </c>
      <c r="DG9" s="49">
        <v>0</v>
      </c>
      <c r="DH9" s="48">
        <v>0</v>
      </c>
      <c r="DI9" s="49">
        <v>0</v>
      </c>
      <c r="DJ9" s="48">
        <v>0</v>
      </c>
      <c r="DK9" s="49">
        <v>0</v>
      </c>
      <c r="DL9" s="48">
        <v>0</v>
      </c>
      <c r="DM9" s="49">
        <v>0</v>
      </c>
      <c r="DN9" s="48">
        <v>0</v>
      </c>
      <c r="DO9" s="49">
        <v>0</v>
      </c>
      <c r="DP9" s="50">
        <v>0</v>
      </c>
      <c r="DQ9" s="3"/>
      <c r="DR9" s="34"/>
      <c r="DS9" s="3"/>
      <c r="DT9" s="47">
        <v>0</v>
      </c>
      <c r="DU9" s="48">
        <v>0</v>
      </c>
      <c r="DV9" s="49">
        <v>0</v>
      </c>
      <c r="DW9" s="48">
        <v>0</v>
      </c>
      <c r="DX9" s="49">
        <v>0</v>
      </c>
      <c r="DY9" s="48">
        <v>0</v>
      </c>
      <c r="DZ9" s="49">
        <v>0</v>
      </c>
      <c r="EA9" s="48">
        <v>0</v>
      </c>
      <c r="EB9" s="49">
        <v>0</v>
      </c>
      <c r="EC9" s="48">
        <v>0</v>
      </c>
      <c r="ED9" s="49">
        <v>0</v>
      </c>
      <c r="EE9" s="48">
        <v>0</v>
      </c>
      <c r="EF9" s="49">
        <v>0</v>
      </c>
      <c r="EG9" s="48">
        <v>0</v>
      </c>
      <c r="EH9" s="49">
        <v>0</v>
      </c>
      <c r="EI9" s="48">
        <v>0</v>
      </c>
      <c r="EJ9" s="49">
        <v>0</v>
      </c>
      <c r="EK9" s="48">
        <v>0</v>
      </c>
      <c r="EL9" s="49">
        <v>0</v>
      </c>
      <c r="EM9" s="48">
        <v>0</v>
      </c>
      <c r="EN9" s="49">
        <v>0</v>
      </c>
      <c r="EO9" s="48">
        <v>0</v>
      </c>
      <c r="EP9" s="49">
        <v>0</v>
      </c>
      <c r="EQ9" s="48">
        <v>0</v>
      </c>
      <c r="ER9" s="49">
        <v>0</v>
      </c>
      <c r="ES9" s="48">
        <v>0</v>
      </c>
      <c r="ET9" s="49">
        <v>0</v>
      </c>
      <c r="EU9" s="48">
        <v>0</v>
      </c>
      <c r="EV9" s="49">
        <v>0</v>
      </c>
      <c r="EW9" s="48">
        <v>0</v>
      </c>
      <c r="EX9" s="49">
        <v>0</v>
      </c>
      <c r="EY9" s="48">
        <v>0</v>
      </c>
      <c r="EZ9" s="49">
        <v>0</v>
      </c>
      <c r="FA9" s="48">
        <v>0</v>
      </c>
      <c r="FB9" s="49">
        <v>0</v>
      </c>
      <c r="FC9" s="50">
        <v>0</v>
      </c>
      <c r="FD9" s="3"/>
      <c r="FE9" s="35"/>
      <c r="FF9" s="3"/>
      <c r="FG9" s="36"/>
      <c r="FI9" s="51" t="b">
        <v>1</v>
      </c>
    </row>
    <row r="10" spans="1:165" hidden="1" outlineLevel="1">
      <c r="B10" s="52">
        <v>3</v>
      </c>
      <c r="C10" s="53" t="s">
        <v>18</v>
      </c>
      <c r="E10" s="54">
        <v>0</v>
      </c>
      <c r="F10" s="55">
        <v>0</v>
      </c>
      <c r="G10" s="56">
        <v>0</v>
      </c>
      <c r="H10" s="55">
        <v>0</v>
      </c>
      <c r="I10" s="56">
        <v>0</v>
      </c>
      <c r="J10" s="55">
        <v>0</v>
      </c>
      <c r="K10" s="56">
        <v>0</v>
      </c>
      <c r="L10" s="55">
        <v>0</v>
      </c>
      <c r="M10" s="56">
        <v>0</v>
      </c>
      <c r="N10" s="55">
        <v>0</v>
      </c>
      <c r="O10" s="56">
        <v>0</v>
      </c>
      <c r="P10" s="55">
        <v>0</v>
      </c>
      <c r="Q10" s="56">
        <v>0</v>
      </c>
      <c r="R10" s="55">
        <v>0</v>
      </c>
      <c r="S10" s="56">
        <v>0</v>
      </c>
      <c r="T10" s="55">
        <v>0</v>
      </c>
      <c r="U10" s="56">
        <v>0</v>
      </c>
      <c r="V10" s="55">
        <v>0</v>
      </c>
      <c r="W10" s="56">
        <v>0</v>
      </c>
      <c r="X10" s="55">
        <v>0</v>
      </c>
      <c r="Y10" s="56">
        <v>0</v>
      </c>
      <c r="Z10" s="55">
        <v>0</v>
      </c>
      <c r="AA10" s="56">
        <v>0</v>
      </c>
      <c r="AB10" s="55">
        <v>0</v>
      </c>
      <c r="AC10" s="56">
        <v>0</v>
      </c>
      <c r="AD10" s="55">
        <v>0</v>
      </c>
      <c r="AE10" s="56">
        <v>0</v>
      </c>
      <c r="AF10" s="55">
        <v>0</v>
      </c>
      <c r="AG10" s="56">
        <v>0</v>
      </c>
      <c r="AH10" s="55">
        <v>0</v>
      </c>
      <c r="AI10" s="56">
        <v>0</v>
      </c>
      <c r="AJ10" s="55">
        <v>0</v>
      </c>
      <c r="AK10" s="56">
        <v>0</v>
      </c>
      <c r="AL10" s="55">
        <v>0</v>
      </c>
      <c r="AM10" s="56">
        <v>0</v>
      </c>
      <c r="AN10" s="57">
        <v>0</v>
      </c>
      <c r="AO10" s="3"/>
      <c r="AP10" s="21"/>
      <c r="AQ10" s="3"/>
      <c r="AR10" s="54">
        <v>0</v>
      </c>
      <c r="AS10" s="55">
        <v>0</v>
      </c>
      <c r="AT10" s="56">
        <v>0</v>
      </c>
      <c r="AU10" s="55">
        <v>0</v>
      </c>
      <c r="AV10" s="56">
        <v>0</v>
      </c>
      <c r="AW10" s="55">
        <v>0</v>
      </c>
      <c r="AX10" s="56">
        <v>0</v>
      </c>
      <c r="AY10" s="55">
        <v>0</v>
      </c>
      <c r="AZ10" s="56">
        <v>0</v>
      </c>
      <c r="BA10" s="55">
        <v>0</v>
      </c>
      <c r="BB10" s="56">
        <v>0</v>
      </c>
      <c r="BC10" s="55">
        <v>0</v>
      </c>
      <c r="BD10" s="56">
        <v>0</v>
      </c>
      <c r="BE10" s="55">
        <v>0</v>
      </c>
      <c r="BF10" s="56">
        <v>0</v>
      </c>
      <c r="BG10" s="55">
        <v>0</v>
      </c>
      <c r="BH10" s="56">
        <v>0</v>
      </c>
      <c r="BI10" s="55">
        <v>0</v>
      </c>
      <c r="BJ10" s="56">
        <v>0</v>
      </c>
      <c r="BK10" s="55">
        <v>0</v>
      </c>
      <c r="BL10" s="56">
        <v>0</v>
      </c>
      <c r="BM10" s="55">
        <v>0</v>
      </c>
      <c r="BN10" s="56">
        <v>0</v>
      </c>
      <c r="BO10" s="55">
        <v>0</v>
      </c>
      <c r="BP10" s="56">
        <v>0</v>
      </c>
      <c r="BQ10" s="55">
        <v>0</v>
      </c>
      <c r="BR10" s="56">
        <v>0</v>
      </c>
      <c r="BS10" s="55">
        <v>0</v>
      </c>
      <c r="BT10" s="56">
        <v>0</v>
      </c>
      <c r="BU10" s="55">
        <v>0</v>
      </c>
      <c r="BV10" s="56">
        <v>0</v>
      </c>
      <c r="BW10" s="55">
        <v>0</v>
      </c>
      <c r="BX10" s="56">
        <v>0</v>
      </c>
      <c r="BY10" s="55">
        <v>0</v>
      </c>
      <c r="BZ10" s="56">
        <v>0</v>
      </c>
      <c r="CA10" s="57">
        <v>0</v>
      </c>
      <c r="CB10" s="3"/>
      <c r="CC10" s="32"/>
      <c r="CD10" s="3"/>
      <c r="CE10" s="33"/>
      <c r="CF10" s="3"/>
      <c r="CG10" s="54">
        <v>0</v>
      </c>
      <c r="CH10" s="55">
        <v>0</v>
      </c>
      <c r="CI10" s="56">
        <v>0</v>
      </c>
      <c r="CJ10" s="55">
        <v>0</v>
      </c>
      <c r="CK10" s="56">
        <v>0</v>
      </c>
      <c r="CL10" s="55">
        <v>0</v>
      </c>
      <c r="CM10" s="56">
        <v>0</v>
      </c>
      <c r="CN10" s="55">
        <v>0</v>
      </c>
      <c r="CO10" s="56">
        <v>0</v>
      </c>
      <c r="CP10" s="55">
        <v>0</v>
      </c>
      <c r="CQ10" s="56">
        <v>0</v>
      </c>
      <c r="CR10" s="55">
        <v>0</v>
      </c>
      <c r="CS10" s="56">
        <v>0</v>
      </c>
      <c r="CT10" s="55">
        <v>0</v>
      </c>
      <c r="CU10" s="56">
        <v>0</v>
      </c>
      <c r="CV10" s="55">
        <v>0</v>
      </c>
      <c r="CW10" s="56">
        <v>0</v>
      </c>
      <c r="CX10" s="55">
        <v>0</v>
      </c>
      <c r="CY10" s="56">
        <v>0</v>
      </c>
      <c r="CZ10" s="55">
        <v>0</v>
      </c>
      <c r="DA10" s="56">
        <v>0</v>
      </c>
      <c r="DB10" s="55">
        <v>0</v>
      </c>
      <c r="DC10" s="56">
        <v>0</v>
      </c>
      <c r="DD10" s="55">
        <v>0</v>
      </c>
      <c r="DE10" s="56">
        <v>0</v>
      </c>
      <c r="DF10" s="55">
        <v>0</v>
      </c>
      <c r="DG10" s="56">
        <v>0</v>
      </c>
      <c r="DH10" s="55">
        <v>0</v>
      </c>
      <c r="DI10" s="56">
        <v>0</v>
      </c>
      <c r="DJ10" s="55">
        <v>0</v>
      </c>
      <c r="DK10" s="56">
        <v>0</v>
      </c>
      <c r="DL10" s="55">
        <v>0</v>
      </c>
      <c r="DM10" s="56">
        <v>0</v>
      </c>
      <c r="DN10" s="55">
        <v>0</v>
      </c>
      <c r="DO10" s="56">
        <v>0</v>
      </c>
      <c r="DP10" s="57">
        <v>0</v>
      </c>
      <c r="DQ10" s="3"/>
      <c r="DR10" s="34"/>
      <c r="DS10" s="3"/>
      <c r="DT10" s="54">
        <v>0</v>
      </c>
      <c r="DU10" s="55">
        <v>0</v>
      </c>
      <c r="DV10" s="56">
        <v>0</v>
      </c>
      <c r="DW10" s="55">
        <v>0</v>
      </c>
      <c r="DX10" s="56">
        <v>0</v>
      </c>
      <c r="DY10" s="55">
        <v>0</v>
      </c>
      <c r="DZ10" s="56">
        <v>0</v>
      </c>
      <c r="EA10" s="55">
        <v>0</v>
      </c>
      <c r="EB10" s="56">
        <v>0</v>
      </c>
      <c r="EC10" s="55">
        <v>0</v>
      </c>
      <c r="ED10" s="56">
        <v>0</v>
      </c>
      <c r="EE10" s="55">
        <v>0</v>
      </c>
      <c r="EF10" s="56">
        <v>0</v>
      </c>
      <c r="EG10" s="55">
        <v>0</v>
      </c>
      <c r="EH10" s="56">
        <v>0</v>
      </c>
      <c r="EI10" s="55">
        <v>0</v>
      </c>
      <c r="EJ10" s="56">
        <v>0</v>
      </c>
      <c r="EK10" s="55">
        <v>0</v>
      </c>
      <c r="EL10" s="56">
        <v>0</v>
      </c>
      <c r="EM10" s="55">
        <v>0</v>
      </c>
      <c r="EN10" s="56">
        <v>0</v>
      </c>
      <c r="EO10" s="55">
        <v>0</v>
      </c>
      <c r="EP10" s="56">
        <v>0</v>
      </c>
      <c r="EQ10" s="55">
        <v>0</v>
      </c>
      <c r="ER10" s="56">
        <v>0</v>
      </c>
      <c r="ES10" s="55">
        <v>0</v>
      </c>
      <c r="ET10" s="56">
        <v>0</v>
      </c>
      <c r="EU10" s="55">
        <v>0</v>
      </c>
      <c r="EV10" s="56">
        <v>0</v>
      </c>
      <c r="EW10" s="55">
        <v>0</v>
      </c>
      <c r="EX10" s="56">
        <v>0</v>
      </c>
      <c r="EY10" s="55">
        <v>0</v>
      </c>
      <c r="EZ10" s="56">
        <v>0</v>
      </c>
      <c r="FA10" s="55">
        <v>0</v>
      </c>
      <c r="FB10" s="56">
        <v>0</v>
      </c>
      <c r="FC10" s="57">
        <v>0</v>
      </c>
      <c r="FD10" s="3"/>
      <c r="FE10" s="35"/>
      <c r="FF10" s="3"/>
      <c r="FG10" s="36"/>
      <c r="FI10" s="58" t="b">
        <v>1</v>
      </c>
    </row>
    <row r="11" spans="1:165" hidden="1" outlineLevel="1">
      <c r="B11" s="45">
        <v>4</v>
      </c>
      <c r="C11" s="46" t="s">
        <v>19</v>
      </c>
      <c r="E11" s="47">
        <v>0</v>
      </c>
      <c r="F11" s="48">
        <v>0</v>
      </c>
      <c r="G11" s="49">
        <v>0</v>
      </c>
      <c r="H11" s="48">
        <v>0</v>
      </c>
      <c r="I11" s="49">
        <v>0</v>
      </c>
      <c r="J11" s="48">
        <v>0</v>
      </c>
      <c r="K11" s="49">
        <v>0</v>
      </c>
      <c r="L11" s="48">
        <v>0</v>
      </c>
      <c r="M11" s="49">
        <v>0</v>
      </c>
      <c r="N11" s="48">
        <v>0</v>
      </c>
      <c r="O11" s="49">
        <v>0</v>
      </c>
      <c r="P11" s="48">
        <v>0</v>
      </c>
      <c r="Q11" s="49">
        <v>0</v>
      </c>
      <c r="R11" s="48">
        <v>0</v>
      </c>
      <c r="S11" s="49">
        <v>0</v>
      </c>
      <c r="T11" s="48">
        <v>0</v>
      </c>
      <c r="U11" s="49">
        <v>0</v>
      </c>
      <c r="V11" s="48">
        <v>0</v>
      </c>
      <c r="W11" s="49">
        <v>0</v>
      </c>
      <c r="X11" s="48">
        <v>0</v>
      </c>
      <c r="Y11" s="49">
        <v>0</v>
      </c>
      <c r="Z11" s="48">
        <v>0</v>
      </c>
      <c r="AA11" s="49">
        <v>0</v>
      </c>
      <c r="AB11" s="48">
        <v>0</v>
      </c>
      <c r="AC11" s="49">
        <v>0</v>
      </c>
      <c r="AD11" s="48">
        <v>0</v>
      </c>
      <c r="AE11" s="49">
        <v>0</v>
      </c>
      <c r="AF11" s="48">
        <v>0</v>
      </c>
      <c r="AG11" s="49">
        <v>0</v>
      </c>
      <c r="AH11" s="48">
        <v>0</v>
      </c>
      <c r="AI11" s="49">
        <v>0</v>
      </c>
      <c r="AJ11" s="48">
        <v>0</v>
      </c>
      <c r="AK11" s="49">
        <v>0</v>
      </c>
      <c r="AL11" s="48">
        <v>0</v>
      </c>
      <c r="AM11" s="49">
        <v>0</v>
      </c>
      <c r="AN11" s="50">
        <v>0</v>
      </c>
      <c r="AO11" s="3"/>
      <c r="AP11" s="21"/>
      <c r="AQ11" s="3"/>
      <c r="AR11" s="47">
        <v>0</v>
      </c>
      <c r="AS11" s="48">
        <v>0</v>
      </c>
      <c r="AT11" s="49">
        <v>0</v>
      </c>
      <c r="AU11" s="48">
        <v>0</v>
      </c>
      <c r="AV11" s="49">
        <v>0</v>
      </c>
      <c r="AW11" s="48">
        <v>0</v>
      </c>
      <c r="AX11" s="49">
        <v>0</v>
      </c>
      <c r="AY11" s="48">
        <v>0</v>
      </c>
      <c r="AZ11" s="49">
        <v>0</v>
      </c>
      <c r="BA11" s="48">
        <v>0</v>
      </c>
      <c r="BB11" s="49">
        <v>0</v>
      </c>
      <c r="BC11" s="48">
        <v>0</v>
      </c>
      <c r="BD11" s="49">
        <v>0</v>
      </c>
      <c r="BE11" s="48">
        <v>0</v>
      </c>
      <c r="BF11" s="49">
        <v>0</v>
      </c>
      <c r="BG11" s="48">
        <v>0</v>
      </c>
      <c r="BH11" s="49">
        <v>0</v>
      </c>
      <c r="BI11" s="48">
        <v>0</v>
      </c>
      <c r="BJ11" s="49">
        <v>0</v>
      </c>
      <c r="BK11" s="48">
        <v>0</v>
      </c>
      <c r="BL11" s="49">
        <v>0</v>
      </c>
      <c r="BM11" s="48">
        <v>0</v>
      </c>
      <c r="BN11" s="49">
        <v>0</v>
      </c>
      <c r="BO11" s="48">
        <v>0</v>
      </c>
      <c r="BP11" s="49">
        <v>0</v>
      </c>
      <c r="BQ11" s="48">
        <v>0</v>
      </c>
      <c r="BR11" s="49">
        <v>0</v>
      </c>
      <c r="BS11" s="48">
        <v>0</v>
      </c>
      <c r="BT11" s="49">
        <v>0</v>
      </c>
      <c r="BU11" s="48">
        <v>0</v>
      </c>
      <c r="BV11" s="49">
        <v>0</v>
      </c>
      <c r="BW11" s="48">
        <v>0</v>
      </c>
      <c r="BX11" s="49">
        <v>0</v>
      </c>
      <c r="BY11" s="48">
        <v>0</v>
      </c>
      <c r="BZ11" s="49">
        <v>0</v>
      </c>
      <c r="CA11" s="50">
        <v>0</v>
      </c>
      <c r="CB11" s="3"/>
      <c r="CC11" s="32"/>
      <c r="CD11" s="3"/>
      <c r="CE11" s="33"/>
      <c r="CF11" s="3"/>
      <c r="CG11" s="47">
        <v>0</v>
      </c>
      <c r="CH11" s="48">
        <v>0</v>
      </c>
      <c r="CI11" s="49">
        <v>0</v>
      </c>
      <c r="CJ11" s="48">
        <v>0</v>
      </c>
      <c r="CK11" s="49">
        <v>0</v>
      </c>
      <c r="CL11" s="48">
        <v>0</v>
      </c>
      <c r="CM11" s="49">
        <v>0</v>
      </c>
      <c r="CN11" s="48">
        <v>0</v>
      </c>
      <c r="CO11" s="49">
        <v>0</v>
      </c>
      <c r="CP11" s="48">
        <v>0</v>
      </c>
      <c r="CQ11" s="49">
        <v>0</v>
      </c>
      <c r="CR11" s="48">
        <v>0</v>
      </c>
      <c r="CS11" s="49">
        <v>0</v>
      </c>
      <c r="CT11" s="48">
        <v>0</v>
      </c>
      <c r="CU11" s="49">
        <v>0</v>
      </c>
      <c r="CV11" s="48">
        <v>0</v>
      </c>
      <c r="CW11" s="49">
        <v>0</v>
      </c>
      <c r="CX11" s="48">
        <v>0</v>
      </c>
      <c r="CY11" s="49">
        <v>0</v>
      </c>
      <c r="CZ11" s="48">
        <v>0</v>
      </c>
      <c r="DA11" s="49">
        <v>0</v>
      </c>
      <c r="DB11" s="48">
        <v>0</v>
      </c>
      <c r="DC11" s="49">
        <v>0</v>
      </c>
      <c r="DD11" s="48">
        <v>0</v>
      </c>
      <c r="DE11" s="49">
        <v>0</v>
      </c>
      <c r="DF11" s="48">
        <v>0</v>
      </c>
      <c r="DG11" s="49">
        <v>0</v>
      </c>
      <c r="DH11" s="48">
        <v>0</v>
      </c>
      <c r="DI11" s="49">
        <v>0</v>
      </c>
      <c r="DJ11" s="48">
        <v>0</v>
      </c>
      <c r="DK11" s="49">
        <v>0</v>
      </c>
      <c r="DL11" s="48">
        <v>0</v>
      </c>
      <c r="DM11" s="49">
        <v>0</v>
      </c>
      <c r="DN11" s="48">
        <v>0</v>
      </c>
      <c r="DO11" s="49">
        <v>0</v>
      </c>
      <c r="DP11" s="50">
        <v>0</v>
      </c>
      <c r="DQ11" s="3"/>
      <c r="DR11" s="34"/>
      <c r="DS11" s="3"/>
      <c r="DT11" s="47">
        <v>0</v>
      </c>
      <c r="DU11" s="48">
        <v>0</v>
      </c>
      <c r="DV11" s="49">
        <v>0</v>
      </c>
      <c r="DW11" s="48">
        <v>0</v>
      </c>
      <c r="DX11" s="49">
        <v>0</v>
      </c>
      <c r="DY11" s="48">
        <v>0</v>
      </c>
      <c r="DZ11" s="49">
        <v>0</v>
      </c>
      <c r="EA11" s="48">
        <v>0</v>
      </c>
      <c r="EB11" s="49">
        <v>0</v>
      </c>
      <c r="EC11" s="48">
        <v>0</v>
      </c>
      <c r="ED11" s="49">
        <v>0</v>
      </c>
      <c r="EE11" s="48">
        <v>0</v>
      </c>
      <c r="EF11" s="49">
        <v>0</v>
      </c>
      <c r="EG11" s="48">
        <v>0</v>
      </c>
      <c r="EH11" s="49">
        <v>0</v>
      </c>
      <c r="EI11" s="48">
        <v>0</v>
      </c>
      <c r="EJ11" s="49">
        <v>0</v>
      </c>
      <c r="EK11" s="48">
        <v>0</v>
      </c>
      <c r="EL11" s="49">
        <v>0</v>
      </c>
      <c r="EM11" s="48">
        <v>0</v>
      </c>
      <c r="EN11" s="49">
        <v>0</v>
      </c>
      <c r="EO11" s="48">
        <v>0</v>
      </c>
      <c r="EP11" s="49">
        <v>0</v>
      </c>
      <c r="EQ11" s="48">
        <v>0</v>
      </c>
      <c r="ER11" s="49">
        <v>0</v>
      </c>
      <c r="ES11" s="48">
        <v>0</v>
      </c>
      <c r="ET11" s="49">
        <v>0</v>
      </c>
      <c r="EU11" s="48">
        <v>0</v>
      </c>
      <c r="EV11" s="49">
        <v>0</v>
      </c>
      <c r="EW11" s="48">
        <v>0</v>
      </c>
      <c r="EX11" s="49">
        <v>0</v>
      </c>
      <c r="EY11" s="48">
        <v>0</v>
      </c>
      <c r="EZ11" s="49">
        <v>0</v>
      </c>
      <c r="FA11" s="48">
        <v>0</v>
      </c>
      <c r="FB11" s="49">
        <v>0</v>
      </c>
      <c r="FC11" s="50">
        <v>0</v>
      </c>
      <c r="FD11" s="3"/>
      <c r="FE11" s="35"/>
      <c r="FF11" s="3"/>
      <c r="FG11" s="36"/>
      <c r="FI11" s="51" t="b">
        <v>1</v>
      </c>
    </row>
    <row r="12" spans="1:165" hidden="1" outlineLevel="1">
      <c r="B12" s="59">
        <v>5</v>
      </c>
      <c r="C12" s="60" t="s">
        <v>20</v>
      </c>
      <c r="E12" s="61">
        <v>0</v>
      </c>
      <c r="F12" s="62">
        <v>0</v>
      </c>
      <c r="G12" s="63">
        <v>0</v>
      </c>
      <c r="H12" s="62">
        <v>0</v>
      </c>
      <c r="I12" s="63">
        <v>0</v>
      </c>
      <c r="J12" s="62">
        <v>0</v>
      </c>
      <c r="K12" s="63">
        <v>0</v>
      </c>
      <c r="L12" s="62">
        <v>0</v>
      </c>
      <c r="M12" s="63">
        <v>0</v>
      </c>
      <c r="N12" s="62">
        <v>0</v>
      </c>
      <c r="O12" s="63">
        <v>0</v>
      </c>
      <c r="P12" s="62">
        <v>0</v>
      </c>
      <c r="Q12" s="63">
        <v>0</v>
      </c>
      <c r="R12" s="62">
        <v>0</v>
      </c>
      <c r="S12" s="63">
        <v>0</v>
      </c>
      <c r="T12" s="62">
        <v>0</v>
      </c>
      <c r="U12" s="63">
        <v>0</v>
      </c>
      <c r="V12" s="62">
        <v>0</v>
      </c>
      <c r="W12" s="63">
        <v>0</v>
      </c>
      <c r="X12" s="62">
        <v>0</v>
      </c>
      <c r="Y12" s="63">
        <v>0</v>
      </c>
      <c r="Z12" s="62">
        <v>0</v>
      </c>
      <c r="AA12" s="63">
        <v>0</v>
      </c>
      <c r="AB12" s="62">
        <v>0</v>
      </c>
      <c r="AC12" s="63">
        <v>0</v>
      </c>
      <c r="AD12" s="62">
        <v>0</v>
      </c>
      <c r="AE12" s="63">
        <v>0</v>
      </c>
      <c r="AF12" s="62">
        <v>0</v>
      </c>
      <c r="AG12" s="63">
        <v>0</v>
      </c>
      <c r="AH12" s="62">
        <v>0</v>
      </c>
      <c r="AI12" s="63">
        <v>0</v>
      </c>
      <c r="AJ12" s="62">
        <v>0</v>
      </c>
      <c r="AK12" s="63">
        <v>0</v>
      </c>
      <c r="AL12" s="62">
        <v>0</v>
      </c>
      <c r="AM12" s="63">
        <v>0</v>
      </c>
      <c r="AN12" s="64">
        <v>0</v>
      </c>
      <c r="AO12" s="3"/>
      <c r="AP12" s="21"/>
      <c r="AQ12" s="3"/>
      <c r="AR12" s="61">
        <v>0</v>
      </c>
      <c r="AS12" s="62">
        <v>0</v>
      </c>
      <c r="AT12" s="63">
        <v>0</v>
      </c>
      <c r="AU12" s="62">
        <v>0</v>
      </c>
      <c r="AV12" s="63">
        <v>0</v>
      </c>
      <c r="AW12" s="62">
        <v>0</v>
      </c>
      <c r="AX12" s="63">
        <v>0</v>
      </c>
      <c r="AY12" s="62">
        <v>0</v>
      </c>
      <c r="AZ12" s="63">
        <v>0</v>
      </c>
      <c r="BA12" s="62">
        <v>0</v>
      </c>
      <c r="BB12" s="63">
        <v>0</v>
      </c>
      <c r="BC12" s="62">
        <v>0</v>
      </c>
      <c r="BD12" s="63">
        <v>0</v>
      </c>
      <c r="BE12" s="62">
        <v>0</v>
      </c>
      <c r="BF12" s="63">
        <v>0</v>
      </c>
      <c r="BG12" s="62">
        <v>0</v>
      </c>
      <c r="BH12" s="63">
        <v>0</v>
      </c>
      <c r="BI12" s="62">
        <v>0</v>
      </c>
      <c r="BJ12" s="63">
        <v>0</v>
      </c>
      <c r="BK12" s="62">
        <v>0</v>
      </c>
      <c r="BL12" s="63">
        <v>0</v>
      </c>
      <c r="BM12" s="62">
        <v>0</v>
      </c>
      <c r="BN12" s="63">
        <v>0</v>
      </c>
      <c r="BO12" s="62">
        <v>0</v>
      </c>
      <c r="BP12" s="63">
        <v>0</v>
      </c>
      <c r="BQ12" s="62">
        <v>0</v>
      </c>
      <c r="BR12" s="63">
        <v>0</v>
      </c>
      <c r="BS12" s="62">
        <v>0</v>
      </c>
      <c r="BT12" s="63">
        <v>0</v>
      </c>
      <c r="BU12" s="62">
        <v>0</v>
      </c>
      <c r="BV12" s="63">
        <v>0</v>
      </c>
      <c r="BW12" s="62">
        <v>0</v>
      </c>
      <c r="BX12" s="63">
        <v>0</v>
      </c>
      <c r="BY12" s="62">
        <v>0</v>
      </c>
      <c r="BZ12" s="63">
        <v>0</v>
      </c>
      <c r="CA12" s="64">
        <v>0</v>
      </c>
      <c r="CB12" s="3"/>
      <c r="CC12" s="32"/>
      <c r="CD12" s="3"/>
      <c r="CE12" s="33"/>
      <c r="CF12" s="3"/>
      <c r="CG12" s="61">
        <v>0</v>
      </c>
      <c r="CH12" s="62">
        <v>0</v>
      </c>
      <c r="CI12" s="63">
        <v>0</v>
      </c>
      <c r="CJ12" s="62">
        <v>0</v>
      </c>
      <c r="CK12" s="63">
        <v>0</v>
      </c>
      <c r="CL12" s="62">
        <v>0</v>
      </c>
      <c r="CM12" s="63">
        <v>0</v>
      </c>
      <c r="CN12" s="62">
        <v>0</v>
      </c>
      <c r="CO12" s="63">
        <v>0</v>
      </c>
      <c r="CP12" s="62">
        <v>0</v>
      </c>
      <c r="CQ12" s="63">
        <v>0</v>
      </c>
      <c r="CR12" s="62">
        <v>0</v>
      </c>
      <c r="CS12" s="63">
        <v>0</v>
      </c>
      <c r="CT12" s="62">
        <v>0</v>
      </c>
      <c r="CU12" s="63">
        <v>0</v>
      </c>
      <c r="CV12" s="62">
        <v>0</v>
      </c>
      <c r="CW12" s="63">
        <v>0</v>
      </c>
      <c r="CX12" s="62">
        <v>0</v>
      </c>
      <c r="CY12" s="63">
        <v>0</v>
      </c>
      <c r="CZ12" s="62">
        <v>0</v>
      </c>
      <c r="DA12" s="63">
        <v>0</v>
      </c>
      <c r="DB12" s="62">
        <v>0</v>
      </c>
      <c r="DC12" s="63">
        <v>0</v>
      </c>
      <c r="DD12" s="62">
        <v>0</v>
      </c>
      <c r="DE12" s="63">
        <v>0</v>
      </c>
      <c r="DF12" s="62">
        <v>0</v>
      </c>
      <c r="DG12" s="63">
        <v>0</v>
      </c>
      <c r="DH12" s="62">
        <v>0</v>
      </c>
      <c r="DI12" s="63">
        <v>0</v>
      </c>
      <c r="DJ12" s="62">
        <v>0</v>
      </c>
      <c r="DK12" s="63">
        <v>0</v>
      </c>
      <c r="DL12" s="62">
        <v>0</v>
      </c>
      <c r="DM12" s="63">
        <v>0</v>
      </c>
      <c r="DN12" s="62">
        <v>0</v>
      </c>
      <c r="DO12" s="63">
        <v>0</v>
      </c>
      <c r="DP12" s="64">
        <v>0</v>
      </c>
      <c r="DQ12" s="3"/>
      <c r="DR12" s="34"/>
      <c r="DS12" s="3"/>
      <c r="DT12" s="61">
        <v>0</v>
      </c>
      <c r="DU12" s="62">
        <v>0</v>
      </c>
      <c r="DV12" s="63">
        <v>0</v>
      </c>
      <c r="DW12" s="62">
        <v>0</v>
      </c>
      <c r="DX12" s="63">
        <v>0</v>
      </c>
      <c r="DY12" s="62">
        <v>0</v>
      </c>
      <c r="DZ12" s="63">
        <v>0</v>
      </c>
      <c r="EA12" s="62">
        <v>0</v>
      </c>
      <c r="EB12" s="63">
        <v>0</v>
      </c>
      <c r="EC12" s="62">
        <v>0</v>
      </c>
      <c r="ED12" s="63">
        <v>0</v>
      </c>
      <c r="EE12" s="62">
        <v>0</v>
      </c>
      <c r="EF12" s="63">
        <v>0</v>
      </c>
      <c r="EG12" s="62">
        <v>0</v>
      </c>
      <c r="EH12" s="63">
        <v>0</v>
      </c>
      <c r="EI12" s="62">
        <v>0</v>
      </c>
      <c r="EJ12" s="63">
        <v>0</v>
      </c>
      <c r="EK12" s="62">
        <v>0</v>
      </c>
      <c r="EL12" s="63">
        <v>0</v>
      </c>
      <c r="EM12" s="62">
        <v>0</v>
      </c>
      <c r="EN12" s="63">
        <v>0</v>
      </c>
      <c r="EO12" s="62">
        <v>0</v>
      </c>
      <c r="EP12" s="63">
        <v>0</v>
      </c>
      <c r="EQ12" s="62">
        <v>0</v>
      </c>
      <c r="ER12" s="63">
        <v>0</v>
      </c>
      <c r="ES12" s="62">
        <v>0</v>
      </c>
      <c r="ET12" s="63">
        <v>0</v>
      </c>
      <c r="EU12" s="62">
        <v>0</v>
      </c>
      <c r="EV12" s="63">
        <v>0</v>
      </c>
      <c r="EW12" s="62">
        <v>0</v>
      </c>
      <c r="EX12" s="63">
        <v>0</v>
      </c>
      <c r="EY12" s="62">
        <v>0</v>
      </c>
      <c r="EZ12" s="63">
        <v>0</v>
      </c>
      <c r="FA12" s="62">
        <v>0</v>
      </c>
      <c r="FB12" s="63">
        <v>0</v>
      </c>
      <c r="FC12" s="64">
        <v>0</v>
      </c>
      <c r="FD12" s="3"/>
      <c r="FE12" s="35"/>
      <c r="FF12" s="3"/>
      <c r="FG12" s="36"/>
      <c r="FI12" s="65" t="b">
        <v>1</v>
      </c>
    </row>
    <row r="13" spans="1:165" hidden="1" outlineLevel="1">
      <c r="B13" s="66">
        <v>6</v>
      </c>
      <c r="C13" s="67" t="s">
        <v>21</v>
      </c>
      <c r="E13" s="68">
        <v>0</v>
      </c>
      <c r="F13" s="69">
        <v>0</v>
      </c>
      <c r="G13" s="70">
        <v>0</v>
      </c>
      <c r="H13" s="69">
        <v>0</v>
      </c>
      <c r="I13" s="70">
        <v>0</v>
      </c>
      <c r="J13" s="69">
        <v>0</v>
      </c>
      <c r="K13" s="70">
        <v>0</v>
      </c>
      <c r="L13" s="69">
        <v>0</v>
      </c>
      <c r="M13" s="70">
        <v>0</v>
      </c>
      <c r="N13" s="69">
        <v>0</v>
      </c>
      <c r="O13" s="70">
        <v>0</v>
      </c>
      <c r="P13" s="69">
        <v>0</v>
      </c>
      <c r="Q13" s="70">
        <v>0</v>
      </c>
      <c r="R13" s="69">
        <v>0</v>
      </c>
      <c r="S13" s="70">
        <v>0</v>
      </c>
      <c r="T13" s="69">
        <v>0</v>
      </c>
      <c r="U13" s="70">
        <v>0</v>
      </c>
      <c r="V13" s="69">
        <v>0</v>
      </c>
      <c r="W13" s="70">
        <v>0</v>
      </c>
      <c r="X13" s="69">
        <v>0</v>
      </c>
      <c r="Y13" s="70">
        <v>0</v>
      </c>
      <c r="Z13" s="69">
        <v>0</v>
      </c>
      <c r="AA13" s="70">
        <v>0</v>
      </c>
      <c r="AB13" s="69">
        <v>0</v>
      </c>
      <c r="AC13" s="70">
        <v>0</v>
      </c>
      <c r="AD13" s="69">
        <v>0</v>
      </c>
      <c r="AE13" s="70">
        <v>0</v>
      </c>
      <c r="AF13" s="69">
        <v>0</v>
      </c>
      <c r="AG13" s="70">
        <v>0</v>
      </c>
      <c r="AH13" s="69">
        <v>0</v>
      </c>
      <c r="AI13" s="70">
        <v>0</v>
      </c>
      <c r="AJ13" s="69">
        <v>0</v>
      </c>
      <c r="AK13" s="70">
        <v>0</v>
      </c>
      <c r="AL13" s="69">
        <v>0</v>
      </c>
      <c r="AM13" s="70">
        <v>0</v>
      </c>
      <c r="AN13" s="71">
        <v>0</v>
      </c>
      <c r="AO13" s="3"/>
      <c r="AP13" s="21"/>
      <c r="AQ13" s="3"/>
      <c r="AR13" s="68">
        <v>0</v>
      </c>
      <c r="AS13" s="69">
        <v>0</v>
      </c>
      <c r="AT13" s="70">
        <v>0</v>
      </c>
      <c r="AU13" s="69">
        <v>0</v>
      </c>
      <c r="AV13" s="70">
        <v>0</v>
      </c>
      <c r="AW13" s="69">
        <v>0</v>
      </c>
      <c r="AX13" s="70">
        <v>0</v>
      </c>
      <c r="AY13" s="69">
        <v>0</v>
      </c>
      <c r="AZ13" s="70">
        <v>0</v>
      </c>
      <c r="BA13" s="69">
        <v>0</v>
      </c>
      <c r="BB13" s="70">
        <v>0</v>
      </c>
      <c r="BC13" s="69">
        <v>0</v>
      </c>
      <c r="BD13" s="70">
        <v>0</v>
      </c>
      <c r="BE13" s="69">
        <v>0</v>
      </c>
      <c r="BF13" s="70">
        <v>0</v>
      </c>
      <c r="BG13" s="69">
        <v>0</v>
      </c>
      <c r="BH13" s="70">
        <v>0</v>
      </c>
      <c r="BI13" s="69">
        <v>0</v>
      </c>
      <c r="BJ13" s="70">
        <v>0</v>
      </c>
      <c r="BK13" s="69">
        <v>0</v>
      </c>
      <c r="BL13" s="70">
        <v>0</v>
      </c>
      <c r="BM13" s="69">
        <v>0</v>
      </c>
      <c r="BN13" s="70">
        <v>0</v>
      </c>
      <c r="BO13" s="69">
        <v>0</v>
      </c>
      <c r="BP13" s="70">
        <v>0</v>
      </c>
      <c r="BQ13" s="69">
        <v>0</v>
      </c>
      <c r="BR13" s="70">
        <v>0</v>
      </c>
      <c r="BS13" s="69">
        <v>0</v>
      </c>
      <c r="BT13" s="70">
        <v>0</v>
      </c>
      <c r="BU13" s="69">
        <v>0</v>
      </c>
      <c r="BV13" s="70">
        <v>0</v>
      </c>
      <c r="BW13" s="69">
        <v>0</v>
      </c>
      <c r="BX13" s="70">
        <v>0</v>
      </c>
      <c r="BY13" s="69">
        <v>0</v>
      </c>
      <c r="BZ13" s="70">
        <v>0</v>
      </c>
      <c r="CA13" s="71">
        <v>0</v>
      </c>
      <c r="CB13" s="3"/>
      <c r="CC13" s="32"/>
      <c r="CD13" s="3"/>
      <c r="CE13" s="33"/>
      <c r="CF13" s="3"/>
      <c r="CG13" s="68">
        <v>0</v>
      </c>
      <c r="CH13" s="69">
        <v>0</v>
      </c>
      <c r="CI13" s="70">
        <v>0</v>
      </c>
      <c r="CJ13" s="69">
        <v>0</v>
      </c>
      <c r="CK13" s="70">
        <v>0</v>
      </c>
      <c r="CL13" s="69">
        <v>0</v>
      </c>
      <c r="CM13" s="70">
        <v>0</v>
      </c>
      <c r="CN13" s="69">
        <v>0</v>
      </c>
      <c r="CO13" s="70">
        <v>0</v>
      </c>
      <c r="CP13" s="69">
        <v>0</v>
      </c>
      <c r="CQ13" s="70">
        <v>0</v>
      </c>
      <c r="CR13" s="69">
        <v>0</v>
      </c>
      <c r="CS13" s="70">
        <v>0</v>
      </c>
      <c r="CT13" s="69">
        <v>0</v>
      </c>
      <c r="CU13" s="70">
        <v>0</v>
      </c>
      <c r="CV13" s="69">
        <v>0</v>
      </c>
      <c r="CW13" s="70">
        <v>0</v>
      </c>
      <c r="CX13" s="69">
        <v>0</v>
      </c>
      <c r="CY13" s="70">
        <v>0</v>
      </c>
      <c r="CZ13" s="69">
        <v>0</v>
      </c>
      <c r="DA13" s="70">
        <v>0</v>
      </c>
      <c r="DB13" s="69">
        <v>0</v>
      </c>
      <c r="DC13" s="70">
        <v>0</v>
      </c>
      <c r="DD13" s="69">
        <v>0</v>
      </c>
      <c r="DE13" s="70">
        <v>0</v>
      </c>
      <c r="DF13" s="69">
        <v>0</v>
      </c>
      <c r="DG13" s="70">
        <v>0</v>
      </c>
      <c r="DH13" s="69">
        <v>0</v>
      </c>
      <c r="DI13" s="70">
        <v>0</v>
      </c>
      <c r="DJ13" s="69">
        <v>0</v>
      </c>
      <c r="DK13" s="70">
        <v>0</v>
      </c>
      <c r="DL13" s="69">
        <v>0</v>
      </c>
      <c r="DM13" s="70">
        <v>0</v>
      </c>
      <c r="DN13" s="69">
        <v>0</v>
      </c>
      <c r="DO13" s="70">
        <v>0</v>
      </c>
      <c r="DP13" s="71">
        <v>0</v>
      </c>
      <c r="DQ13" s="3"/>
      <c r="DR13" s="34"/>
      <c r="DS13" s="3"/>
      <c r="DT13" s="68">
        <v>0</v>
      </c>
      <c r="DU13" s="69">
        <v>0</v>
      </c>
      <c r="DV13" s="70">
        <v>0</v>
      </c>
      <c r="DW13" s="69">
        <v>0</v>
      </c>
      <c r="DX13" s="70">
        <v>0</v>
      </c>
      <c r="DY13" s="69">
        <v>0</v>
      </c>
      <c r="DZ13" s="70">
        <v>0</v>
      </c>
      <c r="EA13" s="69">
        <v>0</v>
      </c>
      <c r="EB13" s="70">
        <v>0</v>
      </c>
      <c r="EC13" s="69">
        <v>0</v>
      </c>
      <c r="ED13" s="70">
        <v>0</v>
      </c>
      <c r="EE13" s="69">
        <v>0</v>
      </c>
      <c r="EF13" s="70">
        <v>0</v>
      </c>
      <c r="EG13" s="69">
        <v>0</v>
      </c>
      <c r="EH13" s="70">
        <v>0</v>
      </c>
      <c r="EI13" s="69">
        <v>0</v>
      </c>
      <c r="EJ13" s="70">
        <v>0</v>
      </c>
      <c r="EK13" s="69">
        <v>0</v>
      </c>
      <c r="EL13" s="70">
        <v>0</v>
      </c>
      <c r="EM13" s="69">
        <v>0</v>
      </c>
      <c r="EN13" s="70">
        <v>0</v>
      </c>
      <c r="EO13" s="69">
        <v>0</v>
      </c>
      <c r="EP13" s="70">
        <v>0</v>
      </c>
      <c r="EQ13" s="69">
        <v>0</v>
      </c>
      <c r="ER13" s="70">
        <v>0</v>
      </c>
      <c r="ES13" s="69">
        <v>0</v>
      </c>
      <c r="ET13" s="70">
        <v>0</v>
      </c>
      <c r="EU13" s="69">
        <v>0</v>
      </c>
      <c r="EV13" s="70">
        <v>0</v>
      </c>
      <c r="EW13" s="69">
        <v>0</v>
      </c>
      <c r="EX13" s="70">
        <v>0</v>
      </c>
      <c r="EY13" s="69">
        <v>0</v>
      </c>
      <c r="EZ13" s="70">
        <v>0</v>
      </c>
      <c r="FA13" s="69">
        <v>0</v>
      </c>
      <c r="FB13" s="70">
        <v>0</v>
      </c>
      <c r="FC13" s="71">
        <v>0</v>
      </c>
      <c r="FD13" s="3"/>
      <c r="FE13" s="35"/>
      <c r="FF13" s="3"/>
      <c r="FG13" s="36"/>
      <c r="FI13" s="72" t="b">
        <v>1</v>
      </c>
    </row>
    <row r="14" spans="1:165" outlineLevel="1">
      <c r="A14" s="1">
        <v>2015</v>
      </c>
      <c r="B14" s="52">
        <v>7</v>
      </c>
      <c r="C14" s="73" t="s">
        <v>22</v>
      </c>
      <c r="E14" s="54">
        <v>79737</v>
      </c>
      <c r="F14" s="55">
        <v>79737</v>
      </c>
      <c r="G14" s="56">
        <v>79737</v>
      </c>
      <c r="H14" s="55">
        <v>79737</v>
      </c>
      <c r="I14" s="56">
        <v>79737</v>
      </c>
      <c r="J14" s="55">
        <v>79737</v>
      </c>
      <c r="K14" s="56">
        <v>75947</v>
      </c>
      <c r="L14" s="55">
        <v>75947</v>
      </c>
      <c r="M14" s="56">
        <v>75947</v>
      </c>
      <c r="N14" s="55">
        <v>63594</v>
      </c>
      <c r="O14" s="56">
        <v>33343</v>
      </c>
      <c r="P14" s="55">
        <v>33343</v>
      </c>
      <c r="Q14" s="56">
        <v>33343</v>
      </c>
      <c r="R14" s="55">
        <v>33343</v>
      </c>
      <c r="S14" s="56">
        <v>33343</v>
      </c>
      <c r="T14" s="55">
        <v>21188</v>
      </c>
      <c r="U14" s="56">
        <v>10313</v>
      </c>
      <c r="V14" s="55">
        <v>10313</v>
      </c>
      <c r="W14" s="56">
        <v>10313</v>
      </c>
      <c r="X14" s="55">
        <v>10313</v>
      </c>
      <c r="Y14" s="56">
        <v>0</v>
      </c>
      <c r="Z14" s="55">
        <v>0</v>
      </c>
      <c r="AA14" s="56">
        <v>0</v>
      </c>
      <c r="AB14" s="55">
        <v>0</v>
      </c>
      <c r="AC14" s="56">
        <v>0</v>
      </c>
      <c r="AD14" s="55">
        <v>0</v>
      </c>
      <c r="AE14" s="56">
        <v>0</v>
      </c>
      <c r="AF14" s="55">
        <v>0</v>
      </c>
      <c r="AG14" s="56">
        <v>0</v>
      </c>
      <c r="AH14" s="55">
        <v>0</v>
      </c>
      <c r="AI14" s="56">
        <v>0</v>
      </c>
      <c r="AJ14" s="55">
        <v>0</v>
      </c>
      <c r="AK14" s="56">
        <v>0</v>
      </c>
      <c r="AL14" s="55">
        <v>0</v>
      </c>
      <c r="AM14" s="56">
        <v>0</v>
      </c>
      <c r="AN14" s="57">
        <v>0</v>
      </c>
      <c r="AO14" s="3"/>
      <c r="AP14" s="21"/>
      <c r="AQ14" s="3"/>
      <c r="AR14" s="54">
        <v>25</v>
      </c>
      <c r="AS14" s="55">
        <v>25</v>
      </c>
      <c r="AT14" s="56">
        <v>25</v>
      </c>
      <c r="AU14" s="55">
        <v>25</v>
      </c>
      <c r="AV14" s="56">
        <v>25</v>
      </c>
      <c r="AW14" s="55">
        <v>25</v>
      </c>
      <c r="AX14" s="56">
        <v>24</v>
      </c>
      <c r="AY14" s="55">
        <v>24</v>
      </c>
      <c r="AZ14" s="56">
        <v>24</v>
      </c>
      <c r="BA14" s="55">
        <v>22</v>
      </c>
      <c r="BB14" s="56">
        <v>16</v>
      </c>
      <c r="BC14" s="55">
        <v>16</v>
      </c>
      <c r="BD14" s="56">
        <v>16</v>
      </c>
      <c r="BE14" s="55">
        <v>16</v>
      </c>
      <c r="BF14" s="56">
        <v>16</v>
      </c>
      <c r="BG14" s="55">
        <v>9</v>
      </c>
      <c r="BH14" s="56">
        <v>3</v>
      </c>
      <c r="BI14" s="55">
        <v>3</v>
      </c>
      <c r="BJ14" s="56">
        <v>3</v>
      </c>
      <c r="BK14" s="55">
        <v>3</v>
      </c>
      <c r="BL14" s="56">
        <v>0</v>
      </c>
      <c r="BM14" s="55">
        <v>0</v>
      </c>
      <c r="BN14" s="56">
        <v>0</v>
      </c>
      <c r="BO14" s="55">
        <v>0</v>
      </c>
      <c r="BP14" s="56">
        <v>0</v>
      </c>
      <c r="BQ14" s="55">
        <v>0</v>
      </c>
      <c r="BR14" s="56">
        <v>0</v>
      </c>
      <c r="BS14" s="55">
        <v>0</v>
      </c>
      <c r="BT14" s="56">
        <v>0</v>
      </c>
      <c r="BU14" s="55">
        <v>0</v>
      </c>
      <c r="BV14" s="56">
        <v>0</v>
      </c>
      <c r="BW14" s="55">
        <v>0</v>
      </c>
      <c r="BX14" s="56">
        <v>0</v>
      </c>
      <c r="BY14" s="55">
        <v>0</v>
      </c>
      <c r="BZ14" s="56">
        <v>0</v>
      </c>
      <c r="CA14" s="57">
        <v>0</v>
      </c>
      <c r="CB14" s="3"/>
      <c r="CC14" s="32"/>
      <c r="CD14" s="3"/>
      <c r="CE14" s="33"/>
      <c r="CF14" s="3"/>
      <c r="CG14" s="54">
        <v>61250</v>
      </c>
      <c r="CH14" s="55">
        <v>61250</v>
      </c>
      <c r="CI14" s="56">
        <v>61250</v>
      </c>
      <c r="CJ14" s="55">
        <v>61250</v>
      </c>
      <c r="CK14" s="56">
        <v>61250</v>
      </c>
      <c r="CL14" s="55">
        <v>61250</v>
      </c>
      <c r="CM14" s="56">
        <v>58411</v>
      </c>
      <c r="CN14" s="55">
        <v>58411</v>
      </c>
      <c r="CO14" s="56">
        <v>58411</v>
      </c>
      <c r="CP14" s="55">
        <v>49157</v>
      </c>
      <c r="CQ14" s="56">
        <v>26462</v>
      </c>
      <c r="CR14" s="55">
        <v>26462</v>
      </c>
      <c r="CS14" s="56">
        <v>26462</v>
      </c>
      <c r="CT14" s="55">
        <v>26462</v>
      </c>
      <c r="CU14" s="56">
        <v>26462</v>
      </c>
      <c r="CV14" s="55">
        <v>16816</v>
      </c>
      <c r="CW14" s="56">
        <v>8185</v>
      </c>
      <c r="CX14" s="55">
        <v>8185</v>
      </c>
      <c r="CY14" s="56">
        <v>8185</v>
      </c>
      <c r="CZ14" s="55">
        <v>8185</v>
      </c>
      <c r="DA14" s="56">
        <v>0</v>
      </c>
      <c r="DB14" s="55">
        <v>0</v>
      </c>
      <c r="DC14" s="56">
        <v>0</v>
      </c>
      <c r="DD14" s="55">
        <v>0</v>
      </c>
      <c r="DE14" s="56">
        <v>0</v>
      </c>
      <c r="DF14" s="55">
        <v>0</v>
      </c>
      <c r="DG14" s="56">
        <v>0</v>
      </c>
      <c r="DH14" s="55">
        <v>0</v>
      </c>
      <c r="DI14" s="56">
        <v>0</v>
      </c>
      <c r="DJ14" s="55">
        <v>0</v>
      </c>
      <c r="DK14" s="56">
        <v>0</v>
      </c>
      <c r="DL14" s="55">
        <v>0</v>
      </c>
      <c r="DM14" s="56">
        <v>0</v>
      </c>
      <c r="DN14" s="55">
        <v>0</v>
      </c>
      <c r="DO14" s="56">
        <v>0</v>
      </c>
      <c r="DP14" s="57">
        <v>0</v>
      </c>
      <c r="DQ14" s="3"/>
      <c r="DR14" s="34"/>
      <c r="DS14" s="3"/>
      <c r="DT14" s="54">
        <v>19</v>
      </c>
      <c r="DU14" s="55">
        <v>19</v>
      </c>
      <c r="DV14" s="56">
        <v>19</v>
      </c>
      <c r="DW14" s="55">
        <v>19</v>
      </c>
      <c r="DX14" s="56">
        <v>19</v>
      </c>
      <c r="DY14" s="55">
        <v>19</v>
      </c>
      <c r="DZ14" s="56">
        <v>19</v>
      </c>
      <c r="EA14" s="55">
        <v>19</v>
      </c>
      <c r="EB14" s="56">
        <v>19</v>
      </c>
      <c r="EC14" s="55">
        <v>17</v>
      </c>
      <c r="ED14" s="56">
        <v>13</v>
      </c>
      <c r="EE14" s="55">
        <v>13</v>
      </c>
      <c r="EF14" s="56">
        <v>13</v>
      </c>
      <c r="EG14" s="55">
        <v>13</v>
      </c>
      <c r="EH14" s="56">
        <v>13</v>
      </c>
      <c r="EI14" s="55">
        <v>7</v>
      </c>
      <c r="EJ14" s="56">
        <v>3</v>
      </c>
      <c r="EK14" s="55">
        <v>3</v>
      </c>
      <c r="EL14" s="56">
        <v>3</v>
      </c>
      <c r="EM14" s="55">
        <v>3</v>
      </c>
      <c r="EN14" s="56">
        <v>0</v>
      </c>
      <c r="EO14" s="55">
        <v>0</v>
      </c>
      <c r="EP14" s="56">
        <v>0</v>
      </c>
      <c r="EQ14" s="55">
        <v>0</v>
      </c>
      <c r="ER14" s="56">
        <v>0</v>
      </c>
      <c r="ES14" s="55">
        <v>0</v>
      </c>
      <c r="ET14" s="56">
        <v>0</v>
      </c>
      <c r="EU14" s="55">
        <v>0</v>
      </c>
      <c r="EV14" s="56">
        <v>0</v>
      </c>
      <c r="EW14" s="55">
        <v>0</v>
      </c>
      <c r="EX14" s="56">
        <v>0</v>
      </c>
      <c r="EY14" s="55">
        <v>0</v>
      </c>
      <c r="EZ14" s="56">
        <v>0</v>
      </c>
      <c r="FA14" s="55">
        <v>0</v>
      </c>
      <c r="FB14" s="56">
        <v>0</v>
      </c>
      <c r="FC14" s="57">
        <v>0</v>
      </c>
      <c r="FD14" s="3"/>
      <c r="FE14" s="35"/>
      <c r="FF14" s="3"/>
      <c r="FG14" s="36"/>
      <c r="FI14" s="58" t="b">
        <v>0</v>
      </c>
    </row>
    <row r="15" spans="1:165" hidden="1" outlineLevel="1">
      <c r="B15" s="45">
        <v>8</v>
      </c>
      <c r="C15" s="74" t="s">
        <v>23</v>
      </c>
      <c r="E15" s="47">
        <v>0</v>
      </c>
      <c r="F15" s="48">
        <v>0</v>
      </c>
      <c r="G15" s="49">
        <v>0</v>
      </c>
      <c r="H15" s="48">
        <v>0</v>
      </c>
      <c r="I15" s="49">
        <v>0</v>
      </c>
      <c r="J15" s="48">
        <v>0</v>
      </c>
      <c r="K15" s="49">
        <v>0</v>
      </c>
      <c r="L15" s="48">
        <v>0</v>
      </c>
      <c r="M15" s="49">
        <v>0</v>
      </c>
      <c r="N15" s="48">
        <v>0</v>
      </c>
      <c r="O15" s="49">
        <v>0</v>
      </c>
      <c r="P15" s="48">
        <v>0</v>
      </c>
      <c r="Q15" s="49">
        <v>0</v>
      </c>
      <c r="R15" s="48">
        <v>0</v>
      </c>
      <c r="S15" s="49">
        <v>0</v>
      </c>
      <c r="T15" s="48">
        <v>0</v>
      </c>
      <c r="U15" s="49">
        <v>0</v>
      </c>
      <c r="V15" s="48">
        <v>0</v>
      </c>
      <c r="W15" s="49">
        <v>0</v>
      </c>
      <c r="X15" s="48">
        <v>0</v>
      </c>
      <c r="Y15" s="49">
        <v>0</v>
      </c>
      <c r="Z15" s="48">
        <v>0</v>
      </c>
      <c r="AA15" s="49">
        <v>0</v>
      </c>
      <c r="AB15" s="48">
        <v>0</v>
      </c>
      <c r="AC15" s="49">
        <v>0</v>
      </c>
      <c r="AD15" s="48">
        <v>0</v>
      </c>
      <c r="AE15" s="49">
        <v>0</v>
      </c>
      <c r="AF15" s="48">
        <v>0</v>
      </c>
      <c r="AG15" s="49">
        <v>0</v>
      </c>
      <c r="AH15" s="48">
        <v>0</v>
      </c>
      <c r="AI15" s="49">
        <v>0</v>
      </c>
      <c r="AJ15" s="48">
        <v>0</v>
      </c>
      <c r="AK15" s="49">
        <v>0</v>
      </c>
      <c r="AL15" s="48">
        <v>0</v>
      </c>
      <c r="AM15" s="49">
        <v>0</v>
      </c>
      <c r="AN15" s="50">
        <v>0</v>
      </c>
      <c r="AO15" s="3"/>
      <c r="AP15" s="21"/>
      <c r="AQ15" s="3"/>
      <c r="AR15" s="47">
        <v>0</v>
      </c>
      <c r="AS15" s="48">
        <v>0</v>
      </c>
      <c r="AT15" s="49">
        <v>0</v>
      </c>
      <c r="AU15" s="48">
        <v>0</v>
      </c>
      <c r="AV15" s="49">
        <v>0</v>
      </c>
      <c r="AW15" s="48">
        <v>0</v>
      </c>
      <c r="AX15" s="49">
        <v>0</v>
      </c>
      <c r="AY15" s="48">
        <v>0</v>
      </c>
      <c r="AZ15" s="49">
        <v>0</v>
      </c>
      <c r="BA15" s="48">
        <v>0</v>
      </c>
      <c r="BB15" s="49">
        <v>0</v>
      </c>
      <c r="BC15" s="48">
        <v>0</v>
      </c>
      <c r="BD15" s="49">
        <v>0</v>
      </c>
      <c r="BE15" s="48">
        <v>0</v>
      </c>
      <c r="BF15" s="49">
        <v>0</v>
      </c>
      <c r="BG15" s="48">
        <v>0</v>
      </c>
      <c r="BH15" s="49">
        <v>0</v>
      </c>
      <c r="BI15" s="48">
        <v>0</v>
      </c>
      <c r="BJ15" s="49">
        <v>0</v>
      </c>
      <c r="BK15" s="48">
        <v>0</v>
      </c>
      <c r="BL15" s="49">
        <v>0</v>
      </c>
      <c r="BM15" s="48">
        <v>0</v>
      </c>
      <c r="BN15" s="49">
        <v>0</v>
      </c>
      <c r="BO15" s="48">
        <v>0</v>
      </c>
      <c r="BP15" s="49">
        <v>0</v>
      </c>
      <c r="BQ15" s="48">
        <v>0</v>
      </c>
      <c r="BR15" s="49">
        <v>0</v>
      </c>
      <c r="BS15" s="48">
        <v>0</v>
      </c>
      <c r="BT15" s="49">
        <v>0</v>
      </c>
      <c r="BU15" s="48">
        <v>0</v>
      </c>
      <c r="BV15" s="49">
        <v>0</v>
      </c>
      <c r="BW15" s="48">
        <v>0</v>
      </c>
      <c r="BX15" s="49">
        <v>0</v>
      </c>
      <c r="BY15" s="48">
        <v>0</v>
      </c>
      <c r="BZ15" s="49">
        <v>0</v>
      </c>
      <c r="CA15" s="50">
        <v>0</v>
      </c>
      <c r="CB15" s="3"/>
      <c r="CC15" s="32"/>
      <c r="CD15" s="3"/>
      <c r="CE15" s="33"/>
      <c r="CF15" s="3"/>
      <c r="CG15" s="47">
        <v>0</v>
      </c>
      <c r="CH15" s="48">
        <v>0</v>
      </c>
      <c r="CI15" s="49">
        <v>0</v>
      </c>
      <c r="CJ15" s="48">
        <v>0</v>
      </c>
      <c r="CK15" s="49">
        <v>0</v>
      </c>
      <c r="CL15" s="48">
        <v>0</v>
      </c>
      <c r="CM15" s="49">
        <v>0</v>
      </c>
      <c r="CN15" s="48">
        <v>0</v>
      </c>
      <c r="CO15" s="49">
        <v>0</v>
      </c>
      <c r="CP15" s="48">
        <v>0</v>
      </c>
      <c r="CQ15" s="49">
        <v>0</v>
      </c>
      <c r="CR15" s="48">
        <v>0</v>
      </c>
      <c r="CS15" s="49">
        <v>0</v>
      </c>
      <c r="CT15" s="48">
        <v>0</v>
      </c>
      <c r="CU15" s="49">
        <v>0</v>
      </c>
      <c r="CV15" s="48">
        <v>0</v>
      </c>
      <c r="CW15" s="49">
        <v>0</v>
      </c>
      <c r="CX15" s="48">
        <v>0</v>
      </c>
      <c r="CY15" s="49">
        <v>0</v>
      </c>
      <c r="CZ15" s="48">
        <v>0</v>
      </c>
      <c r="DA15" s="49">
        <v>0</v>
      </c>
      <c r="DB15" s="48">
        <v>0</v>
      </c>
      <c r="DC15" s="49">
        <v>0</v>
      </c>
      <c r="DD15" s="48">
        <v>0</v>
      </c>
      <c r="DE15" s="49">
        <v>0</v>
      </c>
      <c r="DF15" s="48">
        <v>0</v>
      </c>
      <c r="DG15" s="49">
        <v>0</v>
      </c>
      <c r="DH15" s="48">
        <v>0</v>
      </c>
      <c r="DI15" s="49">
        <v>0</v>
      </c>
      <c r="DJ15" s="48">
        <v>0</v>
      </c>
      <c r="DK15" s="49">
        <v>0</v>
      </c>
      <c r="DL15" s="48">
        <v>0</v>
      </c>
      <c r="DM15" s="49">
        <v>0</v>
      </c>
      <c r="DN15" s="48">
        <v>0</v>
      </c>
      <c r="DO15" s="49">
        <v>0</v>
      </c>
      <c r="DP15" s="50">
        <v>0</v>
      </c>
      <c r="DQ15" s="3"/>
      <c r="DR15" s="34"/>
      <c r="DS15" s="3"/>
      <c r="DT15" s="47">
        <v>0</v>
      </c>
      <c r="DU15" s="48">
        <v>0</v>
      </c>
      <c r="DV15" s="49">
        <v>0</v>
      </c>
      <c r="DW15" s="48">
        <v>0</v>
      </c>
      <c r="DX15" s="49">
        <v>0</v>
      </c>
      <c r="DY15" s="48">
        <v>0</v>
      </c>
      <c r="DZ15" s="49">
        <v>0</v>
      </c>
      <c r="EA15" s="48">
        <v>0</v>
      </c>
      <c r="EB15" s="49">
        <v>0</v>
      </c>
      <c r="EC15" s="48">
        <v>0</v>
      </c>
      <c r="ED15" s="49">
        <v>0</v>
      </c>
      <c r="EE15" s="48">
        <v>0</v>
      </c>
      <c r="EF15" s="49">
        <v>0</v>
      </c>
      <c r="EG15" s="48">
        <v>0</v>
      </c>
      <c r="EH15" s="49">
        <v>0</v>
      </c>
      <c r="EI15" s="48">
        <v>0</v>
      </c>
      <c r="EJ15" s="49">
        <v>0</v>
      </c>
      <c r="EK15" s="48">
        <v>0</v>
      </c>
      <c r="EL15" s="49">
        <v>0</v>
      </c>
      <c r="EM15" s="48">
        <v>0</v>
      </c>
      <c r="EN15" s="49">
        <v>0</v>
      </c>
      <c r="EO15" s="48">
        <v>0</v>
      </c>
      <c r="EP15" s="49">
        <v>0</v>
      </c>
      <c r="EQ15" s="48">
        <v>0</v>
      </c>
      <c r="ER15" s="49">
        <v>0</v>
      </c>
      <c r="ES15" s="48">
        <v>0</v>
      </c>
      <c r="ET15" s="49">
        <v>0</v>
      </c>
      <c r="EU15" s="48">
        <v>0</v>
      </c>
      <c r="EV15" s="49">
        <v>0</v>
      </c>
      <c r="EW15" s="48">
        <v>0</v>
      </c>
      <c r="EX15" s="49">
        <v>0</v>
      </c>
      <c r="EY15" s="48">
        <v>0</v>
      </c>
      <c r="EZ15" s="49">
        <v>0</v>
      </c>
      <c r="FA15" s="48">
        <v>0</v>
      </c>
      <c r="FB15" s="49">
        <v>0</v>
      </c>
      <c r="FC15" s="50">
        <v>0</v>
      </c>
      <c r="FD15" s="3"/>
      <c r="FE15" s="35"/>
      <c r="FF15" s="3"/>
      <c r="FG15" s="36"/>
      <c r="FI15" s="51" t="b">
        <v>1</v>
      </c>
    </row>
    <row r="16" spans="1:165" hidden="1" outlineLevel="1">
      <c r="B16" s="52">
        <v>9</v>
      </c>
      <c r="C16" s="73" t="s">
        <v>24</v>
      </c>
      <c r="E16" s="54">
        <v>0</v>
      </c>
      <c r="F16" s="55">
        <v>0</v>
      </c>
      <c r="G16" s="56">
        <v>0</v>
      </c>
      <c r="H16" s="55">
        <v>0</v>
      </c>
      <c r="I16" s="56">
        <v>0</v>
      </c>
      <c r="J16" s="55">
        <v>0</v>
      </c>
      <c r="K16" s="56">
        <v>0</v>
      </c>
      <c r="L16" s="55">
        <v>0</v>
      </c>
      <c r="M16" s="56">
        <v>0</v>
      </c>
      <c r="N16" s="55">
        <v>0</v>
      </c>
      <c r="O16" s="56">
        <v>0</v>
      </c>
      <c r="P16" s="55">
        <v>0</v>
      </c>
      <c r="Q16" s="56">
        <v>0</v>
      </c>
      <c r="R16" s="55">
        <v>0</v>
      </c>
      <c r="S16" s="56">
        <v>0</v>
      </c>
      <c r="T16" s="55">
        <v>0</v>
      </c>
      <c r="U16" s="56">
        <v>0</v>
      </c>
      <c r="V16" s="55">
        <v>0</v>
      </c>
      <c r="W16" s="56">
        <v>0</v>
      </c>
      <c r="X16" s="55">
        <v>0</v>
      </c>
      <c r="Y16" s="56">
        <v>0</v>
      </c>
      <c r="Z16" s="55">
        <v>0</v>
      </c>
      <c r="AA16" s="56">
        <v>0</v>
      </c>
      <c r="AB16" s="55">
        <v>0</v>
      </c>
      <c r="AC16" s="56">
        <v>0</v>
      </c>
      <c r="AD16" s="55">
        <v>0</v>
      </c>
      <c r="AE16" s="56">
        <v>0</v>
      </c>
      <c r="AF16" s="55">
        <v>0</v>
      </c>
      <c r="AG16" s="56">
        <v>0</v>
      </c>
      <c r="AH16" s="55">
        <v>0</v>
      </c>
      <c r="AI16" s="56">
        <v>0</v>
      </c>
      <c r="AJ16" s="55">
        <v>0</v>
      </c>
      <c r="AK16" s="56">
        <v>0</v>
      </c>
      <c r="AL16" s="55">
        <v>0</v>
      </c>
      <c r="AM16" s="56">
        <v>0</v>
      </c>
      <c r="AN16" s="57">
        <v>0</v>
      </c>
      <c r="AO16" s="3"/>
      <c r="AP16" s="21"/>
      <c r="AQ16" s="3"/>
      <c r="AR16" s="54">
        <v>0</v>
      </c>
      <c r="AS16" s="55">
        <v>0</v>
      </c>
      <c r="AT16" s="56">
        <v>0</v>
      </c>
      <c r="AU16" s="55">
        <v>0</v>
      </c>
      <c r="AV16" s="56">
        <v>0</v>
      </c>
      <c r="AW16" s="55">
        <v>0</v>
      </c>
      <c r="AX16" s="56">
        <v>0</v>
      </c>
      <c r="AY16" s="55">
        <v>0</v>
      </c>
      <c r="AZ16" s="56">
        <v>0</v>
      </c>
      <c r="BA16" s="55">
        <v>0</v>
      </c>
      <c r="BB16" s="56">
        <v>0</v>
      </c>
      <c r="BC16" s="55">
        <v>0</v>
      </c>
      <c r="BD16" s="56">
        <v>0</v>
      </c>
      <c r="BE16" s="55">
        <v>0</v>
      </c>
      <c r="BF16" s="56">
        <v>0</v>
      </c>
      <c r="BG16" s="55">
        <v>0</v>
      </c>
      <c r="BH16" s="56">
        <v>0</v>
      </c>
      <c r="BI16" s="55">
        <v>0</v>
      </c>
      <c r="BJ16" s="56">
        <v>0</v>
      </c>
      <c r="BK16" s="55">
        <v>0</v>
      </c>
      <c r="BL16" s="56">
        <v>0</v>
      </c>
      <c r="BM16" s="55">
        <v>0</v>
      </c>
      <c r="BN16" s="56">
        <v>0</v>
      </c>
      <c r="BO16" s="55">
        <v>0</v>
      </c>
      <c r="BP16" s="56">
        <v>0</v>
      </c>
      <c r="BQ16" s="55">
        <v>0</v>
      </c>
      <c r="BR16" s="56">
        <v>0</v>
      </c>
      <c r="BS16" s="55">
        <v>0</v>
      </c>
      <c r="BT16" s="56">
        <v>0</v>
      </c>
      <c r="BU16" s="55">
        <v>0</v>
      </c>
      <c r="BV16" s="56">
        <v>0</v>
      </c>
      <c r="BW16" s="55">
        <v>0</v>
      </c>
      <c r="BX16" s="56">
        <v>0</v>
      </c>
      <c r="BY16" s="55">
        <v>0</v>
      </c>
      <c r="BZ16" s="56">
        <v>0</v>
      </c>
      <c r="CA16" s="57">
        <v>0</v>
      </c>
      <c r="CB16" s="3"/>
      <c r="CC16" s="32"/>
      <c r="CD16" s="3"/>
      <c r="CE16" s="33"/>
      <c r="CF16" s="3"/>
      <c r="CG16" s="54">
        <v>0</v>
      </c>
      <c r="CH16" s="55">
        <v>0</v>
      </c>
      <c r="CI16" s="56">
        <v>0</v>
      </c>
      <c r="CJ16" s="55">
        <v>0</v>
      </c>
      <c r="CK16" s="56">
        <v>0</v>
      </c>
      <c r="CL16" s="55">
        <v>0</v>
      </c>
      <c r="CM16" s="56">
        <v>0</v>
      </c>
      <c r="CN16" s="55">
        <v>0</v>
      </c>
      <c r="CO16" s="56">
        <v>0</v>
      </c>
      <c r="CP16" s="55">
        <v>0</v>
      </c>
      <c r="CQ16" s="56">
        <v>0</v>
      </c>
      <c r="CR16" s="55">
        <v>0</v>
      </c>
      <c r="CS16" s="56">
        <v>0</v>
      </c>
      <c r="CT16" s="55">
        <v>0</v>
      </c>
      <c r="CU16" s="56">
        <v>0</v>
      </c>
      <c r="CV16" s="55">
        <v>0</v>
      </c>
      <c r="CW16" s="56">
        <v>0</v>
      </c>
      <c r="CX16" s="55">
        <v>0</v>
      </c>
      <c r="CY16" s="56">
        <v>0</v>
      </c>
      <c r="CZ16" s="55">
        <v>0</v>
      </c>
      <c r="DA16" s="56">
        <v>0</v>
      </c>
      <c r="DB16" s="55">
        <v>0</v>
      </c>
      <c r="DC16" s="56">
        <v>0</v>
      </c>
      <c r="DD16" s="55">
        <v>0</v>
      </c>
      <c r="DE16" s="56">
        <v>0</v>
      </c>
      <c r="DF16" s="55">
        <v>0</v>
      </c>
      <c r="DG16" s="56">
        <v>0</v>
      </c>
      <c r="DH16" s="55">
        <v>0</v>
      </c>
      <c r="DI16" s="56">
        <v>0</v>
      </c>
      <c r="DJ16" s="55">
        <v>0</v>
      </c>
      <c r="DK16" s="56">
        <v>0</v>
      </c>
      <c r="DL16" s="55">
        <v>0</v>
      </c>
      <c r="DM16" s="56">
        <v>0</v>
      </c>
      <c r="DN16" s="55">
        <v>0</v>
      </c>
      <c r="DO16" s="56">
        <v>0</v>
      </c>
      <c r="DP16" s="57">
        <v>0</v>
      </c>
      <c r="DQ16" s="3"/>
      <c r="DR16" s="34"/>
      <c r="DS16" s="3"/>
      <c r="DT16" s="54">
        <v>0</v>
      </c>
      <c r="DU16" s="55">
        <v>0</v>
      </c>
      <c r="DV16" s="56">
        <v>0</v>
      </c>
      <c r="DW16" s="55">
        <v>0</v>
      </c>
      <c r="DX16" s="56">
        <v>0</v>
      </c>
      <c r="DY16" s="55">
        <v>0</v>
      </c>
      <c r="DZ16" s="56">
        <v>0</v>
      </c>
      <c r="EA16" s="55">
        <v>0</v>
      </c>
      <c r="EB16" s="56">
        <v>0</v>
      </c>
      <c r="EC16" s="55">
        <v>0</v>
      </c>
      <c r="ED16" s="56">
        <v>0</v>
      </c>
      <c r="EE16" s="55">
        <v>0</v>
      </c>
      <c r="EF16" s="56">
        <v>0</v>
      </c>
      <c r="EG16" s="55">
        <v>0</v>
      </c>
      <c r="EH16" s="56">
        <v>0</v>
      </c>
      <c r="EI16" s="55">
        <v>0</v>
      </c>
      <c r="EJ16" s="56">
        <v>0</v>
      </c>
      <c r="EK16" s="55">
        <v>0</v>
      </c>
      <c r="EL16" s="56">
        <v>0</v>
      </c>
      <c r="EM16" s="55">
        <v>0</v>
      </c>
      <c r="EN16" s="56">
        <v>0</v>
      </c>
      <c r="EO16" s="55">
        <v>0</v>
      </c>
      <c r="EP16" s="56">
        <v>0</v>
      </c>
      <c r="EQ16" s="55">
        <v>0</v>
      </c>
      <c r="ER16" s="56">
        <v>0</v>
      </c>
      <c r="ES16" s="55">
        <v>0</v>
      </c>
      <c r="ET16" s="56">
        <v>0</v>
      </c>
      <c r="EU16" s="55">
        <v>0</v>
      </c>
      <c r="EV16" s="56">
        <v>0</v>
      </c>
      <c r="EW16" s="55">
        <v>0</v>
      </c>
      <c r="EX16" s="56">
        <v>0</v>
      </c>
      <c r="EY16" s="55">
        <v>0</v>
      </c>
      <c r="EZ16" s="56">
        <v>0</v>
      </c>
      <c r="FA16" s="55">
        <v>0</v>
      </c>
      <c r="FB16" s="56">
        <v>0</v>
      </c>
      <c r="FC16" s="57">
        <v>0</v>
      </c>
      <c r="FD16" s="3"/>
      <c r="FE16" s="35"/>
      <c r="FF16" s="3"/>
      <c r="FG16" s="36"/>
      <c r="FI16" s="58" t="b">
        <v>1</v>
      </c>
    </row>
    <row r="17" spans="2:165" hidden="1" outlineLevel="1">
      <c r="B17" s="45">
        <v>10</v>
      </c>
      <c r="C17" s="74" t="s">
        <v>25</v>
      </c>
      <c r="E17" s="47">
        <v>0</v>
      </c>
      <c r="F17" s="48">
        <v>0</v>
      </c>
      <c r="G17" s="49">
        <v>0</v>
      </c>
      <c r="H17" s="48">
        <v>0</v>
      </c>
      <c r="I17" s="49">
        <v>0</v>
      </c>
      <c r="J17" s="48">
        <v>0</v>
      </c>
      <c r="K17" s="49">
        <v>0</v>
      </c>
      <c r="L17" s="48">
        <v>0</v>
      </c>
      <c r="M17" s="49">
        <v>0</v>
      </c>
      <c r="N17" s="48">
        <v>0</v>
      </c>
      <c r="O17" s="49">
        <v>0</v>
      </c>
      <c r="P17" s="48">
        <v>0</v>
      </c>
      <c r="Q17" s="49">
        <v>0</v>
      </c>
      <c r="R17" s="48">
        <v>0</v>
      </c>
      <c r="S17" s="49">
        <v>0</v>
      </c>
      <c r="T17" s="48">
        <v>0</v>
      </c>
      <c r="U17" s="49">
        <v>0</v>
      </c>
      <c r="V17" s="48">
        <v>0</v>
      </c>
      <c r="W17" s="49">
        <v>0</v>
      </c>
      <c r="X17" s="48">
        <v>0</v>
      </c>
      <c r="Y17" s="49">
        <v>0</v>
      </c>
      <c r="Z17" s="48">
        <v>0</v>
      </c>
      <c r="AA17" s="49">
        <v>0</v>
      </c>
      <c r="AB17" s="48">
        <v>0</v>
      </c>
      <c r="AC17" s="49">
        <v>0</v>
      </c>
      <c r="AD17" s="48">
        <v>0</v>
      </c>
      <c r="AE17" s="49">
        <v>0</v>
      </c>
      <c r="AF17" s="48">
        <v>0</v>
      </c>
      <c r="AG17" s="49">
        <v>0</v>
      </c>
      <c r="AH17" s="48">
        <v>0</v>
      </c>
      <c r="AI17" s="49">
        <v>0</v>
      </c>
      <c r="AJ17" s="48">
        <v>0</v>
      </c>
      <c r="AK17" s="49">
        <v>0</v>
      </c>
      <c r="AL17" s="48">
        <v>0</v>
      </c>
      <c r="AM17" s="49">
        <v>0</v>
      </c>
      <c r="AN17" s="50">
        <v>0</v>
      </c>
      <c r="AO17" s="3"/>
      <c r="AP17" s="21"/>
      <c r="AQ17" s="3"/>
      <c r="AR17" s="47">
        <v>0</v>
      </c>
      <c r="AS17" s="48">
        <v>0</v>
      </c>
      <c r="AT17" s="49">
        <v>0</v>
      </c>
      <c r="AU17" s="48">
        <v>0</v>
      </c>
      <c r="AV17" s="49">
        <v>0</v>
      </c>
      <c r="AW17" s="48">
        <v>0</v>
      </c>
      <c r="AX17" s="49">
        <v>0</v>
      </c>
      <c r="AY17" s="48">
        <v>0</v>
      </c>
      <c r="AZ17" s="49">
        <v>0</v>
      </c>
      <c r="BA17" s="48">
        <v>0</v>
      </c>
      <c r="BB17" s="49">
        <v>0</v>
      </c>
      <c r="BC17" s="48">
        <v>0</v>
      </c>
      <c r="BD17" s="49">
        <v>0</v>
      </c>
      <c r="BE17" s="48">
        <v>0</v>
      </c>
      <c r="BF17" s="49">
        <v>0</v>
      </c>
      <c r="BG17" s="48">
        <v>0</v>
      </c>
      <c r="BH17" s="49">
        <v>0</v>
      </c>
      <c r="BI17" s="48">
        <v>0</v>
      </c>
      <c r="BJ17" s="49">
        <v>0</v>
      </c>
      <c r="BK17" s="48">
        <v>0</v>
      </c>
      <c r="BL17" s="49">
        <v>0</v>
      </c>
      <c r="BM17" s="48">
        <v>0</v>
      </c>
      <c r="BN17" s="49">
        <v>0</v>
      </c>
      <c r="BO17" s="48">
        <v>0</v>
      </c>
      <c r="BP17" s="49">
        <v>0</v>
      </c>
      <c r="BQ17" s="48">
        <v>0</v>
      </c>
      <c r="BR17" s="49">
        <v>0</v>
      </c>
      <c r="BS17" s="48">
        <v>0</v>
      </c>
      <c r="BT17" s="49">
        <v>0</v>
      </c>
      <c r="BU17" s="48">
        <v>0</v>
      </c>
      <c r="BV17" s="49">
        <v>0</v>
      </c>
      <c r="BW17" s="48">
        <v>0</v>
      </c>
      <c r="BX17" s="49">
        <v>0</v>
      </c>
      <c r="BY17" s="48">
        <v>0</v>
      </c>
      <c r="BZ17" s="49">
        <v>0</v>
      </c>
      <c r="CA17" s="50">
        <v>0</v>
      </c>
      <c r="CB17" s="3"/>
      <c r="CC17" s="32"/>
      <c r="CD17" s="3"/>
      <c r="CE17" s="33"/>
      <c r="CF17" s="3"/>
      <c r="CG17" s="47">
        <v>0</v>
      </c>
      <c r="CH17" s="48">
        <v>0</v>
      </c>
      <c r="CI17" s="49">
        <v>0</v>
      </c>
      <c r="CJ17" s="48">
        <v>0</v>
      </c>
      <c r="CK17" s="49">
        <v>0</v>
      </c>
      <c r="CL17" s="48">
        <v>0</v>
      </c>
      <c r="CM17" s="49">
        <v>0</v>
      </c>
      <c r="CN17" s="48">
        <v>0</v>
      </c>
      <c r="CO17" s="49">
        <v>0</v>
      </c>
      <c r="CP17" s="48">
        <v>0</v>
      </c>
      <c r="CQ17" s="49">
        <v>0</v>
      </c>
      <c r="CR17" s="48">
        <v>0</v>
      </c>
      <c r="CS17" s="49">
        <v>0</v>
      </c>
      <c r="CT17" s="48">
        <v>0</v>
      </c>
      <c r="CU17" s="49">
        <v>0</v>
      </c>
      <c r="CV17" s="48">
        <v>0</v>
      </c>
      <c r="CW17" s="49">
        <v>0</v>
      </c>
      <c r="CX17" s="48">
        <v>0</v>
      </c>
      <c r="CY17" s="49">
        <v>0</v>
      </c>
      <c r="CZ17" s="48">
        <v>0</v>
      </c>
      <c r="DA17" s="49">
        <v>0</v>
      </c>
      <c r="DB17" s="48">
        <v>0</v>
      </c>
      <c r="DC17" s="49">
        <v>0</v>
      </c>
      <c r="DD17" s="48">
        <v>0</v>
      </c>
      <c r="DE17" s="49">
        <v>0</v>
      </c>
      <c r="DF17" s="48">
        <v>0</v>
      </c>
      <c r="DG17" s="49">
        <v>0</v>
      </c>
      <c r="DH17" s="48">
        <v>0</v>
      </c>
      <c r="DI17" s="49">
        <v>0</v>
      </c>
      <c r="DJ17" s="48">
        <v>0</v>
      </c>
      <c r="DK17" s="49">
        <v>0</v>
      </c>
      <c r="DL17" s="48">
        <v>0</v>
      </c>
      <c r="DM17" s="49">
        <v>0</v>
      </c>
      <c r="DN17" s="48">
        <v>0</v>
      </c>
      <c r="DO17" s="49">
        <v>0</v>
      </c>
      <c r="DP17" s="50">
        <v>0</v>
      </c>
      <c r="DQ17" s="3"/>
      <c r="DR17" s="34"/>
      <c r="DS17" s="3"/>
      <c r="DT17" s="47">
        <v>0</v>
      </c>
      <c r="DU17" s="48">
        <v>0</v>
      </c>
      <c r="DV17" s="49">
        <v>0</v>
      </c>
      <c r="DW17" s="48">
        <v>0</v>
      </c>
      <c r="DX17" s="49">
        <v>0</v>
      </c>
      <c r="DY17" s="48">
        <v>0</v>
      </c>
      <c r="DZ17" s="49">
        <v>0</v>
      </c>
      <c r="EA17" s="48">
        <v>0</v>
      </c>
      <c r="EB17" s="49">
        <v>0</v>
      </c>
      <c r="EC17" s="48">
        <v>0</v>
      </c>
      <c r="ED17" s="49">
        <v>0</v>
      </c>
      <c r="EE17" s="48">
        <v>0</v>
      </c>
      <c r="EF17" s="49">
        <v>0</v>
      </c>
      <c r="EG17" s="48">
        <v>0</v>
      </c>
      <c r="EH17" s="49">
        <v>0</v>
      </c>
      <c r="EI17" s="48">
        <v>0</v>
      </c>
      <c r="EJ17" s="49">
        <v>0</v>
      </c>
      <c r="EK17" s="48">
        <v>0</v>
      </c>
      <c r="EL17" s="49">
        <v>0</v>
      </c>
      <c r="EM17" s="48">
        <v>0</v>
      </c>
      <c r="EN17" s="49">
        <v>0</v>
      </c>
      <c r="EO17" s="48">
        <v>0</v>
      </c>
      <c r="EP17" s="49">
        <v>0</v>
      </c>
      <c r="EQ17" s="48">
        <v>0</v>
      </c>
      <c r="ER17" s="49">
        <v>0</v>
      </c>
      <c r="ES17" s="48">
        <v>0</v>
      </c>
      <c r="ET17" s="49">
        <v>0</v>
      </c>
      <c r="EU17" s="48">
        <v>0</v>
      </c>
      <c r="EV17" s="49">
        <v>0</v>
      </c>
      <c r="EW17" s="48">
        <v>0</v>
      </c>
      <c r="EX17" s="49">
        <v>0</v>
      </c>
      <c r="EY17" s="48">
        <v>0</v>
      </c>
      <c r="EZ17" s="49">
        <v>0</v>
      </c>
      <c r="FA17" s="48">
        <v>0</v>
      </c>
      <c r="FB17" s="49">
        <v>0</v>
      </c>
      <c r="FC17" s="50">
        <v>0</v>
      </c>
      <c r="FD17" s="3"/>
      <c r="FE17" s="35"/>
      <c r="FF17" s="3"/>
      <c r="FG17" s="36"/>
      <c r="FI17" s="51" t="b">
        <v>1</v>
      </c>
    </row>
    <row r="18" spans="2:165" hidden="1" outlineLevel="1">
      <c r="B18" s="52">
        <v>11</v>
      </c>
      <c r="C18" s="73" t="s">
        <v>26</v>
      </c>
      <c r="E18" s="54">
        <v>0</v>
      </c>
      <c r="F18" s="55">
        <v>0</v>
      </c>
      <c r="G18" s="56">
        <v>0</v>
      </c>
      <c r="H18" s="55">
        <v>0</v>
      </c>
      <c r="I18" s="56">
        <v>0</v>
      </c>
      <c r="J18" s="55">
        <v>0</v>
      </c>
      <c r="K18" s="56">
        <v>0</v>
      </c>
      <c r="L18" s="55">
        <v>0</v>
      </c>
      <c r="M18" s="56">
        <v>0</v>
      </c>
      <c r="N18" s="55">
        <v>0</v>
      </c>
      <c r="O18" s="56">
        <v>0</v>
      </c>
      <c r="P18" s="55">
        <v>0</v>
      </c>
      <c r="Q18" s="56">
        <v>0</v>
      </c>
      <c r="R18" s="55">
        <v>0</v>
      </c>
      <c r="S18" s="56">
        <v>0</v>
      </c>
      <c r="T18" s="55">
        <v>0</v>
      </c>
      <c r="U18" s="56">
        <v>0</v>
      </c>
      <c r="V18" s="55">
        <v>0</v>
      </c>
      <c r="W18" s="56">
        <v>0</v>
      </c>
      <c r="X18" s="55">
        <v>0</v>
      </c>
      <c r="Y18" s="56">
        <v>0</v>
      </c>
      <c r="Z18" s="55">
        <v>0</v>
      </c>
      <c r="AA18" s="56">
        <v>0</v>
      </c>
      <c r="AB18" s="55">
        <v>0</v>
      </c>
      <c r="AC18" s="56">
        <v>0</v>
      </c>
      <c r="AD18" s="55">
        <v>0</v>
      </c>
      <c r="AE18" s="56">
        <v>0</v>
      </c>
      <c r="AF18" s="55">
        <v>0</v>
      </c>
      <c r="AG18" s="56">
        <v>0</v>
      </c>
      <c r="AH18" s="55">
        <v>0</v>
      </c>
      <c r="AI18" s="56">
        <v>0</v>
      </c>
      <c r="AJ18" s="55">
        <v>0</v>
      </c>
      <c r="AK18" s="56">
        <v>0</v>
      </c>
      <c r="AL18" s="55">
        <v>0</v>
      </c>
      <c r="AM18" s="56">
        <v>0</v>
      </c>
      <c r="AN18" s="57">
        <v>0</v>
      </c>
      <c r="AO18" s="3"/>
      <c r="AP18" s="21"/>
      <c r="AQ18" s="3"/>
      <c r="AR18" s="54">
        <v>0</v>
      </c>
      <c r="AS18" s="55">
        <v>0</v>
      </c>
      <c r="AT18" s="56">
        <v>0</v>
      </c>
      <c r="AU18" s="55">
        <v>0</v>
      </c>
      <c r="AV18" s="56">
        <v>0</v>
      </c>
      <c r="AW18" s="55">
        <v>0</v>
      </c>
      <c r="AX18" s="56">
        <v>0</v>
      </c>
      <c r="AY18" s="55">
        <v>0</v>
      </c>
      <c r="AZ18" s="56">
        <v>0</v>
      </c>
      <c r="BA18" s="55">
        <v>0</v>
      </c>
      <c r="BB18" s="56">
        <v>0</v>
      </c>
      <c r="BC18" s="55">
        <v>0</v>
      </c>
      <c r="BD18" s="56">
        <v>0</v>
      </c>
      <c r="BE18" s="55">
        <v>0</v>
      </c>
      <c r="BF18" s="56">
        <v>0</v>
      </c>
      <c r="BG18" s="55">
        <v>0</v>
      </c>
      <c r="BH18" s="56">
        <v>0</v>
      </c>
      <c r="BI18" s="55">
        <v>0</v>
      </c>
      <c r="BJ18" s="56">
        <v>0</v>
      </c>
      <c r="BK18" s="55">
        <v>0</v>
      </c>
      <c r="BL18" s="56">
        <v>0</v>
      </c>
      <c r="BM18" s="55">
        <v>0</v>
      </c>
      <c r="BN18" s="56">
        <v>0</v>
      </c>
      <c r="BO18" s="55">
        <v>0</v>
      </c>
      <c r="BP18" s="56">
        <v>0</v>
      </c>
      <c r="BQ18" s="55">
        <v>0</v>
      </c>
      <c r="BR18" s="56">
        <v>0</v>
      </c>
      <c r="BS18" s="55">
        <v>0</v>
      </c>
      <c r="BT18" s="56">
        <v>0</v>
      </c>
      <c r="BU18" s="55">
        <v>0</v>
      </c>
      <c r="BV18" s="56">
        <v>0</v>
      </c>
      <c r="BW18" s="55">
        <v>0</v>
      </c>
      <c r="BX18" s="56">
        <v>0</v>
      </c>
      <c r="BY18" s="55">
        <v>0</v>
      </c>
      <c r="BZ18" s="56">
        <v>0</v>
      </c>
      <c r="CA18" s="57">
        <v>0</v>
      </c>
      <c r="CB18" s="3"/>
      <c r="CC18" s="32"/>
      <c r="CD18" s="3"/>
      <c r="CE18" s="33"/>
      <c r="CF18" s="3"/>
      <c r="CG18" s="54">
        <v>0</v>
      </c>
      <c r="CH18" s="55">
        <v>0</v>
      </c>
      <c r="CI18" s="56">
        <v>0</v>
      </c>
      <c r="CJ18" s="55">
        <v>0</v>
      </c>
      <c r="CK18" s="56">
        <v>0</v>
      </c>
      <c r="CL18" s="55">
        <v>0</v>
      </c>
      <c r="CM18" s="56">
        <v>0</v>
      </c>
      <c r="CN18" s="55">
        <v>0</v>
      </c>
      <c r="CO18" s="56">
        <v>0</v>
      </c>
      <c r="CP18" s="55">
        <v>0</v>
      </c>
      <c r="CQ18" s="56">
        <v>0</v>
      </c>
      <c r="CR18" s="55">
        <v>0</v>
      </c>
      <c r="CS18" s="56">
        <v>0</v>
      </c>
      <c r="CT18" s="55">
        <v>0</v>
      </c>
      <c r="CU18" s="56">
        <v>0</v>
      </c>
      <c r="CV18" s="55">
        <v>0</v>
      </c>
      <c r="CW18" s="56">
        <v>0</v>
      </c>
      <c r="CX18" s="55">
        <v>0</v>
      </c>
      <c r="CY18" s="56">
        <v>0</v>
      </c>
      <c r="CZ18" s="55">
        <v>0</v>
      </c>
      <c r="DA18" s="56">
        <v>0</v>
      </c>
      <c r="DB18" s="55">
        <v>0</v>
      </c>
      <c r="DC18" s="56">
        <v>0</v>
      </c>
      <c r="DD18" s="55">
        <v>0</v>
      </c>
      <c r="DE18" s="56">
        <v>0</v>
      </c>
      <c r="DF18" s="55">
        <v>0</v>
      </c>
      <c r="DG18" s="56">
        <v>0</v>
      </c>
      <c r="DH18" s="55">
        <v>0</v>
      </c>
      <c r="DI18" s="56">
        <v>0</v>
      </c>
      <c r="DJ18" s="55">
        <v>0</v>
      </c>
      <c r="DK18" s="56">
        <v>0</v>
      </c>
      <c r="DL18" s="55">
        <v>0</v>
      </c>
      <c r="DM18" s="56">
        <v>0</v>
      </c>
      <c r="DN18" s="55">
        <v>0</v>
      </c>
      <c r="DO18" s="56">
        <v>0</v>
      </c>
      <c r="DP18" s="57">
        <v>0</v>
      </c>
      <c r="DQ18" s="3"/>
      <c r="DR18" s="34"/>
      <c r="DS18" s="3"/>
      <c r="DT18" s="54">
        <v>0</v>
      </c>
      <c r="DU18" s="55">
        <v>0</v>
      </c>
      <c r="DV18" s="56">
        <v>0</v>
      </c>
      <c r="DW18" s="55">
        <v>0</v>
      </c>
      <c r="DX18" s="56">
        <v>0</v>
      </c>
      <c r="DY18" s="55">
        <v>0</v>
      </c>
      <c r="DZ18" s="56">
        <v>0</v>
      </c>
      <c r="EA18" s="55">
        <v>0</v>
      </c>
      <c r="EB18" s="56">
        <v>0</v>
      </c>
      <c r="EC18" s="55">
        <v>0</v>
      </c>
      <c r="ED18" s="56">
        <v>0</v>
      </c>
      <c r="EE18" s="55">
        <v>0</v>
      </c>
      <c r="EF18" s="56">
        <v>0</v>
      </c>
      <c r="EG18" s="55">
        <v>0</v>
      </c>
      <c r="EH18" s="56">
        <v>0</v>
      </c>
      <c r="EI18" s="55">
        <v>0</v>
      </c>
      <c r="EJ18" s="56">
        <v>0</v>
      </c>
      <c r="EK18" s="55">
        <v>0</v>
      </c>
      <c r="EL18" s="56">
        <v>0</v>
      </c>
      <c r="EM18" s="55">
        <v>0</v>
      </c>
      <c r="EN18" s="56">
        <v>0</v>
      </c>
      <c r="EO18" s="55">
        <v>0</v>
      </c>
      <c r="EP18" s="56">
        <v>0</v>
      </c>
      <c r="EQ18" s="55">
        <v>0</v>
      </c>
      <c r="ER18" s="56">
        <v>0</v>
      </c>
      <c r="ES18" s="55">
        <v>0</v>
      </c>
      <c r="ET18" s="56">
        <v>0</v>
      </c>
      <c r="EU18" s="55">
        <v>0</v>
      </c>
      <c r="EV18" s="56">
        <v>0</v>
      </c>
      <c r="EW18" s="55">
        <v>0</v>
      </c>
      <c r="EX18" s="56">
        <v>0</v>
      </c>
      <c r="EY18" s="55">
        <v>0</v>
      </c>
      <c r="EZ18" s="56">
        <v>0</v>
      </c>
      <c r="FA18" s="55">
        <v>0</v>
      </c>
      <c r="FB18" s="56">
        <v>0</v>
      </c>
      <c r="FC18" s="57">
        <v>0</v>
      </c>
      <c r="FD18" s="3"/>
      <c r="FE18" s="35"/>
      <c r="FF18" s="3"/>
      <c r="FG18" s="36"/>
      <c r="FI18" s="58" t="b">
        <v>1</v>
      </c>
    </row>
    <row r="19" spans="2:165" hidden="1" outlineLevel="1">
      <c r="B19" s="45">
        <v>12</v>
      </c>
      <c r="C19" s="74" t="s">
        <v>27</v>
      </c>
      <c r="E19" s="47">
        <v>0</v>
      </c>
      <c r="F19" s="48">
        <v>0</v>
      </c>
      <c r="G19" s="49">
        <v>0</v>
      </c>
      <c r="H19" s="48">
        <v>0</v>
      </c>
      <c r="I19" s="49">
        <v>0</v>
      </c>
      <c r="J19" s="48">
        <v>0</v>
      </c>
      <c r="K19" s="49">
        <v>0</v>
      </c>
      <c r="L19" s="48">
        <v>0</v>
      </c>
      <c r="M19" s="49">
        <v>0</v>
      </c>
      <c r="N19" s="48">
        <v>0</v>
      </c>
      <c r="O19" s="49">
        <v>0</v>
      </c>
      <c r="P19" s="48">
        <v>0</v>
      </c>
      <c r="Q19" s="49">
        <v>0</v>
      </c>
      <c r="R19" s="48">
        <v>0</v>
      </c>
      <c r="S19" s="49">
        <v>0</v>
      </c>
      <c r="T19" s="48">
        <v>0</v>
      </c>
      <c r="U19" s="49">
        <v>0</v>
      </c>
      <c r="V19" s="48">
        <v>0</v>
      </c>
      <c r="W19" s="49">
        <v>0</v>
      </c>
      <c r="X19" s="48">
        <v>0</v>
      </c>
      <c r="Y19" s="49">
        <v>0</v>
      </c>
      <c r="Z19" s="48">
        <v>0</v>
      </c>
      <c r="AA19" s="49">
        <v>0</v>
      </c>
      <c r="AB19" s="48">
        <v>0</v>
      </c>
      <c r="AC19" s="49">
        <v>0</v>
      </c>
      <c r="AD19" s="48">
        <v>0</v>
      </c>
      <c r="AE19" s="49">
        <v>0</v>
      </c>
      <c r="AF19" s="48">
        <v>0</v>
      </c>
      <c r="AG19" s="49">
        <v>0</v>
      </c>
      <c r="AH19" s="48">
        <v>0</v>
      </c>
      <c r="AI19" s="49">
        <v>0</v>
      </c>
      <c r="AJ19" s="48">
        <v>0</v>
      </c>
      <c r="AK19" s="49">
        <v>0</v>
      </c>
      <c r="AL19" s="48">
        <v>0</v>
      </c>
      <c r="AM19" s="49">
        <v>0</v>
      </c>
      <c r="AN19" s="50">
        <v>0</v>
      </c>
      <c r="AO19" s="3"/>
      <c r="AP19" s="21"/>
      <c r="AQ19" s="3"/>
      <c r="AR19" s="47">
        <v>0</v>
      </c>
      <c r="AS19" s="48">
        <v>0</v>
      </c>
      <c r="AT19" s="49">
        <v>0</v>
      </c>
      <c r="AU19" s="48">
        <v>0</v>
      </c>
      <c r="AV19" s="49">
        <v>0</v>
      </c>
      <c r="AW19" s="48">
        <v>0</v>
      </c>
      <c r="AX19" s="49">
        <v>0</v>
      </c>
      <c r="AY19" s="48">
        <v>0</v>
      </c>
      <c r="AZ19" s="49">
        <v>0</v>
      </c>
      <c r="BA19" s="48">
        <v>0</v>
      </c>
      <c r="BB19" s="49">
        <v>0</v>
      </c>
      <c r="BC19" s="48">
        <v>0</v>
      </c>
      <c r="BD19" s="49">
        <v>0</v>
      </c>
      <c r="BE19" s="48">
        <v>0</v>
      </c>
      <c r="BF19" s="49">
        <v>0</v>
      </c>
      <c r="BG19" s="48">
        <v>0</v>
      </c>
      <c r="BH19" s="49">
        <v>0</v>
      </c>
      <c r="BI19" s="48">
        <v>0</v>
      </c>
      <c r="BJ19" s="49">
        <v>0</v>
      </c>
      <c r="BK19" s="48">
        <v>0</v>
      </c>
      <c r="BL19" s="49">
        <v>0</v>
      </c>
      <c r="BM19" s="48">
        <v>0</v>
      </c>
      <c r="BN19" s="49">
        <v>0</v>
      </c>
      <c r="BO19" s="48">
        <v>0</v>
      </c>
      <c r="BP19" s="49">
        <v>0</v>
      </c>
      <c r="BQ19" s="48">
        <v>0</v>
      </c>
      <c r="BR19" s="49">
        <v>0</v>
      </c>
      <c r="BS19" s="48">
        <v>0</v>
      </c>
      <c r="BT19" s="49">
        <v>0</v>
      </c>
      <c r="BU19" s="48">
        <v>0</v>
      </c>
      <c r="BV19" s="49">
        <v>0</v>
      </c>
      <c r="BW19" s="48">
        <v>0</v>
      </c>
      <c r="BX19" s="49">
        <v>0</v>
      </c>
      <c r="BY19" s="48">
        <v>0</v>
      </c>
      <c r="BZ19" s="49">
        <v>0</v>
      </c>
      <c r="CA19" s="50">
        <v>0</v>
      </c>
      <c r="CB19" s="3"/>
      <c r="CC19" s="32"/>
      <c r="CD19" s="3"/>
      <c r="CE19" s="33"/>
      <c r="CF19" s="3"/>
      <c r="CG19" s="47">
        <v>0</v>
      </c>
      <c r="CH19" s="48">
        <v>0</v>
      </c>
      <c r="CI19" s="49">
        <v>0</v>
      </c>
      <c r="CJ19" s="48">
        <v>0</v>
      </c>
      <c r="CK19" s="49">
        <v>0</v>
      </c>
      <c r="CL19" s="48">
        <v>0</v>
      </c>
      <c r="CM19" s="49">
        <v>0</v>
      </c>
      <c r="CN19" s="48">
        <v>0</v>
      </c>
      <c r="CO19" s="49">
        <v>0</v>
      </c>
      <c r="CP19" s="48">
        <v>0</v>
      </c>
      <c r="CQ19" s="49">
        <v>0</v>
      </c>
      <c r="CR19" s="48">
        <v>0</v>
      </c>
      <c r="CS19" s="49">
        <v>0</v>
      </c>
      <c r="CT19" s="48">
        <v>0</v>
      </c>
      <c r="CU19" s="49">
        <v>0</v>
      </c>
      <c r="CV19" s="48">
        <v>0</v>
      </c>
      <c r="CW19" s="49">
        <v>0</v>
      </c>
      <c r="CX19" s="48">
        <v>0</v>
      </c>
      <c r="CY19" s="49">
        <v>0</v>
      </c>
      <c r="CZ19" s="48">
        <v>0</v>
      </c>
      <c r="DA19" s="49">
        <v>0</v>
      </c>
      <c r="DB19" s="48">
        <v>0</v>
      </c>
      <c r="DC19" s="49">
        <v>0</v>
      </c>
      <c r="DD19" s="48">
        <v>0</v>
      </c>
      <c r="DE19" s="49">
        <v>0</v>
      </c>
      <c r="DF19" s="48">
        <v>0</v>
      </c>
      <c r="DG19" s="49">
        <v>0</v>
      </c>
      <c r="DH19" s="48">
        <v>0</v>
      </c>
      <c r="DI19" s="49">
        <v>0</v>
      </c>
      <c r="DJ19" s="48">
        <v>0</v>
      </c>
      <c r="DK19" s="49">
        <v>0</v>
      </c>
      <c r="DL19" s="48">
        <v>0</v>
      </c>
      <c r="DM19" s="49">
        <v>0</v>
      </c>
      <c r="DN19" s="48">
        <v>0</v>
      </c>
      <c r="DO19" s="49">
        <v>0</v>
      </c>
      <c r="DP19" s="50">
        <v>0</v>
      </c>
      <c r="DQ19" s="3"/>
      <c r="DR19" s="34"/>
      <c r="DS19" s="3"/>
      <c r="DT19" s="47">
        <v>0</v>
      </c>
      <c r="DU19" s="48">
        <v>0</v>
      </c>
      <c r="DV19" s="49">
        <v>0</v>
      </c>
      <c r="DW19" s="48">
        <v>0</v>
      </c>
      <c r="DX19" s="49">
        <v>0</v>
      </c>
      <c r="DY19" s="48">
        <v>0</v>
      </c>
      <c r="DZ19" s="49">
        <v>0</v>
      </c>
      <c r="EA19" s="48">
        <v>0</v>
      </c>
      <c r="EB19" s="49">
        <v>0</v>
      </c>
      <c r="EC19" s="48">
        <v>0</v>
      </c>
      <c r="ED19" s="49">
        <v>0</v>
      </c>
      <c r="EE19" s="48">
        <v>0</v>
      </c>
      <c r="EF19" s="49">
        <v>0</v>
      </c>
      <c r="EG19" s="48">
        <v>0</v>
      </c>
      <c r="EH19" s="49">
        <v>0</v>
      </c>
      <c r="EI19" s="48">
        <v>0</v>
      </c>
      <c r="EJ19" s="49">
        <v>0</v>
      </c>
      <c r="EK19" s="48">
        <v>0</v>
      </c>
      <c r="EL19" s="49">
        <v>0</v>
      </c>
      <c r="EM19" s="48">
        <v>0</v>
      </c>
      <c r="EN19" s="49">
        <v>0</v>
      </c>
      <c r="EO19" s="48">
        <v>0</v>
      </c>
      <c r="EP19" s="49">
        <v>0</v>
      </c>
      <c r="EQ19" s="48">
        <v>0</v>
      </c>
      <c r="ER19" s="49">
        <v>0</v>
      </c>
      <c r="ES19" s="48">
        <v>0</v>
      </c>
      <c r="ET19" s="49">
        <v>0</v>
      </c>
      <c r="EU19" s="48">
        <v>0</v>
      </c>
      <c r="EV19" s="49">
        <v>0</v>
      </c>
      <c r="EW19" s="48">
        <v>0</v>
      </c>
      <c r="EX19" s="49">
        <v>0</v>
      </c>
      <c r="EY19" s="48">
        <v>0</v>
      </c>
      <c r="EZ19" s="49">
        <v>0</v>
      </c>
      <c r="FA19" s="48">
        <v>0</v>
      </c>
      <c r="FB19" s="49">
        <v>0</v>
      </c>
      <c r="FC19" s="50">
        <v>0</v>
      </c>
      <c r="FD19" s="3"/>
      <c r="FE19" s="35"/>
      <c r="FF19" s="3"/>
      <c r="FG19" s="36"/>
      <c r="FI19" s="51" t="b">
        <v>1</v>
      </c>
    </row>
    <row r="20" spans="2:165" hidden="1" outlineLevel="1">
      <c r="B20" s="52">
        <v>13</v>
      </c>
      <c r="C20" s="73" t="s">
        <v>28</v>
      </c>
      <c r="E20" s="54">
        <v>0</v>
      </c>
      <c r="F20" s="55">
        <v>0</v>
      </c>
      <c r="G20" s="56">
        <v>0</v>
      </c>
      <c r="H20" s="55">
        <v>0</v>
      </c>
      <c r="I20" s="56">
        <v>0</v>
      </c>
      <c r="J20" s="55">
        <v>0</v>
      </c>
      <c r="K20" s="56">
        <v>0</v>
      </c>
      <c r="L20" s="55">
        <v>0</v>
      </c>
      <c r="M20" s="56">
        <v>0</v>
      </c>
      <c r="N20" s="55">
        <v>0</v>
      </c>
      <c r="O20" s="56">
        <v>0</v>
      </c>
      <c r="P20" s="55">
        <v>0</v>
      </c>
      <c r="Q20" s="56">
        <v>0</v>
      </c>
      <c r="R20" s="55">
        <v>0</v>
      </c>
      <c r="S20" s="56">
        <v>0</v>
      </c>
      <c r="T20" s="55">
        <v>0</v>
      </c>
      <c r="U20" s="56">
        <v>0</v>
      </c>
      <c r="V20" s="55">
        <v>0</v>
      </c>
      <c r="W20" s="56">
        <v>0</v>
      </c>
      <c r="X20" s="55">
        <v>0</v>
      </c>
      <c r="Y20" s="56">
        <v>0</v>
      </c>
      <c r="Z20" s="55">
        <v>0</v>
      </c>
      <c r="AA20" s="56">
        <v>0</v>
      </c>
      <c r="AB20" s="55">
        <v>0</v>
      </c>
      <c r="AC20" s="56">
        <v>0</v>
      </c>
      <c r="AD20" s="55">
        <v>0</v>
      </c>
      <c r="AE20" s="56">
        <v>0</v>
      </c>
      <c r="AF20" s="55">
        <v>0</v>
      </c>
      <c r="AG20" s="56">
        <v>0</v>
      </c>
      <c r="AH20" s="55">
        <v>0</v>
      </c>
      <c r="AI20" s="56">
        <v>0</v>
      </c>
      <c r="AJ20" s="55">
        <v>0</v>
      </c>
      <c r="AK20" s="56">
        <v>0</v>
      </c>
      <c r="AL20" s="55">
        <v>0</v>
      </c>
      <c r="AM20" s="56">
        <v>0</v>
      </c>
      <c r="AN20" s="57">
        <v>0</v>
      </c>
      <c r="AO20" s="3"/>
      <c r="AP20" s="21"/>
      <c r="AQ20" s="3"/>
      <c r="AR20" s="54">
        <v>0</v>
      </c>
      <c r="AS20" s="55">
        <v>0</v>
      </c>
      <c r="AT20" s="56">
        <v>0</v>
      </c>
      <c r="AU20" s="55">
        <v>0</v>
      </c>
      <c r="AV20" s="56">
        <v>0</v>
      </c>
      <c r="AW20" s="55">
        <v>0</v>
      </c>
      <c r="AX20" s="56">
        <v>0</v>
      </c>
      <c r="AY20" s="55">
        <v>0</v>
      </c>
      <c r="AZ20" s="56">
        <v>0</v>
      </c>
      <c r="BA20" s="55">
        <v>0</v>
      </c>
      <c r="BB20" s="56">
        <v>0</v>
      </c>
      <c r="BC20" s="55">
        <v>0</v>
      </c>
      <c r="BD20" s="56">
        <v>0</v>
      </c>
      <c r="BE20" s="55">
        <v>0</v>
      </c>
      <c r="BF20" s="56">
        <v>0</v>
      </c>
      <c r="BG20" s="55">
        <v>0</v>
      </c>
      <c r="BH20" s="56">
        <v>0</v>
      </c>
      <c r="BI20" s="55">
        <v>0</v>
      </c>
      <c r="BJ20" s="56">
        <v>0</v>
      </c>
      <c r="BK20" s="55">
        <v>0</v>
      </c>
      <c r="BL20" s="56">
        <v>0</v>
      </c>
      <c r="BM20" s="55">
        <v>0</v>
      </c>
      <c r="BN20" s="56">
        <v>0</v>
      </c>
      <c r="BO20" s="55">
        <v>0</v>
      </c>
      <c r="BP20" s="56">
        <v>0</v>
      </c>
      <c r="BQ20" s="55">
        <v>0</v>
      </c>
      <c r="BR20" s="56">
        <v>0</v>
      </c>
      <c r="BS20" s="55">
        <v>0</v>
      </c>
      <c r="BT20" s="56">
        <v>0</v>
      </c>
      <c r="BU20" s="55">
        <v>0</v>
      </c>
      <c r="BV20" s="56">
        <v>0</v>
      </c>
      <c r="BW20" s="55">
        <v>0</v>
      </c>
      <c r="BX20" s="56">
        <v>0</v>
      </c>
      <c r="BY20" s="55">
        <v>0</v>
      </c>
      <c r="BZ20" s="56">
        <v>0</v>
      </c>
      <c r="CA20" s="57">
        <v>0</v>
      </c>
      <c r="CB20" s="3"/>
      <c r="CC20" s="32"/>
      <c r="CD20" s="3"/>
      <c r="CE20" s="33"/>
      <c r="CF20" s="3"/>
      <c r="CG20" s="54">
        <v>0</v>
      </c>
      <c r="CH20" s="55">
        <v>0</v>
      </c>
      <c r="CI20" s="56">
        <v>0</v>
      </c>
      <c r="CJ20" s="55">
        <v>0</v>
      </c>
      <c r="CK20" s="56">
        <v>0</v>
      </c>
      <c r="CL20" s="55">
        <v>0</v>
      </c>
      <c r="CM20" s="56">
        <v>0</v>
      </c>
      <c r="CN20" s="55">
        <v>0</v>
      </c>
      <c r="CO20" s="56">
        <v>0</v>
      </c>
      <c r="CP20" s="55">
        <v>0</v>
      </c>
      <c r="CQ20" s="56">
        <v>0</v>
      </c>
      <c r="CR20" s="55">
        <v>0</v>
      </c>
      <c r="CS20" s="56">
        <v>0</v>
      </c>
      <c r="CT20" s="55">
        <v>0</v>
      </c>
      <c r="CU20" s="56">
        <v>0</v>
      </c>
      <c r="CV20" s="55">
        <v>0</v>
      </c>
      <c r="CW20" s="56">
        <v>0</v>
      </c>
      <c r="CX20" s="55">
        <v>0</v>
      </c>
      <c r="CY20" s="56">
        <v>0</v>
      </c>
      <c r="CZ20" s="55">
        <v>0</v>
      </c>
      <c r="DA20" s="56">
        <v>0</v>
      </c>
      <c r="DB20" s="55">
        <v>0</v>
      </c>
      <c r="DC20" s="56">
        <v>0</v>
      </c>
      <c r="DD20" s="55">
        <v>0</v>
      </c>
      <c r="DE20" s="56">
        <v>0</v>
      </c>
      <c r="DF20" s="55">
        <v>0</v>
      </c>
      <c r="DG20" s="56">
        <v>0</v>
      </c>
      <c r="DH20" s="55">
        <v>0</v>
      </c>
      <c r="DI20" s="56">
        <v>0</v>
      </c>
      <c r="DJ20" s="55">
        <v>0</v>
      </c>
      <c r="DK20" s="56">
        <v>0</v>
      </c>
      <c r="DL20" s="55">
        <v>0</v>
      </c>
      <c r="DM20" s="56">
        <v>0</v>
      </c>
      <c r="DN20" s="55">
        <v>0</v>
      </c>
      <c r="DO20" s="56">
        <v>0</v>
      </c>
      <c r="DP20" s="57">
        <v>0</v>
      </c>
      <c r="DQ20" s="3"/>
      <c r="DR20" s="34"/>
      <c r="DS20" s="3"/>
      <c r="DT20" s="54">
        <v>0</v>
      </c>
      <c r="DU20" s="55">
        <v>0</v>
      </c>
      <c r="DV20" s="56">
        <v>0</v>
      </c>
      <c r="DW20" s="55">
        <v>0</v>
      </c>
      <c r="DX20" s="56">
        <v>0</v>
      </c>
      <c r="DY20" s="55">
        <v>0</v>
      </c>
      <c r="DZ20" s="56">
        <v>0</v>
      </c>
      <c r="EA20" s="55">
        <v>0</v>
      </c>
      <c r="EB20" s="56">
        <v>0</v>
      </c>
      <c r="EC20" s="55">
        <v>0</v>
      </c>
      <c r="ED20" s="56">
        <v>0</v>
      </c>
      <c r="EE20" s="55">
        <v>0</v>
      </c>
      <c r="EF20" s="56">
        <v>0</v>
      </c>
      <c r="EG20" s="55">
        <v>0</v>
      </c>
      <c r="EH20" s="56">
        <v>0</v>
      </c>
      <c r="EI20" s="55">
        <v>0</v>
      </c>
      <c r="EJ20" s="56">
        <v>0</v>
      </c>
      <c r="EK20" s="55">
        <v>0</v>
      </c>
      <c r="EL20" s="56">
        <v>0</v>
      </c>
      <c r="EM20" s="55">
        <v>0</v>
      </c>
      <c r="EN20" s="56">
        <v>0</v>
      </c>
      <c r="EO20" s="55">
        <v>0</v>
      </c>
      <c r="EP20" s="56">
        <v>0</v>
      </c>
      <c r="EQ20" s="55">
        <v>0</v>
      </c>
      <c r="ER20" s="56">
        <v>0</v>
      </c>
      <c r="ES20" s="55">
        <v>0</v>
      </c>
      <c r="ET20" s="56">
        <v>0</v>
      </c>
      <c r="EU20" s="55">
        <v>0</v>
      </c>
      <c r="EV20" s="56">
        <v>0</v>
      </c>
      <c r="EW20" s="55">
        <v>0</v>
      </c>
      <c r="EX20" s="56">
        <v>0</v>
      </c>
      <c r="EY20" s="55">
        <v>0</v>
      </c>
      <c r="EZ20" s="56">
        <v>0</v>
      </c>
      <c r="FA20" s="55">
        <v>0</v>
      </c>
      <c r="FB20" s="56">
        <v>0</v>
      </c>
      <c r="FC20" s="57">
        <v>0</v>
      </c>
      <c r="FD20" s="3"/>
      <c r="FE20" s="35"/>
      <c r="FF20" s="3"/>
      <c r="FG20" s="36"/>
      <c r="FI20" s="58" t="b">
        <v>1</v>
      </c>
    </row>
    <row r="21" spans="2:165" hidden="1" outlineLevel="1">
      <c r="B21" s="75">
        <v>14</v>
      </c>
      <c r="C21" s="76" t="s">
        <v>29</v>
      </c>
      <c r="E21" s="77">
        <v>0</v>
      </c>
      <c r="F21" s="78">
        <v>0</v>
      </c>
      <c r="G21" s="79">
        <v>0</v>
      </c>
      <c r="H21" s="78">
        <v>0</v>
      </c>
      <c r="I21" s="79">
        <v>0</v>
      </c>
      <c r="J21" s="78">
        <v>0</v>
      </c>
      <c r="K21" s="79">
        <v>0</v>
      </c>
      <c r="L21" s="78">
        <v>0</v>
      </c>
      <c r="M21" s="79">
        <v>0</v>
      </c>
      <c r="N21" s="78">
        <v>0</v>
      </c>
      <c r="O21" s="79">
        <v>0</v>
      </c>
      <c r="P21" s="78">
        <v>0</v>
      </c>
      <c r="Q21" s="79">
        <v>0</v>
      </c>
      <c r="R21" s="78">
        <v>0</v>
      </c>
      <c r="S21" s="79">
        <v>0</v>
      </c>
      <c r="T21" s="78">
        <v>0</v>
      </c>
      <c r="U21" s="79">
        <v>0</v>
      </c>
      <c r="V21" s="78">
        <v>0</v>
      </c>
      <c r="W21" s="79">
        <v>0</v>
      </c>
      <c r="X21" s="78">
        <v>0</v>
      </c>
      <c r="Y21" s="79">
        <v>0</v>
      </c>
      <c r="Z21" s="78">
        <v>0</v>
      </c>
      <c r="AA21" s="79">
        <v>0</v>
      </c>
      <c r="AB21" s="78">
        <v>0</v>
      </c>
      <c r="AC21" s="79">
        <v>0</v>
      </c>
      <c r="AD21" s="78">
        <v>0</v>
      </c>
      <c r="AE21" s="79">
        <v>0</v>
      </c>
      <c r="AF21" s="78">
        <v>0</v>
      </c>
      <c r="AG21" s="79">
        <v>0</v>
      </c>
      <c r="AH21" s="78">
        <v>0</v>
      </c>
      <c r="AI21" s="79">
        <v>0</v>
      </c>
      <c r="AJ21" s="78">
        <v>0</v>
      </c>
      <c r="AK21" s="79">
        <v>0</v>
      </c>
      <c r="AL21" s="78">
        <v>0</v>
      </c>
      <c r="AM21" s="79">
        <v>0</v>
      </c>
      <c r="AN21" s="80">
        <v>0</v>
      </c>
      <c r="AO21" s="3"/>
      <c r="AP21" s="21"/>
      <c r="AQ21" s="3"/>
      <c r="AR21" s="77">
        <v>0</v>
      </c>
      <c r="AS21" s="78">
        <v>0</v>
      </c>
      <c r="AT21" s="79">
        <v>0</v>
      </c>
      <c r="AU21" s="78">
        <v>0</v>
      </c>
      <c r="AV21" s="79">
        <v>0</v>
      </c>
      <c r="AW21" s="78">
        <v>0</v>
      </c>
      <c r="AX21" s="79">
        <v>0</v>
      </c>
      <c r="AY21" s="78">
        <v>0</v>
      </c>
      <c r="AZ21" s="79">
        <v>0</v>
      </c>
      <c r="BA21" s="78">
        <v>0</v>
      </c>
      <c r="BB21" s="79">
        <v>0</v>
      </c>
      <c r="BC21" s="78">
        <v>0</v>
      </c>
      <c r="BD21" s="79">
        <v>0</v>
      </c>
      <c r="BE21" s="78">
        <v>0</v>
      </c>
      <c r="BF21" s="79">
        <v>0</v>
      </c>
      <c r="BG21" s="78">
        <v>0</v>
      </c>
      <c r="BH21" s="79">
        <v>0</v>
      </c>
      <c r="BI21" s="78">
        <v>0</v>
      </c>
      <c r="BJ21" s="79">
        <v>0</v>
      </c>
      <c r="BK21" s="78">
        <v>0</v>
      </c>
      <c r="BL21" s="79">
        <v>0</v>
      </c>
      <c r="BM21" s="78">
        <v>0</v>
      </c>
      <c r="BN21" s="79">
        <v>0</v>
      </c>
      <c r="BO21" s="78">
        <v>0</v>
      </c>
      <c r="BP21" s="79">
        <v>0</v>
      </c>
      <c r="BQ21" s="78">
        <v>0</v>
      </c>
      <c r="BR21" s="79">
        <v>0</v>
      </c>
      <c r="BS21" s="78">
        <v>0</v>
      </c>
      <c r="BT21" s="79">
        <v>0</v>
      </c>
      <c r="BU21" s="78">
        <v>0</v>
      </c>
      <c r="BV21" s="79">
        <v>0</v>
      </c>
      <c r="BW21" s="78">
        <v>0</v>
      </c>
      <c r="BX21" s="79">
        <v>0</v>
      </c>
      <c r="BY21" s="78">
        <v>0</v>
      </c>
      <c r="BZ21" s="79">
        <v>0</v>
      </c>
      <c r="CA21" s="80">
        <v>0</v>
      </c>
      <c r="CB21" s="3"/>
      <c r="CC21" s="32"/>
      <c r="CD21" s="3"/>
      <c r="CE21" s="33"/>
      <c r="CF21" s="3"/>
      <c r="CG21" s="77">
        <v>0</v>
      </c>
      <c r="CH21" s="78">
        <v>0</v>
      </c>
      <c r="CI21" s="79">
        <v>0</v>
      </c>
      <c r="CJ21" s="78">
        <v>0</v>
      </c>
      <c r="CK21" s="79">
        <v>0</v>
      </c>
      <c r="CL21" s="78">
        <v>0</v>
      </c>
      <c r="CM21" s="79">
        <v>0</v>
      </c>
      <c r="CN21" s="78">
        <v>0</v>
      </c>
      <c r="CO21" s="79">
        <v>0</v>
      </c>
      <c r="CP21" s="78">
        <v>0</v>
      </c>
      <c r="CQ21" s="79">
        <v>0</v>
      </c>
      <c r="CR21" s="78">
        <v>0</v>
      </c>
      <c r="CS21" s="79">
        <v>0</v>
      </c>
      <c r="CT21" s="78">
        <v>0</v>
      </c>
      <c r="CU21" s="79">
        <v>0</v>
      </c>
      <c r="CV21" s="78">
        <v>0</v>
      </c>
      <c r="CW21" s="79">
        <v>0</v>
      </c>
      <c r="CX21" s="78">
        <v>0</v>
      </c>
      <c r="CY21" s="79">
        <v>0</v>
      </c>
      <c r="CZ21" s="78">
        <v>0</v>
      </c>
      <c r="DA21" s="79">
        <v>0</v>
      </c>
      <c r="DB21" s="78">
        <v>0</v>
      </c>
      <c r="DC21" s="79">
        <v>0</v>
      </c>
      <c r="DD21" s="78">
        <v>0</v>
      </c>
      <c r="DE21" s="79">
        <v>0</v>
      </c>
      <c r="DF21" s="78">
        <v>0</v>
      </c>
      <c r="DG21" s="79">
        <v>0</v>
      </c>
      <c r="DH21" s="78">
        <v>0</v>
      </c>
      <c r="DI21" s="79">
        <v>0</v>
      </c>
      <c r="DJ21" s="78">
        <v>0</v>
      </c>
      <c r="DK21" s="79">
        <v>0</v>
      </c>
      <c r="DL21" s="78">
        <v>0</v>
      </c>
      <c r="DM21" s="79">
        <v>0</v>
      </c>
      <c r="DN21" s="78">
        <v>0</v>
      </c>
      <c r="DO21" s="79">
        <v>0</v>
      </c>
      <c r="DP21" s="80">
        <v>0</v>
      </c>
      <c r="DQ21" s="3"/>
      <c r="DR21" s="34"/>
      <c r="DS21" s="3"/>
      <c r="DT21" s="77">
        <v>0</v>
      </c>
      <c r="DU21" s="78">
        <v>0</v>
      </c>
      <c r="DV21" s="79">
        <v>0</v>
      </c>
      <c r="DW21" s="78">
        <v>0</v>
      </c>
      <c r="DX21" s="79">
        <v>0</v>
      </c>
      <c r="DY21" s="78">
        <v>0</v>
      </c>
      <c r="DZ21" s="79">
        <v>0</v>
      </c>
      <c r="EA21" s="78">
        <v>0</v>
      </c>
      <c r="EB21" s="79">
        <v>0</v>
      </c>
      <c r="EC21" s="78">
        <v>0</v>
      </c>
      <c r="ED21" s="79">
        <v>0</v>
      </c>
      <c r="EE21" s="78">
        <v>0</v>
      </c>
      <c r="EF21" s="79">
        <v>0</v>
      </c>
      <c r="EG21" s="78">
        <v>0</v>
      </c>
      <c r="EH21" s="79">
        <v>0</v>
      </c>
      <c r="EI21" s="78">
        <v>0</v>
      </c>
      <c r="EJ21" s="79">
        <v>0</v>
      </c>
      <c r="EK21" s="78">
        <v>0</v>
      </c>
      <c r="EL21" s="79">
        <v>0</v>
      </c>
      <c r="EM21" s="78">
        <v>0</v>
      </c>
      <c r="EN21" s="79">
        <v>0</v>
      </c>
      <c r="EO21" s="78">
        <v>0</v>
      </c>
      <c r="EP21" s="79">
        <v>0</v>
      </c>
      <c r="EQ21" s="78">
        <v>0</v>
      </c>
      <c r="ER21" s="79">
        <v>0</v>
      </c>
      <c r="ES21" s="78">
        <v>0</v>
      </c>
      <c r="ET21" s="79">
        <v>0</v>
      </c>
      <c r="EU21" s="78">
        <v>0</v>
      </c>
      <c r="EV21" s="79">
        <v>0</v>
      </c>
      <c r="EW21" s="78">
        <v>0</v>
      </c>
      <c r="EX21" s="79">
        <v>0</v>
      </c>
      <c r="EY21" s="78">
        <v>0</v>
      </c>
      <c r="EZ21" s="79">
        <v>0</v>
      </c>
      <c r="FA21" s="78">
        <v>0</v>
      </c>
      <c r="FB21" s="79">
        <v>0</v>
      </c>
      <c r="FC21" s="80">
        <v>0</v>
      </c>
      <c r="FD21" s="3"/>
      <c r="FE21" s="35"/>
      <c r="FF21" s="3"/>
      <c r="FG21" s="36"/>
      <c r="FI21" s="81" t="b">
        <v>1</v>
      </c>
    </row>
    <row r="22" spans="2:165" hidden="1" outlineLevel="1">
      <c r="B22" s="38">
        <v>15</v>
      </c>
      <c r="C22" s="82" t="s">
        <v>30</v>
      </c>
      <c r="E22" s="40">
        <v>0</v>
      </c>
      <c r="F22" s="41">
        <v>0</v>
      </c>
      <c r="G22" s="42">
        <v>0</v>
      </c>
      <c r="H22" s="41">
        <v>0</v>
      </c>
      <c r="I22" s="42">
        <v>0</v>
      </c>
      <c r="J22" s="41">
        <v>0</v>
      </c>
      <c r="K22" s="42">
        <v>0</v>
      </c>
      <c r="L22" s="41">
        <v>0</v>
      </c>
      <c r="M22" s="42">
        <v>0</v>
      </c>
      <c r="N22" s="41">
        <v>0</v>
      </c>
      <c r="O22" s="42">
        <v>0</v>
      </c>
      <c r="P22" s="41">
        <v>0</v>
      </c>
      <c r="Q22" s="42">
        <v>0</v>
      </c>
      <c r="R22" s="41">
        <v>0</v>
      </c>
      <c r="S22" s="42">
        <v>0</v>
      </c>
      <c r="T22" s="41">
        <v>0</v>
      </c>
      <c r="U22" s="42">
        <v>0</v>
      </c>
      <c r="V22" s="41">
        <v>0</v>
      </c>
      <c r="W22" s="42">
        <v>0</v>
      </c>
      <c r="X22" s="41">
        <v>0</v>
      </c>
      <c r="Y22" s="42">
        <v>0</v>
      </c>
      <c r="Z22" s="41">
        <v>0</v>
      </c>
      <c r="AA22" s="42">
        <v>0</v>
      </c>
      <c r="AB22" s="41">
        <v>0</v>
      </c>
      <c r="AC22" s="42">
        <v>0</v>
      </c>
      <c r="AD22" s="41">
        <v>0</v>
      </c>
      <c r="AE22" s="42">
        <v>0</v>
      </c>
      <c r="AF22" s="41">
        <v>0</v>
      </c>
      <c r="AG22" s="42">
        <v>0</v>
      </c>
      <c r="AH22" s="41">
        <v>0</v>
      </c>
      <c r="AI22" s="42">
        <v>0</v>
      </c>
      <c r="AJ22" s="41">
        <v>0</v>
      </c>
      <c r="AK22" s="42">
        <v>0</v>
      </c>
      <c r="AL22" s="41">
        <v>0</v>
      </c>
      <c r="AM22" s="42">
        <v>0</v>
      </c>
      <c r="AN22" s="43">
        <v>0</v>
      </c>
      <c r="AO22" s="3"/>
      <c r="AP22" s="21"/>
      <c r="AQ22" s="3"/>
      <c r="AR22" s="40">
        <v>0</v>
      </c>
      <c r="AS22" s="41">
        <v>0</v>
      </c>
      <c r="AT22" s="42">
        <v>0</v>
      </c>
      <c r="AU22" s="41">
        <v>0</v>
      </c>
      <c r="AV22" s="42">
        <v>0</v>
      </c>
      <c r="AW22" s="41">
        <v>0</v>
      </c>
      <c r="AX22" s="42">
        <v>0</v>
      </c>
      <c r="AY22" s="41">
        <v>0</v>
      </c>
      <c r="AZ22" s="42">
        <v>0</v>
      </c>
      <c r="BA22" s="41">
        <v>0</v>
      </c>
      <c r="BB22" s="42">
        <v>0</v>
      </c>
      <c r="BC22" s="41">
        <v>0</v>
      </c>
      <c r="BD22" s="42">
        <v>0</v>
      </c>
      <c r="BE22" s="41">
        <v>0</v>
      </c>
      <c r="BF22" s="42">
        <v>0</v>
      </c>
      <c r="BG22" s="41">
        <v>0</v>
      </c>
      <c r="BH22" s="42">
        <v>0</v>
      </c>
      <c r="BI22" s="41">
        <v>0</v>
      </c>
      <c r="BJ22" s="42">
        <v>0</v>
      </c>
      <c r="BK22" s="41">
        <v>0</v>
      </c>
      <c r="BL22" s="42">
        <v>0</v>
      </c>
      <c r="BM22" s="41">
        <v>0</v>
      </c>
      <c r="BN22" s="42">
        <v>0</v>
      </c>
      <c r="BO22" s="41">
        <v>0</v>
      </c>
      <c r="BP22" s="42">
        <v>0</v>
      </c>
      <c r="BQ22" s="41">
        <v>0</v>
      </c>
      <c r="BR22" s="42">
        <v>0</v>
      </c>
      <c r="BS22" s="41">
        <v>0</v>
      </c>
      <c r="BT22" s="42">
        <v>0</v>
      </c>
      <c r="BU22" s="41">
        <v>0</v>
      </c>
      <c r="BV22" s="42">
        <v>0</v>
      </c>
      <c r="BW22" s="41">
        <v>0</v>
      </c>
      <c r="BX22" s="42">
        <v>0</v>
      </c>
      <c r="BY22" s="41">
        <v>0</v>
      </c>
      <c r="BZ22" s="42">
        <v>0</v>
      </c>
      <c r="CA22" s="43">
        <v>0</v>
      </c>
      <c r="CB22" s="3"/>
      <c r="CC22" s="32"/>
      <c r="CD22" s="3"/>
      <c r="CE22" s="33"/>
      <c r="CF22" s="3"/>
      <c r="CG22" s="40">
        <v>0</v>
      </c>
      <c r="CH22" s="41">
        <v>0</v>
      </c>
      <c r="CI22" s="42">
        <v>0</v>
      </c>
      <c r="CJ22" s="41">
        <v>0</v>
      </c>
      <c r="CK22" s="42">
        <v>0</v>
      </c>
      <c r="CL22" s="41">
        <v>0</v>
      </c>
      <c r="CM22" s="42">
        <v>0</v>
      </c>
      <c r="CN22" s="41">
        <v>0</v>
      </c>
      <c r="CO22" s="42">
        <v>0</v>
      </c>
      <c r="CP22" s="41">
        <v>0</v>
      </c>
      <c r="CQ22" s="42">
        <v>0</v>
      </c>
      <c r="CR22" s="41">
        <v>0</v>
      </c>
      <c r="CS22" s="42">
        <v>0</v>
      </c>
      <c r="CT22" s="41">
        <v>0</v>
      </c>
      <c r="CU22" s="42">
        <v>0</v>
      </c>
      <c r="CV22" s="41">
        <v>0</v>
      </c>
      <c r="CW22" s="42">
        <v>0</v>
      </c>
      <c r="CX22" s="41">
        <v>0</v>
      </c>
      <c r="CY22" s="42">
        <v>0</v>
      </c>
      <c r="CZ22" s="41">
        <v>0</v>
      </c>
      <c r="DA22" s="42">
        <v>0</v>
      </c>
      <c r="DB22" s="41">
        <v>0</v>
      </c>
      <c r="DC22" s="42">
        <v>0</v>
      </c>
      <c r="DD22" s="41">
        <v>0</v>
      </c>
      <c r="DE22" s="42">
        <v>0</v>
      </c>
      <c r="DF22" s="41">
        <v>0</v>
      </c>
      <c r="DG22" s="42">
        <v>0</v>
      </c>
      <c r="DH22" s="41">
        <v>0</v>
      </c>
      <c r="DI22" s="42">
        <v>0</v>
      </c>
      <c r="DJ22" s="41">
        <v>0</v>
      </c>
      <c r="DK22" s="42">
        <v>0</v>
      </c>
      <c r="DL22" s="41">
        <v>0</v>
      </c>
      <c r="DM22" s="42">
        <v>0</v>
      </c>
      <c r="DN22" s="41">
        <v>0</v>
      </c>
      <c r="DO22" s="42">
        <v>0</v>
      </c>
      <c r="DP22" s="43">
        <v>0</v>
      </c>
      <c r="DQ22" s="3"/>
      <c r="DR22" s="34"/>
      <c r="DS22" s="3"/>
      <c r="DT22" s="40">
        <v>0</v>
      </c>
      <c r="DU22" s="41">
        <v>0</v>
      </c>
      <c r="DV22" s="42">
        <v>0</v>
      </c>
      <c r="DW22" s="41">
        <v>0</v>
      </c>
      <c r="DX22" s="42">
        <v>0</v>
      </c>
      <c r="DY22" s="41">
        <v>0</v>
      </c>
      <c r="DZ22" s="42">
        <v>0</v>
      </c>
      <c r="EA22" s="41">
        <v>0</v>
      </c>
      <c r="EB22" s="42">
        <v>0</v>
      </c>
      <c r="EC22" s="41">
        <v>0</v>
      </c>
      <c r="ED22" s="42">
        <v>0</v>
      </c>
      <c r="EE22" s="41">
        <v>0</v>
      </c>
      <c r="EF22" s="42">
        <v>0</v>
      </c>
      <c r="EG22" s="41">
        <v>0</v>
      </c>
      <c r="EH22" s="42">
        <v>0</v>
      </c>
      <c r="EI22" s="41">
        <v>0</v>
      </c>
      <c r="EJ22" s="42">
        <v>0</v>
      </c>
      <c r="EK22" s="41">
        <v>0</v>
      </c>
      <c r="EL22" s="42">
        <v>0</v>
      </c>
      <c r="EM22" s="41">
        <v>0</v>
      </c>
      <c r="EN22" s="42">
        <v>0</v>
      </c>
      <c r="EO22" s="41">
        <v>0</v>
      </c>
      <c r="EP22" s="42">
        <v>0</v>
      </c>
      <c r="EQ22" s="41">
        <v>0</v>
      </c>
      <c r="ER22" s="42">
        <v>0</v>
      </c>
      <c r="ES22" s="41">
        <v>0</v>
      </c>
      <c r="ET22" s="42">
        <v>0</v>
      </c>
      <c r="EU22" s="41">
        <v>0</v>
      </c>
      <c r="EV22" s="42">
        <v>0</v>
      </c>
      <c r="EW22" s="41">
        <v>0</v>
      </c>
      <c r="EX22" s="42">
        <v>0</v>
      </c>
      <c r="EY22" s="41">
        <v>0</v>
      </c>
      <c r="EZ22" s="42">
        <v>0</v>
      </c>
      <c r="FA22" s="41">
        <v>0</v>
      </c>
      <c r="FB22" s="42">
        <v>0</v>
      </c>
      <c r="FC22" s="43">
        <v>0</v>
      </c>
      <c r="FD22" s="3"/>
      <c r="FE22" s="35"/>
      <c r="FF22" s="3"/>
      <c r="FG22" s="36"/>
      <c r="FI22" s="44" t="b">
        <v>1</v>
      </c>
    </row>
    <row r="23" spans="2:165" hidden="1" outlineLevel="1">
      <c r="B23" s="75">
        <v>16</v>
      </c>
      <c r="C23" s="76" t="s">
        <v>31</v>
      </c>
      <c r="E23" s="77">
        <v>0</v>
      </c>
      <c r="F23" s="78">
        <v>0</v>
      </c>
      <c r="G23" s="79">
        <v>0</v>
      </c>
      <c r="H23" s="78">
        <v>0</v>
      </c>
      <c r="I23" s="79">
        <v>0</v>
      </c>
      <c r="J23" s="78">
        <v>0</v>
      </c>
      <c r="K23" s="79">
        <v>0</v>
      </c>
      <c r="L23" s="78">
        <v>0</v>
      </c>
      <c r="M23" s="79">
        <v>0</v>
      </c>
      <c r="N23" s="78">
        <v>0</v>
      </c>
      <c r="O23" s="79">
        <v>0</v>
      </c>
      <c r="P23" s="78">
        <v>0</v>
      </c>
      <c r="Q23" s="79">
        <v>0</v>
      </c>
      <c r="R23" s="78">
        <v>0</v>
      </c>
      <c r="S23" s="79">
        <v>0</v>
      </c>
      <c r="T23" s="78">
        <v>0</v>
      </c>
      <c r="U23" s="79">
        <v>0</v>
      </c>
      <c r="V23" s="78">
        <v>0</v>
      </c>
      <c r="W23" s="79">
        <v>0</v>
      </c>
      <c r="X23" s="78">
        <v>0</v>
      </c>
      <c r="Y23" s="79">
        <v>0</v>
      </c>
      <c r="Z23" s="78">
        <v>0</v>
      </c>
      <c r="AA23" s="79">
        <v>0</v>
      </c>
      <c r="AB23" s="78">
        <v>0</v>
      </c>
      <c r="AC23" s="79">
        <v>0</v>
      </c>
      <c r="AD23" s="78">
        <v>0</v>
      </c>
      <c r="AE23" s="79">
        <v>0</v>
      </c>
      <c r="AF23" s="78">
        <v>0</v>
      </c>
      <c r="AG23" s="79">
        <v>0</v>
      </c>
      <c r="AH23" s="78">
        <v>0</v>
      </c>
      <c r="AI23" s="79">
        <v>0</v>
      </c>
      <c r="AJ23" s="78">
        <v>0</v>
      </c>
      <c r="AK23" s="79">
        <v>0</v>
      </c>
      <c r="AL23" s="78">
        <v>0</v>
      </c>
      <c r="AM23" s="79">
        <v>0</v>
      </c>
      <c r="AN23" s="80">
        <v>0</v>
      </c>
      <c r="AO23" s="3"/>
      <c r="AP23" s="21"/>
      <c r="AQ23" s="3"/>
      <c r="AR23" s="77">
        <v>0</v>
      </c>
      <c r="AS23" s="78">
        <v>0</v>
      </c>
      <c r="AT23" s="79">
        <v>0</v>
      </c>
      <c r="AU23" s="78">
        <v>0</v>
      </c>
      <c r="AV23" s="79">
        <v>0</v>
      </c>
      <c r="AW23" s="78">
        <v>0</v>
      </c>
      <c r="AX23" s="79">
        <v>0</v>
      </c>
      <c r="AY23" s="78">
        <v>0</v>
      </c>
      <c r="AZ23" s="79">
        <v>0</v>
      </c>
      <c r="BA23" s="78">
        <v>0</v>
      </c>
      <c r="BB23" s="79">
        <v>0</v>
      </c>
      <c r="BC23" s="78">
        <v>0</v>
      </c>
      <c r="BD23" s="79">
        <v>0</v>
      </c>
      <c r="BE23" s="78">
        <v>0</v>
      </c>
      <c r="BF23" s="79">
        <v>0</v>
      </c>
      <c r="BG23" s="78">
        <v>0</v>
      </c>
      <c r="BH23" s="79">
        <v>0</v>
      </c>
      <c r="BI23" s="78">
        <v>0</v>
      </c>
      <c r="BJ23" s="79">
        <v>0</v>
      </c>
      <c r="BK23" s="78">
        <v>0</v>
      </c>
      <c r="BL23" s="79">
        <v>0</v>
      </c>
      <c r="BM23" s="78">
        <v>0</v>
      </c>
      <c r="BN23" s="79">
        <v>0</v>
      </c>
      <c r="BO23" s="78">
        <v>0</v>
      </c>
      <c r="BP23" s="79">
        <v>0</v>
      </c>
      <c r="BQ23" s="78">
        <v>0</v>
      </c>
      <c r="BR23" s="79">
        <v>0</v>
      </c>
      <c r="BS23" s="78">
        <v>0</v>
      </c>
      <c r="BT23" s="79">
        <v>0</v>
      </c>
      <c r="BU23" s="78">
        <v>0</v>
      </c>
      <c r="BV23" s="79">
        <v>0</v>
      </c>
      <c r="BW23" s="78">
        <v>0</v>
      </c>
      <c r="BX23" s="79">
        <v>0</v>
      </c>
      <c r="BY23" s="78">
        <v>0</v>
      </c>
      <c r="BZ23" s="79">
        <v>0</v>
      </c>
      <c r="CA23" s="80">
        <v>0</v>
      </c>
      <c r="CB23" s="3"/>
      <c r="CC23" s="32"/>
      <c r="CD23" s="3"/>
      <c r="CE23" s="33"/>
      <c r="CF23" s="3"/>
      <c r="CG23" s="77">
        <v>0</v>
      </c>
      <c r="CH23" s="78">
        <v>0</v>
      </c>
      <c r="CI23" s="79">
        <v>0</v>
      </c>
      <c r="CJ23" s="78">
        <v>0</v>
      </c>
      <c r="CK23" s="79">
        <v>0</v>
      </c>
      <c r="CL23" s="78">
        <v>0</v>
      </c>
      <c r="CM23" s="79">
        <v>0</v>
      </c>
      <c r="CN23" s="78">
        <v>0</v>
      </c>
      <c r="CO23" s="79">
        <v>0</v>
      </c>
      <c r="CP23" s="78">
        <v>0</v>
      </c>
      <c r="CQ23" s="79">
        <v>0</v>
      </c>
      <c r="CR23" s="78">
        <v>0</v>
      </c>
      <c r="CS23" s="79">
        <v>0</v>
      </c>
      <c r="CT23" s="78">
        <v>0</v>
      </c>
      <c r="CU23" s="79">
        <v>0</v>
      </c>
      <c r="CV23" s="78">
        <v>0</v>
      </c>
      <c r="CW23" s="79">
        <v>0</v>
      </c>
      <c r="CX23" s="78">
        <v>0</v>
      </c>
      <c r="CY23" s="79">
        <v>0</v>
      </c>
      <c r="CZ23" s="78">
        <v>0</v>
      </c>
      <c r="DA23" s="79">
        <v>0</v>
      </c>
      <c r="DB23" s="78">
        <v>0</v>
      </c>
      <c r="DC23" s="79">
        <v>0</v>
      </c>
      <c r="DD23" s="78">
        <v>0</v>
      </c>
      <c r="DE23" s="79">
        <v>0</v>
      </c>
      <c r="DF23" s="78">
        <v>0</v>
      </c>
      <c r="DG23" s="79">
        <v>0</v>
      </c>
      <c r="DH23" s="78">
        <v>0</v>
      </c>
      <c r="DI23" s="79">
        <v>0</v>
      </c>
      <c r="DJ23" s="78">
        <v>0</v>
      </c>
      <c r="DK23" s="79">
        <v>0</v>
      </c>
      <c r="DL23" s="78">
        <v>0</v>
      </c>
      <c r="DM23" s="79">
        <v>0</v>
      </c>
      <c r="DN23" s="78">
        <v>0</v>
      </c>
      <c r="DO23" s="79">
        <v>0</v>
      </c>
      <c r="DP23" s="80">
        <v>0</v>
      </c>
      <c r="DQ23" s="3"/>
      <c r="DR23" s="34"/>
      <c r="DS23" s="3"/>
      <c r="DT23" s="77">
        <v>0</v>
      </c>
      <c r="DU23" s="78">
        <v>0</v>
      </c>
      <c r="DV23" s="79">
        <v>0</v>
      </c>
      <c r="DW23" s="78">
        <v>0</v>
      </c>
      <c r="DX23" s="79">
        <v>0</v>
      </c>
      <c r="DY23" s="78">
        <v>0</v>
      </c>
      <c r="DZ23" s="79">
        <v>0</v>
      </c>
      <c r="EA23" s="78">
        <v>0</v>
      </c>
      <c r="EB23" s="79">
        <v>0</v>
      </c>
      <c r="EC23" s="78">
        <v>0</v>
      </c>
      <c r="ED23" s="79">
        <v>0</v>
      </c>
      <c r="EE23" s="78">
        <v>0</v>
      </c>
      <c r="EF23" s="79">
        <v>0</v>
      </c>
      <c r="EG23" s="78">
        <v>0</v>
      </c>
      <c r="EH23" s="79">
        <v>0</v>
      </c>
      <c r="EI23" s="78">
        <v>0</v>
      </c>
      <c r="EJ23" s="79">
        <v>0</v>
      </c>
      <c r="EK23" s="78">
        <v>0</v>
      </c>
      <c r="EL23" s="79">
        <v>0</v>
      </c>
      <c r="EM23" s="78">
        <v>0</v>
      </c>
      <c r="EN23" s="79">
        <v>0</v>
      </c>
      <c r="EO23" s="78">
        <v>0</v>
      </c>
      <c r="EP23" s="79">
        <v>0</v>
      </c>
      <c r="EQ23" s="78">
        <v>0</v>
      </c>
      <c r="ER23" s="79">
        <v>0</v>
      </c>
      <c r="ES23" s="78">
        <v>0</v>
      </c>
      <c r="ET23" s="79">
        <v>0</v>
      </c>
      <c r="EU23" s="78">
        <v>0</v>
      </c>
      <c r="EV23" s="79">
        <v>0</v>
      </c>
      <c r="EW23" s="78">
        <v>0</v>
      </c>
      <c r="EX23" s="79">
        <v>0</v>
      </c>
      <c r="EY23" s="78">
        <v>0</v>
      </c>
      <c r="EZ23" s="79">
        <v>0</v>
      </c>
      <c r="FA23" s="78">
        <v>0</v>
      </c>
      <c r="FB23" s="79">
        <v>0</v>
      </c>
      <c r="FC23" s="80">
        <v>0</v>
      </c>
      <c r="FD23" s="3"/>
      <c r="FE23" s="35"/>
      <c r="FF23" s="3"/>
      <c r="FG23" s="36"/>
      <c r="FI23" s="81" t="b">
        <v>1</v>
      </c>
    </row>
    <row r="24" spans="2:165" hidden="1" outlineLevel="1">
      <c r="B24" s="38">
        <v>17</v>
      </c>
      <c r="C24" s="82" t="s">
        <v>32</v>
      </c>
      <c r="E24" s="40">
        <v>0</v>
      </c>
      <c r="F24" s="41">
        <v>0</v>
      </c>
      <c r="G24" s="42">
        <v>0</v>
      </c>
      <c r="H24" s="41">
        <v>0</v>
      </c>
      <c r="I24" s="42">
        <v>0</v>
      </c>
      <c r="J24" s="41">
        <v>0</v>
      </c>
      <c r="K24" s="42">
        <v>0</v>
      </c>
      <c r="L24" s="41">
        <v>0</v>
      </c>
      <c r="M24" s="42">
        <v>0</v>
      </c>
      <c r="N24" s="41">
        <v>0</v>
      </c>
      <c r="O24" s="42">
        <v>0</v>
      </c>
      <c r="P24" s="41">
        <v>0</v>
      </c>
      <c r="Q24" s="42">
        <v>0</v>
      </c>
      <c r="R24" s="41">
        <v>0</v>
      </c>
      <c r="S24" s="42">
        <v>0</v>
      </c>
      <c r="T24" s="41">
        <v>0</v>
      </c>
      <c r="U24" s="42">
        <v>0</v>
      </c>
      <c r="V24" s="41">
        <v>0</v>
      </c>
      <c r="W24" s="42">
        <v>0</v>
      </c>
      <c r="X24" s="41">
        <v>0</v>
      </c>
      <c r="Y24" s="42">
        <v>0</v>
      </c>
      <c r="Z24" s="41">
        <v>0</v>
      </c>
      <c r="AA24" s="42">
        <v>0</v>
      </c>
      <c r="AB24" s="41">
        <v>0</v>
      </c>
      <c r="AC24" s="42">
        <v>0</v>
      </c>
      <c r="AD24" s="41">
        <v>0</v>
      </c>
      <c r="AE24" s="42">
        <v>0</v>
      </c>
      <c r="AF24" s="41">
        <v>0</v>
      </c>
      <c r="AG24" s="42">
        <v>0</v>
      </c>
      <c r="AH24" s="41">
        <v>0</v>
      </c>
      <c r="AI24" s="42">
        <v>0</v>
      </c>
      <c r="AJ24" s="41">
        <v>0</v>
      </c>
      <c r="AK24" s="42">
        <v>0</v>
      </c>
      <c r="AL24" s="41">
        <v>0</v>
      </c>
      <c r="AM24" s="42">
        <v>0</v>
      </c>
      <c r="AN24" s="43">
        <v>0</v>
      </c>
      <c r="AO24" s="3"/>
      <c r="AP24" s="21"/>
      <c r="AQ24" s="3"/>
      <c r="AR24" s="40">
        <v>0</v>
      </c>
      <c r="AS24" s="41">
        <v>0</v>
      </c>
      <c r="AT24" s="42">
        <v>0</v>
      </c>
      <c r="AU24" s="41">
        <v>0</v>
      </c>
      <c r="AV24" s="42">
        <v>0</v>
      </c>
      <c r="AW24" s="41">
        <v>0</v>
      </c>
      <c r="AX24" s="42">
        <v>0</v>
      </c>
      <c r="AY24" s="41">
        <v>0</v>
      </c>
      <c r="AZ24" s="42">
        <v>0</v>
      </c>
      <c r="BA24" s="41">
        <v>0</v>
      </c>
      <c r="BB24" s="42">
        <v>0</v>
      </c>
      <c r="BC24" s="41">
        <v>0</v>
      </c>
      <c r="BD24" s="42">
        <v>0</v>
      </c>
      <c r="BE24" s="41">
        <v>0</v>
      </c>
      <c r="BF24" s="42">
        <v>0</v>
      </c>
      <c r="BG24" s="41">
        <v>0</v>
      </c>
      <c r="BH24" s="42">
        <v>0</v>
      </c>
      <c r="BI24" s="41">
        <v>0</v>
      </c>
      <c r="BJ24" s="42">
        <v>0</v>
      </c>
      <c r="BK24" s="41">
        <v>0</v>
      </c>
      <c r="BL24" s="42">
        <v>0</v>
      </c>
      <c r="BM24" s="41">
        <v>0</v>
      </c>
      <c r="BN24" s="42">
        <v>0</v>
      </c>
      <c r="BO24" s="41">
        <v>0</v>
      </c>
      <c r="BP24" s="42">
        <v>0</v>
      </c>
      <c r="BQ24" s="41">
        <v>0</v>
      </c>
      <c r="BR24" s="42">
        <v>0</v>
      </c>
      <c r="BS24" s="41">
        <v>0</v>
      </c>
      <c r="BT24" s="42">
        <v>0</v>
      </c>
      <c r="BU24" s="41">
        <v>0</v>
      </c>
      <c r="BV24" s="42">
        <v>0</v>
      </c>
      <c r="BW24" s="41">
        <v>0</v>
      </c>
      <c r="BX24" s="42">
        <v>0</v>
      </c>
      <c r="BY24" s="41">
        <v>0</v>
      </c>
      <c r="BZ24" s="42">
        <v>0</v>
      </c>
      <c r="CA24" s="43">
        <v>0</v>
      </c>
      <c r="CB24" s="3"/>
      <c r="CC24" s="32"/>
      <c r="CD24" s="3"/>
      <c r="CE24" s="33"/>
      <c r="CF24" s="3"/>
      <c r="CG24" s="40">
        <v>0</v>
      </c>
      <c r="CH24" s="41">
        <v>0</v>
      </c>
      <c r="CI24" s="42">
        <v>0</v>
      </c>
      <c r="CJ24" s="41">
        <v>0</v>
      </c>
      <c r="CK24" s="42">
        <v>0</v>
      </c>
      <c r="CL24" s="41">
        <v>0</v>
      </c>
      <c r="CM24" s="42">
        <v>0</v>
      </c>
      <c r="CN24" s="41">
        <v>0</v>
      </c>
      <c r="CO24" s="42">
        <v>0</v>
      </c>
      <c r="CP24" s="41">
        <v>0</v>
      </c>
      <c r="CQ24" s="42">
        <v>0</v>
      </c>
      <c r="CR24" s="41">
        <v>0</v>
      </c>
      <c r="CS24" s="42">
        <v>0</v>
      </c>
      <c r="CT24" s="41">
        <v>0</v>
      </c>
      <c r="CU24" s="42">
        <v>0</v>
      </c>
      <c r="CV24" s="41">
        <v>0</v>
      </c>
      <c r="CW24" s="42">
        <v>0</v>
      </c>
      <c r="CX24" s="41">
        <v>0</v>
      </c>
      <c r="CY24" s="42">
        <v>0</v>
      </c>
      <c r="CZ24" s="41">
        <v>0</v>
      </c>
      <c r="DA24" s="42">
        <v>0</v>
      </c>
      <c r="DB24" s="41">
        <v>0</v>
      </c>
      <c r="DC24" s="42">
        <v>0</v>
      </c>
      <c r="DD24" s="41">
        <v>0</v>
      </c>
      <c r="DE24" s="42">
        <v>0</v>
      </c>
      <c r="DF24" s="41">
        <v>0</v>
      </c>
      <c r="DG24" s="42">
        <v>0</v>
      </c>
      <c r="DH24" s="41">
        <v>0</v>
      </c>
      <c r="DI24" s="42">
        <v>0</v>
      </c>
      <c r="DJ24" s="41">
        <v>0</v>
      </c>
      <c r="DK24" s="42">
        <v>0</v>
      </c>
      <c r="DL24" s="41">
        <v>0</v>
      </c>
      <c r="DM24" s="42">
        <v>0</v>
      </c>
      <c r="DN24" s="41">
        <v>0</v>
      </c>
      <c r="DO24" s="42">
        <v>0</v>
      </c>
      <c r="DP24" s="43">
        <v>0</v>
      </c>
      <c r="DQ24" s="3"/>
      <c r="DR24" s="34"/>
      <c r="DS24" s="3"/>
      <c r="DT24" s="40">
        <v>0</v>
      </c>
      <c r="DU24" s="41">
        <v>0</v>
      </c>
      <c r="DV24" s="42">
        <v>0</v>
      </c>
      <c r="DW24" s="41">
        <v>0</v>
      </c>
      <c r="DX24" s="42">
        <v>0</v>
      </c>
      <c r="DY24" s="41">
        <v>0</v>
      </c>
      <c r="DZ24" s="42">
        <v>0</v>
      </c>
      <c r="EA24" s="41">
        <v>0</v>
      </c>
      <c r="EB24" s="42">
        <v>0</v>
      </c>
      <c r="EC24" s="41">
        <v>0</v>
      </c>
      <c r="ED24" s="42">
        <v>0</v>
      </c>
      <c r="EE24" s="41">
        <v>0</v>
      </c>
      <c r="EF24" s="42">
        <v>0</v>
      </c>
      <c r="EG24" s="41">
        <v>0</v>
      </c>
      <c r="EH24" s="42">
        <v>0</v>
      </c>
      <c r="EI24" s="41">
        <v>0</v>
      </c>
      <c r="EJ24" s="42">
        <v>0</v>
      </c>
      <c r="EK24" s="41">
        <v>0</v>
      </c>
      <c r="EL24" s="42">
        <v>0</v>
      </c>
      <c r="EM24" s="41">
        <v>0</v>
      </c>
      <c r="EN24" s="42">
        <v>0</v>
      </c>
      <c r="EO24" s="41">
        <v>0</v>
      </c>
      <c r="EP24" s="42">
        <v>0</v>
      </c>
      <c r="EQ24" s="41">
        <v>0</v>
      </c>
      <c r="ER24" s="42">
        <v>0</v>
      </c>
      <c r="ES24" s="41">
        <v>0</v>
      </c>
      <c r="ET24" s="42">
        <v>0</v>
      </c>
      <c r="EU24" s="41">
        <v>0</v>
      </c>
      <c r="EV24" s="42">
        <v>0</v>
      </c>
      <c r="EW24" s="41">
        <v>0</v>
      </c>
      <c r="EX24" s="42">
        <v>0</v>
      </c>
      <c r="EY24" s="41">
        <v>0</v>
      </c>
      <c r="EZ24" s="42">
        <v>0</v>
      </c>
      <c r="FA24" s="41">
        <v>0</v>
      </c>
      <c r="FB24" s="42">
        <v>0</v>
      </c>
      <c r="FC24" s="43">
        <v>0</v>
      </c>
      <c r="FD24" s="3"/>
      <c r="FE24" s="35"/>
      <c r="FF24" s="3"/>
      <c r="FG24" s="36"/>
      <c r="FI24" s="44" t="b">
        <v>1</v>
      </c>
    </row>
    <row r="25" spans="2:165" hidden="1" outlineLevel="1">
      <c r="B25" s="45">
        <v>18</v>
      </c>
      <c r="C25" s="74" t="s">
        <v>33</v>
      </c>
      <c r="E25" s="47">
        <v>0</v>
      </c>
      <c r="F25" s="48">
        <v>0</v>
      </c>
      <c r="G25" s="49">
        <v>0</v>
      </c>
      <c r="H25" s="48">
        <v>0</v>
      </c>
      <c r="I25" s="49">
        <v>0</v>
      </c>
      <c r="J25" s="48">
        <v>0</v>
      </c>
      <c r="K25" s="49">
        <v>0</v>
      </c>
      <c r="L25" s="48">
        <v>0</v>
      </c>
      <c r="M25" s="49">
        <v>0</v>
      </c>
      <c r="N25" s="48">
        <v>0</v>
      </c>
      <c r="O25" s="49">
        <v>0</v>
      </c>
      <c r="P25" s="48">
        <v>0</v>
      </c>
      <c r="Q25" s="49">
        <v>0</v>
      </c>
      <c r="R25" s="48">
        <v>0</v>
      </c>
      <c r="S25" s="49">
        <v>0</v>
      </c>
      <c r="T25" s="48">
        <v>0</v>
      </c>
      <c r="U25" s="49">
        <v>0</v>
      </c>
      <c r="V25" s="48">
        <v>0</v>
      </c>
      <c r="W25" s="49">
        <v>0</v>
      </c>
      <c r="X25" s="48">
        <v>0</v>
      </c>
      <c r="Y25" s="49">
        <v>0</v>
      </c>
      <c r="Z25" s="48">
        <v>0</v>
      </c>
      <c r="AA25" s="49">
        <v>0</v>
      </c>
      <c r="AB25" s="48">
        <v>0</v>
      </c>
      <c r="AC25" s="49">
        <v>0</v>
      </c>
      <c r="AD25" s="48">
        <v>0</v>
      </c>
      <c r="AE25" s="49">
        <v>0</v>
      </c>
      <c r="AF25" s="48">
        <v>0</v>
      </c>
      <c r="AG25" s="49">
        <v>0</v>
      </c>
      <c r="AH25" s="48">
        <v>0</v>
      </c>
      <c r="AI25" s="49">
        <v>0</v>
      </c>
      <c r="AJ25" s="48">
        <v>0</v>
      </c>
      <c r="AK25" s="49">
        <v>0</v>
      </c>
      <c r="AL25" s="48">
        <v>0</v>
      </c>
      <c r="AM25" s="49">
        <v>0</v>
      </c>
      <c r="AN25" s="50">
        <v>0</v>
      </c>
      <c r="AO25" s="3"/>
      <c r="AP25" s="21"/>
      <c r="AQ25" s="3"/>
      <c r="AR25" s="47">
        <v>0</v>
      </c>
      <c r="AS25" s="48">
        <v>0</v>
      </c>
      <c r="AT25" s="49">
        <v>0</v>
      </c>
      <c r="AU25" s="48">
        <v>0</v>
      </c>
      <c r="AV25" s="49">
        <v>0</v>
      </c>
      <c r="AW25" s="48">
        <v>0</v>
      </c>
      <c r="AX25" s="49">
        <v>0</v>
      </c>
      <c r="AY25" s="48">
        <v>0</v>
      </c>
      <c r="AZ25" s="49">
        <v>0</v>
      </c>
      <c r="BA25" s="48">
        <v>0</v>
      </c>
      <c r="BB25" s="49">
        <v>0</v>
      </c>
      <c r="BC25" s="48">
        <v>0</v>
      </c>
      <c r="BD25" s="49">
        <v>0</v>
      </c>
      <c r="BE25" s="48">
        <v>0</v>
      </c>
      <c r="BF25" s="49">
        <v>0</v>
      </c>
      <c r="BG25" s="48">
        <v>0</v>
      </c>
      <c r="BH25" s="49">
        <v>0</v>
      </c>
      <c r="BI25" s="48">
        <v>0</v>
      </c>
      <c r="BJ25" s="49">
        <v>0</v>
      </c>
      <c r="BK25" s="48">
        <v>0</v>
      </c>
      <c r="BL25" s="49">
        <v>0</v>
      </c>
      <c r="BM25" s="48">
        <v>0</v>
      </c>
      <c r="BN25" s="49">
        <v>0</v>
      </c>
      <c r="BO25" s="48">
        <v>0</v>
      </c>
      <c r="BP25" s="49">
        <v>0</v>
      </c>
      <c r="BQ25" s="48">
        <v>0</v>
      </c>
      <c r="BR25" s="49">
        <v>0</v>
      </c>
      <c r="BS25" s="48">
        <v>0</v>
      </c>
      <c r="BT25" s="49">
        <v>0</v>
      </c>
      <c r="BU25" s="48">
        <v>0</v>
      </c>
      <c r="BV25" s="49">
        <v>0</v>
      </c>
      <c r="BW25" s="48">
        <v>0</v>
      </c>
      <c r="BX25" s="49">
        <v>0</v>
      </c>
      <c r="BY25" s="48">
        <v>0</v>
      </c>
      <c r="BZ25" s="49">
        <v>0</v>
      </c>
      <c r="CA25" s="50">
        <v>0</v>
      </c>
      <c r="CB25" s="3"/>
      <c r="CC25" s="32"/>
      <c r="CD25" s="3"/>
      <c r="CE25" s="33"/>
      <c r="CF25" s="3"/>
      <c r="CG25" s="47">
        <v>0</v>
      </c>
      <c r="CH25" s="48">
        <v>0</v>
      </c>
      <c r="CI25" s="49">
        <v>0</v>
      </c>
      <c r="CJ25" s="48">
        <v>0</v>
      </c>
      <c r="CK25" s="49">
        <v>0</v>
      </c>
      <c r="CL25" s="48">
        <v>0</v>
      </c>
      <c r="CM25" s="49">
        <v>0</v>
      </c>
      <c r="CN25" s="48">
        <v>0</v>
      </c>
      <c r="CO25" s="49">
        <v>0</v>
      </c>
      <c r="CP25" s="48">
        <v>0</v>
      </c>
      <c r="CQ25" s="49">
        <v>0</v>
      </c>
      <c r="CR25" s="48">
        <v>0</v>
      </c>
      <c r="CS25" s="49">
        <v>0</v>
      </c>
      <c r="CT25" s="48">
        <v>0</v>
      </c>
      <c r="CU25" s="49">
        <v>0</v>
      </c>
      <c r="CV25" s="48">
        <v>0</v>
      </c>
      <c r="CW25" s="49">
        <v>0</v>
      </c>
      <c r="CX25" s="48">
        <v>0</v>
      </c>
      <c r="CY25" s="49">
        <v>0</v>
      </c>
      <c r="CZ25" s="48">
        <v>0</v>
      </c>
      <c r="DA25" s="49">
        <v>0</v>
      </c>
      <c r="DB25" s="48">
        <v>0</v>
      </c>
      <c r="DC25" s="49">
        <v>0</v>
      </c>
      <c r="DD25" s="48">
        <v>0</v>
      </c>
      <c r="DE25" s="49">
        <v>0</v>
      </c>
      <c r="DF25" s="48">
        <v>0</v>
      </c>
      <c r="DG25" s="49">
        <v>0</v>
      </c>
      <c r="DH25" s="48">
        <v>0</v>
      </c>
      <c r="DI25" s="49">
        <v>0</v>
      </c>
      <c r="DJ25" s="48">
        <v>0</v>
      </c>
      <c r="DK25" s="49">
        <v>0</v>
      </c>
      <c r="DL25" s="48">
        <v>0</v>
      </c>
      <c r="DM25" s="49">
        <v>0</v>
      </c>
      <c r="DN25" s="48">
        <v>0</v>
      </c>
      <c r="DO25" s="49">
        <v>0</v>
      </c>
      <c r="DP25" s="50">
        <v>0</v>
      </c>
      <c r="DQ25" s="3"/>
      <c r="DR25" s="34"/>
      <c r="DS25" s="3"/>
      <c r="DT25" s="47">
        <v>0</v>
      </c>
      <c r="DU25" s="48">
        <v>0</v>
      </c>
      <c r="DV25" s="49">
        <v>0</v>
      </c>
      <c r="DW25" s="48">
        <v>0</v>
      </c>
      <c r="DX25" s="49">
        <v>0</v>
      </c>
      <c r="DY25" s="48">
        <v>0</v>
      </c>
      <c r="DZ25" s="49">
        <v>0</v>
      </c>
      <c r="EA25" s="48">
        <v>0</v>
      </c>
      <c r="EB25" s="49">
        <v>0</v>
      </c>
      <c r="EC25" s="48">
        <v>0</v>
      </c>
      <c r="ED25" s="49">
        <v>0</v>
      </c>
      <c r="EE25" s="48">
        <v>0</v>
      </c>
      <c r="EF25" s="49">
        <v>0</v>
      </c>
      <c r="EG25" s="48">
        <v>0</v>
      </c>
      <c r="EH25" s="49">
        <v>0</v>
      </c>
      <c r="EI25" s="48">
        <v>0</v>
      </c>
      <c r="EJ25" s="49">
        <v>0</v>
      </c>
      <c r="EK25" s="48">
        <v>0</v>
      </c>
      <c r="EL25" s="49">
        <v>0</v>
      </c>
      <c r="EM25" s="48">
        <v>0</v>
      </c>
      <c r="EN25" s="49">
        <v>0</v>
      </c>
      <c r="EO25" s="48">
        <v>0</v>
      </c>
      <c r="EP25" s="49">
        <v>0</v>
      </c>
      <c r="EQ25" s="48">
        <v>0</v>
      </c>
      <c r="ER25" s="49">
        <v>0</v>
      </c>
      <c r="ES25" s="48">
        <v>0</v>
      </c>
      <c r="ET25" s="49">
        <v>0</v>
      </c>
      <c r="EU25" s="48">
        <v>0</v>
      </c>
      <c r="EV25" s="49">
        <v>0</v>
      </c>
      <c r="EW25" s="48">
        <v>0</v>
      </c>
      <c r="EX25" s="49">
        <v>0</v>
      </c>
      <c r="EY25" s="48">
        <v>0</v>
      </c>
      <c r="EZ25" s="49">
        <v>0</v>
      </c>
      <c r="FA25" s="48">
        <v>0</v>
      </c>
      <c r="FB25" s="49">
        <v>0</v>
      </c>
      <c r="FC25" s="50">
        <v>0</v>
      </c>
      <c r="FD25" s="3"/>
      <c r="FE25" s="35"/>
      <c r="FF25" s="3"/>
      <c r="FG25" s="36"/>
      <c r="FI25" s="51" t="b">
        <v>1</v>
      </c>
    </row>
    <row r="26" spans="2:165" hidden="1" outlineLevel="1">
      <c r="B26" s="52">
        <v>19</v>
      </c>
      <c r="C26" s="73" t="s">
        <v>34</v>
      </c>
      <c r="E26" s="54">
        <v>0</v>
      </c>
      <c r="F26" s="55">
        <v>0</v>
      </c>
      <c r="G26" s="56">
        <v>0</v>
      </c>
      <c r="H26" s="55">
        <v>0</v>
      </c>
      <c r="I26" s="56">
        <v>0</v>
      </c>
      <c r="J26" s="55">
        <v>0</v>
      </c>
      <c r="K26" s="56">
        <v>0</v>
      </c>
      <c r="L26" s="55">
        <v>0</v>
      </c>
      <c r="M26" s="56">
        <v>0</v>
      </c>
      <c r="N26" s="55">
        <v>0</v>
      </c>
      <c r="O26" s="56">
        <v>0</v>
      </c>
      <c r="P26" s="55">
        <v>0</v>
      </c>
      <c r="Q26" s="56">
        <v>0</v>
      </c>
      <c r="R26" s="55">
        <v>0</v>
      </c>
      <c r="S26" s="56">
        <v>0</v>
      </c>
      <c r="T26" s="55">
        <v>0</v>
      </c>
      <c r="U26" s="56">
        <v>0</v>
      </c>
      <c r="V26" s="55">
        <v>0</v>
      </c>
      <c r="W26" s="56">
        <v>0</v>
      </c>
      <c r="X26" s="55">
        <v>0</v>
      </c>
      <c r="Y26" s="56">
        <v>0</v>
      </c>
      <c r="Z26" s="55">
        <v>0</v>
      </c>
      <c r="AA26" s="56">
        <v>0</v>
      </c>
      <c r="AB26" s="55">
        <v>0</v>
      </c>
      <c r="AC26" s="56">
        <v>0</v>
      </c>
      <c r="AD26" s="55">
        <v>0</v>
      </c>
      <c r="AE26" s="56">
        <v>0</v>
      </c>
      <c r="AF26" s="55">
        <v>0</v>
      </c>
      <c r="AG26" s="56">
        <v>0</v>
      </c>
      <c r="AH26" s="55">
        <v>0</v>
      </c>
      <c r="AI26" s="56">
        <v>0</v>
      </c>
      <c r="AJ26" s="55">
        <v>0</v>
      </c>
      <c r="AK26" s="56">
        <v>0</v>
      </c>
      <c r="AL26" s="55">
        <v>0</v>
      </c>
      <c r="AM26" s="56">
        <v>0</v>
      </c>
      <c r="AN26" s="57">
        <v>0</v>
      </c>
      <c r="AO26" s="3"/>
      <c r="AP26" s="21"/>
      <c r="AQ26" s="3"/>
      <c r="AR26" s="54">
        <v>0</v>
      </c>
      <c r="AS26" s="55">
        <v>0</v>
      </c>
      <c r="AT26" s="56">
        <v>0</v>
      </c>
      <c r="AU26" s="55">
        <v>0</v>
      </c>
      <c r="AV26" s="56">
        <v>0</v>
      </c>
      <c r="AW26" s="55">
        <v>0</v>
      </c>
      <c r="AX26" s="56">
        <v>0</v>
      </c>
      <c r="AY26" s="55">
        <v>0</v>
      </c>
      <c r="AZ26" s="56">
        <v>0</v>
      </c>
      <c r="BA26" s="55">
        <v>0</v>
      </c>
      <c r="BB26" s="56">
        <v>0</v>
      </c>
      <c r="BC26" s="55">
        <v>0</v>
      </c>
      <c r="BD26" s="56">
        <v>0</v>
      </c>
      <c r="BE26" s="55">
        <v>0</v>
      </c>
      <c r="BF26" s="56">
        <v>0</v>
      </c>
      <c r="BG26" s="55">
        <v>0</v>
      </c>
      <c r="BH26" s="56">
        <v>0</v>
      </c>
      <c r="BI26" s="55">
        <v>0</v>
      </c>
      <c r="BJ26" s="56">
        <v>0</v>
      </c>
      <c r="BK26" s="55">
        <v>0</v>
      </c>
      <c r="BL26" s="56">
        <v>0</v>
      </c>
      <c r="BM26" s="55">
        <v>0</v>
      </c>
      <c r="BN26" s="56">
        <v>0</v>
      </c>
      <c r="BO26" s="55">
        <v>0</v>
      </c>
      <c r="BP26" s="56">
        <v>0</v>
      </c>
      <c r="BQ26" s="55">
        <v>0</v>
      </c>
      <c r="BR26" s="56">
        <v>0</v>
      </c>
      <c r="BS26" s="55">
        <v>0</v>
      </c>
      <c r="BT26" s="56">
        <v>0</v>
      </c>
      <c r="BU26" s="55">
        <v>0</v>
      </c>
      <c r="BV26" s="56">
        <v>0</v>
      </c>
      <c r="BW26" s="55">
        <v>0</v>
      </c>
      <c r="BX26" s="56">
        <v>0</v>
      </c>
      <c r="BY26" s="55">
        <v>0</v>
      </c>
      <c r="BZ26" s="56">
        <v>0</v>
      </c>
      <c r="CA26" s="57">
        <v>0</v>
      </c>
      <c r="CB26" s="3"/>
      <c r="CC26" s="32"/>
      <c r="CD26" s="3"/>
      <c r="CE26" s="33"/>
      <c r="CF26" s="3"/>
      <c r="CG26" s="54">
        <v>0</v>
      </c>
      <c r="CH26" s="55">
        <v>0</v>
      </c>
      <c r="CI26" s="56">
        <v>0</v>
      </c>
      <c r="CJ26" s="55">
        <v>0</v>
      </c>
      <c r="CK26" s="56">
        <v>0</v>
      </c>
      <c r="CL26" s="55">
        <v>0</v>
      </c>
      <c r="CM26" s="56">
        <v>0</v>
      </c>
      <c r="CN26" s="55">
        <v>0</v>
      </c>
      <c r="CO26" s="56">
        <v>0</v>
      </c>
      <c r="CP26" s="55">
        <v>0</v>
      </c>
      <c r="CQ26" s="56">
        <v>0</v>
      </c>
      <c r="CR26" s="55">
        <v>0</v>
      </c>
      <c r="CS26" s="56">
        <v>0</v>
      </c>
      <c r="CT26" s="55">
        <v>0</v>
      </c>
      <c r="CU26" s="56">
        <v>0</v>
      </c>
      <c r="CV26" s="55">
        <v>0</v>
      </c>
      <c r="CW26" s="56">
        <v>0</v>
      </c>
      <c r="CX26" s="55">
        <v>0</v>
      </c>
      <c r="CY26" s="56">
        <v>0</v>
      </c>
      <c r="CZ26" s="55">
        <v>0</v>
      </c>
      <c r="DA26" s="56">
        <v>0</v>
      </c>
      <c r="DB26" s="55">
        <v>0</v>
      </c>
      <c r="DC26" s="56">
        <v>0</v>
      </c>
      <c r="DD26" s="55">
        <v>0</v>
      </c>
      <c r="DE26" s="56">
        <v>0</v>
      </c>
      <c r="DF26" s="55">
        <v>0</v>
      </c>
      <c r="DG26" s="56">
        <v>0</v>
      </c>
      <c r="DH26" s="55">
        <v>0</v>
      </c>
      <c r="DI26" s="56">
        <v>0</v>
      </c>
      <c r="DJ26" s="55">
        <v>0</v>
      </c>
      <c r="DK26" s="56">
        <v>0</v>
      </c>
      <c r="DL26" s="55">
        <v>0</v>
      </c>
      <c r="DM26" s="56">
        <v>0</v>
      </c>
      <c r="DN26" s="55">
        <v>0</v>
      </c>
      <c r="DO26" s="56">
        <v>0</v>
      </c>
      <c r="DP26" s="57">
        <v>0</v>
      </c>
      <c r="DQ26" s="3"/>
      <c r="DR26" s="34"/>
      <c r="DS26" s="3"/>
      <c r="DT26" s="54">
        <v>0</v>
      </c>
      <c r="DU26" s="55">
        <v>0</v>
      </c>
      <c r="DV26" s="56">
        <v>0</v>
      </c>
      <c r="DW26" s="55">
        <v>0</v>
      </c>
      <c r="DX26" s="56">
        <v>0</v>
      </c>
      <c r="DY26" s="55">
        <v>0</v>
      </c>
      <c r="DZ26" s="56">
        <v>0</v>
      </c>
      <c r="EA26" s="55">
        <v>0</v>
      </c>
      <c r="EB26" s="56">
        <v>0</v>
      </c>
      <c r="EC26" s="55">
        <v>0</v>
      </c>
      <c r="ED26" s="56">
        <v>0</v>
      </c>
      <c r="EE26" s="55">
        <v>0</v>
      </c>
      <c r="EF26" s="56">
        <v>0</v>
      </c>
      <c r="EG26" s="55">
        <v>0</v>
      </c>
      <c r="EH26" s="56">
        <v>0</v>
      </c>
      <c r="EI26" s="55">
        <v>0</v>
      </c>
      <c r="EJ26" s="56">
        <v>0</v>
      </c>
      <c r="EK26" s="55">
        <v>0</v>
      </c>
      <c r="EL26" s="56">
        <v>0</v>
      </c>
      <c r="EM26" s="55">
        <v>0</v>
      </c>
      <c r="EN26" s="56">
        <v>0</v>
      </c>
      <c r="EO26" s="55">
        <v>0</v>
      </c>
      <c r="EP26" s="56">
        <v>0</v>
      </c>
      <c r="EQ26" s="55">
        <v>0</v>
      </c>
      <c r="ER26" s="56">
        <v>0</v>
      </c>
      <c r="ES26" s="55">
        <v>0</v>
      </c>
      <c r="ET26" s="56">
        <v>0</v>
      </c>
      <c r="EU26" s="55">
        <v>0</v>
      </c>
      <c r="EV26" s="56">
        <v>0</v>
      </c>
      <c r="EW26" s="55">
        <v>0</v>
      </c>
      <c r="EX26" s="56">
        <v>0</v>
      </c>
      <c r="EY26" s="55">
        <v>0</v>
      </c>
      <c r="EZ26" s="56">
        <v>0</v>
      </c>
      <c r="FA26" s="55">
        <v>0</v>
      </c>
      <c r="FB26" s="56">
        <v>0</v>
      </c>
      <c r="FC26" s="57">
        <v>0</v>
      </c>
      <c r="FD26" s="3"/>
      <c r="FE26" s="35"/>
      <c r="FF26" s="3"/>
      <c r="FG26" s="36"/>
      <c r="FI26" s="58" t="b">
        <v>1</v>
      </c>
    </row>
    <row r="27" spans="2:165" hidden="1" outlineLevel="1">
      <c r="B27" s="45">
        <v>20</v>
      </c>
      <c r="C27" s="74" t="s">
        <v>35</v>
      </c>
      <c r="E27" s="47">
        <v>0</v>
      </c>
      <c r="F27" s="48">
        <v>0</v>
      </c>
      <c r="G27" s="49">
        <v>0</v>
      </c>
      <c r="H27" s="48">
        <v>0</v>
      </c>
      <c r="I27" s="49">
        <v>0</v>
      </c>
      <c r="J27" s="48">
        <v>0</v>
      </c>
      <c r="K27" s="49">
        <v>0</v>
      </c>
      <c r="L27" s="48">
        <v>0</v>
      </c>
      <c r="M27" s="49">
        <v>0</v>
      </c>
      <c r="N27" s="48">
        <v>0</v>
      </c>
      <c r="O27" s="49">
        <v>0</v>
      </c>
      <c r="P27" s="48">
        <v>0</v>
      </c>
      <c r="Q27" s="49">
        <v>0</v>
      </c>
      <c r="R27" s="48">
        <v>0</v>
      </c>
      <c r="S27" s="49">
        <v>0</v>
      </c>
      <c r="T27" s="48">
        <v>0</v>
      </c>
      <c r="U27" s="49">
        <v>0</v>
      </c>
      <c r="V27" s="48">
        <v>0</v>
      </c>
      <c r="W27" s="49">
        <v>0</v>
      </c>
      <c r="X27" s="48">
        <v>0</v>
      </c>
      <c r="Y27" s="49">
        <v>0</v>
      </c>
      <c r="Z27" s="48">
        <v>0</v>
      </c>
      <c r="AA27" s="49">
        <v>0</v>
      </c>
      <c r="AB27" s="48">
        <v>0</v>
      </c>
      <c r="AC27" s="49">
        <v>0</v>
      </c>
      <c r="AD27" s="48">
        <v>0</v>
      </c>
      <c r="AE27" s="49">
        <v>0</v>
      </c>
      <c r="AF27" s="48">
        <v>0</v>
      </c>
      <c r="AG27" s="49">
        <v>0</v>
      </c>
      <c r="AH27" s="48">
        <v>0</v>
      </c>
      <c r="AI27" s="49">
        <v>0</v>
      </c>
      <c r="AJ27" s="48">
        <v>0</v>
      </c>
      <c r="AK27" s="49">
        <v>0</v>
      </c>
      <c r="AL27" s="48">
        <v>0</v>
      </c>
      <c r="AM27" s="49">
        <v>0</v>
      </c>
      <c r="AN27" s="50">
        <v>0</v>
      </c>
      <c r="AO27" s="3"/>
      <c r="AP27" s="21"/>
      <c r="AQ27" s="3"/>
      <c r="AR27" s="47">
        <v>0</v>
      </c>
      <c r="AS27" s="48">
        <v>0</v>
      </c>
      <c r="AT27" s="49">
        <v>0</v>
      </c>
      <c r="AU27" s="48">
        <v>0</v>
      </c>
      <c r="AV27" s="49">
        <v>0</v>
      </c>
      <c r="AW27" s="48">
        <v>0</v>
      </c>
      <c r="AX27" s="49">
        <v>0</v>
      </c>
      <c r="AY27" s="48">
        <v>0</v>
      </c>
      <c r="AZ27" s="49">
        <v>0</v>
      </c>
      <c r="BA27" s="48">
        <v>0</v>
      </c>
      <c r="BB27" s="49">
        <v>0</v>
      </c>
      <c r="BC27" s="48">
        <v>0</v>
      </c>
      <c r="BD27" s="49">
        <v>0</v>
      </c>
      <c r="BE27" s="48">
        <v>0</v>
      </c>
      <c r="BF27" s="49">
        <v>0</v>
      </c>
      <c r="BG27" s="48">
        <v>0</v>
      </c>
      <c r="BH27" s="49">
        <v>0</v>
      </c>
      <c r="BI27" s="48">
        <v>0</v>
      </c>
      <c r="BJ27" s="49">
        <v>0</v>
      </c>
      <c r="BK27" s="48">
        <v>0</v>
      </c>
      <c r="BL27" s="49">
        <v>0</v>
      </c>
      <c r="BM27" s="48">
        <v>0</v>
      </c>
      <c r="BN27" s="49">
        <v>0</v>
      </c>
      <c r="BO27" s="48">
        <v>0</v>
      </c>
      <c r="BP27" s="49">
        <v>0</v>
      </c>
      <c r="BQ27" s="48">
        <v>0</v>
      </c>
      <c r="BR27" s="49">
        <v>0</v>
      </c>
      <c r="BS27" s="48">
        <v>0</v>
      </c>
      <c r="BT27" s="49">
        <v>0</v>
      </c>
      <c r="BU27" s="48">
        <v>0</v>
      </c>
      <c r="BV27" s="49">
        <v>0</v>
      </c>
      <c r="BW27" s="48">
        <v>0</v>
      </c>
      <c r="BX27" s="49">
        <v>0</v>
      </c>
      <c r="BY27" s="48">
        <v>0</v>
      </c>
      <c r="BZ27" s="49">
        <v>0</v>
      </c>
      <c r="CA27" s="50">
        <v>0</v>
      </c>
      <c r="CB27" s="3"/>
      <c r="CC27" s="32"/>
      <c r="CD27" s="3"/>
      <c r="CE27" s="33"/>
      <c r="CF27" s="3"/>
      <c r="CG27" s="47">
        <v>0</v>
      </c>
      <c r="CH27" s="48">
        <v>0</v>
      </c>
      <c r="CI27" s="49">
        <v>0</v>
      </c>
      <c r="CJ27" s="48">
        <v>0</v>
      </c>
      <c r="CK27" s="49">
        <v>0</v>
      </c>
      <c r="CL27" s="48">
        <v>0</v>
      </c>
      <c r="CM27" s="49">
        <v>0</v>
      </c>
      <c r="CN27" s="48">
        <v>0</v>
      </c>
      <c r="CO27" s="49">
        <v>0</v>
      </c>
      <c r="CP27" s="48">
        <v>0</v>
      </c>
      <c r="CQ27" s="49">
        <v>0</v>
      </c>
      <c r="CR27" s="48">
        <v>0</v>
      </c>
      <c r="CS27" s="49">
        <v>0</v>
      </c>
      <c r="CT27" s="48">
        <v>0</v>
      </c>
      <c r="CU27" s="49">
        <v>0</v>
      </c>
      <c r="CV27" s="48">
        <v>0</v>
      </c>
      <c r="CW27" s="49">
        <v>0</v>
      </c>
      <c r="CX27" s="48">
        <v>0</v>
      </c>
      <c r="CY27" s="49">
        <v>0</v>
      </c>
      <c r="CZ27" s="48">
        <v>0</v>
      </c>
      <c r="DA27" s="49">
        <v>0</v>
      </c>
      <c r="DB27" s="48">
        <v>0</v>
      </c>
      <c r="DC27" s="49">
        <v>0</v>
      </c>
      <c r="DD27" s="48">
        <v>0</v>
      </c>
      <c r="DE27" s="49">
        <v>0</v>
      </c>
      <c r="DF27" s="48">
        <v>0</v>
      </c>
      <c r="DG27" s="49">
        <v>0</v>
      </c>
      <c r="DH27" s="48">
        <v>0</v>
      </c>
      <c r="DI27" s="49">
        <v>0</v>
      </c>
      <c r="DJ27" s="48">
        <v>0</v>
      </c>
      <c r="DK27" s="49">
        <v>0</v>
      </c>
      <c r="DL27" s="48">
        <v>0</v>
      </c>
      <c r="DM27" s="49">
        <v>0</v>
      </c>
      <c r="DN27" s="48">
        <v>0</v>
      </c>
      <c r="DO27" s="49">
        <v>0</v>
      </c>
      <c r="DP27" s="50">
        <v>0</v>
      </c>
      <c r="DQ27" s="3"/>
      <c r="DR27" s="34"/>
      <c r="DS27" s="3"/>
      <c r="DT27" s="47">
        <v>0</v>
      </c>
      <c r="DU27" s="48">
        <v>0</v>
      </c>
      <c r="DV27" s="49">
        <v>0</v>
      </c>
      <c r="DW27" s="48">
        <v>0</v>
      </c>
      <c r="DX27" s="49">
        <v>0</v>
      </c>
      <c r="DY27" s="48">
        <v>0</v>
      </c>
      <c r="DZ27" s="49">
        <v>0</v>
      </c>
      <c r="EA27" s="48">
        <v>0</v>
      </c>
      <c r="EB27" s="49">
        <v>0</v>
      </c>
      <c r="EC27" s="48">
        <v>0</v>
      </c>
      <c r="ED27" s="49">
        <v>0</v>
      </c>
      <c r="EE27" s="48">
        <v>0</v>
      </c>
      <c r="EF27" s="49">
        <v>0</v>
      </c>
      <c r="EG27" s="48">
        <v>0</v>
      </c>
      <c r="EH27" s="49">
        <v>0</v>
      </c>
      <c r="EI27" s="48">
        <v>0</v>
      </c>
      <c r="EJ27" s="49">
        <v>0</v>
      </c>
      <c r="EK27" s="48">
        <v>0</v>
      </c>
      <c r="EL27" s="49">
        <v>0</v>
      </c>
      <c r="EM27" s="48">
        <v>0</v>
      </c>
      <c r="EN27" s="49">
        <v>0</v>
      </c>
      <c r="EO27" s="48">
        <v>0</v>
      </c>
      <c r="EP27" s="49">
        <v>0</v>
      </c>
      <c r="EQ27" s="48">
        <v>0</v>
      </c>
      <c r="ER27" s="49">
        <v>0</v>
      </c>
      <c r="ES27" s="48">
        <v>0</v>
      </c>
      <c r="ET27" s="49">
        <v>0</v>
      </c>
      <c r="EU27" s="48">
        <v>0</v>
      </c>
      <c r="EV27" s="49">
        <v>0</v>
      </c>
      <c r="EW27" s="48">
        <v>0</v>
      </c>
      <c r="EX27" s="49">
        <v>0</v>
      </c>
      <c r="EY27" s="48">
        <v>0</v>
      </c>
      <c r="EZ27" s="49">
        <v>0</v>
      </c>
      <c r="FA27" s="48">
        <v>0</v>
      </c>
      <c r="FB27" s="49">
        <v>0</v>
      </c>
      <c r="FC27" s="50">
        <v>0</v>
      </c>
      <c r="FD27" s="3"/>
      <c r="FE27" s="35"/>
      <c r="FF27" s="3"/>
      <c r="FG27" s="36"/>
      <c r="FI27" s="51" t="b">
        <v>1</v>
      </c>
    </row>
    <row r="28" spans="2:165" hidden="1" outlineLevel="1">
      <c r="B28" s="52">
        <v>21</v>
      </c>
      <c r="C28" s="73" t="s">
        <v>36</v>
      </c>
      <c r="E28" s="54">
        <v>0</v>
      </c>
      <c r="F28" s="55">
        <v>0</v>
      </c>
      <c r="G28" s="56">
        <v>0</v>
      </c>
      <c r="H28" s="55">
        <v>0</v>
      </c>
      <c r="I28" s="56">
        <v>0</v>
      </c>
      <c r="J28" s="55">
        <v>0</v>
      </c>
      <c r="K28" s="56">
        <v>0</v>
      </c>
      <c r="L28" s="55">
        <v>0</v>
      </c>
      <c r="M28" s="56">
        <v>0</v>
      </c>
      <c r="N28" s="55">
        <v>0</v>
      </c>
      <c r="O28" s="56">
        <v>0</v>
      </c>
      <c r="P28" s="55">
        <v>0</v>
      </c>
      <c r="Q28" s="56">
        <v>0</v>
      </c>
      <c r="R28" s="55">
        <v>0</v>
      </c>
      <c r="S28" s="56">
        <v>0</v>
      </c>
      <c r="T28" s="55">
        <v>0</v>
      </c>
      <c r="U28" s="56">
        <v>0</v>
      </c>
      <c r="V28" s="55">
        <v>0</v>
      </c>
      <c r="W28" s="56">
        <v>0</v>
      </c>
      <c r="X28" s="55">
        <v>0</v>
      </c>
      <c r="Y28" s="56">
        <v>0</v>
      </c>
      <c r="Z28" s="55">
        <v>0</v>
      </c>
      <c r="AA28" s="56">
        <v>0</v>
      </c>
      <c r="AB28" s="55">
        <v>0</v>
      </c>
      <c r="AC28" s="56">
        <v>0</v>
      </c>
      <c r="AD28" s="55">
        <v>0</v>
      </c>
      <c r="AE28" s="56">
        <v>0</v>
      </c>
      <c r="AF28" s="55">
        <v>0</v>
      </c>
      <c r="AG28" s="56">
        <v>0</v>
      </c>
      <c r="AH28" s="55">
        <v>0</v>
      </c>
      <c r="AI28" s="56">
        <v>0</v>
      </c>
      <c r="AJ28" s="55">
        <v>0</v>
      </c>
      <c r="AK28" s="56">
        <v>0</v>
      </c>
      <c r="AL28" s="55">
        <v>0</v>
      </c>
      <c r="AM28" s="56">
        <v>0</v>
      </c>
      <c r="AN28" s="57">
        <v>0</v>
      </c>
      <c r="AO28" s="3"/>
      <c r="AP28" s="21"/>
      <c r="AQ28" s="3"/>
      <c r="AR28" s="54">
        <v>0</v>
      </c>
      <c r="AS28" s="55">
        <v>0</v>
      </c>
      <c r="AT28" s="56">
        <v>0</v>
      </c>
      <c r="AU28" s="55">
        <v>0</v>
      </c>
      <c r="AV28" s="56">
        <v>0</v>
      </c>
      <c r="AW28" s="55">
        <v>0</v>
      </c>
      <c r="AX28" s="56">
        <v>0</v>
      </c>
      <c r="AY28" s="55">
        <v>0</v>
      </c>
      <c r="AZ28" s="56">
        <v>0</v>
      </c>
      <c r="BA28" s="55">
        <v>0</v>
      </c>
      <c r="BB28" s="56">
        <v>0</v>
      </c>
      <c r="BC28" s="55">
        <v>0</v>
      </c>
      <c r="BD28" s="56">
        <v>0</v>
      </c>
      <c r="BE28" s="55">
        <v>0</v>
      </c>
      <c r="BF28" s="56">
        <v>0</v>
      </c>
      <c r="BG28" s="55">
        <v>0</v>
      </c>
      <c r="BH28" s="56">
        <v>0</v>
      </c>
      <c r="BI28" s="55">
        <v>0</v>
      </c>
      <c r="BJ28" s="56">
        <v>0</v>
      </c>
      <c r="BK28" s="55">
        <v>0</v>
      </c>
      <c r="BL28" s="56">
        <v>0</v>
      </c>
      <c r="BM28" s="55">
        <v>0</v>
      </c>
      <c r="BN28" s="56">
        <v>0</v>
      </c>
      <c r="BO28" s="55">
        <v>0</v>
      </c>
      <c r="BP28" s="56">
        <v>0</v>
      </c>
      <c r="BQ28" s="55">
        <v>0</v>
      </c>
      <c r="BR28" s="56">
        <v>0</v>
      </c>
      <c r="BS28" s="55">
        <v>0</v>
      </c>
      <c r="BT28" s="56">
        <v>0</v>
      </c>
      <c r="BU28" s="55">
        <v>0</v>
      </c>
      <c r="BV28" s="56">
        <v>0</v>
      </c>
      <c r="BW28" s="55">
        <v>0</v>
      </c>
      <c r="BX28" s="56">
        <v>0</v>
      </c>
      <c r="BY28" s="55">
        <v>0</v>
      </c>
      <c r="BZ28" s="56">
        <v>0</v>
      </c>
      <c r="CA28" s="57">
        <v>0</v>
      </c>
      <c r="CB28" s="3"/>
      <c r="CC28" s="32"/>
      <c r="CD28" s="3"/>
      <c r="CE28" s="33"/>
      <c r="CF28" s="3"/>
      <c r="CG28" s="54">
        <v>0</v>
      </c>
      <c r="CH28" s="55">
        <v>0</v>
      </c>
      <c r="CI28" s="56">
        <v>0</v>
      </c>
      <c r="CJ28" s="55">
        <v>0</v>
      </c>
      <c r="CK28" s="56">
        <v>0</v>
      </c>
      <c r="CL28" s="55">
        <v>0</v>
      </c>
      <c r="CM28" s="56">
        <v>0</v>
      </c>
      <c r="CN28" s="55">
        <v>0</v>
      </c>
      <c r="CO28" s="56">
        <v>0</v>
      </c>
      <c r="CP28" s="55">
        <v>0</v>
      </c>
      <c r="CQ28" s="56">
        <v>0</v>
      </c>
      <c r="CR28" s="55">
        <v>0</v>
      </c>
      <c r="CS28" s="56">
        <v>0</v>
      </c>
      <c r="CT28" s="55">
        <v>0</v>
      </c>
      <c r="CU28" s="56">
        <v>0</v>
      </c>
      <c r="CV28" s="55">
        <v>0</v>
      </c>
      <c r="CW28" s="56">
        <v>0</v>
      </c>
      <c r="CX28" s="55">
        <v>0</v>
      </c>
      <c r="CY28" s="56">
        <v>0</v>
      </c>
      <c r="CZ28" s="55">
        <v>0</v>
      </c>
      <c r="DA28" s="56">
        <v>0</v>
      </c>
      <c r="DB28" s="55">
        <v>0</v>
      </c>
      <c r="DC28" s="56">
        <v>0</v>
      </c>
      <c r="DD28" s="55">
        <v>0</v>
      </c>
      <c r="DE28" s="56">
        <v>0</v>
      </c>
      <c r="DF28" s="55">
        <v>0</v>
      </c>
      <c r="DG28" s="56">
        <v>0</v>
      </c>
      <c r="DH28" s="55">
        <v>0</v>
      </c>
      <c r="DI28" s="56">
        <v>0</v>
      </c>
      <c r="DJ28" s="55">
        <v>0</v>
      </c>
      <c r="DK28" s="56">
        <v>0</v>
      </c>
      <c r="DL28" s="55">
        <v>0</v>
      </c>
      <c r="DM28" s="56">
        <v>0</v>
      </c>
      <c r="DN28" s="55">
        <v>0</v>
      </c>
      <c r="DO28" s="56">
        <v>0</v>
      </c>
      <c r="DP28" s="57">
        <v>0</v>
      </c>
      <c r="DQ28" s="3"/>
      <c r="DR28" s="34"/>
      <c r="DS28" s="3"/>
      <c r="DT28" s="54">
        <v>0</v>
      </c>
      <c r="DU28" s="55">
        <v>0</v>
      </c>
      <c r="DV28" s="56">
        <v>0</v>
      </c>
      <c r="DW28" s="55">
        <v>0</v>
      </c>
      <c r="DX28" s="56">
        <v>0</v>
      </c>
      <c r="DY28" s="55">
        <v>0</v>
      </c>
      <c r="DZ28" s="56">
        <v>0</v>
      </c>
      <c r="EA28" s="55">
        <v>0</v>
      </c>
      <c r="EB28" s="56">
        <v>0</v>
      </c>
      <c r="EC28" s="55">
        <v>0</v>
      </c>
      <c r="ED28" s="56">
        <v>0</v>
      </c>
      <c r="EE28" s="55">
        <v>0</v>
      </c>
      <c r="EF28" s="56">
        <v>0</v>
      </c>
      <c r="EG28" s="55">
        <v>0</v>
      </c>
      <c r="EH28" s="56">
        <v>0</v>
      </c>
      <c r="EI28" s="55">
        <v>0</v>
      </c>
      <c r="EJ28" s="56">
        <v>0</v>
      </c>
      <c r="EK28" s="55">
        <v>0</v>
      </c>
      <c r="EL28" s="56">
        <v>0</v>
      </c>
      <c r="EM28" s="55">
        <v>0</v>
      </c>
      <c r="EN28" s="56">
        <v>0</v>
      </c>
      <c r="EO28" s="55">
        <v>0</v>
      </c>
      <c r="EP28" s="56">
        <v>0</v>
      </c>
      <c r="EQ28" s="55">
        <v>0</v>
      </c>
      <c r="ER28" s="56">
        <v>0</v>
      </c>
      <c r="ES28" s="55">
        <v>0</v>
      </c>
      <c r="ET28" s="56">
        <v>0</v>
      </c>
      <c r="EU28" s="55">
        <v>0</v>
      </c>
      <c r="EV28" s="56">
        <v>0</v>
      </c>
      <c r="EW28" s="55">
        <v>0</v>
      </c>
      <c r="EX28" s="56">
        <v>0</v>
      </c>
      <c r="EY28" s="55">
        <v>0</v>
      </c>
      <c r="EZ28" s="56">
        <v>0</v>
      </c>
      <c r="FA28" s="55">
        <v>0</v>
      </c>
      <c r="FB28" s="56">
        <v>0</v>
      </c>
      <c r="FC28" s="57">
        <v>0</v>
      </c>
      <c r="FD28" s="3"/>
      <c r="FE28" s="35"/>
      <c r="FF28" s="3"/>
      <c r="FG28" s="36"/>
      <c r="FI28" s="58" t="b">
        <v>1</v>
      </c>
    </row>
    <row r="29" spans="2:165" hidden="1" outlineLevel="1">
      <c r="B29" s="45">
        <v>22</v>
      </c>
      <c r="C29" s="74" t="s">
        <v>37</v>
      </c>
      <c r="E29" s="47">
        <v>0</v>
      </c>
      <c r="F29" s="48">
        <v>0</v>
      </c>
      <c r="G29" s="49">
        <v>0</v>
      </c>
      <c r="H29" s="48">
        <v>0</v>
      </c>
      <c r="I29" s="49">
        <v>0</v>
      </c>
      <c r="J29" s="48">
        <v>0</v>
      </c>
      <c r="K29" s="49">
        <v>0</v>
      </c>
      <c r="L29" s="48">
        <v>0</v>
      </c>
      <c r="M29" s="49">
        <v>0</v>
      </c>
      <c r="N29" s="48">
        <v>0</v>
      </c>
      <c r="O29" s="49">
        <v>0</v>
      </c>
      <c r="P29" s="48">
        <v>0</v>
      </c>
      <c r="Q29" s="49">
        <v>0</v>
      </c>
      <c r="R29" s="48">
        <v>0</v>
      </c>
      <c r="S29" s="49">
        <v>0</v>
      </c>
      <c r="T29" s="48">
        <v>0</v>
      </c>
      <c r="U29" s="49">
        <v>0</v>
      </c>
      <c r="V29" s="48">
        <v>0</v>
      </c>
      <c r="W29" s="49">
        <v>0</v>
      </c>
      <c r="X29" s="48">
        <v>0</v>
      </c>
      <c r="Y29" s="49">
        <v>0</v>
      </c>
      <c r="Z29" s="48">
        <v>0</v>
      </c>
      <c r="AA29" s="49">
        <v>0</v>
      </c>
      <c r="AB29" s="48">
        <v>0</v>
      </c>
      <c r="AC29" s="49">
        <v>0</v>
      </c>
      <c r="AD29" s="48">
        <v>0</v>
      </c>
      <c r="AE29" s="49">
        <v>0</v>
      </c>
      <c r="AF29" s="48">
        <v>0</v>
      </c>
      <c r="AG29" s="49">
        <v>0</v>
      </c>
      <c r="AH29" s="48">
        <v>0</v>
      </c>
      <c r="AI29" s="49">
        <v>0</v>
      </c>
      <c r="AJ29" s="48">
        <v>0</v>
      </c>
      <c r="AK29" s="49">
        <v>0</v>
      </c>
      <c r="AL29" s="48">
        <v>0</v>
      </c>
      <c r="AM29" s="49">
        <v>0</v>
      </c>
      <c r="AN29" s="50">
        <v>0</v>
      </c>
      <c r="AO29" s="3"/>
      <c r="AP29" s="21"/>
      <c r="AQ29" s="3"/>
      <c r="AR29" s="47">
        <v>0</v>
      </c>
      <c r="AS29" s="48">
        <v>0</v>
      </c>
      <c r="AT29" s="49">
        <v>0</v>
      </c>
      <c r="AU29" s="48">
        <v>0</v>
      </c>
      <c r="AV29" s="49">
        <v>0</v>
      </c>
      <c r="AW29" s="48">
        <v>0</v>
      </c>
      <c r="AX29" s="49">
        <v>0</v>
      </c>
      <c r="AY29" s="48">
        <v>0</v>
      </c>
      <c r="AZ29" s="49">
        <v>0</v>
      </c>
      <c r="BA29" s="48">
        <v>0</v>
      </c>
      <c r="BB29" s="49">
        <v>0</v>
      </c>
      <c r="BC29" s="48">
        <v>0</v>
      </c>
      <c r="BD29" s="49">
        <v>0</v>
      </c>
      <c r="BE29" s="48">
        <v>0</v>
      </c>
      <c r="BF29" s="49">
        <v>0</v>
      </c>
      <c r="BG29" s="48">
        <v>0</v>
      </c>
      <c r="BH29" s="49">
        <v>0</v>
      </c>
      <c r="BI29" s="48">
        <v>0</v>
      </c>
      <c r="BJ29" s="49">
        <v>0</v>
      </c>
      <c r="BK29" s="48">
        <v>0</v>
      </c>
      <c r="BL29" s="49">
        <v>0</v>
      </c>
      <c r="BM29" s="48">
        <v>0</v>
      </c>
      <c r="BN29" s="49">
        <v>0</v>
      </c>
      <c r="BO29" s="48">
        <v>0</v>
      </c>
      <c r="BP29" s="49">
        <v>0</v>
      </c>
      <c r="BQ29" s="48">
        <v>0</v>
      </c>
      <c r="BR29" s="49">
        <v>0</v>
      </c>
      <c r="BS29" s="48">
        <v>0</v>
      </c>
      <c r="BT29" s="49">
        <v>0</v>
      </c>
      <c r="BU29" s="48">
        <v>0</v>
      </c>
      <c r="BV29" s="49">
        <v>0</v>
      </c>
      <c r="BW29" s="48">
        <v>0</v>
      </c>
      <c r="BX29" s="49">
        <v>0</v>
      </c>
      <c r="BY29" s="48">
        <v>0</v>
      </c>
      <c r="BZ29" s="49">
        <v>0</v>
      </c>
      <c r="CA29" s="50">
        <v>0</v>
      </c>
      <c r="CB29" s="3"/>
      <c r="CC29" s="32"/>
      <c r="CD29" s="3"/>
      <c r="CE29" s="33"/>
      <c r="CF29" s="3"/>
      <c r="CG29" s="47">
        <v>0</v>
      </c>
      <c r="CH29" s="48">
        <v>0</v>
      </c>
      <c r="CI29" s="49">
        <v>0</v>
      </c>
      <c r="CJ29" s="48">
        <v>0</v>
      </c>
      <c r="CK29" s="49">
        <v>0</v>
      </c>
      <c r="CL29" s="48">
        <v>0</v>
      </c>
      <c r="CM29" s="49">
        <v>0</v>
      </c>
      <c r="CN29" s="48">
        <v>0</v>
      </c>
      <c r="CO29" s="49">
        <v>0</v>
      </c>
      <c r="CP29" s="48">
        <v>0</v>
      </c>
      <c r="CQ29" s="49">
        <v>0</v>
      </c>
      <c r="CR29" s="48">
        <v>0</v>
      </c>
      <c r="CS29" s="49">
        <v>0</v>
      </c>
      <c r="CT29" s="48">
        <v>0</v>
      </c>
      <c r="CU29" s="49">
        <v>0</v>
      </c>
      <c r="CV29" s="48">
        <v>0</v>
      </c>
      <c r="CW29" s="49">
        <v>0</v>
      </c>
      <c r="CX29" s="48">
        <v>0</v>
      </c>
      <c r="CY29" s="49">
        <v>0</v>
      </c>
      <c r="CZ29" s="48">
        <v>0</v>
      </c>
      <c r="DA29" s="49">
        <v>0</v>
      </c>
      <c r="DB29" s="48">
        <v>0</v>
      </c>
      <c r="DC29" s="49">
        <v>0</v>
      </c>
      <c r="DD29" s="48">
        <v>0</v>
      </c>
      <c r="DE29" s="49">
        <v>0</v>
      </c>
      <c r="DF29" s="48">
        <v>0</v>
      </c>
      <c r="DG29" s="49">
        <v>0</v>
      </c>
      <c r="DH29" s="48">
        <v>0</v>
      </c>
      <c r="DI29" s="49">
        <v>0</v>
      </c>
      <c r="DJ29" s="48">
        <v>0</v>
      </c>
      <c r="DK29" s="49">
        <v>0</v>
      </c>
      <c r="DL29" s="48">
        <v>0</v>
      </c>
      <c r="DM29" s="49">
        <v>0</v>
      </c>
      <c r="DN29" s="48">
        <v>0</v>
      </c>
      <c r="DO29" s="49">
        <v>0</v>
      </c>
      <c r="DP29" s="50">
        <v>0</v>
      </c>
      <c r="DQ29" s="3"/>
      <c r="DR29" s="34"/>
      <c r="DS29" s="3"/>
      <c r="DT29" s="47">
        <v>0</v>
      </c>
      <c r="DU29" s="48">
        <v>0</v>
      </c>
      <c r="DV29" s="49">
        <v>0</v>
      </c>
      <c r="DW29" s="48">
        <v>0</v>
      </c>
      <c r="DX29" s="49">
        <v>0</v>
      </c>
      <c r="DY29" s="48">
        <v>0</v>
      </c>
      <c r="DZ29" s="49">
        <v>0</v>
      </c>
      <c r="EA29" s="48">
        <v>0</v>
      </c>
      <c r="EB29" s="49">
        <v>0</v>
      </c>
      <c r="EC29" s="48">
        <v>0</v>
      </c>
      <c r="ED29" s="49">
        <v>0</v>
      </c>
      <c r="EE29" s="48">
        <v>0</v>
      </c>
      <c r="EF29" s="49">
        <v>0</v>
      </c>
      <c r="EG29" s="48">
        <v>0</v>
      </c>
      <c r="EH29" s="49">
        <v>0</v>
      </c>
      <c r="EI29" s="48">
        <v>0</v>
      </c>
      <c r="EJ29" s="49">
        <v>0</v>
      </c>
      <c r="EK29" s="48">
        <v>0</v>
      </c>
      <c r="EL29" s="49">
        <v>0</v>
      </c>
      <c r="EM29" s="48">
        <v>0</v>
      </c>
      <c r="EN29" s="49">
        <v>0</v>
      </c>
      <c r="EO29" s="48">
        <v>0</v>
      </c>
      <c r="EP29" s="49">
        <v>0</v>
      </c>
      <c r="EQ29" s="48">
        <v>0</v>
      </c>
      <c r="ER29" s="49">
        <v>0</v>
      </c>
      <c r="ES29" s="48">
        <v>0</v>
      </c>
      <c r="ET29" s="49">
        <v>0</v>
      </c>
      <c r="EU29" s="48">
        <v>0</v>
      </c>
      <c r="EV29" s="49">
        <v>0</v>
      </c>
      <c r="EW29" s="48">
        <v>0</v>
      </c>
      <c r="EX29" s="49">
        <v>0</v>
      </c>
      <c r="EY29" s="48">
        <v>0</v>
      </c>
      <c r="EZ29" s="49">
        <v>0</v>
      </c>
      <c r="FA29" s="48">
        <v>0</v>
      </c>
      <c r="FB29" s="49">
        <v>0</v>
      </c>
      <c r="FC29" s="50">
        <v>0</v>
      </c>
      <c r="FD29" s="3"/>
      <c r="FE29" s="35"/>
      <c r="FF29" s="3"/>
      <c r="FG29" s="36"/>
      <c r="FI29" s="51" t="b">
        <v>1</v>
      </c>
    </row>
    <row r="30" spans="2:165" hidden="1" outlineLevel="1">
      <c r="B30" s="52">
        <v>23</v>
      </c>
      <c r="C30" s="73" t="s">
        <v>38</v>
      </c>
      <c r="E30" s="54">
        <v>0</v>
      </c>
      <c r="F30" s="55">
        <v>0</v>
      </c>
      <c r="G30" s="56">
        <v>0</v>
      </c>
      <c r="H30" s="55">
        <v>0</v>
      </c>
      <c r="I30" s="56">
        <v>0</v>
      </c>
      <c r="J30" s="55">
        <v>0</v>
      </c>
      <c r="K30" s="56">
        <v>0</v>
      </c>
      <c r="L30" s="55">
        <v>0</v>
      </c>
      <c r="M30" s="56">
        <v>0</v>
      </c>
      <c r="N30" s="55">
        <v>0</v>
      </c>
      <c r="O30" s="56">
        <v>0</v>
      </c>
      <c r="P30" s="55">
        <v>0</v>
      </c>
      <c r="Q30" s="56">
        <v>0</v>
      </c>
      <c r="R30" s="55">
        <v>0</v>
      </c>
      <c r="S30" s="56">
        <v>0</v>
      </c>
      <c r="T30" s="55">
        <v>0</v>
      </c>
      <c r="U30" s="56">
        <v>0</v>
      </c>
      <c r="V30" s="55">
        <v>0</v>
      </c>
      <c r="W30" s="56">
        <v>0</v>
      </c>
      <c r="X30" s="55">
        <v>0</v>
      </c>
      <c r="Y30" s="56">
        <v>0</v>
      </c>
      <c r="Z30" s="55">
        <v>0</v>
      </c>
      <c r="AA30" s="56">
        <v>0</v>
      </c>
      <c r="AB30" s="55">
        <v>0</v>
      </c>
      <c r="AC30" s="56">
        <v>0</v>
      </c>
      <c r="AD30" s="55">
        <v>0</v>
      </c>
      <c r="AE30" s="56">
        <v>0</v>
      </c>
      <c r="AF30" s="55">
        <v>0</v>
      </c>
      <c r="AG30" s="56">
        <v>0</v>
      </c>
      <c r="AH30" s="55">
        <v>0</v>
      </c>
      <c r="AI30" s="56">
        <v>0</v>
      </c>
      <c r="AJ30" s="55">
        <v>0</v>
      </c>
      <c r="AK30" s="56">
        <v>0</v>
      </c>
      <c r="AL30" s="55">
        <v>0</v>
      </c>
      <c r="AM30" s="56">
        <v>0</v>
      </c>
      <c r="AN30" s="57">
        <v>0</v>
      </c>
      <c r="AO30" s="3"/>
      <c r="AP30" s="21"/>
      <c r="AQ30" s="3"/>
      <c r="AR30" s="54">
        <v>0</v>
      </c>
      <c r="AS30" s="55">
        <v>0</v>
      </c>
      <c r="AT30" s="56">
        <v>0</v>
      </c>
      <c r="AU30" s="55">
        <v>0</v>
      </c>
      <c r="AV30" s="56">
        <v>0</v>
      </c>
      <c r="AW30" s="55">
        <v>0</v>
      </c>
      <c r="AX30" s="56">
        <v>0</v>
      </c>
      <c r="AY30" s="55">
        <v>0</v>
      </c>
      <c r="AZ30" s="56">
        <v>0</v>
      </c>
      <c r="BA30" s="55">
        <v>0</v>
      </c>
      <c r="BB30" s="56">
        <v>0</v>
      </c>
      <c r="BC30" s="55">
        <v>0</v>
      </c>
      <c r="BD30" s="56">
        <v>0</v>
      </c>
      <c r="BE30" s="55">
        <v>0</v>
      </c>
      <c r="BF30" s="56">
        <v>0</v>
      </c>
      <c r="BG30" s="55">
        <v>0</v>
      </c>
      <c r="BH30" s="56">
        <v>0</v>
      </c>
      <c r="BI30" s="55">
        <v>0</v>
      </c>
      <c r="BJ30" s="56">
        <v>0</v>
      </c>
      <c r="BK30" s="55">
        <v>0</v>
      </c>
      <c r="BL30" s="56">
        <v>0</v>
      </c>
      <c r="BM30" s="55">
        <v>0</v>
      </c>
      <c r="BN30" s="56">
        <v>0</v>
      </c>
      <c r="BO30" s="55">
        <v>0</v>
      </c>
      <c r="BP30" s="56">
        <v>0</v>
      </c>
      <c r="BQ30" s="55">
        <v>0</v>
      </c>
      <c r="BR30" s="56">
        <v>0</v>
      </c>
      <c r="BS30" s="55">
        <v>0</v>
      </c>
      <c r="BT30" s="56">
        <v>0</v>
      </c>
      <c r="BU30" s="55">
        <v>0</v>
      </c>
      <c r="BV30" s="56">
        <v>0</v>
      </c>
      <c r="BW30" s="55">
        <v>0</v>
      </c>
      <c r="BX30" s="56">
        <v>0</v>
      </c>
      <c r="BY30" s="55">
        <v>0</v>
      </c>
      <c r="BZ30" s="56">
        <v>0</v>
      </c>
      <c r="CA30" s="57">
        <v>0</v>
      </c>
      <c r="CB30" s="3"/>
      <c r="CC30" s="32"/>
      <c r="CD30" s="3"/>
      <c r="CE30" s="33"/>
      <c r="CF30" s="3"/>
      <c r="CG30" s="54">
        <v>0</v>
      </c>
      <c r="CH30" s="55">
        <v>0</v>
      </c>
      <c r="CI30" s="56">
        <v>0</v>
      </c>
      <c r="CJ30" s="55">
        <v>0</v>
      </c>
      <c r="CK30" s="56">
        <v>0</v>
      </c>
      <c r="CL30" s="55">
        <v>0</v>
      </c>
      <c r="CM30" s="56">
        <v>0</v>
      </c>
      <c r="CN30" s="55">
        <v>0</v>
      </c>
      <c r="CO30" s="56">
        <v>0</v>
      </c>
      <c r="CP30" s="55">
        <v>0</v>
      </c>
      <c r="CQ30" s="56">
        <v>0</v>
      </c>
      <c r="CR30" s="55">
        <v>0</v>
      </c>
      <c r="CS30" s="56">
        <v>0</v>
      </c>
      <c r="CT30" s="55">
        <v>0</v>
      </c>
      <c r="CU30" s="56">
        <v>0</v>
      </c>
      <c r="CV30" s="55">
        <v>0</v>
      </c>
      <c r="CW30" s="56">
        <v>0</v>
      </c>
      <c r="CX30" s="55">
        <v>0</v>
      </c>
      <c r="CY30" s="56">
        <v>0</v>
      </c>
      <c r="CZ30" s="55">
        <v>0</v>
      </c>
      <c r="DA30" s="56">
        <v>0</v>
      </c>
      <c r="DB30" s="55">
        <v>0</v>
      </c>
      <c r="DC30" s="56">
        <v>0</v>
      </c>
      <c r="DD30" s="55">
        <v>0</v>
      </c>
      <c r="DE30" s="56">
        <v>0</v>
      </c>
      <c r="DF30" s="55">
        <v>0</v>
      </c>
      <c r="DG30" s="56">
        <v>0</v>
      </c>
      <c r="DH30" s="55">
        <v>0</v>
      </c>
      <c r="DI30" s="56">
        <v>0</v>
      </c>
      <c r="DJ30" s="55">
        <v>0</v>
      </c>
      <c r="DK30" s="56">
        <v>0</v>
      </c>
      <c r="DL30" s="55">
        <v>0</v>
      </c>
      <c r="DM30" s="56">
        <v>0</v>
      </c>
      <c r="DN30" s="55">
        <v>0</v>
      </c>
      <c r="DO30" s="56">
        <v>0</v>
      </c>
      <c r="DP30" s="57">
        <v>0</v>
      </c>
      <c r="DQ30" s="3"/>
      <c r="DR30" s="34"/>
      <c r="DS30" s="3"/>
      <c r="DT30" s="54">
        <v>0</v>
      </c>
      <c r="DU30" s="55">
        <v>0</v>
      </c>
      <c r="DV30" s="56">
        <v>0</v>
      </c>
      <c r="DW30" s="55">
        <v>0</v>
      </c>
      <c r="DX30" s="56">
        <v>0</v>
      </c>
      <c r="DY30" s="55">
        <v>0</v>
      </c>
      <c r="DZ30" s="56">
        <v>0</v>
      </c>
      <c r="EA30" s="55">
        <v>0</v>
      </c>
      <c r="EB30" s="56">
        <v>0</v>
      </c>
      <c r="EC30" s="55">
        <v>0</v>
      </c>
      <c r="ED30" s="56">
        <v>0</v>
      </c>
      <c r="EE30" s="55">
        <v>0</v>
      </c>
      <c r="EF30" s="56">
        <v>0</v>
      </c>
      <c r="EG30" s="55">
        <v>0</v>
      </c>
      <c r="EH30" s="56">
        <v>0</v>
      </c>
      <c r="EI30" s="55">
        <v>0</v>
      </c>
      <c r="EJ30" s="56">
        <v>0</v>
      </c>
      <c r="EK30" s="55">
        <v>0</v>
      </c>
      <c r="EL30" s="56">
        <v>0</v>
      </c>
      <c r="EM30" s="55">
        <v>0</v>
      </c>
      <c r="EN30" s="56">
        <v>0</v>
      </c>
      <c r="EO30" s="55">
        <v>0</v>
      </c>
      <c r="EP30" s="56">
        <v>0</v>
      </c>
      <c r="EQ30" s="55">
        <v>0</v>
      </c>
      <c r="ER30" s="56">
        <v>0</v>
      </c>
      <c r="ES30" s="55">
        <v>0</v>
      </c>
      <c r="ET30" s="56">
        <v>0</v>
      </c>
      <c r="EU30" s="55">
        <v>0</v>
      </c>
      <c r="EV30" s="56">
        <v>0</v>
      </c>
      <c r="EW30" s="55">
        <v>0</v>
      </c>
      <c r="EX30" s="56">
        <v>0</v>
      </c>
      <c r="EY30" s="55">
        <v>0</v>
      </c>
      <c r="EZ30" s="56">
        <v>0</v>
      </c>
      <c r="FA30" s="55">
        <v>0</v>
      </c>
      <c r="FB30" s="56">
        <v>0</v>
      </c>
      <c r="FC30" s="57">
        <v>0</v>
      </c>
      <c r="FD30" s="3"/>
      <c r="FE30" s="35"/>
      <c r="FF30" s="3"/>
      <c r="FG30" s="36"/>
      <c r="FI30" s="58" t="b">
        <v>1</v>
      </c>
    </row>
    <row r="31" spans="2:165" hidden="1" outlineLevel="1">
      <c r="B31" s="45">
        <v>24</v>
      </c>
      <c r="C31" s="74" t="s">
        <v>39</v>
      </c>
      <c r="E31" s="47">
        <v>0</v>
      </c>
      <c r="F31" s="48">
        <v>0</v>
      </c>
      <c r="G31" s="49">
        <v>0</v>
      </c>
      <c r="H31" s="48">
        <v>0</v>
      </c>
      <c r="I31" s="49">
        <v>0</v>
      </c>
      <c r="J31" s="48">
        <v>0</v>
      </c>
      <c r="K31" s="49">
        <v>0</v>
      </c>
      <c r="L31" s="48">
        <v>0</v>
      </c>
      <c r="M31" s="49">
        <v>0</v>
      </c>
      <c r="N31" s="48">
        <v>0</v>
      </c>
      <c r="O31" s="49">
        <v>0</v>
      </c>
      <c r="P31" s="48">
        <v>0</v>
      </c>
      <c r="Q31" s="49">
        <v>0</v>
      </c>
      <c r="R31" s="48">
        <v>0</v>
      </c>
      <c r="S31" s="49">
        <v>0</v>
      </c>
      <c r="T31" s="48">
        <v>0</v>
      </c>
      <c r="U31" s="49">
        <v>0</v>
      </c>
      <c r="V31" s="48">
        <v>0</v>
      </c>
      <c r="W31" s="49">
        <v>0</v>
      </c>
      <c r="X31" s="48">
        <v>0</v>
      </c>
      <c r="Y31" s="49">
        <v>0</v>
      </c>
      <c r="Z31" s="48">
        <v>0</v>
      </c>
      <c r="AA31" s="49">
        <v>0</v>
      </c>
      <c r="AB31" s="48">
        <v>0</v>
      </c>
      <c r="AC31" s="49">
        <v>0</v>
      </c>
      <c r="AD31" s="48">
        <v>0</v>
      </c>
      <c r="AE31" s="49">
        <v>0</v>
      </c>
      <c r="AF31" s="48">
        <v>0</v>
      </c>
      <c r="AG31" s="49">
        <v>0</v>
      </c>
      <c r="AH31" s="48">
        <v>0</v>
      </c>
      <c r="AI31" s="49">
        <v>0</v>
      </c>
      <c r="AJ31" s="48">
        <v>0</v>
      </c>
      <c r="AK31" s="49">
        <v>0</v>
      </c>
      <c r="AL31" s="48">
        <v>0</v>
      </c>
      <c r="AM31" s="49">
        <v>0</v>
      </c>
      <c r="AN31" s="50">
        <v>0</v>
      </c>
      <c r="AO31" s="3"/>
      <c r="AP31" s="21"/>
      <c r="AQ31" s="3"/>
      <c r="AR31" s="47">
        <v>0</v>
      </c>
      <c r="AS31" s="48">
        <v>0</v>
      </c>
      <c r="AT31" s="49">
        <v>0</v>
      </c>
      <c r="AU31" s="48">
        <v>0</v>
      </c>
      <c r="AV31" s="49">
        <v>0</v>
      </c>
      <c r="AW31" s="48">
        <v>0</v>
      </c>
      <c r="AX31" s="49">
        <v>0</v>
      </c>
      <c r="AY31" s="48">
        <v>0</v>
      </c>
      <c r="AZ31" s="49">
        <v>0</v>
      </c>
      <c r="BA31" s="48">
        <v>0</v>
      </c>
      <c r="BB31" s="49">
        <v>0</v>
      </c>
      <c r="BC31" s="48">
        <v>0</v>
      </c>
      <c r="BD31" s="49">
        <v>0</v>
      </c>
      <c r="BE31" s="48">
        <v>0</v>
      </c>
      <c r="BF31" s="49">
        <v>0</v>
      </c>
      <c r="BG31" s="48">
        <v>0</v>
      </c>
      <c r="BH31" s="49">
        <v>0</v>
      </c>
      <c r="BI31" s="48">
        <v>0</v>
      </c>
      <c r="BJ31" s="49">
        <v>0</v>
      </c>
      <c r="BK31" s="48">
        <v>0</v>
      </c>
      <c r="BL31" s="49">
        <v>0</v>
      </c>
      <c r="BM31" s="48">
        <v>0</v>
      </c>
      <c r="BN31" s="49">
        <v>0</v>
      </c>
      <c r="BO31" s="48">
        <v>0</v>
      </c>
      <c r="BP31" s="49">
        <v>0</v>
      </c>
      <c r="BQ31" s="48">
        <v>0</v>
      </c>
      <c r="BR31" s="49">
        <v>0</v>
      </c>
      <c r="BS31" s="48">
        <v>0</v>
      </c>
      <c r="BT31" s="49">
        <v>0</v>
      </c>
      <c r="BU31" s="48">
        <v>0</v>
      </c>
      <c r="BV31" s="49">
        <v>0</v>
      </c>
      <c r="BW31" s="48">
        <v>0</v>
      </c>
      <c r="BX31" s="49">
        <v>0</v>
      </c>
      <c r="BY31" s="48">
        <v>0</v>
      </c>
      <c r="BZ31" s="49">
        <v>0</v>
      </c>
      <c r="CA31" s="50">
        <v>0</v>
      </c>
      <c r="CB31" s="3"/>
      <c r="CC31" s="32"/>
      <c r="CD31" s="3"/>
      <c r="CE31" s="33"/>
      <c r="CF31" s="3"/>
      <c r="CG31" s="47">
        <v>0</v>
      </c>
      <c r="CH31" s="48">
        <v>0</v>
      </c>
      <c r="CI31" s="49">
        <v>0</v>
      </c>
      <c r="CJ31" s="48">
        <v>0</v>
      </c>
      <c r="CK31" s="49">
        <v>0</v>
      </c>
      <c r="CL31" s="48">
        <v>0</v>
      </c>
      <c r="CM31" s="49">
        <v>0</v>
      </c>
      <c r="CN31" s="48">
        <v>0</v>
      </c>
      <c r="CO31" s="49">
        <v>0</v>
      </c>
      <c r="CP31" s="48">
        <v>0</v>
      </c>
      <c r="CQ31" s="49">
        <v>0</v>
      </c>
      <c r="CR31" s="48">
        <v>0</v>
      </c>
      <c r="CS31" s="49">
        <v>0</v>
      </c>
      <c r="CT31" s="48">
        <v>0</v>
      </c>
      <c r="CU31" s="49">
        <v>0</v>
      </c>
      <c r="CV31" s="48">
        <v>0</v>
      </c>
      <c r="CW31" s="49">
        <v>0</v>
      </c>
      <c r="CX31" s="48">
        <v>0</v>
      </c>
      <c r="CY31" s="49">
        <v>0</v>
      </c>
      <c r="CZ31" s="48">
        <v>0</v>
      </c>
      <c r="DA31" s="49">
        <v>0</v>
      </c>
      <c r="DB31" s="48">
        <v>0</v>
      </c>
      <c r="DC31" s="49">
        <v>0</v>
      </c>
      <c r="DD31" s="48">
        <v>0</v>
      </c>
      <c r="DE31" s="49">
        <v>0</v>
      </c>
      <c r="DF31" s="48">
        <v>0</v>
      </c>
      <c r="DG31" s="49">
        <v>0</v>
      </c>
      <c r="DH31" s="48">
        <v>0</v>
      </c>
      <c r="DI31" s="49">
        <v>0</v>
      </c>
      <c r="DJ31" s="48">
        <v>0</v>
      </c>
      <c r="DK31" s="49">
        <v>0</v>
      </c>
      <c r="DL31" s="48">
        <v>0</v>
      </c>
      <c r="DM31" s="49">
        <v>0</v>
      </c>
      <c r="DN31" s="48">
        <v>0</v>
      </c>
      <c r="DO31" s="49">
        <v>0</v>
      </c>
      <c r="DP31" s="50">
        <v>0</v>
      </c>
      <c r="DQ31" s="3"/>
      <c r="DR31" s="34"/>
      <c r="DS31" s="3"/>
      <c r="DT31" s="47">
        <v>0</v>
      </c>
      <c r="DU31" s="48">
        <v>0</v>
      </c>
      <c r="DV31" s="49">
        <v>0</v>
      </c>
      <c r="DW31" s="48">
        <v>0</v>
      </c>
      <c r="DX31" s="49">
        <v>0</v>
      </c>
      <c r="DY31" s="48">
        <v>0</v>
      </c>
      <c r="DZ31" s="49">
        <v>0</v>
      </c>
      <c r="EA31" s="48">
        <v>0</v>
      </c>
      <c r="EB31" s="49">
        <v>0</v>
      </c>
      <c r="EC31" s="48">
        <v>0</v>
      </c>
      <c r="ED31" s="49">
        <v>0</v>
      </c>
      <c r="EE31" s="48">
        <v>0</v>
      </c>
      <c r="EF31" s="49">
        <v>0</v>
      </c>
      <c r="EG31" s="48">
        <v>0</v>
      </c>
      <c r="EH31" s="49">
        <v>0</v>
      </c>
      <c r="EI31" s="48">
        <v>0</v>
      </c>
      <c r="EJ31" s="49">
        <v>0</v>
      </c>
      <c r="EK31" s="48">
        <v>0</v>
      </c>
      <c r="EL31" s="49">
        <v>0</v>
      </c>
      <c r="EM31" s="48">
        <v>0</v>
      </c>
      <c r="EN31" s="49">
        <v>0</v>
      </c>
      <c r="EO31" s="48">
        <v>0</v>
      </c>
      <c r="EP31" s="49">
        <v>0</v>
      </c>
      <c r="EQ31" s="48">
        <v>0</v>
      </c>
      <c r="ER31" s="49">
        <v>0</v>
      </c>
      <c r="ES31" s="48">
        <v>0</v>
      </c>
      <c r="ET31" s="49">
        <v>0</v>
      </c>
      <c r="EU31" s="48">
        <v>0</v>
      </c>
      <c r="EV31" s="49">
        <v>0</v>
      </c>
      <c r="EW31" s="48">
        <v>0</v>
      </c>
      <c r="EX31" s="49">
        <v>0</v>
      </c>
      <c r="EY31" s="48">
        <v>0</v>
      </c>
      <c r="EZ31" s="49">
        <v>0</v>
      </c>
      <c r="FA31" s="48">
        <v>0</v>
      </c>
      <c r="FB31" s="49">
        <v>0</v>
      </c>
      <c r="FC31" s="50">
        <v>0</v>
      </c>
      <c r="FD31" s="3"/>
      <c r="FE31" s="35"/>
      <c r="FF31" s="3"/>
      <c r="FG31" s="36"/>
      <c r="FI31" s="51" t="b">
        <v>1</v>
      </c>
    </row>
    <row r="32" spans="2:165" hidden="1" outlineLevel="1">
      <c r="B32" s="52">
        <v>25</v>
      </c>
      <c r="C32" s="73" t="s">
        <v>40</v>
      </c>
      <c r="E32" s="54">
        <v>0</v>
      </c>
      <c r="F32" s="55">
        <v>0</v>
      </c>
      <c r="G32" s="56">
        <v>0</v>
      </c>
      <c r="H32" s="55">
        <v>0</v>
      </c>
      <c r="I32" s="56">
        <v>0</v>
      </c>
      <c r="J32" s="55">
        <v>0</v>
      </c>
      <c r="K32" s="56">
        <v>0</v>
      </c>
      <c r="L32" s="55">
        <v>0</v>
      </c>
      <c r="M32" s="56">
        <v>0</v>
      </c>
      <c r="N32" s="55">
        <v>0</v>
      </c>
      <c r="O32" s="56">
        <v>0</v>
      </c>
      <c r="P32" s="55">
        <v>0</v>
      </c>
      <c r="Q32" s="56">
        <v>0</v>
      </c>
      <c r="R32" s="55">
        <v>0</v>
      </c>
      <c r="S32" s="56">
        <v>0</v>
      </c>
      <c r="T32" s="55">
        <v>0</v>
      </c>
      <c r="U32" s="56">
        <v>0</v>
      </c>
      <c r="V32" s="55">
        <v>0</v>
      </c>
      <c r="W32" s="56">
        <v>0</v>
      </c>
      <c r="X32" s="55">
        <v>0</v>
      </c>
      <c r="Y32" s="56">
        <v>0</v>
      </c>
      <c r="Z32" s="55">
        <v>0</v>
      </c>
      <c r="AA32" s="56">
        <v>0</v>
      </c>
      <c r="AB32" s="55">
        <v>0</v>
      </c>
      <c r="AC32" s="56">
        <v>0</v>
      </c>
      <c r="AD32" s="55">
        <v>0</v>
      </c>
      <c r="AE32" s="56">
        <v>0</v>
      </c>
      <c r="AF32" s="55">
        <v>0</v>
      </c>
      <c r="AG32" s="56">
        <v>0</v>
      </c>
      <c r="AH32" s="55">
        <v>0</v>
      </c>
      <c r="AI32" s="56">
        <v>0</v>
      </c>
      <c r="AJ32" s="55">
        <v>0</v>
      </c>
      <c r="AK32" s="56">
        <v>0</v>
      </c>
      <c r="AL32" s="55">
        <v>0</v>
      </c>
      <c r="AM32" s="56">
        <v>0</v>
      </c>
      <c r="AN32" s="57">
        <v>0</v>
      </c>
      <c r="AO32" s="3"/>
      <c r="AP32" s="21"/>
      <c r="AQ32" s="3"/>
      <c r="AR32" s="54">
        <v>0</v>
      </c>
      <c r="AS32" s="55">
        <v>0</v>
      </c>
      <c r="AT32" s="56">
        <v>0</v>
      </c>
      <c r="AU32" s="55">
        <v>0</v>
      </c>
      <c r="AV32" s="56">
        <v>0</v>
      </c>
      <c r="AW32" s="55">
        <v>0</v>
      </c>
      <c r="AX32" s="56">
        <v>0</v>
      </c>
      <c r="AY32" s="55">
        <v>0</v>
      </c>
      <c r="AZ32" s="56">
        <v>0</v>
      </c>
      <c r="BA32" s="55">
        <v>0</v>
      </c>
      <c r="BB32" s="56">
        <v>0</v>
      </c>
      <c r="BC32" s="55">
        <v>0</v>
      </c>
      <c r="BD32" s="56">
        <v>0</v>
      </c>
      <c r="BE32" s="55">
        <v>0</v>
      </c>
      <c r="BF32" s="56">
        <v>0</v>
      </c>
      <c r="BG32" s="55">
        <v>0</v>
      </c>
      <c r="BH32" s="56">
        <v>0</v>
      </c>
      <c r="BI32" s="55">
        <v>0</v>
      </c>
      <c r="BJ32" s="56">
        <v>0</v>
      </c>
      <c r="BK32" s="55">
        <v>0</v>
      </c>
      <c r="BL32" s="56">
        <v>0</v>
      </c>
      <c r="BM32" s="55">
        <v>0</v>
      </c>
      <c r="BN32" s="56">
        <v>0</v>
      </c>
      <c r="BO32" s="55">
        <v>0</v>
      </c>
      <c r="BP32" s="56">
        <v>0</v>
      </c>
      <c r="BQ32" s="55">
        <v>0</v>
      </c>
      <c r="BR32" s="56">
        <v>0</v>
      </c>
      <c r="BS32" s="55">
        <v>0</v>
      </c>
      <c r="BT32" s="56">
        <v>0</v>
      </c>
      <c r="BU32" s="55">
        <v>0</v>
      </c>
      <c r="BV32" s="56">
        <v>0</v>
      </c>
      <c r="BW32" s="55">
        <v>0</v>
      </c>
      <c r="BX32" s="56">
        <v>0</v>
      </c>
      <c r="BY32" s="55">
        <v>0</v>
      </c>
      <c r="BZ32" s="56">
        <v>0</v>
      </c>
      <c r="CA32" s="57">
        <v>0</v>
      </c>
      <c r="CB32" s="3"/>
      <c r="CC32" s="32"/>
      <c r="CD32" s="3"/>
      <c r="CE32" s="33"/>
      <c r="CF32" s="3"/>
      <c r="CG32" s="54">
        <v>0</v>
      </c>
      <c r="CH32" s="55">
        <v>0</v>
      </c>
      <c r="CI32" s="56">
        <v>0</v>
      </c>
      <c r="CJ32" s="55">
        <v>0</v>
      </c>
      <c r="CK32" s="56">
        <v>0</v>
      </c>
      <c r="CL32" s="55">
        <v>0</v>
      </c>
      <c r="CM32" s="56">
        <v>0</v>
      </c>
      <c r="CN32" s="55">
        <v>0</v>
      </c>
      <c r="CO32" s="56">
        <v>0</v>
      </c>
      <c r="CP32" s="55">
        <v>0</v>
      </c>
      <c r="CQ32" s="56">
        <v>0</v>
      </c>
      <c r="CR32" s="55">
        <v>0</v>
      </c>
      <c r="CS32" s="56">
        <v>0</v>
      </c>
      <c r="CT32" s="55">
        <v>0</v>
      </c>
      <c r="CU32" s="56">
        <v>0</v>
      </c>
      <c r="CV32" s="55">
        <v>0</v>
      </c>
      <c r="CW32" s="56">
        <v>0</v>
      </c>
      <c r="CX32" s="55">
        <v>0</v>
      </c>
      <c r="CY32" s="56">
        <v>0</v>
      </c>
      <c r="CZ32" s="55">
        <v>0</v>
      </c>
      <c r="DA32" s="56">
        <v>0</v>
      </c>
      <c r="DB32" s="55">
        <v>0</v>
      </c>
      <c r="DC32" s="56">
        <v>0</v>
      </c>
      <c r="DD32" s="55">
        <v>0</v>
      </c>
      <c r="DE32" s="56">
        <v>0</v>
      </c>
      <c r="DF32" s="55">
        <v>0</v>
      </c>
      <c r="DG32" s="56">
        <v>0</v>
      </c>
      <c r="DH32" s="55">
        <v>0</v>
      </c>
      <c r="DI32" s="56">
        <v>0</v>
      </c>
      <c r="DJ32" s="55">
        <v>0</v>
      </c>
      <c r="DK32" s="56">
        <v>0</v>
      </c>
      <c r="DL32" s="55">
        <v>0</v>
      </c>
      <c r="DM32" s="56">
        <v>0</v>
      </c>
      <c r="DN32" s="55">
        <v>0</v>
      </c>
      <c r="DO32" s="56">
        <v>0</v>
      </c>
      <c r="DP32" s="57">
        <v>0</v>
      </c>
      <c r="DQ32" s="3"/>
      <c r="DR32" s="34"/>
      <c r="DS32" s="3"/>
      <c r="DT32" s="54">
        <v>0</v>
      </c>
      <c r="DU32" s="55">
        <v>0</v>
      </c>
      <c r="DV32" s="56">
        <v>0</v>
      </c>
      <c r="DW32" s="55">
        <v>0</v>
      </c>
      <c r="DX32" s="56">
        <v>0</v>
      </c>
      <c r="DY32" s="55">
        <v>0</v>
      </c>
      <c r="DZ32" s="56">
        <v>0</v>
      </c>
      <c r="EA32" s="55">
        <v>0</v>
      </c>
      <c r="EB32" s="56">
        <v>0</v>
      </c>
      <c r="EC32" s="55">
        <v>0</v>
      </c>
      <c r="ED32" s="56">
        <v>0</v>
      </c>
      <c r="EE32" s="55">
        <v>0</v>
      </c>
      <c r="EF32" s="56">
        <v>0</v>
      </c>
      <c r="EG32" s="55">
        <v>0</v>
      </c>
      <c r="EH32" s="56">
        <v>0</v>
      </c>
      <c r="EI32" s="55">
        <v>0</v>
      </c>
      <c r="EJ32" s="56">
        <v>0</v>
      </c>
      <c r="EK32" s="55">
        <v>0</v>
      </c>
      <c r="EL32" s="56">
        <v>0</v>
      </c>
      <c r="EM32" s="55">
        <v>0</v>
      </c>
      <c r="EN32" s="56">
        <v>0</v>
      </c>
      <c r="EO32" s="55">
        <v>0</v>
      </c>
      <c r="EP32" s="56">
        <v>0</v>
      </c>
      <c r="EQ32" s="55">
        <v>0</v>
      </c>
      <c r="ER32" s="56">
        <v>0</v>
      </c>
      <c r="ES32" s="55">
        <v>0</v>
      </c>
      <c r="ET32" s="56">
        <v>0</v>
      </c>
      <c r="EU32" s="55">
        <v>0</v>
      </c>
      <c r="EV32" s="56">
        <v>0</v>
      </c>
      <c r="EW32" s="55">
        <v>0</v>
      </c>
      <c r="EX32" s="56">
        <v>0</v>
      </c>
      <c r="EY32" s="55">
        <v>0</v>
      </c>
      <c r="EZ32" s="56">
        <v>0</v>
      </c>
      <c r="FA32" s="55">
        <v>0</v>
      </c>
      <c r="FB32" s="56">
        <v>0</v>
      </c>
      <c r="FC32" s="57">
        <v>0</v>
      </c>
      <c r="FD32" s="3"/>
      <c r="FE32" s="35"/>
      <c r="FF32" s="3"/>
      <c r="FG32" s="36"/>
      <c r="FI32" s="58" t="b">
        <v>1</v>
      </c>
    </row>
    <row r="33" spans="2:165" hidden="1" outlineLevel="1">
      <c r="B33" s="45">
        <v>26</v>
      </c>
      <c r="C33" s="74" t="s">
        <v>41</v>
      </c>
      <c r="E33" s="47">
        <v>0</v>
      </c>
      <c r="F33" s="48">
        <v>0</v>
      </c>
      <c r="G33" s="49">
        <v>0</v>
      </c>
      <c r="H33" s="48">
        <v>0</v>
      </c>
      <c r="I33" s="49">
        <v>0</v>
      </c>
      <c r="J33" s="48">
        <v>0</v>
      </c>
      <c r="K33" s="49">
        <v>0</v>
      </c>
      <c r="L33" s="48">
        <v>0</v>
      </c>
      <c r="M33" s="49">
        <v>0</v>
      </c>
      <c r="N33" s="48">
        <v>0</v>
      </c>
      <c r="O33" s="49">
        <v>0</v>
      </c>
      <c r="P33" s="48">
        <v>0</v>
      </c>
      <c r="Q33" s="49">
        <v>0</v>
      </c>
      <c r="R33" s="48">
        <v>0</v>
      </c>
      <c r="S33" s="49">
        <v>0</v>
      </c>
      <c r="T33" s="48">
        <v>0</v>
      </c>
      <c r="U33" s="49">
        <v>0</v>
      </c>
      <c r="V33" s="48">
        <v>0</v>
      </c>
      <c r="W33" s="49">
        <v>0</v>
      </c>
      <c r="X33" s="48">
        <v>0</v>
      </c>
      <c r="Y33" s="49">
        <v>0</v>
      </c>
      <c r="Z33" s="48">
        <v>0</v>
      </c>
      <c r="AA33" s="49">
        <v>0</v>
      </c>
      <c r="AB33" s="48">
        <v>0</v>
      </c>
      <c r="AC33" s="49">
        <v>0</v>
      </c>
      <c r="AD33" s="48">
        <v>0</v>
      </c>
      <c r="AE33" s="49">
        <v>0</v>
      </c>
      <c r="AF33" s="48">
        <v>0</v>
      </c>
      <c r="AG33" s="49">
        <v>0</v>
      </c>
      <c r="AH33" s="48">
        <v>0</v>
      </c>
      <c r="AI33" s="49">
        <v>0</v>
      </c>
      <c r="AJ33" s="48">
        <v>0</v>
      </c>
      <c r="AK33" s="49">
        <v>0</v>
      </c>
      <c r="AL33" s="48">
        <v>0</v>
      </c>
      <c r="AM33" s="49">
        <v>0</v>
      </c>
      <c r="AN33" s="50">
        <v>0</v>
      </c>
      <c r="AO33" s="3"/>
      <c r="AP33" s="21"/>
      <c r="AQ33" s="3"/>
      <c r="AR33" s="47">
        <v>0</v>
      </c>
      <c r="AS33" s="48">
        <v>0</v>
      </c>
      <c r="AT33" s="49">
        <v>0</v>
      </c>
      <c r="AU33" s="48">
        <v>0</v>
      </c>
      <c r="AV33" s="49">
        <v>0</v>
      </c>
      <c r="AW33" s="48">
        <v>0</v>
      </c>
      <c r="AX33" s="49">
        <v>0</v>
      </c>
      <c r="AY33" s="48">
        <v>0</v>
      </c>
      <c r="AZ33" s="49">
        <v>0</v>
      </c>
      <c r="BA33" s="48">
        <v>0</v>
      </c>
      <c r="BB33" s="49">
        <v>0</v>
      </c>
      <c r="BC33" s="48">
        <v>0</v>
      </c>
      <c r="BD33" s="49">
        <v>0</v>
      </c>
      <c r="BE33" s="48">
        <v>0</v>
      </c>
      <c r="BF33" s="49">
        <v>0</v>
      </c>
      <c r="BG33" s="48">
        <v>0</v>
      </c>
      <c r="BH33" s="49">
        <v>0</v>
      </c>
      <c r="BI33" s="48">
        <v>0</v>
      </c>
      <c r="BJ33" s="49">
        <v>0</v>
      </c>
      <c r="BK33" s="48">
        <v>0</v>
      </c>
      <c r="BL33" s="49">
        <v>0</v>
      </c>
      <c r="BM33" s="48">
        <v>0</v>
      </c>
      <c r="BN33" s="49">
        <v>0</v>
      </c>
      <c r="BO33" s="48">
        <v>0</v>
      </c>
      <c r="BP33" s="49">
        <v>0</v>
      </c>
      <c r="BQ33" s="48">
        <v>0</v>
      </c>
      <c r="BR33" s="49">
        <v>0</v>
      </c>
      <c r="BS33" s="48">
        <v>0</v>
      </c>
      <c r="BT33" s="49">
        <v>0</v>
      </c>
      <c r="BU33" s="48">
        <v>0</v>
      </c>
      <c r="BV33" s="49">
        <v>0</v>
      </c>
      <c r="BW33" s="48">
        <v>0</v>
      </c>
      <c r="BX33" s="49">
        <v>0</v>
      </c>
      <c r="BY33" s="48">
        <v>0</v>
      </c>
      <c r="BZ33" s="49">
        <v>0</v>
      </c>
      <c r="CA33" s="50">
        <v>0</v>
      </c>
      <c r="CB33" s="3"/>
      <c r="CC33" s="32"/>
      <c r="CD33" s="3"/>
      <c r="CE33" s="33"/>
      <c r="CF33" s="3"/>
      <c r="CG33" s="47">
        <v>0</v>
      </c>
      <c r="CH33" s="48">
        <v>0</v>
      </c>
      <c r="CI33" s="49">
        <v>0</v>
      </c>
      <c r="CJ33" s="48">
        <v>0</v>
      </c>
      <c r="CK33" s="49">
        <v>0</v>
      </c>
      <c r="CL33" s="48">
        <v>0</v>
      </c>
      <c r="CM33" s="49">
        <v>0</v>
      </c>
      <c r="CN33" s="48">
        <v>0</v>
      </c>
      <c r="CO33" s="49">
        <v>0</v>
      </c>
      <c r="CP33" s="48">
        <v>0</v>
      </c>
      <c r="CQ33" s="49">
        <v>0</v>
      </c>
      <c r="CR33" s="48">
        <v>0</v>
      </c>
      <c r="CS33" s="49">
        <v>0</v>
      </c>
      <c r="CT33" s="48">
        <v>0</v>
      </c>
      <c r="CU33" s="49">
        <v>0</v>
      </c>
      <c r="CV33" s="48">
        <v>0</v>
      </c>
      <c r="CW33" s="49">
        <v>0</v>
      </c>
      <c r="CX33" s="48">
        <v>0</v>
      </c>
      <c r="CY33" s="49">
        <v>0</v>
      </c>
      <c r="CZ33" s="48">
        <v>0</v>
      </c>
      <c r="DA33" s="49">
        <v>0</v>
      </c>
      <c r="DB33" s="48">
        <v>0</v>
      </c>
      <c r="DC33" s="49">
        <v>0</v>
      </c>
      <c r="DD33" s="48">
        <v>0</v>
      </c>
      <c r="DE33" s="49">
        <v>0</v>
      </c>
      <c r="DF33" s="48">
        <v>0</v>
      </c>
      <c r="DG33" s="49">
        <v>0</v>
      </c>
      <c r="DH33" s="48">
        <v>0</v>
      </c>
      <c r="DI33" s="49">
        <v>0</v>
      </c>
      <c r="DJ33" s="48">
        <v>0</v>
      </c>
      <c r="DK33" s="49">
        <v>0</v>
      </c>
      <c r="DL33" s="48">
        <v>0</v>
      </c>
      <c r="DM33" s="49">
        <v>0</v>
      </c>
      <c r="DN33" s="48">
        <v>0</v>
      </c>
      <c r="DO33" s="49">
        <v>0</v>
      </c>
      <c r="DP33" s="50">
        <v>0</v>
      </c>
      <c r="DQ33" s="3"/>
      <c r="DR33" s="34"/>
      <c r="DS33" s="3"/>
      <c r="DT33" s="47">
        <v>0</v>
      </c>
      <c r="DU33" s="48">
        <v>0</v>
      </c>
      <c r="DV33" s="49">
        <v>0</v>
      </c>
      <c r="DW33" s="48">
        <v>0</v>
      </c>
      <c r="DX33" s="49">
        <v>0</v>
      </c>
      <c r="DY33" s="48">
        <v>0</v>
      </c>
      <c r="DZ33" s="49">
        <v>0</v>
      </c>
      <c r="EA33" s="48">
        <v>0</v>
      </c>
      <c r="EB33" s="49">
        <v>0</v>
      </c>
      <c r="EC33" s="48">
        <v>0</v>
      </c>
      <c r="ED33" s="49">
        <v>0</v>
      </c>
      <c r="EE33" s="48">
        <v>0</v>
      </c>
      <c r="EF33" s="49">
        <v>0</v>
      </c>
      <c r="EG33" s="48">
        <v>0</v>
      </c>
      <c r="EH33" s="49">
        <v>0</v>
      </c>
      <c r="EI33" s="48">
        <v>0</v>
      </c>
      <c r="EJ33" s="49">
        <v>0</v>
      </c>
      <c r="EK33" s="48">
        <v>0</v>
      </c>
      <c r="EL33" s="49">
        <v>0</v>
      </c>
      <c r="EM33" s="48">
        <v>0</v>
      </c>
      <c r="EN33" s="49">
        <v>0</v>
      </c>
      <c r="EO33" s="48">
        <v>0</v>
      </c>
      <c r="EP33" s="49">
        <v>0</v>
      </c>
      <c r="EQ33" s="48">
        <v>0</v>
      </c>
      <c r="ER33" s="49">
        <v>0</v>
      </c>
      <c r="ES33" s="48">
        <v>0</v>
      </c>
      <c r="ET33" s="49">
        <v>0</v>
      </c>
      <c r="EU33" s="48">
        <v>0</v>
      </c>
      <c r="EV33" s="49">
        <v>0</v>
      </c>
      <c r="EW33" s="48">
        <v>0</v>
      </c>
      <c r="EX33" s="49">
        <v>0</v>
      </c>
      <c r="EY33" s="48">
        <v>0</v>
      </c>
      <c r="EZ33" s="49">
        <v>0</v>
      </c>
      <c r="FA33" s="48">
        <v>0</v>
      </c>
      <c r="FB33" s="49">
        <v>0</v>
      </c>
      <c r="FC33" s="50">
        <v>0</v>
      </c>
      <c r="FD33" s="3"/>
      <c r="FE33" s="35"/>
      <c r="FF33" s="3"/>
      <c r="FG33" s="36"/>
      <c r="FI33" s="51" t="b">
        <v>1</v>
      </c>
    </row>
    <row r="34" spans="2:165" hidden="1" outlineLevel="1">
      <c r="B34" s="52">
        <v>27</v>
      </c>
      <c r="C34" s="73" t="s">
        <v>42</v>
      </c>
      <c r="E34" s="54">
        <v>0</v>
      </c>
      <c r="F34" s="55">
        <v>0</v>
      </c>
      <c r="G34" s="56">
        <v>0</v>
      </c>
      <c r="H34" s="55">
        <v>0</v>
      </c>
      <c r="I34" s="56">
        <v>0</v>
      </c>
      <c r="J34" s="55">
        <v>0</v>
      </c>
      <c r="K34" s="56">
        <v>0</v>
      </c>
      <c r="L34" s="55">
        <v>0</v>
      </c>
      <c r="M34" s="56">
        <v>0</v>
      </c>
      <c r="N34" s="55">
        <v>0</v>
      </c>
      <c r="O34" s="56">
        <v>0</v>
      </c>
      <c r="P34" s="55">
        <v>0</v>
      </c>
      <c r="Q34" s="56">
        <v>0</v>
      </c>
      <c r="R34" s="55">
        <v>0</v>
      </c>
      <c r="S34" s="56">
        <v>0</v>
      </c>
      <c r="T34" s="55">
        <v>0</v>
      </c>
      <c r="U34" s="56">
        <v>0</v>
      </c>
      <c r="V34" s="55">
        <v>0</v>
      </c>
      <c r="W34" s="56">
        <v>0</v>
      </c>
      <c r="X34" s="55">
        <v>0</v>
      </c>
      <c r="Y34" s="56">
        <v>0</v>
      </c>
      <c r="Z34" s="55">
        <v>0</v>
      </c>
      <c r="AA34" s="56">
        <v>0</v>
      </c>
      <c r="AB34" s="55">
        <v>0</v>
      </c>
      <c r="AC34" s="56">
        <v>0</v>
      </c>
      <c r="AD34" s="55">
        <v>0</v>
      </c>
      <c r="AE34" s="56">
        <v>0</v>
      </c>
      <c r="AF34" s="55">
        <v>0</v>
      </c>
      <c r="AG34" s="56">
        <v>0</v>
      </c>
      <c r="AH34" s="55">
        <v>0</v>
      </c>
      <c r="AI34" s="56">
        <v>0</v>
      </c>
      <c r="AJ34" s="55">
        <v>0</v>
      </c>
      <c r="AK34" s="56">
        <v>0</v>
      </c>
      <c r="AL34" s="55">
        <v>0</v>
      </c>
      <c r="AM34" s="56">
        <v>0</v>
      </c>
      <c r="AN34" s="57">
        <v>0</v>
      </c>
      <c r="AO34" s="3"/>
      <c r="AP34" s="21"/>
      <c r="AQ34" s="3"/>
      <c r="AR34" s="54">
        <v>0</v>
      </c>
      <c r="AS34" s="55">
        <v>0</v>
      </c>
      <c r="AT34" s="56">
        <v>0</v>
      </c>
      <c r="AU34" s="55">
        <v>0</v>
      </c>
      <c r="AV34" s="56">
        <v>0</v>
      </c>
      <c r="AW34" s="55">
        <v>0</v>
      </c>
      <c r="AX34" s="56">
        <v>0</v>
      </c>
      <c r="AY34" s="55">
        <v>0</v>
      </c>
      <c r="AZ34" s="56">
        <v>0</v>
      </c>
      <c r="BA34" s="55">
        <v>0</v>
      </c>
      <c r="BB34" s="56">
        <v>0</v>
      </c>
      <c r="BC34" s="55">
        <v>0</v>
      </c>
      <c r="BD34" s="56">
        <v>0</v>
      </c>
      <c r="BE34" s="55">
        <v>0</v>
      </c>
      <c r="BF34" s="56">
        <v>0</v>
      </c>
      <c r="BG34" s="55">
        <v>0</v>
      </c>
      <c r="BH34" s="56">
        <v>0</v>
      </c>
      <c r="BI34" s="55">
        <v>0</v>
      </c>
      <c r="BJ34" s="56">
        <v>0</v>
      </c>
      <c r="BK34" s="55">
        <v>0</v>
      </c>
      <c r="BL34" s="56">
        <v>0</v>
      </c>
      <c r="BM34" s="55">
        <v>0</v>
      </c>
      <c r="BN34" s="56">
        <v>0</v>
      </c>
      <c r="BO34" s="55">
        <v>0</v>
      </c>
      <c r="BP34" s="56">
        <v>0</v>
      </c>
      <c r="BQ34" s="55">
        <v>0</v>
      </c>
      <c r="BR34" s="56">
        <v>0</v>
      </c>
      <c r="BS34" s="55">
        <v>0</v>
      </c>
      <c r="BT34" s="56">
        <v>0</v>
      </c>
      <c r="BU34" s="55">
        <v>0</v>
      </c>
      <c r="BV34" s="56">
        <v>0</v>
      </c>
      <c r="BW34" s="55">
        <v>0</v>
      </c>
      <c r="BX34" s="56">
        <v>0</v>
      </c>
      <c r="BY34" s="55">
        <v>0</v>
      </c>
      <c r="BZ34" s="56">
        <v>0</v>
      </c>
      <c r="CA34" s="57">
        <v>0</v>
      </c>
      <c r="CB34" s="3"/>
      <c r="CC34" s="32"/>
      <c r="CD34" s="3"/>
      <c r="CE34" s="33"/>
      <c r="CF34" s="3"/>
      <c r="CG34" s="54">
        <v>0</v>
      </c>
      <c r="CH34" s="55">
        <v>0</v>
      </c>
      <c r="CI34" s="56">
        <v>0</v>
      </c>
      <c r="CJ34" s="55">
        <v>0</v>
      </c>
      <c r="CK34" s="56">
        <v>0</v>
      </c>
      <c r="CL34" s="55">
        <v>0</v>
      </c>
      <c r="CM34" s="56">
        <v>0</v>
      </c>
      <c r="CN34" s="55">
        <v>0</v>
      </c>
      <c r="CO34" s="56">
        <v>0</v>
      </c>
      <c r="CP34" s="55">
        <v>0</v>
      </c>
      <c r="CQ34" s="56">
        <v>0</v>
      </c>
      <c r="CR34" s="55">
        <v>0</v>
      </c>
      <c r="CS34" s="56">
        <v>0</v>
      </c>
      <c r="CT34" s="55">
        <v>0</v>
      </c>
      <c r="CU34" s="56">
        <v>0</v>
      </c>
      <c r="CV34" s="55">
        <v>0</v>
      </c>
      <c r="CW34" s="56">
        <v>0</v>
      </c>
      <c r="CX34" s="55">
        <v>0</v>
      </c>
      <c r="CY34" s="56">
        <v>0</v>
      </c>
      <c r="CZ34" s="55">
        <v>0</v>
      </c>
      <c r="DA34" s="56">
        <v>0</v>
      </c>
      <c r="DB34" s="55">
        <v>0</v>
      </c>
      <c r="DC34" s="56">
        <v>0</v>
      </c>
      <c r="DD34" s="55">
        <v>0</v>
      </c>
      <c r="DE34" s="56">
        <v>0</v>
      </c>
      <c r="DF34" s="55">
        <v>0</v>
      </c>
      <c r="DG34" s="56">
        <v>0</v>
      </c>
      <c r="DH34" s="55">
        <v>0</v>
      </c>
      <c r="DI34" s="56">
        <v>0</v>
      </c>
      <c r="DJ34" s="55">
        <v>0</v>
      </c>
      <c r="DK34" s="56">
        <v>0</v>
      </c>
      <c r="DL34" s="55">
        <v>0</v>
      </c>
      <c r="DM34" s="56">
        <v>0</v>
      </c>
      <c r="DN34" s="55">
        <v>0</v>
      </c>
      <c r="DO34" s="56">
        <v>0</v>
      </c>
      <c r="DP34" s="57">
        <v>0</v>
      </c>
      <c r="DQ34" s="3"/>
      <c r="DR34" s="34"/>
      <c r="DS34" s="3"/>
      <c r="DT34" s="54">
        <v>0</v>
      </c>
      <c r="DU34" s="55">
        <v>0</v>
      </c>
      <c r="DV34" s="56">
        <v>0</v>
      </c>
      <c r="DW34" s="55">
        <v>0</v>
      </c>
      <c r="DX34" s="56">
        <v>0</v>
      </c>
      <c r="DY34" s="55">
        <v>0</v>
      </c>
      <c r="DZ34" s="56">
        <v>0</v>
      </c>
      <c r="EA34" s="55">
        <v>0</v>
      </c>
      <c r="EB34" s="56">
        <v>0</v>
      </c>
      <c r="EC34" s="55">
        <v>0</v>
      </c>
      <c r="ED34" s="56">
        <v>0</v>
      </c>
      <c r="EE34" s="55">
        <v>0</v>
      </c>
      <c r="EF34" s="56">
        <v>0</v>
      </c>
      <c r="EG34" s="55">
        <v>0</v>
      </c>
      <c r="EH34" s="56">
        <v>0</v>
      </c>
      <c r="EI34" s="55">
        <v>0</v>
      </c>
      <c r="EJ34" s="56">
        <v>0</v>
      </c>
      <c r="EK34" s="55">
        <v>0</v>
      </c>
      <c r="EL34" s="56">
        <v>0</v>
      </c>
      <c r="EM34" s="55">
        <v>0</v>
      </c>
      <c r="EN34" s="56">
        <v>0</v>
      </c>
      <c r="EO34" s="55">
        <v>0</v>
      </c>
      <c r="EP34" s="56">
        <v>0</v>
      </c>
      <c r="EQ34" s="55">
        <v>0</v>
      </c>
      <c r="ER34" s="56">
        <v>0</v>
      </c>
      <c r="ES34" s="55">
        <v>0</v>
      </c>
      <c r="ET34" s="56">
        <v>0</v>
      </c>
      <c r="EU34" s="55">
        <v>0</v>
      </c>
      <c r="EV34" s="56">
        <v>0</v>
      </c>
      <c r="EW34" s="55">
        <v>0</v>
      </c>
      <c r="EX34" s="56">
        <v>0</v>
      </c>
      <c r="EY34" s="55">
        <v>0</v>
      </c>
      <c r="EZ34" s="56">
        <v>0</v>
      </c>
      <c r="FA34" s="55">
        <v>0</v>
      </c>
      <c r="FB34" s="56">
        <v>0</v>
      </c>
      <c r="FC34" s="57">
        <v>0</v>
      </c>
      <c r="FD34" s="3"/>
      <c r="FE34" s="35"/>
      <c r="FF34" s="3"/>
      <c r="FG34" s="36"/>
      <c r="FI34" s="58" t="b">
        <v>1</v>
      </c>
    </row>
    <row r="35" spans="2:165" hidden="1" outlineLevel="1">
      <c r="B35" s="75">
        <v>28</v>
      </c>
      <c r="C35" s="76" t="s">
        <v>43</v>
      </c>
      <c r="E35" s="77">
        <v>0</v>
      </c>
      <c r="F35" s="78">
        <v>0</v>
      </c>
      <c r="G35" s="79">
        <v>0</v>
      </c>
      <c r="H35" s="78">
        <v>0</v>
      </c>
      <c r="I35" s="79">
        <v>0</v>
      </c>
      <c r="J35" s="78">
        <v>0</v>
      </c>
      <c r="K35" s="79">
        <v>0</v>
      </c>
      <c r="L35" s="78">
        <v>0</v>
      </c>
      <c r="M35" s="79">
        <v>0</v>
      </c>
      <c r="N35" s="78">
        <v>0</v>
      </c>
      <c r="O35" s="79">
        <v>0</v>
      </c>
      <c r="P35" s="78">
        <v>0</v>
      </c>
      <c r="Q35" s="79">
        <v>0</v>
      </c>
      <c r="R35" s="78">
        <v>0</v>
      </c>
      <c r="S35" s="79">
        <v>0</v>
      </c>
      <c r="T35" s="78">
        <v>0</v>
      </c>
      <c r="U35" s="79">
        <v>0</v>
      </c>
      <c r="V35" s="78">
        <v>0</v>
      </c>
      <c r="W35" s="79">
        <v>0</v>
      </c>
      <c r="X35" s="78">
        <v>0</v>
      </c>
      <c r="Y35" s="79">
        <v>0</v>
      </c>
      <c r="Z35" s="78">
        <v>0</v>
      </c>
      <c r="AA35" s="79">
        <v>0</v>
      </c>
      <c r="AB35" s="78">
        <v>0</v>
      </c>
      <c r="AC35" s="79">
        <v>0</v>
      </c>
      <c r="AD35" s="78">
        <v>0</v>
      </c>
      <c r="AE35" s="79">
        <v>0</v>
      </c>
      <c r="AF35" s="78">
        <v>0</v>
      </c>
      <c r="AG35" s="79">
        <v>0</v>
      </c>
      <c r="AH35" s="78">
        <v>0</v>
      </c>
      <c r="AI35" s="79">
        <v>0</v>
      </c>
      <c r="AJ35" s="78">
        <v>0</v>
      </c>
      <c r="AK35" s="79">
        <v>0</v>
      </c>
      <c r="AL35" s="78">
        <v>0</v>
      </c>
      <c r="AM35" s="79">
        <v>0</v>
      </c>
      <c r="AN35" s="80">
        <v>0</v>
      </c>
      <c r="AO35" s="3"/>
      <c r="AP35" s="21"/>
      <c r="AQ35" s="3"/>
      <c r="AR35" s="77">
        <v>0</v>
      </c>
      <c r="AS35" s="78">
        <v>0</v>
      </c>
      <c r="AT35" s="79">
        <v>0</v>
      </c>
      <c r="AU35" s="78">
        <v>0</v>
      </c>
      <c r="AV35" s="79">
        <v>0</v>
      </c>
      <c r="AW35" s="78">
        <v>0</v>
      </c>
      <c r="AX35" s="79">
        <v>0</v>
      </c>
      <c r="AY35" s="78">
        <v>0</v>
      </c>
      <c r="AZ35" s="79">
        <v>0</v>
      </c>
      <c r="BA35" s="78">
        <v>0</v>
      </c>
      <c r="BB35" s="79">
        <v>0</v>
      </c>
      <c r="BC35" s="78">
        <v>0</v>
      </c>
      <c r="BD35" s="79">
        <v>0</v>
      </c>
      <c r="BE35" s="78">
        <v>0</v>
      </c>
      <c r="BF35" s="79">
        <v>0</v>
      </c>
      <c r="BG35" s="78">
        <v>0</v>
      </c>
      <c r="BH35" s="79">
        <v>0</v>
      </c>
      <c r="BI35" s="78">
        <v>0</v>
      </c>
      <c r="BJ35" s="79">
        <v>0</v>
      </c>
      <c r="BK35" s="78">
        <v>0</v>
      </c>
      <c r="BL35" s="79">
        <v>0</v>
      </c>
      <c r="BM35" s="78">
        <v>0</v>
      </c>
      <c r="BN35" s="79">
        <v>0</v>
      </c>
      <c r="BO35" s="78">
        <v>0</v>
      </c>
      <c r="BP35" s="79">
        <v>0</v>
      </c>
      <c r="BQ35" s="78">
        <v>0</v>
      </c>
      <c r="BR35" s="79">
        <v>0</v>
      </c>
      <c r="BS35" s="78">
        <v>0</v>
      </c>
      <c r="BT35" s="79">
        <v>0</v>
      </c>
      <c r="BU35" s="78">
        <v>0</v>
      </c>
      <c r="BV35" s="79">
        <v>0</v>
      </c>
      <c r="BW35" s="78">
        <v>0</v>
      </c>
      <c r="BX35" s="79">
        <v>0</v>
      </c>
      <c r="BY35" s="78">
        <v>0</v>
      </c>
      <c r="BZ35" s="79">
        <v>0</v>
      </c>
      <c r="CA35" s="80">
        <v>0</v>
      </c>
      <c r="CB35" s="3"/>
      <c r="CC35" s="32"/>
      <c r="CD35" s="3"/>
      <c r="CE35" s="33"/>
      <c r="CF35" s="3"/>
      <c r="CG35" s="77">
        <v>0</v>
      </c>
      <c r="CH35" s="78">
        <v>0</v>
      </c>
      <c r="CI35" s="79">
        <v>0</v>
      </c>
      <c r="CJ35" s="78">
        <v>0</v>
      </c>
      <c r="CK35" s="79">
        <v>0</v>
      </c>
      <c r="CL35" s="78">
        <v>0</v>
      </c>
      <c r="CM35" s="79">
        <v>0</v>
      </c>
      <c r="CN35" s="78">
        <v>0</v>
      </c>
      <c r="CO35" s="79">
        <v>0</v>
      </c>
      <c r="CP35" s="78">
        <v>0</v>
      </c>
      <c r="CQ35" s="79">
        <v>0</v>
      </c>
      <c r="CR35" s="78">
        <v>0</v>
      </c>
      <c r="CS35" s="79">
        <v>0</v>
      </c>
      <c r="CT35" s="78">
        <v>0</v>
      </c>
      <c r="CU35" s="79">
        <v>0</v>
      </c>
      <c r="CV35" s="78">
        <v>0</v>
      </c>
      <c r="CW35" s="79">
        <v>0</v>
      </c>
      <c r="CX35" s="78">
        <v>0</v>
      </c>
      <c r="CY35" s="79">
        <v>0</v>
      </c>
      <c r="CZ35" s="78">
        <v>0</v>
      </c>
      <c r="DA35" s="79">
        <v>0</v>
      </c>
      <c r="DB35" s="78">
        <v>0</v>
      </c>
      <c r="DC35" s="79">
        <v>0</v>
      </c>
      <c r="DD35" s="78">
        <v>0</v>
      </c>
      <c r="DE35" s="79">
        <v>0</v>
      </c>
      <c r="DF35" s="78">
        <v>0</v>
      </c>
      <c r="DG35" s="79">
        <v>0</v>
      </c>
      <c r="DH35" s="78">
        <v>0</v>
      </c>
      <c r="DI35" s="79">
        <v>0</v>
      </c>
      <c r="DJ35" s="78">
        <v>0</v>
      </c>
      <c r="DK35" s="79">
        <v>0</v>
      </c>
      <c r="DL35" s="78">
        <v>0</v>
      </c>
      <c r="DM35" s="79">
        <v>0</v>
      </c>
      <c r="DN35" s="78">
        <v>0</v>
      </c>
      <c r="DO35" s="79">
        <v>0</v>
      </c>
      <c r="DP35" s="80">
        <v>0</v>
      </c>
      <c r="DQ35" s="3"/>
      <c r="DR35" s="34"/>
      <c r="DS35" s="3"/>
      <c r="DT35" s="77">
        <v>0</v>
      </c>
      <c r="DU35" s="78">
        <v>0</v>
      </c>
      <c r="DV35" s="79">
        <v>0</v>
      </c>
      <c r="DW35" s="78">
        <v>0</v>
      </c>
      <c r="DX35" s="79">
        <v>0</v>
      </c>
      <c r="DY35" s="78">
        <v>0</v>
      </c>
      <c r="DZ35" s="79">
        <v>0</v>
      </c>
      <c r="EA35" s="78">
        <v>0</v>
      </c>
      <c r="EB35" s="79">
        <v>0</v>
      </c>
      <c r="EC35" s="78">
        <v>0</v>
      </c>
      <c r="ED35" s="79">
        <v>0</v>
      </c>
      <c r="EE35" s="78">
        <v>0</v>
      </c>
      <c r="EF35" s="79">
        <v>0</v>
      </c>
      <c r="EG35" s="78">
        <v>0</v>
      </c>
      <c r="EH35" s="79">
        <v>0</v>
      </c>
      <c r="EI35" s="78">
        <v>0</v>
      </c>
      <c r="EJ35" s="79">
        <v>0</v>
      </c>
      <c r="EK35" s="78">
        <v>0</v>
      </c>
      <c r="EL35" s="79">
        <v>0</v>
      </c>
      <c r="EM35" s="78">
        <v>0</v>
      </c>
      <c r="EN35" s="79">
        <v>0</v>
      </c>
      <c r="EO35" s="78">
        <v>0</v>
      </c>
      <c r="EP35" s="79">
        <v>0</v>
      </c>
      <c r="EQ35" s="78">
        <v>0</v>
      </c>
      <c r="ER35" s="79">
        <v>0</v>
      </c>
      <c r="ES35" s="78">
        <v>0</v>
      </c>
      <c r="ET35" s="79">
        <v>0</v>
      </c>
      <c r="EU35" s="78">
        <v>0</v>
      </c>
      <c r="EV35" s="79">
        <v>0</v>
      </c>
      <c r="EW35" s="78">
        <v>0</v>
      </c>
      <c r="EX35" s="79">
        <v>0</v>
      </c>
      <c r="EY35" s="78">
        <v>0</v>
      </c>
      <c r="EZ35" s="79">
        <v>0</v>
      </c>
      <c r="FA35" s="78">
        <v>0</v>
      </c>
      <c r="FB35" s="79">
        <v>0</v>
      </c>
      <c r="FC35" s="80">
        <v>0</v>
      </c>
      <c r="FD35" s="3"/>
      <c r="FE35" s="35"/>
      <c r="FF35" s="3"/>
      <c r="FG35" s="36"/>
      <c r="FI35" s="81" t="b">
        <v>1</v>
      </c>
    </row>
    <row r="36" spans="2:165" hidden="1" outlineLevel="1">
      <c r="B36" s="38">
        <v>29</v>
      </c>
      <c r="C36" s="82" t="s">
        <v>44</v>
      </c>
      <c r="E36" s="40">
        <v>0</v>
      </c>
      <c r="F36" s="41">
        <v>0</v>
      </c>
      <c r="G36" s="42">
        <v>0</v>
      </c>
      <c r="H36" s="41">
        <v>0</v>
      </c>
      <c r="I36" s="42">
        <v>0</v>
      </c>
      <c r="J36" s="41">
        <v>0</v>
      </c>
      <c r="K36" s="42">
        <v>0</v>
      </c>
      <c r="L36" s="41">
        <v>0</v>
      </c>
      <c r="M36" s="42">
        <v>0</v>
      </c>
      <c r="N36" s="41">
        <v>0</v>
      </c>
      <c r="O36" s="42">
        <v>0</v>
      </c>
      <c r="P36" s="41">
        <v>0</v>
      </c>
      <c r="Q36" s="42">
        <v>0</v>
      </c>
      <c r="R36" s="41">
        <v>0</v>
      </c>
      <c r="S36" s="42">
        <v>0</v>
      </c>
      <c r="T36" s="41">
        <v>0</v>
      </c>
      <c r="U36" s="42">
        <v>0</v>
      </c>
      <c r="V36" s="41">
        <v>0</v>
      </c>
      <c r="W36" s="42">
        <v>0</v>
      </c>
      <c r="X36" s="41">
        <v>0</v>
      </c>
      <c r="Y36" s="42">
        <v>0</v>
      </c>
      <c r="Z36" s="41">
        <v>0</v>
      </c>
      <c r="AA36" s="42">
        <v>0</v>
      </c>
      <c r="AB36" s="41">
        <v>0</v>
      </c>
      <c r="AC36" s="42">
        <v>0</v>
      </c>
      <c r="AD36" s="41">
        <v>0</v>
      </c>
      <c r="AE36" s="42">
        <v>0</v>
      </c>
      <c r="AF36" s="41">
        <v>0</v>
      </c>
      <c r="AG36" s="42">
        <v>0</v>
      </c>
      <c r="AH36" s="41">
        <v>0</v>
      </c>
      <c r="AI36" s="42">
        <v>0</v>
      </c>
      <c r="AJ36" s="41">
        <v>0</v>
      </c>
      <c r="AK36" s="42">
        <v>0</v>
      </c>
      <c r="AL36" s="41">
        <v>0</v>
      </c>
      <c r="AM36" s="42">
        <v>0</v>
      </c>
      <c r="AN36" s="43">
        <v>0</v>
      </c>
      <c r="AO36" s="3"/>
      <c r="AP36" s="21"/>
      <c r="AQ36" s="3"/>
      <c r="AR36" s="40">
        <v>0</v>
      </c>
      <c r="AS36" s="41">
        <v>0</v>
      </c>
      <c r="AT36" s="42">
        <v>0</v>
      </c>
      <c r="AU36" s="41">
        <v>0</v>
      </c>
      <c r="AV36" s="42">
        <v>0</v>
      </c>
      <c r="AW36" s="41">
        <v>0</v>
      </c>
      <c r="AX36" s="42">
        <v>0</v>
      </c>
      <c r="AY36" s="41">
        <v>0</v>
      </c>
      <c r="AZ36" s="42">
        <v>0</v>
      </c>
      <c r="BA36" s="41">
        <v>0</v>
      </c>
      <c r="BB36" s="42">
        <v>0</v>
      </c>
      <c r="BC36" s="41">
        <v>0</v>
      </c>
      <c r="BD36" s="42">
        <v>0</v>
      </c>
      <c r="BE36" s="41">
        <v>0</v>
      </c>
      <c r="BF36" s="42">
        <v>0</v>
      </c>
      <c r="BG36" s="41">
        <v>0</v>
      </c>
      <c r="BH36" s="42">
        <v>0</v>
      </c>
      <c r="BI36" s="41">
        <v>0</v>
      </c>
      <c r="BJ36" s="42">
        <v>0</v>
      </c>
      <c r="BK36" s="41">
        <v>0</v>
      </c>
      <c r="BL36" s="42">
        <v>0</v>
      </c>
      <c r="BM36" s="41">
        <v>0</v>
      </c>
      <c r="BN36" s="42">
        <v>0</v>
      </c>
      <c r="BO36" s="41">
        <v>0</v>
      </c>
      <c r="BP36" s="42">
        <v>0</v>
      </c>
      <c r="BQ36" s="41">
        <v>0</v>
      </c>
      <c r="BR36" s="42">
        <v>0</v>
      </c>
      <c r="BS36" s="41">
        <v>0</v>
      </c>
      <c r="BT36" s="42">
        <v>0</v>
      </c>
      <c r="BU36" s="41">
        <v>0</v>
      </c>
      <c r="BV36" s="42">
        <v>0</v>
      </c>
      <c r="BW36" s="41">
        <v>0</v>
      </c>
      <c r="BX36" s="42">
        <v>0</v>
      </c>
      <c r="BY36" s="41">
        <v>0</v>
      </c>
      <c r="BZ36" s="42">
        <v>0</v>
      </c>
      <c r="CA36" s="43">
        <v>0</v>
      </c>
      <c r="CB36" s="3"/>
      <c r="CC36" s="32"/>
      <c r="CD36" s="3"/>
      <c r="CE36" s="33"/>
      <c r="CF36" s="3"/>
      <c r="CG36" s="40">
        <v>0</v>
      </c>
      <c r="CH36" s="41">
        <v>0</v>
      </c>
      <c r="CI36" s="42">
        <v>0</v>
      </c>
      <c r="CJ36" s="41">
        <v>0</v>
      </c>
      <c r="CK36" s="42">
        <v>0</v>
      </c>
      <c r="CL36" s="41">
        <v>0</v>
      </c>
      <c r="CM36" s="42">
        <v>0</v>
      </c>
      <c r="CN36" s="41">
        <v>0</v>
      </c>
      <c r="CO36" s="42">
        <v>0</v>
      </c>
      <c r="CP36" s="41">
        <v>0</v>
      </c>
      <c r="CQ36" s="42">
        <v>0</v>
      </c>
      <c r="CR36" s="41">
        <v>0</v>
      </c>
      <c r="CS36" s="42">
        <v>0</v>
      </c>
      <c r="CT36" s="41">
        <v>0</v>
      </c>
      <c r="CU36" s="42">
        <v>0</v>
      </c>
      <c r="CV36" s="41">
        <v>0</v>
      </c>
      <c r="CW36" s="42">
        <v>0</v>
      </c>
      <c r="CX36" s="41">
        <v>0</v>
      </c>
      <c r="CY36" s="42">
        <v>0</v>
      </c>
      <c r="CZ36" s="41">
        <v>0</v>
      </c>
      <c r="DA36" s="42">
        <v>0</v>
      </c>
      <c r="DB36" s="41">
        <v>0</v>
      </c>
      <c r="DC36" s="42">
        <v>0</v>
      </c>
      <c r="DD36" s="41">
        <v>0</v>
      </c>
      <c r="DE36" s="42">
        <v>0</v>
      </c>
      <c r="DF36" s="41">
        <v>0</v>
      </c>
      <c r="DG36" s="42">
        <v>0</v>
      </c>
      <c r="DH36" s="41">
        <v>0</v>
      </c>
      <c r="DI36" s="42">
        <v>0</v>
      </c>
      <c r="DJ36" s="41">
        <v>0</v>
      </c>
      <c r="DK36" s="42">
        <v>0</v>
      </c>
      <c r="DL36" s="41">
        <v>0</v>
      </c>
      <c r="DM36" s="42">
        <v>0</v>
      </c>
      <c r="DN36" s="41">
        <v>0</v>
      </c>
      <c r="DO36" s="42">
        <v>0</v>
      </c>
      <c r="DP36" s="43">
        <v>0</v>
      </c>
      <c r="DQ36" s="3"/>
      <c r="DR36" s="34"/>
      <c r="DS36" s="3"/>
      <c r="DT36" s="40">
        <v>0</v>
      </c>
      <c r="DU36" s="41">
        <v>0</v>
      </c>
      <c r="DV36" s="42">
        <v>0</v>
      </c>
      <c r="DW36" s="41">
        <v>0</v>
      </c>
      <c r="DX36" s="42">
        <v>0</v>
      </c>
      <c r="DY36" s="41">
        <v>0</v>
      </c>
      <c r="DZ36" s="42">
        <v>0</v>
      </c>
      <c r="EA36" s="41">
        <v>0</v>
      </c>
      <c r="EB36" s="42">
        <v>0</v>
      </c>
      <c r="EC36" s="41">
        <v>0</v>
      </c>
      <c r="ED36" s="42">
        <v>0</v>
      </c>
      <c r="EE36" s="41">
        <v>0</v>
      </c>
      <c r="EF36" s="42">
        <v>0</v>
      </c>
      <c r="EG36" s="41">
        <v>0</v>
      </c>
      <c r="EH36" s="42">
        <v>0</v>
      </c>
      <c r="EI36" s="41">
        <v>0</v>
      </c>
      <c r="EJ36" s="42">
        <v>0</v>
      </c>
      <c r="EK36" s="41">
        <v>0</v>
      </c>
      <c r="EL36" s="42">
        <v>0</v>
      </c>
      <c r="EM36" s="41">
        <v>0</v>
      </c>
      <c r="EN36" s="42">
        <v>0</v>
      </c>
      <c r="EO36" s="41">
        <v>0</v>
      </c>
      <c r="EP36" s="42">
        <v>0</v>
      </c>
      <c r="EQ36" s="41">
        <v>0</v>
      </c>
      <c r="ER36" s="42">
        <v>0</v>
      </c>
      <c r="ES36" s="41">
        <v>0</v>
      </c>
      <c r="ET36" s="42">
        <v>0</v>
      </c>
      <c r="EU36" s="41">
        <v>0</v>
      </c>
      <c r="EV36" s="42">
        <v>0</v>
      </c>
      <c r="EW36" s="41">
        <v>0</v>
      </c>
      <c r="EX36" s="42">
        <v>0</v>
      </c>
      <c r="EY36" s="41">
        <v>0</v>
      </c>
      <c r="EZ36" s="42">
        <v>0</v>
      </c>
      <c r="FA36" s="41">
        <v>0</v>
      </c>
      <c r="FB36" s="42">
        <v>0</v>
      </c>
      <c r="FC36" s="43">
        <v>0</v>
      </c>
      <c r="FD36" s="3"/>
      <c r="FE36" s="35"/>
      <c r="FF36" s="3"/>
      <c r="FG36" s="36"/>
      <c r="FI36" s="44" t="b">
        <v>1</v>
      </c>
    </row>
    <row r="37" spans="2:165" hidden="1" outlineLevel="1">
      <c r="B37" s="45">
        <v>30</v>
      </c>
      <c r="C37" s="74" t="s">
        <v>45</v>
      </c>
      <c r="E37" s="47">
        <v>0</v>
      </c>
      <c r="F37" s="48">
        <v>0</v>
      </c>
      <c r="G37" s="49">
        <v>0</v>
      </c>
      <c r="H37" s="48">
        <v>0</v>
      </c>
      <c r="I37" s="49">
        <v>0</v>
      </c>
      <c r="J37" s="48">
        <v>0</v>
      </c>
      <c r="K37" s="49">
        <v>0</v>
      </c>
      <c r="L37" s="48">
        <v>0</v>
      </c>
      <c r="M37" s="49">
        <v>0</v>
      </c>
      <c r="N37" s="48">
        <v>0</v>
      </c>
      <c r="O37" s="49">
        <v>0</v>
      </c>
      <c r="P37" s="48">
        <v>0</v>
      </c>
      <c r="Q37" s="49">
        <v>0</v>
      </c>
      <c r="R37" s="48">
        <v>0</v>
      </c>
      <c r="S37" s="49">
        <v>0</v>
      </c>
      <c r="T37" s="48">
        <v>0</v>
      </c>
      <c r="U37" s="49">
        <v>0</v>
      </c>
      <c r="V37" s="48">
        <v>0</v>
      </c>
      <c r="W37" s="49">
        <v>0</v>
      </c>
      <c r="X37" s="48">
        <v>0</v>
      </c>
      <c r="Y37" s="49">
        <v>0</v>
      </c>
      <c r="Z37" s="48">
        <v>0</v>
      </c>
      <c r="AA37" s="49">
        <v>0</v>
      </c>
      <c r="AB37" s="48">
        <v>0</v>
      </c>
      <c r="AC37" s="49">
        <v>0</v>
      </c>
      <c r="AD37" s="48">
        <v>0</v>
      </c>
      <c r="AE37" s="49">
        <v>0</v>
      </c>
      <c r="AF37" s="48">
        <v>0</v>
      </c>
      <c r="AG37" s="49">
        <v>0</v>
      </c>
      <c r="AH37" s="48">
        <v>0</v>
      </c>
      <c r="AI37" s="49">
        <v>0</v>
      </c>
      <c r="AJ37" s="48">
        <v>0</v>
      </c>
      <c r="AK37" s="49">
        <v>0</v>
      </c>
      <c r="AL37" s="48">
        <v>0</v>
      </c>
      <c r="AM37" s="49">
        <v>0</v>
      </c>
      <c r="AN37" s="50">
        <v>0</v>
      </c>
      <c r="AO37" s="3"/>
      <c r="AP37" s="21"/>
      <c r="AQ37" s="3"/>
      <c r="AR37" s="47">
        <v>0</v>
      </c>
      <c r="AS37" s="48">
        <v>0</v>
      </c>
      <c r="AT37" s="49">
        <v>0</v>
      </c>
      <c r="AU37" s="48">
        <v>0</v>
      </c>
      <c r="AV37" s="49">
        <v>0</v>
      </c>
      <c r="AW37" s="48">
        <v>0</v>
      </c>
      <c r="AX37" s="49">
        <v>0</v>
      </c>
      <c r="AY37" s="48">
        <v>0</v>
      </c>
      <c r="AZ37" s="49">
        <v>0</v>
      </c>
      <c r="BA37" s="48">
        <v>0</v>
      </c>
      <c r="BB37" s="49">
        <v>0</v>
      </c>
      <c r="BC37" s="48">
        <v>0</v>
      </c>
      <c r="BD37" s="49">
        <v>0</v>
      </c>
      <c r="BE37" s="48">
        <v>0</v>
      </c>
      <c r="BF37" s="49">
        <v>0</v>
      </c>
      <c r="BG37" s="48">
        <v>0</v>
      </c>
      <c r="BH37" s="49">
        <v>0</v>
      </c>
      <c r="BI37" s="48">
        <v>0</v>
      </c>
      <c r="BJ37" s="49">
        <v>0</v>
      </c>
      <c r="BK37" s="48">
        <v>0</v>
      </c>
      <c r="BL37" s="49">
        <v>0</v>
      </c>
      <c r="BM37" s="48">
        <v>0</v>
      </c>
      <c r="BN37" s="49">
        <v>0</v>
      </c>
      <c r="BO37" s="48">
        <v>0</v>
      </c>
      <c r="BP37" s="49">
        <v>0</v>
      </c>
      <c r="BQ37" s="48">
        <v>0</v>
      </c>
      <c r="BR37" s="49">
        <v>0</v>
      </c>
      <c r="BS37" s="48">
        <v>0</v>
      </c>
      <c r="BT37" s="49">
        <v>0</v>
      </c>
      <c r="BU37" s="48">
        <v>0</v>
      </c>
      <c r="BV37" s="49">
        <v>0</v>
      </c>
      <c r="BW37" s="48">
        <v>0</v>
      </c>
      <c r="BX37" s="49">
        <v>0</v>
      </c>
      <c r="BY37" s="48">
        <v>0</v>
      </c>
      <c r="BZ37" s="49">
        <v>0</v>
      </c>
      <c r="CA37" s="50">
        <v>0</v>
      </c>
      <c r="CB37" s="3"/>
      <c r="CC37" s="32"/>
      <c r="CD37" s="3"/>
      <c r="CE37" s="33"/>
      <c r="CF37" s="3"/>
      <c r="CG37" s="47">
        <v>0</v>
      </c>
      <c r="CH37" s="48">
        <v>0</v>
      </c>
      <c r="CI37" s="49">
        <v>0</v>
      </c>
      <c r="CJ37" s="48">
        <v>0</v>
      </c>
      <c r="CK37" s="49">
        <v>0</v>
      </c>
      <c r="CL37" s="48">
        <v>0</v>
      </c>
      <c r="CM37" s="49">
        <v>0</v>
      </c>
      <c r="CN37" s="48">
        <v>0</v>
      </c>
      <c r="CO37" s="49">
        <v>0</v>
      </c>
      <c r="CP37" s="48">
        <v>0</v>
      </c>
      <c r="CQ37" s="49">
        <v>0</v>
      </c>
      <c r="CR37" s="48">
        <v>0</v>
      </c>
      <c r="CS37" s="49">
        <v>0</v>
      </c>
      <c r="CT37" s="48">
        <v>0</v>
      </c>
      <c r="CU37" s="49">
        <v>0</v>
      </c>
      <c r="CV37" s="48">
        <v>0</v>
      </c>
      <c r="CW37" s="49">
        <v>0</v>
      </c>
      <c r="CX37" s="48">
        <v>0</v>
      </c>
      <c r="CY37" s="49">
        <v>0</v>
      </c>
      <c r="CZ37" s="48">
        <v>0</v>
      </c>
      <c r="DA37" s="49">
        <v>0</v>
      </c>
      <c r="DB37" s="48">
        <v>0</v>
      </c>
      <c r="DC37" s="49">
        <v>0</v>
      </c>
      <c r="DD37" s="48">
        <v>0</v>
      </c>
      <c r="DE37" s="49">
        <v>0</v>
      </c>
      <c r="DF37" s="48">
        <v>0</v>
      </c>
      <c r="DG37" s="49">
        <v>0</v>
      </c>
      <c r="DH37" s="48">
        <v>0</v>
      </c>
      <c r="DI37" s="49">
        <v>0</v>
      </c>
      <c r="DJ37" s="48">
        <v>0</v>
      </c>
      <c r="DK37" s="49">
        <v>0</v>
      </c>
      <c r="DL37" s="48">
        <v>0</v>
      </c>
      <c r="DM37" s="49">
        <v>0</v>
      </c>
      <c r="DN37" s="48">
        <v>0</v>
      </c>
      <c r="DO37" s="49">
        <v>0</v>
      </c>
      <c r="DP37" s="50">
        <v>0</v>
      </c>
      <c r="DQ37" s="3"/>
      <c r="DR37" s="34"/>
      <c r="DS37" s="3"/>
      <c r="DT37" s="47">
        <v>0</v>
      </c>
      <c r="DU37" s="48">
        <v>0</v>
      </c>
      <c r="DV37" s="49">
        <v>0</v>
      </c>
      <c r="DW37" s="48">
        <v>0</v>
      </c>
      <c r="DX37" s="49">
        <v>0</v>
      </c>
      <c r="DY37" s="48">
        <v>0</v>
      </c>
      <c r="DZ37" s="49">
        <v>0</v>
      </c>
      <c r="EA37" s="48">
        <v>0</v>
      </c>
      <c r="EB37" s="49">
        <v>0</v>
      </c>
      <c r="EC37" s="48">
        <v>0</v>
      </c>
      <c r="ED37" s="49">
        <v>0</v>
      </c>
      <c r="EE37" s="48">
        <v>0</v>
      </c>
      <c r="EF37" s="49">
        <v>0</v>
      </c>
      <c r="EG37" s="48">
        <v>0</v>
      </c>
      <c r="EH37" s="49">
        <v>0</v>
      </c>
      <c r="EI37" s="48">
        <v>0</v>
      </c>
      <c r="EJ37" s="49">
        <v>0</v>
      </c>
      <c r="EK37" s="48">
        <v>0</v>
      </c>
      <c r="EL37" s="49">
        <v>0</v>
      </c>
      <c r="EM37" s="48">
        <v>0</v>
      </c>
      <c r="EN37" s="49">
        <v>0</v>
      </c>
      <c r="EO37" s="48">
        <v>0</v>
      </c>
      <c r="EP37" s="49">
        <v>0</v>
      </c>
      <c r="EQ37" s="48">
        <v>0</v>
      </c>
      <c r="ER37" s="49">
        <v>0</v>
      </c>
      <c r="ES37" s="48">
        <v>0</v>
      </c>
      <c r="ET37" s="49">
        <v>0</v>
      </c>
      <c r="EU37" s="48">
        <v>0</v>
      </c>
      <c r="EV37" s="49">
        <v>0</v>
      </c>
      <c r="EW37" s="48">
        <v>0</v>
      </c>
      <c r="EX37" s="49">
        <v>0</v>
      </c>
      <c r="EY37" s="48">
        <v>0</v>
      </c>
      <c r="EZ37" s="49">
        <v>0</v>
      </c>
      <c r="FA37" s="48">
        <v>0</v>
      </c>
      <c r="FB37" s="49">
        <v>0</v>
      </c>
      <c r="FC37" s="50">
        <v>0</v>
      </c>
      <c r="FD37" s="3"/>
      <c r="FE37" s="35"/>
      <c r="FF37" s="3"/>
      <c r="FG37" s="36"/>
      <c r="FI37" s="51" t="b">
        <v>1</v>
      </c>
    </row>
    <row r="38" spans="2:165" hidden="1" outlineLevel="1">
      <c r="B38" s="52">
        <v>31</v>
      </c>
      <c r="C38" s="73" t="s">
        <v>46</v>
      </c>
      <c r="E38" s="54">
        <v>0</v>
      </c>
      <c r="F38" s="55">
        <v>0</v>
      </c>
      <c r="G38" s="56">
        <v>0</v>
      </c>
      <c r="H38" s="55">
        <v>0</v>
      </c>
      <c r="I38" s="56">
        <v>0</v>
      </c>
      <c r="J38" s="55">
        <v>0</v>
      </c>
      <c r="K38" s="56">
        <v>0</v>
      </c>
      <c r="L38" s="55">
        <v>0</v>
      </c>
      <c r="M38" s="56">
        <v>0</v>
      </c>
      <c r="N38" s="55">
        <v>0</v>
      </c>
      <c r="O38" s="56">
        <v>0</v>
      </c>
      <c r="P38" s="55">
        <v>0</v>
      </c>
      <c r="Q38" s="56">
        <v>0</v>
      </c>
      <c r="R38" s="55">
        <v>0</v>
      </c>
      <c r="S38" s="56">
        <v>0</v>
      </c>
      <c r="T38" s="55">
        <v>0</v>
      </c>
      <c r="U38" s="56">
        <v>0</v>
      </c>
      <c r="V38" s="55">
        <v>0</v>
      </c>
      <c r="W38" s="56">
        <v>0</v>
      </c>
      <c r="X38" s="55">
        <v>0</v>
      </c>
      <c r="Y38" s="56">
        <v>0</v>
      </c>
      <c r="Z38" s="55">
        <v>0</v>
      </c>
      <c r="AA38" s="56">
        <v>0</v>
      </c>
      <c r="AB38" s="55">
        <v>0</v>
      </c>
      <c r="AC38" s="56">
        <v>0</v>
      </c>
      <c r="AD38" s="55">
        <v>0</v>
      </c>
      <c r="AE38" s="56">
        <v>0</v>
      </c>
      <c r="AF38" s="55">
        <v>0</v>
      </c>
      <c r="AG38" s="56">
        <v>0</v>
      </c>
      <c r="AH38" s="55">
        <v>0</v>
      </c>
      <c r="AI38" s="56">
        <v>0</v>
      </c>
      <c r="AJ38" s="55">
        <v>0</v>
      </c>
      <c r="AK38" s="56">
        <v>0</v>
      </c>
      <c r="AL38" s="55">
        <v>0</v>
      </c>
      <c r="AM38" s="56">
        <v>0</v>
      </c>
      <c r="AN38" s="57">
        <v>0</v>
      </c>
      <c r="AO38" s="3"/>
      <c r="AP38" s="21"/>
      <c r="AQ38" s="3"/>
      <c r="AR38" s="54">
        <v>0</v>
      </c>
      <c r="AS38" s="55">
        <v>0</v>
      </c>
      <c r="AT38" s="56">
        <v>0</v>
      </c>
      <c r="AU38" s="55">
        <v>0</v>
      </c>
      <c r="AV38" s="56">
        <v>0</v>
      </c>
      <c r="AW38" s="55">
        <v>0</v>
      </c>
      <c r="AX38" s="56">
        <v>0</v>
      </c>
      <c r="AY38" s="55">
        <v>0</v>
      </c>
      <c r="AZ38" s="56">
        <v>0</v>
      </c>
      <c r="BA38" s="55">
        <v>0</v>
      </c>
      <c r="BB38" s="56">
        <v>0</v>
      </c>
      <c r="BC38" s="55">
        <v>0</v>
      </c>
      <c r="BD38" s="56">
        <v>0</v>
      </c>
      <c r="BE38" s="55">
        <v>0</v>
      </c>
      <c r="BF38" s="56">
        <v>0</v>
      </c>
      <c r="BG38" s="55">
        <v>0</v>
      </c>
      <c r="BH38" s="56">
        <v>0</v>
      </c>
      <c r="BI38" s="55">
        <v>0</v>
      </c>
      <c r="BJ38" s="56">
        <v>0</v>
      </c>
      <c r="BK38" s="55">
        <v>0</v>
      </c>
      <c r="BL38" s="56">
        <v>0</v>
      </c>
      <c r="BM38" s="55">
        <v>0</v>
      </c>
      <c r="BN38" s="56">
        <v>0</v>
      </c>
      <c r="BO38" s="55">
        <v>0</v>
      </c>
      <c r="BP38" s="56">
        <v>0</v>
      </c>
      <c r="BQ38" s="55">
        <v>0</v>
      </c>
      <c r="BR38" s="56">
        <v>0</v>
      </c>
      <c r="BS38" s="55">
        <v>0</v>
      </c>
      <c r="BT38" s="56">
        <v>0</v>
      </c>
      <c r="BU38" s="55">
        <v>0</v>
      </c>
      <c r="BV38" s="56">
        <v>0</v>
      </c>
      <c r="BW38" s="55">
        <v>0</v>
      </c>
      <c r="BX38" s="56">
        <v>0</v>
      </c>
      <c r="BY38" s="55">
        <v>0</v>
      </c>
      <c r="BZ38" s="56">
        <v>0</v>
      </c>
      <c r="CA38" s="57">
        <v>0</v>
      </c>
      <c r="CB38" s="3"/>
      <c r="CC38" s="32"/>
      <c r="CD38" s="3"/>
      <c r="CE38" s="33"/>
      <c r="CF38" s="3"/>
      <c r="CG38" s="54">
        <v>0</v>
      </c>
      <c r="CH38" s="55">
        <v>0</v>
      </c>
      <c r="CI38" s="56">
        <v>0</v>
      </c>
      <c r="CJ38" s="55">
        <v>0</v>
      </c>
      <c r="CK38" s="56">
        <v>0</v>
      </c>
      <c r="CL38" s="55">
        <v>0</v>
      </c>
      <c r="CM38" s="56">
        <v>0</v>
      </c>
      <c r="CN38" s="55">
        <v>0</v>
      </c>
      <c r="CO38" s="56">
        <v>0</v>
      </c>
      <c r="CP38" s="55">
        <v>0</v>
      </c>
      <c r="CQ38" s="56">
        <v>0</v>
      </c>
      <c r="CR38" s="55">
        <v>0</v>
      </c>
      <c r="CS38" s="56">
        <v>0</v>
      </c>
      <c r="CT38" s="55">
        <v>0</v>
      </c>
      <c r="CU38" s="56">
        <v>0</v>
      </c>
      <c r="CV38" s="55">
        <v>0</v>
      </c>
      <c r="CW38" s="56">
        <v>0</v>
      </c>
      <c r="CX38" s="55">
        <v>0</v>
      </c>
      <c r="CY38" s="56">
        <v>0</v>
      </c>
      <c r="CZ38" s="55">
        <v>0</v>
      </c>
      <c r="DA38" s="56">
        <v>0</v>
      </c>
      <c r="DB38" s="55">
        <v>0</v>
      </c>
      <c r="DC38" s="56">
        <v>0</v>
      </c>
      <c r="DD38" s="55">
        <v>0</v>
      </c>
      <c r="DE38" s="56">
        <v>0</v>
      </c>
      <c r="DF38" s="55">
        <v>0</v>
      </c>
      <c r="DG38" s="56">
        <v>0</v>
      </c>
      <c r="DH38" s="55">
        <v>0</v>
      </c>
      <c r="DI38" s="56">
        <v>0</v>
      </c>
      <c r="DJ38" s="55">
        <v>0</v>
      </c>
      <c r="DK38" s="56">
        <v>0</v>
      </c>
      <c r="DL38" s="55">
        <v>0</v>
      </c>
      <c r="DM38" s="56">
        <v>0</v>
      </c>
      <c r="DN38" s="55">
        <v>0</v>
      </c>
      <c r="DO38" s="56">
        <v>0</v>
      </c>
      <c r="DP38" s="57">
        <v>0</v>
      </c>
      <c r="DQ38" s="3"/>
      <c r="DR38" s="34"/>
      <c r="DS38" s="3"/>
      <c r="DT38" s="54">
        <v>0</v>
      </c>
      <c r="DU38" s="55">
        <v>0</v>
      </c>
      <c r="DV38" s="56">
        <v>0</v>
      </c>
      <c r="DW38" s="55">
        <v>0</v>
      </c>
      <c r="DX38" s="56">
        <v>0</v>
      </c>
      <c r="DY38" s="55">
        <v>0</v>
      </c>
      <c r="DZ38" s="56">
        <v>0</v>
      </c>
      <c r="EA38" s="55">
        <v>0</v>
      </c>
      <c r="EB38" s="56">
        <v>0</v>
      </c>
      <c r="EC38" s="55">
        <v>0</v>
      </c>
      <c r="ED38" s="56">
        <v>0</v>
      </c>
      <c r="EE38" s="55">
        <v>0</v>
      </c>
      <c r="EF38" s="56">
        <v>0</v>
      </c>
      <c r="EG38" s="55">
        <v>0</v>
      </c>
      <c r="EH38" s="56">
        <v>0</v>
      </c>
      <c r="EI38" s="55">
        <v>0</v>
      </c>
      <c r="EJ38" s="56">
        <v>0</v>
      </c>
      <c r="EK38" s="55">
        <v>0</v>
      </c>
      <c r="EL38" s="56">
        <v>0</v>
      </c>
      <c r="EM38" s="55">
        <v>0</v>
      </c>
      <c r="EN38" s="56">
        <v>0</v>
      </c>
      <c r="EO38" s="55">
        <v>0</v>
      </c>
      <c r="EP38" s="56">
        <v>0</v>
      </c>
      <c r="EQ38" s="55">
        <v>0</v>
      </c>
      <c r="ER38" s="56">
        <v>0</v>
      </c>
      <c r="ES38" s="55">
        <v>0</v>
      </c>
      <c r="ET38" s="56">
        <v>0</v>
      </c>
      <c r="EU38" s="55">
        <v>0</v>
      </c>
      <c r="EV38" s="56">
        <v>0</v>
      </c>
      <c r="EW38" s="55">
        <v>0</v>
      </c>
      <c r="EX38" s="56">
        <v>0</v>
      </c>
      <c r="EY38" s="55">
        <v>0</v>
      </c>
      <c r="EZ38" s="56">
        <v>0</v>
      </c>
      <c r="FA38" s="55">
        <v>0</v>
      </c>
      <c r="FB38" s="56">
        <v>0</v>
      </c>
      <c r="FC38" s="57">
        <v>0</v>
      </c>
      <c r="FD38" s="3"/>
      <c r="FE38" s="35"/>
      <c r="FF38" s="3"/>
      <c r="FG38" s="36"/>
      <c r="FI38" s="58" t="b">
        <v>1</v>
      </c>
    </row>
    <row r="39" spans="2:165" hidden="1" outlineLevel="1">
      <c r="B39" s="45">
        <v>32</v>
      </c>
      <c r="C39" s="74" t="s">
        <v>47</v>
      </c>
      <c r="E39" s="47">
        <v>0</v>
      </c>
      <c r="F39" s="48">
        <v>0</v>
      </c>
      <c r="G39" s="49">
        <v>0</v>
      </c>
      <c r="H39" s="48">
        <v>0</v>
      </c>
      <c r="I39" s="49">
        <v>0</v>
      </c>
      <c r="J39" s="48">
        <v>0</v>
      </c>
      <c r="K39" s="49">
        <v>0</v>
      </c>
      <c r="L39" s="48">
        <v>0</v>
      </c>
      <c r="M39" s="49">
        <v>0</v>
      </c>
      <c r="N39" s="48">
        <v>0</v>
      </c>
      <c r="O39" s="49">
        <v>0</v>
      </c>
      <c r="P39" s="48">
        <v>0</v>
      </c>
      <c r="Q39" s="49">
        <v>0</v>
      </c>
      <c r="R39" s="48">
        <v>0</v>
      </c>
      <c r="S39" s="49">
        <v>0</v>
      </c>
      <c r="T39" s="48">
        <v>0</v>
      </c>
      <c r="U39" s="49">
        <v>0</v>
      </c>
      <c r="V39" s="48">
        <v>0</v>
      </c>
      <c r="W39" s="49">
        <v>0</v>
      </c>
      <c r="X39" s="48">
        <v>0</v>
      </c>
      <c r="Y39" s="49">
        <v>0</v>
      </c>
      <c r="Z39" s="48">
        <v>0</v>
      </c>
      <c r="AA39" s="49">
        <v>0</v>
      </c>
      <c r="AB39" s="48">
        <v>0</v>
      </c>
      <c r="AC39" s="49">
        <v>0</v>
      </c>
      <c r="AD39" s="48">
        <v>0</v>
      </c>
      <c r="AE39" s="49">
        <v>0</v>
      </c>
      <c r="AF39" s="48">
        <v>0</v>
      </c>
      <c r="AG39" s="49">
        <v>0</v>
      </c>
      <c r="AH39" s="48">
        <v>0</v>
      </c>
      <c r="AI39" s="49">
        <v>0</v>
      </c>
      <c r="AJ39" s="48">
        <v>0</v>
      </c>
      <c r="AK39" s="49">
        <v>0</v>
      </c>
      <c r="AL39" s="48">
        <v>0</v>
      </c>
      <c r="AM39" s="49">
        <v>0</v>
      </c>
      <c r="AN39" s="50">
        <v>0</v>
      </c>
      <c r="AO39" s="3"/>
      <c r="AP39" s="21"/>
      <c r="AQ39" s="3"/>
      <c r="AR39" s="47">
        <v>0</v>
      </c>
      <c r="AS39" s="48">
        <v>0</v>
      </c>
      <c r="AT39" s="49">
        <v>0</v>
      </c>
      <c r="AU39" s="48">
        <v>0</v>
      </c>
      <c r="AV39" s="49">
        <v>0</v>
      </c>
      <c r="AW39" s="48">
        <v>0</v>
      </c>
      <c r="AX39" s="49">
        <v>0</v>
      </c>
      <c r="AY39" s="48">
        <v>0</v>
      </c>
      <c r="AZ39" s="49">
        <v>0</v>
      </c>
      <c r="BA39" s="48">
        <v>0</v>
      </c>
      <c r="BB39" s="49">
        <v>0</v>
      </c>
      <c r="BC39" s="48">
        <v>0</v>
      </c>
      <c r="BD39" s="49">
        <v>0</v>
      </c>
      <c r="BE39" s="48">
        <v>0</v>
      </c>
      <c r="BF39" s="49">
        <v>0</v>
      </c>
      <c r="BG39" s="48">
        <v>0</v>
      </c>
      <c r="BH39" s="49">
        <v>0</v>
      </c>
      <c r="BI39" s="48">
        <v>0</v>
      </c>
      <c r="BJ39" s="49">
        <v>0</v>
      </c>
      <c r="BK39" s="48">
        <v>0</v>
      </c>
      <c r="BL39" s="49">
        <v>0</v>
      </c>
      <c r="BM39" s="48">
        <v>0</v>
      </c>
      <c r="BN39" s="49">
        <v>0</v>
      </c>
      <c r="BO39" s="48">
        <v>0</v>
      </c>
      <c r="BP39" s="49">
        <v>0</v>
      </c>
      <c r="BQ39" s="48">
        <v>0</v>
      </c>
      <c r="BR39" s="49">
        <v>0</v>
      </c>
      <c r="BS39" s="48">
        <v>0</v>
      </c>
      <c r="BT39" s="49">
        <v>0</v>
      </c>
      <c r="BU39" s="48">
        <v>0</v>
      </c>
      <c r="BV39" s="49">
        <v>0</v>
      </c>
      <c r="BW39" s="48">
        <v>0</v>
      </c>
      <c r="BX39" s="49">
        <v>0</v>
      </c>
      <c r="BY39" s="48">
        <v>0</v>
      </c>
      <c r="BZ39" s="49">
        <v>0</v>
      </c>
      <c r="CA39" s="50">
        <v>0</v>
      </c>
      <c r="CB39" s="3"/>
      <c r="CC39" s="32"/>
      <c r="CD39" s="3"/>
      <c r="CE39" s="33"/>
      <c r="CF39" s="3"/>
      <c r="CG39" s="47">
        <v>0</v>
      </c>
      <c r="CH39" s="48">
        <v>0</v>
      </c>
      <c r="CI39" s="49">
        <v>0</v>
      </c>
      <c r="CJ39" s="48">
        <v>0</v>
      </c>
      <c r="CK39" s="49">
        <v>0</v>
      </c>
      <c r="CL39" s="48">
        <v>0</v>
      </c>
      <c r="CM39" s="49">
        <v>0</v>
      </c>
      <c r="CN39" s="48">
        <v>0</v>
      </c>
      <c r="CO39" s="49">
        <v>0</v>
      </c>
      <c r="CP39" s="48">
        <v>0</v>
      </c>
      <c r="CQ39" s="49">
        <v>0</v>
      </c>
      <c r="CR39" s="48">
        <v>0</v>
      </c>
      <c r="CS39" s="49">
        <v>0</v>
      </c>
      <c r="CT39" s="48">
        <v>0</v>
      </c>
      <c r="CU39" s="49">
        <v>0</v>
      </c>
      <c r="CV39" s="48">
        <v>0</v>
      </c>
      <c r="CW39" s="49">
        <v>0</v>
      </c>
      <c r="CX39" s="48">
        <v>0</v>
      </c>
      <c r="CY39" s="49">
        <v>0</v>
      </c>
      <c r="CZ39" s="48">
        <v>0</v>
      </c>
      <c r="DA39" s="49">
        <v>0</v>
      </c>
      <c r="DB39" s="48">
        <v>0</v>
      </c>
      <c r="DC39" s="49">
        <v>0</v>
      </c>
      <c r="DD39" s="48">
        <v>0</v>
      </c>
      <c r="DE39" s="49">
        <v>0</v>
      </c>
      <c r="DF39" s="48">
        <v>0</v>
      </c>
      <c r="DG39" s="49">
        <v>0</v>
      </c>
      <c r="DH39" s="48">
        <v>0</v>
      </c>
      <c r="DI39" s="49">
        <v>0</v>
      </c>
      <c r="DJ39" s="48">
        <v>0</v>
      </c>
      <c r="DK39" s="49">
        <v>0</v>
      </c>
      <c r="DL39" s="48">
        <v>0</v>
      </c>
      <c r="DM39" s="49">
        <v>0</v>
      </c>
      <c r="DN39" s="48">
        <v>0</v>
      </c>
      <c r="DO39" s="49">
        <v>0</v>
      </c>
      <c r="DP39" s="50">
        <v>0</v>
      </c>
      <c r="DQ39" s="3"/>
      <c r="DR39" s="34"/>
      <c r="DS39" s="3"/>
      <c r="DT39" s="47">
        <v>0</v>
      </c>
      <c r="DU39" s="48">
        <v>0</v>
      </c>
      <c r="DV39" s="49">
        <v>0</v>
      </c>
      <c r="DW39" s="48">
        <v>0</v>
      </c>
      <c r="DX39" s="49">
        <v>0</v>
      </c>
      <c r="DY39" s="48">
        <v>0</v>
      </c>
      <c r="DZ39" s="49">
        <v>0</v>
      </c>
      <c r="EA39" s="48">
        <v>0</v>
      </c>
      <c r="EB39" s="49">
        <v>0</v>
      </c>
      <c r="EC39" s="48">
        <v>0</v>
      </c>
      <c r="ED39" s="49">
        <v>0</v>
      </c>
      <c r="EE39" s="48">
        <v>0</v>
      </c>
      <c r="EF39" s="49">
        <v>0</v>
      </c>
      <c r="EG39" s="48">
        <v>0</v>
      </c>
      <c r="EH39" s="49">
        <v>0</v>
      </c>
      <c r="EI39" s="48">
        <v>0</v>
      </c>
      <c r="EJ39" s="49">
        <v>0</v>
      </c>
      <c r="EK39" s="48">
        <v>0</v>
      </c>
      <c r="EL39" s="49">
        <v>0</v>
      </c>
      <c r="EM39" s="48">
        <v>0</v>
      </c>
      <c r="EN39" s="49">
        <v>0</v>
      </c>
      <c r="EO39" s="48">
        <v>0</v>
      </c>
      <c r="EP39" s="49">
        <v>0</v>
      </c>
      <c r="EQ39" s="48">
        <v>0</v>
      </c>
      <c r="ER39" s="49">
        <v>0</v>
      </c>
      <c r="ES39" s="48">
        <v>0</v>
      </c>
      <c r="ET39" s="49">
        <v>0</v>
      </c>
      <c r="EU39" s="48">
        <v>0</v>
      </c>
      <c r="EV39" s="49">
        <v>0</v>
      </c>
      <c r="EW39" s="48">
        <v>0</v>
      </c>
      <c r="EX39" s="49">
        <v>0</v>
      </c>
      <c r="EY39" s="48">
        <v>0</v>
      </c>
      <c r="EZ39" s="49">
        <v>0</v>
      </c>
      <c r="FA39" s="48">
        <v>0</v>
      </c>
      <c r="FB39" s="49">
        <v>0</v>
      </c>
      <c r="FC39" s="50">
        <v>0</v>
      </c>
      <c r="FD39" s="3"/>
      <c r="FE39" s="35"/>
      <c r="FF39" s="3"/>
      <c r="FG39" s="36"/>
      <c r="FI39" s="51" t="b">
        <v>1</v>
      </c>
    </row>
    <row r="40" spans="2:165" hidden="1" outlineLevel="1">
      <c r="B40" s="52">
        <v>33</v>
      </c>
      <c r="C40" s="73" t="s">
        <v>48</v>
      </c>
      <c r="E40" s="54">
        <v>0</v>
      </c>
      <c r="F40" s="55">
        <v>0</v>
      </c>
      <c r="G40" s="56">
        <v>0</v>
      </c>
      <c r="H40" s="55">
        <v>0</v>
      </c>
      <c r="I40" s="56">
        <v>0</v>
      </c>
      <c r="J40" s="55">
        <v>0</v>
      </c>
      <c r="K40" s="56">
        <v>0</v>
      </c>
      <c r="L40" s="55">
        <v>0</v>
      </c>
      <c r="M40" s="56">
        <v>0</v>
      </c>
      <c r="N40" s="55">
        <v>0</v>
      </c>
      <c r="O40" s="56">
        <v>0</v>
      </c>
      <c r="P40" s="55">
        <v>0</v>
      </c>
      <c r="Q40" s="56">
        <v>0</v>
      </c>
      <c r="R40" s="55">
        <v>0</v>
      </c>
      <c r="S40" s="56">
        <v>0</v>
      </c>
      <c r="T40" s="55">
        <v>0</v>
      </c>
      <c r="U40" s="56">
        <v>0</v>
      </c>
      <c r="V40" s="55">
        <v>0</v>
      </c>
      <c r="W40" s="56">
        <v>0</v>
      </c>
      <c r="X40" s="55">
        <v>0</v>
      </c>
      <c r="Y40" s="56">
        <v>0</v>
      </c>
      <c r="Z40" s="55">
        <v>0</v>
      </c>
      <c r="AA40" s="56">
        <v>0</v>
      </c>
      <c r="AB40" s="55">
        <v>0</v>
      </c>
      <c r="AC40" s="56">
        <v>0</v>
      </c>
      <c r="AD40" s="55">
        <v>0</v>
      </c>
      <c r="AE40" s="56">
        <v>0</v>
      </c>
      <c r="AF40" s="55">
        <v>0</v>
      </c>
      <c r="AG40" s="56">
        <v>0</v>
      </c>
      <c r="AH40" s="55">
        <v>0</v>
      </c>
      <c r="AI40" s="56">
        <v>0</v>
      </c>
      <c r="AJ40" s="55">
        <v>0</v>
      </c>
      <c r="AK40" s="56">
        <v>0</v>
      </c>
      <c r="AL40" s="55">
        <v>0</v>
      </c>
      <c r="AM40" s="56">
        <v>0</v>
      </c>
      <c r="AN40" s="57">
        <v>0</v>
      </c>
      <c r="AO40" s="3"/>
      <c r="AP40" s="21"/>
      <c r="AQ40" s="3"/>
      <c r="AR40" s="54">
        <v>0</v>
      </c>
      <c r="AS40" s="55">
        <v>0</v>
      </c>
      <c r="AT40" s="56">
        <v>0</v>
      </c>
      <c r="AU40" s="55">
        <v>0</v>
      </c>
      <c r="AV40" s="56">
        <v>0</v>
      </c>
      <c r="AW40" s="55">
        <v>0</v>
      </c>
      <c r="AX40" s="56">
        <v>0</v>
      </c>
      <c r="AY40" s="55">
        <v>0</v>
      </c>
      <c r="AZ40" s="56">
        <v>0</v>
      </c>
      <c r="BA40" s="55">
        <v>0</v>
      </c>
      <c r="BB40" s="56">
        <v>0</v>
      </c>
      <c r="BC40" s="55">
        <v>0</v>
      </c>
      <c r="BD40" s="56">
        <v>0</v>
      </c>
      <c r="BE40" s="55">
        <v>0</v>
      </c>
      <c r="BF40" s="56">
        <v>0</v>
      </c>
      <c r="BG40" s="55">
        <v>0</v>
      </c>
      <c r="BH40" s="56">
        <v>0</v>
      </c>
      <c r="BI40" s="55">
        <v>0</v>
      </c>
      <c r="BJ40" s="56">
        <v>0</v>
      </c>
      <c r="BK40" s="55">
        <v>0</v>
      </c>
      <c r="BL40" s="56">
        <v>0</v>
      </c>
      <c r="BM40" s="55">
        <v>0</v>
      </c>
      <c r="BN40" s="56">
        <v>0</v>
      </c>
      <c r="BO40" s="55">
        <v>0</v>
      </c>
      <c r="BP40" s="56">
        <v>0</v>
      </c>
      <c r="BQ40" s="55">
        <v>0</v>
      </c>
      <c r="BR40" s="56">
        <v>0</v>
      </c>
      <c r="BS40" s="55">
        <v>0</v>
      </c>
      <c r="BT40" s="56">
        <v>0</v>
      </c>
      <c r="BU40" s="55">
        <v>0</v>
      </c>
      <c r="BV40" s="56">
        <v>0</v>
      </c>
      <c r="BW40" s="55">
        <v>0</v>
      </c>
      <c r="BX40" s="56">
        <v>0</v>
      </c>
      <c r="BY40" s="55">
        <v>0</v>
      </c>
      <c r="BZ40" s="56">
        <v>0</v>
      </c>
      <c r="CA40" s="57">
        <v>0</v>
      </c>
      <c r="CB40" s="3"/>
      <c r="CC40" s="32"/>
      <c r="CD40" s="3"/>
      <c r="CE40" s="33"/>
      <c r="CF40" s="3"/>
      <c r="CG40" s="54">
        <v>0</v>
      </c>
      <c r="CH40" s="55">
        <v>0</v>
      </c>
      <c r="CI40" s="56">
        <v>0</v>
      </c>
      <c r="CJ40" s="55">
        <v>0</v>
      </c>
      <c r="CK40" s="56">
        <v>0</v>
      </c>
      <c r="CL40" s="55">
        <v>0</v>
      </c>
      <c r="CM40" s="56">
        <v>0</v>
      </c>
      <c r="CN40" s="55">
        <v>0</v>
      </c>
      <c r="CO40" s="56">
        <v>0</v>
      </c>
      <c r="CP40" s="55">
        <v>0</v>
      </c>
      <c r="CQ40" s="56">
        <v>0</v>
      </c>
      <c r="CR40" s="55">
        <v>0</v>
      </c>
      <c r="CS40" s="56">
        <v>0</v>
      </c>
      <c r="CT40" s="55">
        <v>0</v>
      </c>
      <c r="CU40" s="56">
        <v>0</v>
      </c>
      <c r="CV40" s="55">
        <v>0</v>
      </c>
      <c r="CW40" s="56">
        <v>0</v>
      </c>
      <c r="CX40" s="55">
        <v>0</v>
      </c>
      <c r="CY40" s="56">
        <v>0</v>
      </c>
      <c r="CZ40" s="55">
        <v>0</v>
      </c>
      <c r="DA40" s="56">
        <v>0</v>
      </c>
      <c r="DB40" s="55">
        <v>0</v>
      </c>
      <c r="DC40" s="56">
        <v>0</v>
      </c>
      <c r="DD40" s="55">
        <v>0</v>
      </c>
      <c r="DE40" s="56">
        <v>0</v>
      </c>
      <c r="DF40" s="55">
        <v>0</v>
      </c>
      <c r="DG40" s="56">
        <v>0</v>
      </c>
      <c r="DH40" s="55">
        <v>0</v>
      </c>
      <c r="DI40" s="56">
        <v>0</v>
      </c>
      <c r="DJ40" s="55">
        <v>0</v>
      </c>
      <c r="DK40" s="56">
        <v>0</v>
      </c>
      <c r="DL40" s="55">
        <v>0</v>
      </c>
      <c r="DM40" s="56">
        <v>0</v>
      </c>
      <c r="DN40" s="55">
        <v>0</v>
      </c>
      <c r="DO40" s="56">
        <v>0</v>
      </c>
      <c r="DP40" s="57">
        <v>0</v>
      </c>
      <c r="DQ40" s="3"/>
      <c r="DR40" s="34"/>
      <c r="DS40" s="3"/>
      <c r="DT40" s="54">
        <v>0</v>
      </c>
      <c r="DU40" s="55">
        <v>0</v>
      </c>
      <c r="DV40" s="56">
        <v>0</v>
      </c>
      <c r="DW40" s="55">
        <v>0</v>
      </c>
      <c r="DX40" s="56">
        <v>0</v>
      </c>
      <c r="DY40" s="55">
        <v>0</v>
      </c>
      <c r="DZ40" s="56">
        <v>0</v>
      </c>
      <c r="EA40" s="55">
        <v>0</v>
      </c>
      <c r="EB40" s="56">
        <v>0</v>
      </c>
      <c r="EC40" s="55">
        <v>0</v>
      </c>
      <c r="ED40" s="56">
        <v>0</v>
      </c>
      <c r="EE40" s="55">
        <v>0</v>
      </c>
      <c r="EF40" s="56">
        <v>0</v>
      </c>
      <c r="EG40" s="55">
        <v>0</v>
      </c>
      <c r="EH40" s="56">
        <v>0</v>
      </c>
      <c r="EI40" s="55">
        <v>0</v>
      </c>
      <c r="EJ40" s="56">
        <v>0</v>
      </c>
      <c r="EK40" s="55">
        <v>0</v>
      </c>
      <c r="EL40" s="56">
        <v>0</v>
      </c>
      <c r="EM40" s="55">
        <v>0</v>
      </c>
      <c r="EN40" s="56">
        <v>0</v>
      </c>
      <c r="EO40" s="55">
        <v>0</v>
      </c>
      <c r="EP40" s="56">
        <v>0</v>
      </c>
      <c r="EQ40" s="55">
        <v>0</v>
      </c>
      <c r="ER40" s="56">
        <v>0</v>
      </c>
      <c r="ES40" s="55">
        <v>0</v>
      </c>
      <c r="ET40" s="56">
        <v>0</v>
      </c>
      <c r="EU40" s="55">
        <v>0</v>
      </c>
      <c r="EV40" s="56">
        <v>0</v>
      </c>
      <c r="EW40" s="55">
        <v>0</v>
      </c>
      <c r="EX40" s="56">
        <v>0</v>
      </c>
      <c r="EY40" s="55">
        <v>0</v>
      </c>
      <c r="EZ40" s="56">
        <v>0</v>
      </c>
      <c r="FA40" s="55">
        <v>0</v>
      </c>
      <c r="FB40" s="56">
        <v>0</v>
      </c>
      <c r="FC40" s="57">
        <v>0</v>
      </c>
      <c r="FD40" s="3"/>
      <c r="FE40" s="35"/>
      <c r="FF40" s="3"/>
      <c r="FG40" s="36"/>
      <c r="FI40" s="58" t="b">
        <v>1</v>
      </c>
    </row>
    <row r="41" spans="2:165" hidden="1" outlineLevel="1">
      <c r="B41" s="45">
        <v>34</v>
      </c>
      <c r="C41" s="74" t="s">
        <v>49</v>
      </c>
      <c r="E41" s="47">
        <v>0</v>
      </c>
      <c r="F41" s="48">
        <v>0</v>
      </c>
      <c r="G41" s="49">
        <v>0</v>
      </c>
      <c r="H41" s="48">
        <v>0</v>
      </c>
      <c r="I41" s="49">
        <v>0</v>
      </c>
      <c r="J41" s="48">
        <v>0</v>
      </c>
      <c r="K41" s="49">
        <v>0</v>
      </c>
      <c r="L41" s="48">
        <v>0</v>
      </c>
      <c r="M41" s="49">
        <v>0</v>
      </c>
      <c r="N41" s="48">
        <v>0</v>
      </c>
      <c r="O41" s="49">
        <v>0</v>
      </c>
      <c r="P41" s="48">
        <v>0</v>
      </c>
      <c r="Q41" s="49">
        <v>0</v>
      </c>
      <c r="R41" s="48">
        <v>0</v>
      </c>
      <c r="S41" s="49">
        <v>0</v>
      </c>
      <c r="T41" s="48">
        <v>0</v>
      </c>
      <c r="U41" s="49">
        <v>0</v>
      </c>
      <c r="V41" s="48">
        <v>0</v>
      </c>
      <c r="W41" s="49">
        <v>0</v>
      </c>
      <c r="X41" s="48">
        <v>0</v>
      </c>
      <c r="Y41" s="49">
        <v>0</v>
      </c>
      <c r="Z41" s="48">
        <v>0</v>
      </c>
      <c r="AA41" s="49">
        <v>0</v>
      </c>
      <c r="AB41" s="48">
        <v>0</v>
      </c>
      <c r="AC41" s="49">
        <v>0</v>
      </c>
      <c r="AD41" s="48">
        <v>0</v>
      </c>
      <c r="AE41" s="49">
        <v>0</v>
      </c>
      <c r="AF41" s="48">
        <v>0</v>
      </c>
      <c r="AG41" s="49">
        <v>0</v>
      </c>
      <c r="AH41" s="48">
        <v>0</v>
      </c>
      <c r="AI41" s="49">
        <v>0</v>
      </c>
      <c r="AJ41" s="48">
        <v>0</v>
      </c>
      <c r="AK41" s="49">
        <v>0</v>
      </c>
      <c r="AL41" s="48">
        <v>0</v>
      </c>
      <c r="AM41" s="49">
        <v>0</v>
      </c>
      <c r="AN41" s="50">
        <v>0</v>
      </c>
      <c r="AO41" s="3"/>
      <c r="AP41" s="21"/>
      <c r="AQ41" s="3"/>
      <c r="AR41" s="47">
        <v>0</v>
      </c>
      <c r="AS41" s="48">
        <v>0</v>
      </c>
      <c r="AT41" s="49">
        <v>0</v>
      </c>
      <c r="AU41" s="48">
        <v>0</v>
      </c>
      <c r="AV41" s="49">
        <v>0</v>
      </c>
      <c r="AW41" s="48">
        <v>0</v>
      </c>
      <c r="AX41" s="49">
        <v>0</v>
      </c>
      <c r="AY41" s="48">
        <v>0</v>
      </c>
      <c r="AZ41" s="49">
        <v>0</v>
      </c>
      <c r="BA41" s="48">
        <v>0</v>
      </c>
      <c r="BB41" s="49">
        <v>0</v>
      </c>
      <c r="BC41" s="48">
        <v>0</v>
      </c>
      <c r="BD41" s="49">
        <v>0</v>
      </c>
      <c r="BE41" s="48">
        <v>0</v>
      </c>
      <c r="BF41" s="49">
        <v>0</v>
      </c>
      <c r="BG41" s="48">
        <v>0</v>
      </c>
      <c r="BH41" s="49">
        <v>0</v>
      </c>
      <c r="BI41" s="48">
        <v>0</v>
      </c>
      <c r="BJ41" s="49">
        <v>0</v>
      </c>
      <c r="BK41" s="48">
        <v>0</v>
      </c>
      <c r="BL41" s="49">
        <v>0</v>
      </c>
      <c r="BM41" s="48">
        <v>0</v>
      </c>
      <c r="BN41" s="49">
        <v>0</v>
      </c>
      <c r="BO41" s="48">
        <v>0</v>
      </c>
      <c r="BP41" s="49">
        <v>0</v>
      </c>
      <c r="BQ41" s="48">
        <v>0</v>
      </c>
      <c r="BR41" s="49">
        <v>0</v>
      </c>
      <c r="BS41" s="48">
        <v>0</v>
      </c>
      <c r="BT41" s="49">
        <v>0</v>
      </c>
      <c r="BU41" s="48">
        <v>0</v>
      </c>
      <c r="BV41" s="49">
        <v>0</v>
      </c>
      <c r="BW41" s="48">
        <v>0</v>
      </c>
      <c r="BX41" s="49">
        <v>0</v>
      </c>
      <c r="BY41" s="48">
        <v>0</v>
      </c>
      <c r="BZ41" s="49">
        <v>0</v>
      </c>
      <c r="CA41" s="50">
        <v>0</v>
      </c>
      <c r="CB41" s="3"/>
      <c r="CC41" s="32"/>
      <c r="CD41" s="3"/>
      <c r="CE41" s="33"/>
      <c r="CF41" s="3"/>
      <c r="CG41" s="47">
        <v>0</v>
      </c>
      <c r="CH41" s="48">
        <v>0</v>
      </c>
      <c r="CI41" s="49">
        <v>0</v>
      </c>
      <c r="CJ41" s="48">
        <v>0</v>
      </c>
      <c r="CK41" s="49">
        <v>0</v>
      </c>
      <c r="CL41" s="48">
        <v>0</v>
      </c>
      <c r="CM41" s="49">
        <v>0</v>
      </c>
      <c r="CN41" s="48">
        <v>0</v>
      </c>
      <c r="CO41" s="49">
        <v>0</v>
      </c>
      <c r="CP41" s="48">
        <v>0</v>
      </c>
      <c r="CQ41" s="49">
        <v>0</v>
      </c>
      <c r="CR41" s="48">
        <v>0</v>
      </c>
      <c r="CS41" s="49">
        <v>0</v>
      </c>
      <c r="CT41" s="48">
        <v>0</v>
      </c>
      <c r="CU41" s="49">
        <v>0</v>
      </c>
      <c r="CV41" s="48">
        <v>0</v>
      </c>
      <c r="CW41" s="49">
        <v>0</v>
      </c>
      <c r="CX41" s="48">
        <v>0</v>
      </c>
      <c r="CY41" s="49">
        <v>0</v>
      </c>
      <c r="CZ41" s="48">
        <v>0</v>
      </c>
      <c r="DA41" s="49">
        <v>0</v>
      </c>
      <c r="DB41" s="48">
        <v>0</v>
      </c>
      <c r="DC41" s="49">
        <v>0</v>
      </c>
      <c r="DD41" s="48">
        <v>0</v>
      </c>
      <c r="DE41" s="49">
        <v>0</v>
      </c>
      <c r="DF41" s="48">
        <v>0</v>
      </c>
      <c r="DG41" s="49">
        <v>0</v>
      </c>
      <c r="DH41" s="48">
        <v>0</v>
      </c>
      <c r="DI41" s="49">
        <v>0</v>
      </c>
      <c r="DJ41" s="48">
        <v>0</v>
      </c>
      <c r="DK41" s="49">
        <v>0</v>
      </c>
      <c r="DL41" s="48">
        <v>0</v>
      </c>
      <c r="DM41" s="49">
        <v>0</v>
      </c>
      <c r="DN41" s="48">
        <v>0</v>
      </c>
      <c r="DO41" s="49">
        <v>0</v>
      </c>
      <c r="DP41" s="50">
        <v>0</v>
      </c>
      <c r="DQ41" s="3"/>
      <c r="DR41" s="34"/>
      <c r="DS41" s="3"/>
      <c r="DT41" s="47">
        <v>0</v>
      </c>
      <c r="DU41" s="48">
        <v>0</v>
      </c>
      <c r="DV41" s="49">
        <v>0</v>
      </c>
      <c r="DW41" s="48">
        <v>0</v>
      </c>
      <c r="DX41" s="49">
        <v>0</v>
      </c>
      <c r="DY41" s="48">
        <v>0</v>
      </c>
      <c r="DZ41" s="49">
        <v>0</v>
      </c>
      <c r="EA41" s="48">
        <v>0</v>
      </c>
      <c r="EB41" s="49">
        <v>0</v>
      </c>
      <c r="EC41" s="48">
        <v>0</v>
      </c>
      <c r="ED41" s="49">
        <v>0</v>
      </c>
      <c r="EE41" s="48">
        <v>0</v>
      </c>
      <c r="EF41" s="49">
        <v>0</v>
      </c>
      <c r="EG41" s="48">
        <v>0</v>
      </c>
      <c r="EH41" s="49">
        <v>0</v>
      </c>
      <c r="EI41" s="48">
        <v>0</v>
      </c>
      <c r="EJ41" s="49">
        <v>0</v>
      </c>
      <c r="EK41" s="48">
        <v>0</v>
      </c>
      <c r="EL41" s="49">
        <v>0</v>
      </c>
      <c r="EM41" s="48">
        <v>0</v>
      </c>
      <c r="EN41" s="49">
        <v>0</v>
      </c>
      <c r="EO41" s="48">
        <v>0</v>
      </c>
      <c r="EP41" s="49">
        <v>0</v>
      </c>
      <c r="EQ41" s="48">
        <v>0</v>
      </c>
      <c r="ER41" s="49">
        <v>0</v>
      </c>
      <c r="ES41" s="48">
        <v>0</v>
      </c>
      <c r="ET41" s="49">
        <v>0</v>
      </c>
      <c r="EU41" s="48">
        <v>0</v>
      </c>
      <c r="EV41" s="49">
        <v>0</v>
      </c>
      <c r="EW41" s="48">
        <v>0</v>
      </c>
      <c r="EX41" s="49">
        <v>0</v>
      </c>
      <c r="EY41" s="48">
        <v>0</v>
      </c>
      <c r="EZ41" s="49">
        <v>0</v>
      </c>
      <c r="FA41" s="48">
        <v>0</v>
      </c>
      <c r="FB41" s="49">
        <v>0</v>
      </c>
      <c r="FC41" s="50">
        <v>0</v>
      </c>
      <c r="FD41" s="3"/>
      <c r="FE41" s="35"/>
      <c r="FF41" s="3"/>
      <c r="FG41" s="36"/>
      <c r="FI41" s="51" t="b">
        <v>1</v>
      </c>
    </row>
    <row r="42" spans="2:165" hidden="1" outlineLevel="1">
      <c r="B42" s="52">
        <v>35</v>
      </c>
      <c r="C42" s="73" t="s">
        <v>50</v>
      </c>
      <c r="E42" s="54">
        <v>0</v>
      </c>
      <c r="F42" s="55">
        <v>0</v>
      </c>
      <c r="G42" s="56">
        <v>0</v>
      </c>
      <c r="H42" s="55">
        <v>0</v>
      </c>
      <c r="I42" s="56">
        <v>0</v>
      </c>
      <c r="J42" s="55">
        <v>0</v>
      </c>
      <c r="K42" s="56">
        <v>0</v>
      </c>
      <c r="L42" s="55">
        <v>0</v>
      </c>
      <c r="M42" s="56">
        <v>0</v>
      </c>
      <c r="N42" s="55">
        <v>0</v>
      </c>
      <c r="O42" s="56">
        <v>0</v>
      </c>
      <c r="P42" s="55">
        <v>0</v>
      </c>
      <c r="Q42" s="56">
        <v>0</v>
      </c>
      <c r="R42" s="55">
        <v>0</v>
      </c>
      <c r="S42" s="56">
        <v>0</v>
      </c>
      <c r="T42" s="55">
        <v>0</v>
      </c>
      <c r="U42" s="56">
        <v>0</v>
      </c>
      <c r="V42" s="55">
        <v>0</v>
      </c>
      <c r="W42" s="56">
        <v>0</v>
      </c>
      <c r="X42" s="55">
        <v>0</v>
      </c>
      <c r="Y42" s="56">
        <v>0</v>
      </c>
      <c r="Z42" s="55">
        <v>0</v>
      </c>
      <c r="AA42" s="56">
        <v>0</v>
      </c>
      <c r="AB42" s="55">
        <v>0</v>
      </c>
      <c r="AC42" s="56">
        <v>0</v>
      </c>
      <c r="AD42" s="55">
        <v>0</v>
      </c>
      <c r="AE42" s="56">
        <v>0</v>
      </c>
      <c r="AF42" s="55">
        <v>0</v>
      </c>
      <c r="AG42" s="56">
        <v>0</v>
      </c>
      <c r="AH42" s="55">
        <v>0</v>
      </c>
      <c r="AI42" s="56">
        <v>0</v>
      </c>
      <c r="AJ42" s="55">
        <v>0</v>
      </c>
      <c r="AK42" s="56">
        <v>0</v>
      </c>
      <c r="AL42" s="55">
        <v>0</v>
      </c>
      <c r="AM42" s="56">
        <v>0</v>
      </c>
      <c r="AN42" s="57">
        <v>0</v>
      </c>
      <c r="AO42" s="3"/>
      <c r="AP42" s="21"/>
      <c r="AQ42" s="3"/>
      <c r="AR42" s="54">
        <v>0</v>
      </c>
      <c r="AS42" s="55">
        <v>0</v>
      </c>
      <c r="AT42" s="56">
        <v>0</v>
      </c>
      <c r="AU42" s="55">
        <v>0</v>
      </c>
      <c r="AV42" s="56">
        <v>0</v>
      </c>
      <c r="AW42" s="55">
        <v>0</v>
      </c>
      <c r="AX42" s="56">
        <v>0</v>
      </c>
      <c r="AY42" s="55">
        <v>0</v>
      </c>
      <c r="AZ42" s="56">
        <v>0</v>
      </c>
      <c r="BA42" s="55">
        <v>0</v>
      </c>
      <c r="BB42" s="56">
        <v>0</v>
      </c>
      <c r="BC42" s="55">
        <v>0</v>
      </c>
      <c r="BD42" s="56">
        <v>0</v>
      </c>
      <c r="BE42" s="55">
        <v>0</v>
      </c>
      <c r="BF42" s="56">
        <v>0</v>
      </c>
      <c r="BG42" s="55">
        <v>0</v>
      </c>
      <c r="BH42" s="56">
        <v>0</v>
      </c>
      <c r="BI42" s="55">
        <v>0</v>
      </c>
      <c r="BJ42" s="56">
        <v>0</v>
      </c>
      <c r="BK42" s="55">
        <v>0</v>
      </c>
      <c r="BL42" s="56">
        <v>0</v>
      </c>
      <c r="BM42" s="55">
        <v>0</v>
      </c>
      <c r="BN42" s="56">
        <v>0</v>
      </c>
      <c r="BO42" s="55">
        <v>0</v>
      </c>
      <c r="BP42" s="56">
        <v>0</v>
      </c>
      <c r="BQ42" s="55">
        <v>0</v>
      </c>
      <c r="BR42" s="56">
        <v>0</v>
      </c>
      <c r="BS42" s="55">
        <v>0</v>
      </c>
      <c r="BT42" s="56">
        <v>0</v>
      </c>
      <c r="BU42" s="55">
        <v>0</v>
      </c>
      <c r="BV42" s="56">
        <v>0</v>
      </c>
      <c r="BW42" s="55">
        <v>0</v>
      </c>
      <c r="BX42" s="56">
        <v>0</v>
      </c>
      <c r="BY42" s="55">
        <v>0</v>
      </c>
      <c r="BZ42" s="56">
        <v>0</v>
      </c>
      <c r="CA42" s="57">
        <v>0</v>
      </c>
      <c r="CB42" s="3"/>
      <c r="CC42" s="32"/>
      <c r="CD42" s="3"/>
      <c r="CE42" s="33"/>
      <c r="CF42" s="3"/>
      <c r="CG42" s="54">
        <v>0</v>
      </c>
      <c r="CH42" s="55">
        <v>0</v>
      </c>
      <c r="CI42" s="56">
        <v>0</v>
      </c>
      <c r="CJ42" s="55">
        <v>0</v>
      </c>
      <c r="CK42" s="56">
        <v>0</v>
      </c>
      <c r="CL42" s="55">
        <v>0</v>
      </c>
      <c r="CM42" s="56">
        <v>0</v>
      </c>
      <c r="CN42" s="55">
        <v>0</v>
      </c>
      <c r="CO42" s="56">
        <v>0</v>
      </c>
      <c r="CP42" s="55">
        <v>0</v>
      </c>
      <c r="CQ42" s="56">
        <v>0</v>
      </c>
      <c r="CR42" s="55">
        <v>0</v>
      </c>
      <c r="CS42" s="56">
        <v>0</v>
      </c>
      <c r="CT42" s="55">
        <v>0</v>
      </c>
      <c r="CU42" s="56">
        <v>0</v>
      </c>
      <c r="CV42" s="55">
        <v>0</v>
      </c>
      <c r="CW42" s="56">
        <v>0</v>
      </c>
      <c r="CX42" s="55">
        <v>0</v>
      </c>
      <c r="CY42" s="56">
        <v>0</v>
      </c>
      <c r="CZ42" s="55">
        <v>0</v>
      </c>
      <c r="DA42" s="56">
        <v>0</v>
      </c>
      <c r="DB42" s="55">
        <v>0</v>
      </c>
      <c r="DC42" s="56">
        <v>0</v>
      </c>
      <c r="DD42" s="55">
        <v>0</v>
      </c>
      <c r="DE42" s="56">
        <v>0</v>
      </c>
      <c r="DF42" s="55">
        <v>0</v>
      </c>
      <c r="DG42" s="56">
        <v>0</v>
      </c>
      <c r="DH42" s="55">
        <v>0</v>
      </c>
      <c r="DI42" s="56">
        <v>0</v>
      </c>
      <c r="DJ42" s="55">
        <v>0</v>
      </c>
      <c r="DK42" s="56">
        <v>0</v>
      </c>
      <c r="DL42" s="55">
        <v>0</v>
      </c>
      <c r="DM42" s="56">
        <v>0</v>
      </c>
      <c r="DN42" s="55">
        <v>0</v>
      </c>
      <c r="DO42" s="56">
        <v>0</v>
      </c>
      <c r="DP42" s="57">
        <v>0</v>
      </c>
      <c r="DQ42" s="3"/>
      <c r="DR42" s="34"/>
      <c r="DS42" s="3"/>
      <c r="DT42" s="54">
        <v>0</v>
      </c>
      <c r="DU42" s="55">
        <v>0</v>
      </c>
      <c r="DV42" s="56">
        <v>0</v>
      </c>
      <c r="DW42" s="55">
        <v>0</v>
      </c>
      <c r="DX42" s="56">
        <v>0</v>
      </c>
      <c r="DY42" s="55">
        <v>0</v>
      </c>
      <c r="DZ42" s="56">
        <v>0</v>
      </c>
      <c r="EA42" s="55">
        <v>0</v>
      </c>
      <c r="EB42" s="56">
        <v>0</v>
      </c>
      <c r="EC42" s="55">
        <v>0</v>
      </c>
      <c r="ED42" s="56">
        <v>0</v>
      </c>
      <c r="EE42" s="55">
        <v>0</v>
      </c>
      <c r="EF42" s="56">
        <v>0</v>
      </c>
      <c r="EG42" s="55">
        <v>0</v>
      </c>
      <c r="EH42" s="56">
        <v>0</v>
      </c>
      <c r="EI42" s="55">
        <v>0</v>
      </c>
      <c r="EJ42" s="56">
        <v>0</v>
      </c>
      <c r="EK42" s="55">
        <v>0</v>
      </c>
      <c r="EL42" s="56">
        <v>0</v>
      </c>
      <c r="EM42" s="55">
        <v>0</v>
      </c>
      <c r="EN42" s="56">
        <v>0</v>
      </c>
      <c r="EO42" s="55">
        <v>0</v>
      </c>
      <c r="EP42" s="56">
        <v>0</v>
      </c>
      <c r="EQ42" s="55">
        <v>0</v>
      </c>
      <c r="ER42" s="56">
        <v>0</v>
      </c>
      <c r="ES42" s="55">
        <v>0</v>
      </c>
      <c r="ET42" s="56">
        <v>0</v>
      </c>
      <c r="EU42" s="55">
        <v>0</v>
      </c>
      <c r="EV42" s="56">
        <v>0</v>
      </c>
      <c r="EW42" s="55">
        <v>0</v>
      </c>
      <c r="EX42" s="56">
        <v>0</v>
      </c>
      <c r="EY42" s="55">
        <v>0</v>
      </c>
      <c r="EZ42" s="56">
        <v>0</v>
      </c>
      <c r="FA42" s="55">
        <v>0</v>
      </c>
      <c r="FB42" s="56">
        <v>0</v>
      </c>
      <c r="FC42" s="57">
        <v>0</v>
      </c>
      <c r="FD42" s="3"/>
      <c r="FE42" s="35"/>
      <c r="FF42" s="3"/>
      <c r="FG42" s="36"/>
      <c r="FI42" s="58" t="b">
        <v>1</v>
      </c>
    </row>
    <row r="43" spans="2:165" hidden="1" outlineLevel="1">
      <c r="B43" s="45">
        <v>36</v>
      </c>
      <c r="C43" s="74" t="s">
        <v>51</v>
      </c>
      <c r="E43" s="47">
        <v>0</v>
      </c>
      <c r="F43" s="48">
        <v>0</v>
      </c>
      <c r="G43" s="49">
        <v>0</v>
      </c>
      <c r="H43" s="48">
        <v>0</v>
      </c>
      <c r="I43" s="49">
        <v>0</v>
      </c>
      <c r="J43" s="48">
        <v>0</v>
      </c>
      <c r="K43" s="49">
        <v>0</v>
      </c>
      <c r="L43" s="48">
        <v>0</v>
      </c>
      <c r="M43" s="49">
        <v>0</v>
      </c>
      <c r="N43" s="48">
        <v>0</v>
      </c>
      <c r="O43" s="49">
        <v>0</v>
      </c>
      <c r="P43" s="48">
        <v>0</v>
      </c>
      <c r="Q43" s="49">
        <v>0</v>
      </c>
      <c r="R43" s="48">
        <v>0</v>
      </c>
      <c r="S43" s="49">
        <v>0</v>
      </c>
      <c r="T43" s="48">
        <v>0</v>
      </c>
      <c r="U43" s="49">
        <v>0</v>
      </c>
      <c r="V43" s="48">
        <v>0</v>
      </c>
      <c r="W43" s="49">
        <v>0</v>
      </c>
      <c r="X43" s="48">
        <v>0</v>
      </c>
      <c r="Y43" s="49">
        <v>0</v>
      </c>
      <c r="Z43" s="48">
        <v>0</v>
      </c>
      <c r="AA43" s="49">
        <v>0</v>
      </c>
      <c r="AB43" s="48">
        <v>0</v>
      </c>
      <c r="AC43" s="49">
        <v>0</v>
      </c>
      <c r="AD43" s="48">
        <v>0</v>
      </c>
      <c r="AE43" s="49">
        <v>0</v>
      </c>
      <c r="AF43" s="48">
        <v>0</v>
      </c>
      <c r="AG43" s="49">
        <v>0</v>
      </c>
      <c r="AH43" s="48">
        <v>0</v>
      </c>
      <c r="AI43" s="49">
        <v>0</v>
      </c>
      <c r="AJ43" s="48">
        <v>0</v>
      </c>
      <c r="AK43" s="49">
        <v>0</v>
      </c>
      <c r="AL43" s="48">
        <v>0</v>
      </c>
      <c r="AM43" s="49">
        <v>0</v>
      </c>
      <c r="AN43" s="50">
        <v>0</v>
      </c>
      <c r="AO43" s="3"/>
      <c r="AP43" s="21"/>
      <c r="AQ43" s="3"/>
      <c r="AR43" s="47">
        <v>0</v>
      </c>
      <c r="AS43" s="48">
        <v>0</v>
      </c>
      <c r="AT43" s="49">
        <v>0</v>
      </c>
      <c r="AU43" s="48">
        <v>0</v>
      </c>
      <c r="AV43" s="49">
        <v>0</v>
      </c>
      <c r="AW43" s="48">
        <v>0</v>
      </c>
      <c r="AX43" s="49">
        <v>0</v>
      </c>
      <c r="AY43" s="48">
        <v>0</v>
      </c>
      <c r="AZ43" s="49">
        <v>0</v>
      </c>
      <c r="BA43" s="48">
        <v>0</v>
      </c>
      <c r="BB43" s="49">
        <v>0</v>
      </c>
      <c r="BC43" s="48">
        <v>0</v>
      </c>
      <c r="BD43" s="49">
        <v>0</v>
      </c>
      <c r="BE43" s="48">
        <v>0</v>
      </c>
      <c r="BF43" s="49">
        <v>0</v>
      </c>
      <c r="BG43" s="48">
        <v>0</v>
      </c>
      <c r="BH43" s="49">
        <v>0</v>
      </c>
      <c r="BI43" s="48">
        <v>0</v>
      </c>
      <c r="BJ43" s="49">
        <v>0</v>
      </c>
      <c r="BK43" s="48">
        <v>0</v>
      </c>
      <c r="BL43" s="49">
        <v>0</v>
      </c>
      <c r="BM43" s="48">
        <v>0</v>
      </c>
      <c r="BN43" s="49">
        <v>0</v>
      </c>
      <c r="BO43" s="48">
        <v>0</v>
      </c>
      <c r="BP43" s="49">
        <v>0</v>
      </c>
      <c r="BQ43" s="48">
        <v>0</v>
      </c>
      <c r="BR43" s="49">
        <v>0</v>
      </c>
      <c r="BS43" s="48">
        <v>0</v>
      </c>
      <c r="BT43" s="49">
        <v>0</v>
      </c>
      <c r="BU43" s="48">
        <v>0</v>
      </c>
      <c r="BV43" s="49">
        <v>0</v>
      </c>
      <c r="BW43" s="48">
        <v>0</v>
      </c>
      <c r="BX43" s="49">
        <v>0</v>
      </c>
      <c r="BY43" s="48">
        <v>0</v>
      </c>
      <c r="BZ43" s="49">
        <v>0</v>
      </c>
      <c r="CA43" s="50">
        <v>0</v>
      </c>
      <c r="CB43" s="3"/>
      <c r="CC43" s="32"/>
      <c r="CD43" s="3"/>
      <c r="CE43" s="33"/>
      <c r="CF43" s="3"/>
      <c r="CG43" s="47">
        <v>0</v>
      </c>
      <c r="CH43" s="48">
        <v>0</v>
      </c>
      <c r="CI43" s="49">
        <v>0</v>
      </c>
      <c r="CJ43" s="48">
        <v>0</v>
      </c>
      <c r="CK43" s="49">
        <v>0</v>
      </c>
      <c r="CL43" s="48">
        <v>0</v>
      </c>
      <c r="CM43" s="49">
        <v>0</v>
      </c>
      <c r="CN43" s="48">
        <v>0</v>
      </c>
      <c r="CO43" s="49">
        <v>0</v>
      </c>
      <c r="CP43" s="48">
        <v>0</v>
      </c>
      <c r="CQ43" s="49">
        <v>0</v>
      </c>
      <c r="CR43" s="48">
        <v>0</v>
      </c>
      <c r="CS43" s="49">
        <v>0</v>
      </c>
      <c r="CT43" s="48">
        <v>0</v>
      </c>
      <c r="CU43" s="49">
        <v>0</v>
      </c>
      <c r="CV43" s="48">
        <v>0</v>
      </c>
      <c r="CW43" s="49">
        <v>0</v>
      </c>
      <c r="CX43" s="48">
        <v>0</v>
      </c>
      <c r="CY43" s="49">
        <v>0</v>
      </c>
      <c r="CZ43" s="48">
        <v>0</v>
      </c>
      <c r="DA43" s="49">
        <v>0</v>
      </c>
      <c r="DB43" s="48">
        <v>0</v>
      </c>
      <c r="DC43" s="49">
        <v>0</v>
      </c>
      <c r="DD43" s="48">
        <v>0</v>
      </c>
      <c r="DE43" s="49">
        <v>0</v>
      </c>
      <c r="DF43" s="48">
        <v>0</v>
      </c>
      <c r="DG43" s="49">
        <v>0</v>
      </c>
      <c r="DH43" s="48">
        <v>0</v>
      </c>
      <c r="DI43" s="49">
        <v>0</v>
      </c>
      <c r="DJ43" s="48">
        <v>0</v>
      </c>
      <c r="DK43" s="49">
        <v>0</v>
      </c>
      <c r="DL43" s="48">
        <v>0</v>
      </c>
      <c r="DM43" s="49">
        <v>0</v>
      </c>
      <c r="DN43" s="48">
        <v>0</v>
      </c>
      <c r="DO43" s="49">
        <v>0</v>
      </c>
      <c r="DP43" s="50">
        <v>0</v>
      </c>
      <c r="DQ43" s="3"/>
      <c r="DR43" s="34"/>
      <c r="DS43" s="3"/>
      <c r="DT43" s="47">
        <v>0</v>
      </c>
      <c r="DU43" s="48">
        <v>0</v>
      </c>
      <c r="DV43" s="49">
        <v>0</v>
      </c>
      <c r="DW43" s="48">
        <v>0</v>
      </c>
      <c r="DX43" s="49">
        <v>0</v>
      </c>
      <c r="DY43" s="48">
        <v>0</v>
      </c>
      <c r="DZ43" s="49">
        <v>0</v>
      </c>
      <c r="EA43" s="48">
        <v>0</v>
      </c>
      <c r="EB43" s="49">
        <v>0</v>
      </c>
      <c r="EC43" s="48">
        <v>0</v>
      </c>
      <c r="ED43" s="49">
        <v>0</v>
      </c>
      <c r="EE43" s="48">
        <v>0</v>
      </c>
      <c r="EF43" s="49">
        <v>0</v>
      </c>
      <c r="EG43" s="48">
        <v>0</v>
      </c>
      <c r="EH43" s="49">
        <v>0</v>
      </c>
      <c r="EI43" s="48">
        <v>0</v>
      </c>
      <c r="EJ43" s="49">
        <v>0</v>
      </c>
      <c r="EK43" s="48">
        <v>0</v>
      </c>
      <c r="EL43" s="49">
        <v>0</v>
      </c>
      <c r="EM43" s="48">
        <v>0</v>
      </c>
      <c r="EN43" s="49">
        <v>0</v>
      </c>
      <c r="EO43" s="48">
        <v>0</v>
      </c>
      <c r="EP43" s="49">
        <v>0</v>
      </c>
      <c r="EQ43" s="48">
        <v>0</v>
      </c>
      <c r="ER43" s="49">
        <v>0</v>
      </c>
      <c r="ES43" s="48">
        <v>0</v>
      </c>
      <c r="ET43" s="49">
        <v>0</v>
      </c>
      <c r="EU43" s="48">
        <v>0</v>
      </c>
      <c r="EV43" s="49">
        <v>0</v>
      </c>
      <c r="EW43" s="48">
        <v>0</v>
      </c>
      <c r="EX43" s="49">
        <v>0</v>
      </c>
      <c r="EY43" s="48">
        <v>0</v>
      </c>
      <c r="EZ43" s="49">
        <v>0</v>
      </c>
      <c r="FA43" s="48">
        <v>0</v>
      </c>
      <c r="FB43" s="49">
        <v>0</v>
      </c>
      <c r="FC43" s="50">
        <v>0</v>
      </c>
      <c r="FD43" s="3"/>
      <c r="FE43" s="35"/>
      <c r="FF43" s="3"/>
      <c r="FG43" s="36"/>
      <c r="FI43" s="51" t="b">
        <v>1</v>
      </c>
    </row>
    <row r="44" spans="2:165" hidden="1" outlineLevel="1">
      <c r="B44" s="52">
        <v>37</v>
      </c>
      <c r="C44" s="73" t="s">
        <v>52</v>
      </c>
      <c r="E44" s="54">
        <v>0</v>
      </c>
      <c r="F44" s="55">
        <v>0</v>
      </c>
      <c r="G44" s="56">
        <v>0</v>
      </c>
      <c r="H44" s="55">
        <v>0</v>
      </c>
      <c r="I44" s="56">
        <v>0</v>
      </c>
      <c r="J44" s="55">
        <v>0</v>
      </c>
      <c r="K44" s="56">
        <v>0</v>
      </c>
      <c r="L44" s="55">
        <v>0</v>
      </c>
      <c r="M44" s="56">
        <v>0</v>
      </c>
      <c r="N44" s="55">
        <v>0</v>
      </c>
      <c r="O44" s="56">
        <v>0</v>
      </c>
      <c r="P44" s="55">
        <v>0</v>
      </c>
      <c r="Q44" s="56">
        <v>0</v>
      </c>
      <c r="R44" s="55">
        <v>0</v>
      </c>
      <c r="S44" s="56">
        <v>0</v>
      </c>
      <c r="T44" s="55">
        <v>0</v>
      </c>
      <c r="U44" s="56">
        <v>0</v>
      </c>
      <c r="V44" s="55">
        <v>0</v>
      </c>
      <c r="W44" s="56">
        <v>0</v>
      </c>
      <c r="X44" s="55">
        <v>0</v>
      </c>
      <c r="Y44" s="56">
        <v>0</v>
      </c>
      <c r="Z44" s="55">
        <v>0</v>
      </c>
      <c r="AA44" s="56">
        <v>0</v>
      </c>
      <c r="AB44" s="55">
        <v>0</v>
      </c>
      <c r="AC44" s="56">
        <v>0</v>
      </c>
      <c r="AD44" s="55">
        <v>0</v>
      </c>
      <c r="AE44" s="56">
        <v>0</v>
      </c>
      <c r="AF44" s="55">
        <v>0</v>
      </c>
      <c r="AG44" s="56">
        <v>0</v>
      </c>
      <c r="AH44" s="55">
        <v>0</v>
      </c>
      <c r="AI44" s="56">
        <v>0</v>
      </c>
      <c r="AJ44" s="55">
        <v>0</v>
      </c>
      <c r="AK44" s="56">
        <v>0</v>
      </c>
      <c r="AL44" s="55">
        <v>0</v>
      </c>
      <c r="AM44" s="56">
        <v>0</v>
      </c>
      <c r="AN44" s="57">
        <v>0</v>
      </c>
      <c r="AO44" s="3"/>
      <c r="AP44" s="21"/>
      <c r="AQ44" s="3"/>
      <c r="AR44" s="54">
        <v>0</v>
      </c>
      <c r="AS44" s="55">
        <v>0</v>
      </c>
      <c r="AT44" s="56">
        <v>0</v>
      </c>
      <c r="AU44" s="55">
        <v>0</v>
      </c>
      <c r="AV44" s="56">
        <v>0</v>
      </c>
      <c r="AW44" s="55">
        <v>0</v>
      </c>
      <c r="AX44" s="56">
        <v>0</v>
      </c>
      <c r="AY44" s="55">
        <v>0</v>
      </c>
      <c r="AZ44" s="56">
        <v>0</v>
      </c>
      <c r="BA44" s="55">
        <v>0</v>
      </c>
      <c r="BB44" s="56">
        <v>0</v>
      </c>
      <c r="BC44" s="55">
        <v>0</v>
      </c>
      <c r="BD44" s="56">
        <v>0</v>
      </c>
      <c r="BE44" s="55">
        <v>0</v>
      </c>
      <c r="BF44" s="56">
        <v>0</v>
      </c>
      <c r="BG44" s="55">
        <v>0</v>
      </c>
      <c r="BH44" s="56">
        <v>0</v>
      </c>
      <c r="BI44" s="55">
        <v>0</v>
      </c>
      <c r="BJ44" s="56">
        <v>0</v>
      </c>
      <c r="BK44" s="55">
        <v>0</v>
      </c>
      <c r="BL44" s="56">
        <v>0</v>
      </c>
      <c r="BM44" s="55">
        <v>0</v>
      </c>
      <c r="BN44" s="56">
        <v>0</v>
      </c>
      <c r="BO44" s="55">
        <v>0</v>
      </c>
      <c r="BP44" s="56">
        <v>0</v>
      </c>
      <c r="BQ44" s="55">
        <v>0</v>
      </c>
      <c r="BR44" s="56">
        <v>0</v>
      </c>
      <c r="BS44" s="55">
        <v>0</v>
      </c>
      <c r="BT44" s="56">
        <v>0</v>
      </c>
      <c r="BU44" s="55">
        <v>0</v>
      </c>
      <c r="BV44" s="56">
        <v>0</v>
      </c>
      <c r="BW44" s="55">
        <v>0</v>
      </c>
      <c r="BX44" s="56">
        <v>0</v>
      </c>
      <c r="BY44" s="55">
        <v>0</v>
      </c>
      <c r="BZ44" s="56">
        <v>0</v>
      </c>
      <c r="CA44" s="57">
        <v>0</v>
      </c>
      <c r="CB44" s="3"/>
      <c r="CC44" s="32"/>
      <c r="CD44" s="3"/>
      <c r="CE44" s="33"/>
      <c r="CF44" s="3"/>
      <c r="CG44" s="54">
        <v>0</v>
      </c>
      <c r="CH44" s="55">
        <v>0</v>
      </c>
      <c r="CI44" s="56">
        <v>0</v>
      </c>
      <c r="CJ44" s="55">
        <v>0</v>
      </c>
      <c r="CK44" s="56">
        <v>0</v>
      </c>
      <c r="CL44" s="55">
        <v>0</v>
      </c>
      <c r="CM44" s="56">
        <v>0</v>
      </c>
      <c r="CN44" s="55">
        <v>0</v>
      </c>
      <c r="CO44" s="56">
        <v>0</v>
      </c>
      <c r="CP44" s="55">
        <v>0</v>
      </c>
      <c r="CQ44" s="56">
        <v>0</v>
      </c>
      <c r="CR44" s="55">
        <v>0</v>
      </c>
      <c r="CS44" s="56">
        <v>0</v>
      </c>
      <c r="CT44" s="55">
        <v>0</v>
      </c>
      <c r="CU44" s="56">
        <v>0</v>
      </c>
      <c r="CV44" s="55">
        <v>0</v>
      </c>
      <c r="CW44" s="56">
        <v>0</v>
      </c>
      <c r="CX44" s="55">
        <v>0</v>
      </c>
      <c r="CY44" s="56">
        <v>0</v>
      </c>
      <c r="CZ44" s="55">
        <v>0</v>
      </c>
      <c r="DA44" s="56">
        <v>0</v>
      </c>
      <c r="DB44" s="55">
        <v>0</v>
      </c>
      <c r="DC44" s="56">
        <v>0</v>
      </c>
      <c r="DD44" s="55">
        <v>0</v>
      </c>
      <c r="DE44" s="56">
        <v>0</v>
      </c>
      <c r="DF44" s="55">
        <v>0</v>
      </c>
      <c r="DG44" s="56">
        <v>0</v>
      </c>
      <c r="DH44" s="55">
        <v>0</v>
      </c>
      <c r="DI44" s="56">
        <v>0</v>
      </c>
      <c r="DJ44" s="55">
        <v>0</v>
      </c>
      <c r="DK44" s="56">
        <v>0</v>
      </c>
      <c r="DL44" s="55">
        <v>0</v>
      </c>
      <c r="DM44" s="56">
        <v>0</v>
      </c>
      <c r="DN44" s="55">
        <v>0</v>
      </c>
      <c r="DO44" s="56">
        <v>0</v>
      </c>
      <c r="DP44" s="57">
        <v>0</v>
      </c>
      <c r="DQ44" s="3"/>
      <c r="DR44" s="34"/>
      <c r="DS44" s="3"/>
      <c r="DT44" s="54">
        <v>0</v>
      </c>
      <c r="DU44" s="55">
        <v>0</v>
      </c>
      <c r="DV44" s="56">
        <v>0</v>
      </c>
      <c r="DW44" s="55">
        <v>0</v>
      </c>
      <c r="DX44" s="56">
        <v>0</v>
      </c>
      <c r="DY44" s="55">
        <v>0</v>
      </c>
      <c r="DZ44" s="56">
        <v>0</v>
      </c>
      <c r="EA44" s="55">
        <v>0</v>
      </c>
      <c r="EB44" s="56">
        <v>0</v>
      </c>
      <c r="EC44" s="55">
        <v>0</v>
      </c>
      <c r="ED44" s="56">
        <v>0</v>
      </c>
      <c r="EE44" s="55">
        <v>0</v>
      </c>
      <c r="EF44" s="56">
        <v>0</v>
      </c>
      <c r="EG44" s="55">
        <v>0</v>
      </c>
      <c r="EH44" s="56">
        <v>0</v>
      </c>
      <c r="EI44" s="55">
        <v>0</v>
      </c>
      <c r="EJ44" s="56">
        <v>0</v>
      </c>
      <c r="EK44" s="55">
        <v>0</v>
      </c>
      <c r="EL44" s="56">
        <v>0</v>
      </c>
      <c r="EM44" s="55">
        <v>0</v>
      </c>
      <c r="EN44" s="56">
        <v>0</v>
      </c>
      <c r="EO44" s="55">
        <v>0</v>
      </c>
      <c r="EP44" s="56">
        <v>0</v>
      </c>
      <c r="EQ44" s="55">
        <v>0</v>
      </c>
      <c r="ER44" s="56">
        <v>0</v>
      </c>
      <c r="ES44" s="55">
        <v>0</v>
      </c>
      <c r="ET44" s="56">
        <v>0</v>
      </c>
      <c r="EU44" s="55">
        <v>0</v>
      </c>
      <c r="EV44" s="56">
        <v>0</v>
      </c>
      <c r="EW44" s="55">
        <v>0</v>
      </c>
      <c r="EX44" s="56">
        <v>0</v>
      </c>
      <c r="EY44" s="55">
        <v>0</v>
      </c>
      <c r="EZ44" s="56">
        <v>0</v>
      </c>
      <c r="FA44" s="55">
        <v>0</v>
      </c>
      <c r="FB44" s="56">
        <v>0</v>
      </c>
      <c r="FC44" s="57">
        <v>0</v>
      </c>
      <c r="FD44" s="3"/>
      <c r="FE44" s="35"/>
      <c r="FF44" s="3"/>
      <c r="FG44" s="36"/>
      <c r="FI44" s="58" t="b">
        <v>1</v>
      </c>
    </row>
    <row r="45" spans="2:165" hidden="1" outlineLevel="1">
      <c r="B45" s="45">
        <v>38</v>
      </c>
      <c r="C45" s="74" t="s">
        <v>53</v>
      </c>
      <c r="E45" s="47">
        <v>0</v>
      </c>
      <c r="F45" s="48">
        <v>0</v>
      </c>
      <c r="G45" s="49">
        <v>0</v>
      </c>
      <c r="H45" s="48">
        <v>0</v>
      </c>
      <c r="I45" s="49">
        <v>0</v>
      </c>
      <c r="J45" s="48">
        <v>0</v>
      </c>
      <c r="K45" s="49">
        <v>0</v>
      </c>
      <c r="L45" s="48">
        <v>0</v>
      </c>
      <c r="M45" s="49">
        <v>0</v>
      </c>
      <c r="N45" s="48">
        <v>0</v>
      </c>
      <c r="O45" s="49">
        <v>0</v>
      </c>
      <c r="P45" s="48">
        <v>0</v>
      </c>
      <c r="Q45" s="49">
        <v>0</v>
      </c>
      <c r="R45" s="48">
        <v>0</v>
      </c>
      <c r="S45" s="49">
        <v>0</v>
      </c>
      <c r="T45" s="48">
        <v>0</v>
      </c>
      <c r="U45" s="49">
        <v>0</v>
      </c>
      <c r="V45" s="48">
        <v>0</v>
      </c>
      <c r="W45" s="49">
        <v>0</v>
      </c>
      <c r="X45" s="48">
        <v>0</v>
      </c>
      <c r="Y45" s="49">
        <v>0</v>
      </c>
      <c r="Z45" s="48">
        <v>0</v>
      </c>
      <c r="AA45" s="49">
        <v>0</v>
      </c>
      <c r="AB45" s="48">
        <v>0</v>
      </c>
      <c r="AC45" s="49">
        <v>0</v>
      </c>
      <c r="AD45" s="48">
        <v>0</v>
      </c>
      <c r="AE45" s="49">
        <v>0</v>
      </c>
      <c r="AF45" s="48">
        <v>0</v>
      </c>
      <c r="AG45" s="49">
        <v>0</v>
      </c>
      <c r="AH45" s="48">
        <v>0</v>
      </c>
      <c r="AI45" s="49">
        <v>0</v>
      </c>
      <c r="AJ45" s="48">
        <v>0</v>
      </c>
      <c r="AK45" s="49">
        <v>0</v>
      </c>
      <c r="AL45" s="48">
        <v>0</v>
      </c>
      <c r="AM45" s="49">
        <v>0</v>
      </c>
      <c r="AN45" s="50">
        <v>0</v>
      </c>
      <c r="AO45" s="3"/>
      <c r="AP45" s="21"/>
      <c r="AQ45" s="3"/>
      <c r="AR45" s="47">
        <v>0</v>
      </c>
      <c r="AS45" s="48">
        <v>0</v>
      </c>
      <c r="AT45" s="49">
        <v>0</v>
      </c>
      <c r="AU45" s="48">
        <v>0</v>
      </c>
      <c r="AV45" s="49">
        <v>0</v>
      </c>
      <c r="AW45" s="48">
        <v>0</v>
      </c>
      <c r="AX45" s="49">
        <v>0</v>
      </c>
      <c r="AY45" s="48">
        <v>0</v>
      </c>
      <c r="AZ45" s="49">
        <v>0</v>
      </c>
      <c r="BA45" s="48">
        <v>0</v>
      </c>
      <c r="BB45" s="49">
        <v>0</v>
      </c>
      <c r="BC45" s="48">
        <v>0</v>
      </c>
      <c r="BD45" s="49">
        <v>0</v>
      </c>
      <c r="BE45" s="48">
        <v>0</v>
      </c>
      <c r="BF45" s="49">
        <v>0</v>
      </c>
      <c r="BG45" s="48">
        <v>0</v>
      </c>
      <c r="BH45" s="49">
        <v>0</v>
      </c>
      <c r="BI45" s="48">
        <v>0</v>
      </c>
      <c r="BJ45" s="49">
        <v>0</v>
      </c>
      <c r="BK45" s="48">
        <v>0</v>
      </c>
      <c r="BL45" s="49">
        <v>0</v>
      </c>
      <c r="BM45" s="48">
        <v>0</v>
      </c>
      <c r="BN45" s="49">
        <v>0</v>
      </c>
      <c r="BO45" s="48">
        <v>0</v>
      </c>
      <c r="BP45" s="49">
        <v>0</v>
      </c>
      <c r="BQ45" s="48">
        <v>0</v>
      </c>
      <c r="BR45" s="49">
        <v>0</v>
      </c>
      <c r="BS45" s="48">
        <v>0</v>
      </c>
      <c r="BT45" s="49">
        <v>0</v>
      </c>
      <c r="BU45" s="48">
        <v>0</v>
      </c>
      <c r="BV45" s="49">
        <v>0</v>
      </c>
      <c r="BW45" s="48">
        <v>0</v>
      </c>
      <c r="BX45" s="49">
        <v>0</v>
      </c>
      <c r="BY45" s="48">
        <v>0</v>
      </c>
      <c r="BZ45" s="49">
        <v>0</v>
      </c>
      <c r="CA45" s="50">
        <v>0</v>
      </c>
      <c r="CB45" s="3"/>
      <c r="CC45" s="32"/>
      <c r="CD45" s="3"/>
      <c r="CE45" s="33"/>
      <c r="CF45" s="3"/>
      <c r="CG45" s="47">
        <v>0</v>
      </c>
      <c r="CH45" s="48">
        <v>0</v>
      </c>
      <c r="CI45" s="49">
        <v>0</v>
      </c>
      <c r="CJ45" s="48">
        <v>0</v>
      </c>
      <c r="CK45" s="49">
        <v>0</v>
      </c>
      <c r="CL45" s="48">
        <v>0</v>
      </c>
      <c r="CM45" s="49">
        <v>0</v>
      </c>
      <c r="CN45" s="48">
        <v>0</v>
      </c>
      <c r="CO45" s="49">
        <v>0</v>
      </c>
      <c r="CP45" s="48">
        <v>0</v>
      </c>
      <c r="CQ45" s="49">
        <v>0</v>
      </c>
      <c r="CR45" s="48">
        <v>0</v>
      </c>
      <c r="CS45" s="49">
        <v>0</v>
      </c>
      <c r="CT45" s="48">
        <v>0</v>
      </c>
      <c r="CU45" s="49">
        <v>0</v>
      </c>
      <c r="CV45" s="48">
        <v>0</v>
      </c>
      <c r="CW45" s="49">
        <v>0</v>
      </c>
      <c r="CX45" s="48">
        <v>0</v>
      </c>
      <c r="CY45" s="49">
        <v>0</v>
      </c>
      <c r="CZ45" s="48">
        <v>0</v>
      </c>
      <c r="DA45" s="49">
        <v>0</v>
      </c>
      <c r="DB45" s="48">
        <v>0</v>
      </c>
      <c r="DC45" s="49">
        <v>0</v>
      </c>
      <c r="DD45" s="48">
        <v>0</v>
      </c>
      <c r="DE45" s="49">
        <v>0</v>
      </c>
      <c r="DF45" s="48">
        <v>0</v>
      </c>
      <c r="DG45" s="49">
        <v>0</v>
      </c>
      <c r="DH45" s="48">
        <v>0</v>
      </c>
      <c r="DI45" s="49">
        <v>0</v>
      </c>
      <c r="DJ45" s="48">
        <v>0</v>
      </c>
      <c r="DK45" s="49">
        <v>0</v>
      </c>
      <c r="DL45" s="48">
        <v>0</v>
      </c>
      <c r="DM45" s="49">
        <v>0</v>
      </c>
      <c r="DN45" s="48">
        <v>0</v>
      </c>
      <c r="DO45" s="49">
        <v>0</v>
      </c>
      <c r="DP45" s="50">
        <v>0</v>
      </c>
      <c r="DQ45" s="3"/>
      <c r="DR45" s="34"/>
      <c r="DS45" s="3"/>
      <c r="DT45" s="47">
        <v>0</v>
      </c>
      <c r="DU45" s="48">
        <v>0</v>
      </c>
      <c r="DV45" s="49">
        <v>0</v>
      </c>
      <c r="DW45" s="48">
        <v>0</v>
      </c>
      <c r="DX45" s="49">
        <v>0</v>
      </c>
      <c r="DY45" s="48">
        <v>0</v>
      </c>
      <c r="DZ45" s="49">
        <v>0</v>
      </c>
      <c r="EA45" s="48">
        <v>0</v>
      </c>
      <c r="EB45" s="49">
        <v>0</v>
      </c>
      <c r="EC45" s="48">
        <v>0</v>
      </c>
      <c r="ED45" s="49">
        <v>0</v>
      </c>
      <c r="EE45" s="48">
        <v>0</v>
      </c>
      <c r="EF45" s="49">
        <v>0</v>
      </c>
      <c r="EG45" s="48">
        <v>0</v>
      </c>
      <c r="EH45" s="49">
        <v>0</v>
      </c>
      <c r="EI45" s="48">
        <v>0</v>
      </c>
      <c r="EJ45" s="49">
        <v>0</v>
      </c>
      <c r="EK45" s="48">
        <v>0</v>
      </c>
      <c r="EL45" s="49">
        <v>0</v>
      </c>
      <c r="EM45" s="48">
        <v>0</v>
      </c>
      <c r="EN45" s="49">
        <v>0</v>
      </c>
      <c r="EO45" s="48">
        <v>0</v>
      </c>
      <c r="EP45" s="49">
        <v>0</v>
      </c>
      <c r="EQ45" s="48">
        <v>0</v>
      </c>
      <c r="ER45" s="49">
        <v>0</v>
      </c>
      <c r="ES45" s="48">
        <v>0</v>
      </c>
      <c r="ET45" s="49">
        <v>0</v>
      </c>
      <c r="EU45" s="48">
        <v>0</v>
      </c>
      <c r="EV45" s="49">
        <v>0</v>
      </c>
      <c r="EW45" s="48">
        <v>0</v>
      </c>
      <c r="EX45" s="49">
        <v>0</v>
      </c>
      <c r="EY45" s="48">
        <v>0</v>
      </c>
      <c r="EZ45" s="49">
        <v>0</v>
      </c>
      <c r="FA45" s="48">
        <v>0</v>
      </c>
      <c r="FB45" s="49">
        <v>0</v>
      </c>
      <c r="FC45" s="50">
        <v>0</v>
      </c>
      <c r="FD45" s="3"/>
      <c r="FE45" s="35"/>
      <c r="FF45" s="3"/>
      <c r="FG45" s="36"/>
      <c r="FI45" s="51" t="b">
        <v>1</v>
      </c>
    </row>
    <row r="46" spans="2:165" hidden="1" outlineLevel="1">
      <c r="B46" s="52">
        <v>39</v>
      </c>
      <c r="C46" s="73" t="s">
        <v>54</v>
      </c>
      <c r="E46" s="54">
        <v>0</v>
      </c>
      <c r="F46" s="55">
        <v>0</v>
      </c>
      <c r="G46" s="56">
        <v>0</v>
      </c>
      <c r="H46" s="55">
        <v>0</v>
      </c>
      <c r="I46" s="56">
        <v>0</v>
      </c>
      <c r="J46" s="55">
        <v>0</v>
      </c>
      <c r="K46" s="56">
        <v>0</v>
      </c>
      <c r="L46" s="55">
        <v>0</v>
      </c>
      <c r="M46" s="56">
        <v>0</v>
      </c>
      <c r="N46" s="55">
        <v>0</v>
      </c>
      <c r="O46" s="56">
        <v>0</v>
      </c>
      <c r="P46" s="55">
        <v>0</v>
      </c>
      <c r="Q46" s="56">
        <v>0</v>
      </c>
      <c r="R46" s="55">
        <v>0</v>
      </c>
      <c r="S46" s="56">
        <v>0</v>
      </c>
      <c r="T46" s="55">
        <v>0</v>
      </c>
      <c r="U46" s="56">
        <v>0</v>
      </c>
      <c r="V46" s="55">
        <v>0</v>
      </c>
      <c r="W46" s="56">
        <v>0</v>
      </c>
      <c r="X46" s="55">
        <v>0</v>
      </c>
      <c r="Y46" s="56">
        <v>0</v>
      </c>
      <c r="Z46" s="55">
        <v>0</v>
      </c>
      <c r="AA46" s="56">
        <v>0</v>
      </c>
      <c r="AB46" s="55">
        <v>0</v>
      </c>
      <c r="AC46" s="56">
        <v>0</v>
      </c>
      <c r="AD46" s="55">
        <v>0</v>
      </c>
      <c r="AE46" s="56">
        <v>0</v>
      </c>
      <c r="AF46" s="55">
        <v>0</v>
      </c>
      <c r="AG46" s="56">
        <v>0</v>
      </c>
      <c r="AH46" s="55">
        <v>0</v>
      </c>
      <c r="AI46" s="56">
        <v>0</v>
      </c>
      <c r="AJ46" s="55">
        <v>0</v>
      </c>
      <c r="AK46" s="56">
        <v>0</v>
      </c>
      <c r="AL46" s="55">
        <v>0</v>
      </c>
      <c r="AM46" s="56">
        <v>0</v>
      </c>
      <c r="AN46" s="57">
        <v>0</v>
      </c>
      <c r="AO46" s="3"/>
      <c r="AP46" s="21"/>
      <c r="AQ46" s="3"/>
      <c r="AR46" s="54">
        <v>0</v>
      </c>
      <c r="AS46" s="55">
        <v>0</v>
      </c>
      <c r="AT46" s="56">
        <v>0</v>
      </c>
      <c r="AU46" s="55">
        <v>0</v>
      </c>
      <c r="AV46" s="56">
        <v>0</v>
      </c>
      <c r="AW46" s="55">
        <v>0</v>
      </c>
      <c r="AX46" s="56">
        <v>0</v>
      </c>
      <c r="AY46" s="55">
        <v>0</v>
      </c>
      <c r="AZ46" s="56">
        <v>0</v>
      </c>
      <c r="BA46" s="55">
        <v>0</v>
      </c>
      <c r="BB46" s="56">
        <v>0</v>
      </c>
      <c r="BC46" s="55">
        <v>0</v>
      </c>
      <c r="BD46" s="56">
        <v>0</v>
      </c>
      <c r="BE46" s="55">
        <v>0</v>
      </c>
      <c r="BF46" s="56">
        <v>0</v>
      </c>
      <c r="BG46" s="55">
        <v>0</v>
      </c>
      <c r="BH46" s="56">
        <v>0</v>
      </c>
      <c r="BI46" s="55">
        <v>0</v>
      </c>
      <c r="BJ46" s="56">
        <v>0</v>
      </c>
      <c r="BK46" s="55">
        <v>0</v>
      </c>
      <c r="BL46" s="56">
        <v>0</v>
      </c>
      <c r="BM46" s="55">
        <v>0</v>
      </c>
      <c r="BN46" s="56">
        <v>0</v>
      </c>
      <c r="BO46" s="55">
        <v>0</v>
      </c>
      <c r="BP46" s="56">
        <v>0</v>
      </c>
      <c r="BQ46" s="55">
        <v>0</v>
      </c>
      <c r="BR46" s="56">
        <v>0</v>
      </c>
      <c r="BS46" s="55">
        <v>0</v>
      </c>
      <c r="BT46" s="56">
        <v>0</v>
      </c>
      <c r="BU46" s="55">
        <v>0</v>
      </c>
      <c r="BV46" s="56">
        <v>0</v>
      </c>
      <c r="BW46" s="55">
        <v>0</v>
      </c>
      <c r="BX46" s="56">
        <v>0</v>
      </c>
      <c r="BY46" s="55">
        <v>0</v>
      </c>
      <c r="BZ46" s="56">
        <v>0</v>
      </c>
      <c r="CA46" s="57">
        <v>0</v>
      </c>
      <c r="CB46" s="3"/>
      <c r="CC46" s="32"/>
      <c r="CD46" s="3"/>
      <c r="CE46" s="33"/>
      <c r="CF46" s="3"/>
      <c r="CG46" s="54">
        <v>0</v>
      </c>
      <c r="CH46" s="55">
        <v>0</v>
      </c>
      <c r="CI46" s="56">
        <v>0</v>
      </c>
      <c r="CJ46" s="55">
        <v>0</v>
      </c>
      <c r="CK46" s="56">
        <v>0</v>
      </c>
      <c r="CL46" s="55">
        <v>0</v>
      </c>
      <c r="CM46" s="56">
        <v>0</v>
      </c>
      <c r="CN46" s="55">
        <v>0</v>
      </c>
      <c r="CO46" s="56">
        <v>0</v>
      </c>
      <c r="CP46" s="55">
        <v>0</v>
      </c>
      <c r="CQ46" s="56">
        <v>0</v>
      </c>
      <c r="CR46" s="55">
        <v>0</v>
      </c>
      <c r="CS46" s="56">
        <v>0</v>
      </c>
      <c r="CT46" s="55">
        <v>0</v>
      </c>
      <c r="CU46" s="56">
        <v>0</v>
      </c>
      <c r="CV46" s="55">
        <v>0</v>
      </c>
      <c r="CW46" s="56">
        <v>0</v>
      </c>
      <c r="CX46" s="55">
        <v>0</v>
      </c>
      <c r="CY46" s="56">
        <v>0</v>
      </c>
      <c r="CZ46" s="55">
        <v>0</v>
      </c>
      <c r="DA46" s="56">
        <v>0</v>
      </c>
      <c r="DB46" s="55">
        <v>0</v>
      </c>
      <c r="DC46" s="56">
        <v>0</v>
      </c>
      <c r="DD46" s="55">
        <v>0</v>
      </c>
      <c r="DE46" s="56">
        <v>0</v>
      </c>
      <c r="DF46" s="55">
        <v>0</v>
      </c>
      <c r="DG46" s="56">
        <v>0</v>
      </c>
      <c r="DH46" s="55">
        <v>0</v>
      </c>
      <c r="DI46" s="56">
        <v>0</v>
      </c>
      <c r="DJ46" s="55">
        <v>0</v>
      </c>
      <c r="DK46" s="56">
        <v>0</v>
      </c>
      <c r="DL46" s="55">
        <v>0</v>
      </c>
      <c r="DM46" s="56">
        <v>0</v>
      </c>
      <c r="DN46" s="55">
        <v>0</v>
      </c>
      <c r="DO46" s="56">
        <v>0</v>
      </c>
      <c r="DP46" s="57">
        <v>0</v>
      </c>
      <c r="DQ46" s="3"/>
      <c r="DR46" s="34"/>
      <c r="DS46" s="3"/>
      <c r="DT46" s="54">
        <v>0</v>
      </c>
      <c r="DU46" s="55">
        <v>0</v>
      </c>
      <c r="DV46" s="56">
        <v>0</v>
      </c>
      <c r="DW46" s="55">
        <v>0</v>
      </c>
      <c r="DX46" s="56">
        <v>0</v>
      </c>
      <c r="DY46" s="55">
        <v>0</v>
      </c>
      <c r="DZ46" s="56">
        <v>0</v>
      </c>
      <c r="EA46" s="55">
        <v>0</v>
      </c>
      <c r="EB46" s="56">
        <v>0</v>
      </c>
      <c r="EC46" s="55">
        <v>0</v>
      </c>
      <c r="ED46" s="56">
        <v>0</v>
      </c>
      <c r="EE46" s="55">
        <v>0</v>
      </c>
      <c r="EF46" s="56">
        <v>0</v>
      </c>
      <c r="EG46" s="55">
        <v>0</v>
      </c>
      <c r="EH46" s="56">
        <v>0</v>
      </c>
      <c r="EI46" s="55">
        <v>0</v>
      </c>
      <c r="EJ46" s="56">
        <v>0</v>
      </c>
      <c r="EK46" s="55">
        <v>0</v>
      </c>
      <c r="EL46" s="56">
        <v>0</v>
      </c>
      <c r="EM46" s="55">
        <v>0</v>
      </c>
      <c r="EN46" s="56">
        <v>0</v>
      </c>
      <c r="EO46" s="55">
        <v>0</v>
      </c>
      <c r="EP46" s="56">
        <v>0</v>
      </c>
      <c r="EQ46" s="55">
        <v>0</v>
      </c>
      <c r="ER46" s="56">
        <v>0</v>
      </c>
      <c r="ES46" s="55">
        <v>0</v>
      </c>
      <c r="ET46" s="56">
        <v>0</v>
      </c>
      <c r="EU46" s="55">
        <v>0</v>
      </c>
      <c r="EV46" s="56">
        <v>0</v>
      </c>
      <c r="EW46" s="55">
        <v>0</v>
      </c>
      <c r="EX46" s="56">
        <v>0</v>
      </c>
      <c r="EY46" s="55">
        <v>0</v>
      </c>
      <c r="EZ46" s="56">
        <v>0</v>
      </c>
      <c r="FA46" s="55">
        <v>0</v>
      </c>
      <c r="FB46" s="56">
        <v>0</v>
      </c>
      <c r="FC46" s="57">
        <v>0</v>
      </c>
      <c r="FD46" s="3"/>
      <c r="FE46" s="35"/>
      <c r="FF46" s="3"/>
      <c r="FG46" s="36"/>
      <c r="FI46" s="58" t="b">
        <v>1</v>
      </c>
    </row>
    <row r="47" spans="2:165" hidden="1" outlineLevel="1">
      <c r="B47" s="45">
        <v>40</v>
      </c>
      <c r="C47" s="74" t="s">
        <v>55</v>
      </c>
      <c r="E47" s="47">
        <v>0</v>
      </c>
      <c r="F47" s="48">
        <v>0</v>
      </c>
      <c r="G47" s="49">
        <v>0</v>
      </c>
      <c r="H47" s="48">
        <v>0</v>
      </c>
      <c r="I47" s="49">
        <v>0</v>
      </c>
      <c r="J47" s="48">
        <v>0</v>
      </c>
      <c r="K47" s="49">
        <v>0</v>
      </c>
      <c r="L47" s="48">
        <v>0</v>
      </c>
      <c r="M47" s="49">
        <v>0</v>
      </c>
      <c r="N47" s="48">
        <v>0</v>
      </c>
      <c r="O47" s="49">
        <v>0</v>
      </c>
      <c r="P47" s="48">
        <v>0</v>
      </c>
      <c r="Q47" s="49">
        <v>0</v>
      </c>
      <c r="R47" s="48">
        <v>0</v>
      </c>
      <c r="S47" s="49">
        <v>0</v>
      </c>
      <c r="T47" s="48">
        <v>0</v>
      </c>
      <c r="U47" s="49">
        <v>0</v>
      </c>
      <c r="V47" s="48">
        <v>0</v>
      </c>
      <c r="W47" s="49">
        <v>0</v>
      </c>
      <c r="X47" s="48">
        <v>0</v>
      </c>
      <c r="Y47" s="49">
        <v>0</v>
      </c>
      <c r="Z47" s="48">
        <v>0</v>
      </c>
      <c r="AA47" s="49">
        <v>0</v>
      </c>
      <c r="AB47" s="48">
        <v>0</v>
      </c>
      <c r="AC47" s="49">
        <v>0</v>
      </c>
      <c r="AD47" s="48">
        <v>0</v>
      </c>
      <c r="AE47" s="49">
        <v>0</v>
      </c>
      <c r="AF47" s="48">
        <v>0</v>
      </c>
      <c r="AG47" s="49">
        <v>0</v>
      </c>
      <c r="AH47" s="48">
        <v>0</v>
      </c>
      <c r="AI47" s="49">
        <v>0</v>
      </c>
      <c r="AJ47" s="48">
        <v>0</v>
      </c>
      <c r="AK47" s="49">
        <v>0</v>
      </c>
      <c r="AL47" s="48">
        <v>0</v>
      </c>
      <c r="AM47" s="49">
        <v>0</v>
      </c>
      <c r="AN47" s="50">
        <v>0</v>
      </c>
      <c r="AO47" s="3"/>
      <c r="AP47" s="21"/>
      <c r="AQ47" s="3"/>
      <c r="AR47" s="47">
        <v>0</v>
      </c>
      <c r="AS47" s="48">
        <v>0</v>
      </c>
      <c r="AT47" s="49">
        <v>0</v>
      </c>
      <c r="AU47" s="48">
        <v>0</v>
      </c>
      <c r="AV47" s="49">
        <v>0</v>
      </c>
      <c r="AW47" s="48">
        <v>0</v>
      </c>
      <c r="AX47" s="49">
        <v>0</v>
      </c>
      <c r="AY47" s="48">
        <v>0</v>
      </c>
      <c r="AZ47" s="49">
        <v>0</v>
      </c>
      <c r="BA47" s="48">
        <v>0</v>
      </c>
      <c r="BB47" s="49">
        <v>0</v>
      </c>
      <c r="BC47" s="48">
        <v>0</v>
      </c>
      <c r="BD47" s="49">
        <v>0</v>
      </c>
      <c r="BE47" s="48">
        <v>0</v>
      </c>
      <c r="BF47" s="49">
        <v>0</v>
      </c>
      <c r="BG47" s="48">
        <v>0</v>
      </c>
      <c r="BH47" s="49">
        <v>0</v>
      </c>
      <c r="BI47" s="48">
        <v>0</v>
      </c>
      <c r="BJ47" s="49">
        <v>0</v>
      </c>
      <c r="BK47" s="48">
        <v>0</v>
      </c>
      <c r="BL47" s="49">
        <v>0</v>
      </c>
      <c r="BM47" s="48">
        <v>0</v>
      </c>
      <c r="BN47" s="49">
        <v>0</v>
      </c>
      <c r="BO47" s="48">
        <v>0</v>
      </c>
      <c r="BP47" s="49">
        <v>0</v>
      </c>
      <c r="BQ47" s="48">
        <v>0</v>
      </c>
      <c r="BR47" s="49">
        <v>0</v>
      </c>
      <c r="BS47" s="48">
        <v>0</v>
      </c>
      <c r="BT47" s="49">
        <v>0</v>
      </c>
      <c r="BU47" s="48">
        <v>0</v>
      </c>
      <c r="BV47" s="49">
        <v>0</v>
      </c>
      <c r="BW47" s="48">
        <v>0</v>
      </c>
      <c r="BX47" s="49">
        <v>0</v>
      </c>
      <c r="BY47" s="48">
        <v>0</v>
      </c>
      <c r="BZ47" s="49">
        <v>0</v>
      </c>
      <c r="CA47" s="50">
        <v>0</v>
      </c>
      <c r="CB47" s="3"/>
      <c r="CC47" s="32"/>
      <c r="CD47" s="3"/>
      <c r="CE47" s="33"/>
      <c r="CF47" s="3"/>
      <c r="CG47" s="47">
        <v>0</v>
      </c>
      <c r="CH47" s="48">
        <v>0</v>
      </c>
      <c r="CI47" s="49">
        <v>0</v>
      </c>
      <c r="CJ47" s="48">
        <v>0</v>
      </c>
      <c r="CK47" s="49">
        <v>0</v>
      </c>
      <c r="CL47" s="48">
        <v>0</v>
      </c>
      <c r="CM47" s="49">
        <v>0</v>
      </c>
      <c r="CN47" s="48">
        <v>0</v>
      </c>
      <c r="CO47" s="49">
        <v>0</v>
      </c>
      <c r="CP47" s="48">
        <v>0</v>
      </c>
      <c r="CQ47" s="49">
        <v>0</v>
      </c>
      <c r="CR47" s="48">
        <v>0</v>
      </c>
      <c r="CS47" s="49">
        <v>0</v>
      </c>
      <c r="CT47" s="48">
        <v>0</v>
      </c>
      <c r="CU47" s="49">
        <v>0</v>
      </c>
      <c r="CV47" s="48">
        <v>0</v>
      </c>
      <c r="CW47" s="49">
        <v>0</v>
      </c>
      <c r="CX47" s="48">
        <v>0</v>
      </c>
      <c r="CY47" s="49">
        <v>0</v>
      </c>
      <c r="CZ47" s="48">
        <v>0</v>
      </c>
      <c r="DA47" s="49">
        <v>0</v>
      </c>
      <c r="DB47" s="48">
        <v>0</v>
      </c>
      <c r="DC47" s="49">
        <v>0</v>
      </c>
      <c r="DD47" s="48">
        <v>0</v>
      </c>
      <c r="DE47" s="49">
        <v>0</v>
      </c>
      <c r="DF47" s="48">
        <v>0</v>
      </c>
      <c r="DG47" s="49">
        <v>0</v>
      </c>
      <c r="DH47" s="48">
        <v>0</v>
      </c>
      <c r="DI47" s="49">
        <v>0</v>
      </c>
      <c r="DJ47" s="48">
        <v>0</v>
      </c>
      <c r="DK47" s="49">
        <v>0</v>
      </c>
      <c r="DL47" s="48">
        <v>0</v>
      </c>
      <c r="DM47" s="49">
        <v>0</v>
      </c>
      <c r="DN47" s="48">
        <v>0</v>
      </c>
      <c r="DO47" s="49">
        <v>0</v>
      </c>
      <c r="DP47" s="50">
        <v>0</v>
      </c>
      <c r="DQ47" s="3"/>
      <c r="DR47" s="34"/>
      <c r="DS47" s="3"/>
      <c r="DT47" s="47">
        <v>0</v>
      </c>
      <c r="DU47" s="48">
        <v>0</v>
      </c>
      <c r="DV47" s="49">
        <v>0</v>
      </c>
      <c r="DW47" s="48">
        <v>0</v>
      </c>
      <c r="DX47" s="49">
        <v>0</v>
      </c>
      <c r="DY47" s="48">
        <v>0</v>
      </c>
      <c r="DZ47" s="49">
        <v>0</v>
      </c>
      <c r="EA47" s="48">
        <v>0</v>
      </c>
      <c r="EB47" s="49">
        <v>0</v>
      </c>
      <c r="EC47" s="48">
        <v>0</v>
      </c>
      <c r="ED47" s="49">
        <v>0</v>
      </c>
      <c r="EE47" s="48">
        <v>0</v>
      </c>
      <c r="EF47" s="49">
        <v>0</v>
      </c>
      <c r="EG47" s="48">
        <v>0</v>
      </c>
      <c r="EH47" s="49">
        <v>0</v>
      </c>
      <c r="EI47" s="48">
        <v>0</v>
      </c>
      <c r="EJ47" s="49">
        <v>0</v>
      </c>
      <c r="EK47" s="48">
        <v>0</v>
      </c>
      <c r="EL47" s="49">
        <v>0</v>
      </c>
      <c r="EM47" s="48">
        <v>0</v>
      </c>
      <c r="EN47" s="49">
        <v>0</v>
      </c>
      <c r="EO47" s="48">
        <v>0</v>
      </c>
      <c r="EP47" s="49">
        <v>0</v>
      </c>
      <c r="EQ47" s="48">
        <v>0</v>
      </c>
      <c r="ER47" s="49">
        <v>0</v>
      </c>
      <c r="ES47" s="48">
        <v>0</v>
      </c>
      <c r="ET47" s="49">
        <v>0</v>
      </c>
      <c r="EU47" s="48">
        <v>0</v>
      </c>
      <c r="EV47" s="49">
        <v>0</v>
      </c>
      <c r="EW47" s="48">
        <v>0</v>
      </c>
      <c r="EX47" s="49">
        <v>0</v>
      </c>
      <c r="EY47" s="48">
        <v>0</v>
      </c>
      <c r="EZ47" s="49">
        <v>0</v>
      </c>
      <c r="FA47" s="48">
        <v>0</v>
      </c>
      <c r="FB47" s="49">
        <v>0</v>
      </c>
      <c r="FC47" s="50">
        <v>0</v>
      </c>
      <c r="FD47" s="3"/>
      <c r="FE47" s="35"/>
      <c r="FF47" s="3"/>
      <c r="FG47" s="36"/>
      <c r="FI47" s="51" t="b">
        <v>1</v>
      </c>
    </row>
    <row r="48" spans="2:165" hidden="1" outlineLevel="1">
      <c r="B48" s="52">
        <v>41</v>
      </c>
      <c r="C48" s="73" t="s">
        <v>56</v>
      </c>
      <c r="E48" s="54">
        <v>0</v>
      </c>
      <c r="F48" s="55">
        <v>0</v>
      </c>
      <c r="G48" s="56">
        <v>0</v>
      </c>
      <c r="H48" s="55">
        <v>0</v>
      </c>
      <c r="I48" s="56">
        <v>0</v>
      </c>
      <c r="J48" s="55">
        <v>0</v>
      </c>
      <c r="K48" s="56">
        <v>0</v>
      </c>
      <c r="L48" s="55">
        <v>0</v>
      </c>
      <c r="M48" s="56">
        <v>0</v>
      </c>
      <c r="N48" s="55">
        <v>0</v>
      </c>
      <c r="O48" s="56">
        <v>0</v>
      </c>
      <c r="P48" s="55">
        <v>0</v>
      </c>
      <c r="Q48" s="56">
        <v>0</v>
      </c>
      <c r="R48" s="55">
        <v>0</v>
      </c>
      <c r="S48" s="56">
        <v>0</v>
      </c>
      <c r="T48" s="55">
        <v>0</v>
      </c>
      <c r="U48" s="56">
        <v>0</v>
      </c>
      <c r="V48" s="55">
        <v>0</v>
      </c>
      <c r="W48" s="56">
        <v>0</v>
      </c>
      <c r="X48" s="55">
        <v>0</v>
      </c>
      <c r="Y48" s="56">
        <v>0</v>
      </c>
      <c r="Z48" s="55">
        <v>0</v>
      </c>
      <c r="AA48" s="56">
        <v>0</v>
      </c>
      <c r="AB48" s="55">
        <v>0</v>
      </c>
      <c r="AC48" s="56">
        <v>0</v>
      </c>
      <c r="AD48" s="55">
        <v>0</v>
      </c>
      <c r="AE48" s="56">
        <v>0</v>
      </c>
      <c r="AF48" s="55">
        <v>0</v>
      </c>
      <c r="AG48" s="56">
        <v>0</v>
      </c>
      <c r="AH48" s="55">
        <v>0</v>
      </c>
      <c r="AI48" s="56">
        <v>0</v>
      </c>
      <c r="AJ48" s="55">
        <v>0</v>
      </c>
      <c r="AK48" s="56">
        <v>0</v>
      </c>
      <c r="AL48" s="55">
        <v>0</v>
      </c>
      <c r="AM48" s="56">
        <v>0</v>
      </c>
      <c r="AN48" s="57">
        <v>0</v>
      </c>
      <c r="AO48" s="3"/>
      <c r="AP48" s="21"/>
      <c r="AQ48" s="3"/>
      <c r="AR48" s="54">
        <v>0</v>
      </c>
      <c r="AS48" s="55">
        <v>0</v>
      </c>
      <c r="AT48" s="56">
        <v>0</v>
      </c>
      <c r="AU48" s="55">
        <v>0</v>
      </c>
      <c r="AV48" s="56">
        <v>0</v>
      </c>
      <c r="AW48" s="55">
        <v>0</v>
      </c>
      <c r="AX48" s="56">
        <v>0</v>
      </c>
      <c r="AY48" s="55">
        <v>0</v>
      </c>
      <c r="AZ48" s="56">
        <v>0</v>
      </c>
      <c r="BA48" s="55">
        <v>0</v>
      </c>
      <c r="BB48" s="56">
        <v>0</v>
      </c>
      <c r="BC48" s="55">
        <v>0</v>
      </c>
      <c r="BD48" s="56">
        <v>0</v>
      </c>
      <c r="BE48" s="55">
        <v>0</v>
      </c>
      <c r="BF48" s="56">
        <v>0</v>
      </c>
      <c r="BG48" s="55">
        <v>0</v>
      </c>
      <c r="BH48" s="56">
        <v>0</v>
      </c>
      <c r="BI48" s="55">
        <v>0</v>
      </c>
      <c r="BJ48" s="56">
        <v>0</v>
      </c>
      <c r="BK48" s="55">
        <v>0</v>
      </c>
      <c r="BL48" s="56">
        <v>0</v>
      </c>
      <c r="BM48" s="55">
        <v>0</v>
      </c>
      <c r="BN48" s="56">
        <v>0</v>
      </c>
      <c r="BO48" s="55">
        <v>0</v>
      </c>
      <c r="BP48" s="56">
        <v>0</v>
      </c>
      <c r="BQ48" s="55">
        <v>0</v>
      </c>
      <c r="BR48" s="56">
        <v>0</v>
      </c>
      <c r="BS48" s="55">
        <v>0</v>
      </c>
      <c r="BT48" s="56">
        <v>0</v>
      </c>
      <c r="BU48" s="55">
        <v>0</v>
      </c>
      <c r="BV48" s="56">
        <v>0</v>
      </c>
      <c r="BW48" s="55">
        <v>0</v>
      </c>
      <c r="BX48" s="56">
        <v>0</v>
      </c>
      <c r="BY48" s="55">
        <v>0</v>
      </c>
      <c r="BZ48" s="56">
        <v>0</v>
      </c>
      <c r="CA48" s="57">
        <v>0</v>
      </c>
      <c r="CB48" s="3"/>
      <c r="CC48" s="32"/>
      <c r="CD48" s="3"/>
      <c r="CE48" s="33"/>
      <c r="CF48" s="3"/>
      <c r="CG48" s="54">
        <v>0</v>
      </c>
      <c r="CH48" s="55">
        <v>0</v>
      </c>
      <c r="CI48" s="56">
        <v>0</v>
      </c>
      <c r="CJ48" s="55">
        <v>0</v>
      </c>
      <c r="CK48" s="56">
        <v>0</v>
      </c>
      <c r="CL48" s="55">
        <v>0</v>
      </c>
      <c r="CM48" s="56">
        <v>0</v>
      </c>
      <c r="CN48" s="55">
        <v>0</v>
      </c>
      <c r="CO48" s="56">
        <v>0</v>
      </c>
      <c r="CP48" s="55">
        <v>0</v>
      </c>
      <c r="CQ48" s="56">
        <v>0</v>
      </c>
      <c r="CR48" s="55">
        <v>0</v>
      </c>
      <c r="CS48" s="56">
        <v>0</v>
      </c>
      <c r="CT48" s="55">
        <v>0</v>
      </c>
      <c r="CU48" s="56">
        <v>0</v>
      </c>
      <c r="CV48" s="55">
        <v>0</v>
      </c>
      <c r="CW48" s="56">
        <v>0</v>
      </c>
      <c r="CX48" s="55">
        <v>0</v>
      </c>
      <c r="CY48" s="56">
        <v>0</v>
      </c>
      <c r="CZ48" s="55">
        <v>0</v>
      </c>
      <c r="DA48" s="56">
        <v>0</v>
      </c>
      <c r="DB48" s="55">
        <v>0</v>
      </c>
      <c r="DC48" s="56">
        <v>0</v>
      </c>
      <c r="DD48" s="55">
        <v>0</v>
      </c>
      <c r="DE48" s="56">
        <v>0</v>
      </c>
      <c r="DF48" s="55">
        <v>0</v>
      </c>
      <c r="DG48" s="56">
        <v>0</v>
      </c>
      <c r="DH48" s="55">
        <v>0</v>
      </c>
      <c r="DI48" s="56">
        <v>0</v>
      </c>
      <c r="DJ48" s="55">
        <v>0</v>
      </c>
      <c r="DK48" s="56">
        <v>0</v>
      </c>
      <c r="DL48" s="55">
        <v>0</v>
      </c>
      <c r="DM48" s="56">
        <v>0</v>
      </c>
      <c r="DN48" s="55">
        <v>0</v>
      </c>
      <c r="DO48" s="56">
        <v>0</v>
      </c>
      <c r="DP48" s="57">
        <v>0</v>
      </c>
      <c r="DQ48" s="3"/>
      <c r="DR48" s="34"/>
      <c r="DS48" s="3"/>
      <c r="DT48" s="54">
        <v>0</v>
      </c>
      <c r="DU48" s="55">
        <v>0</v>
      </c>
      <c r="DV48" s="56">
        <v>0</v>
      </c>
      <c r="DW48" s="55">
        <v>0</v>
      </c>
      <c r="DX48" s="56">
        <v>0</v>
      </c>
      <c r="DY48" s="55">
        <v>0</v>
      </c>
      <c r="DZ48" s="56">
        <v>0</v>
      </c>
      <c r="EA48" s="55">
        <v>0</v>
      </c>
      <c r="EB48" s="56">
        <v>0</v>
      </c>
      <c r="EC48" s="55">
        <v>0</v>
      </c>
      <c r="ED48" s="56">
        <v>0</v>
      </c>
      <c r="EE48" s="55">
        <v>0</v>
      </c>
      <c r="EF48" s="56">
        <v>0</v>
      </c>
      <c r="EG48" s="55">
        <v>0</v>
      </c>
      <c r="EH48" s="56">
        <v>0</v>
      </c>
      <c r="EI48" s="55">
        <v>0</v>
      </c>
      <c r="EJ48" s="56">
        <v>0</v>
      </c>
      <c r="EK48" s="55">
        <v>0</v>
      </c>
      <c r="EL48" s="56">
        <v>0</v>
      </c>
      <c r="EM48" s="55">
        <v>0</v>
      </c>
      <c r="EN48" s="56">
        <v>0</v>
      </c>
      <c r="EO48" s="55">
        <v>0</v>
      </c>
      <c r="EP48" s="56">
        <v>0</v>
      </c>
      <c r="EQ48" s="55">
        <v>0</v>
      </c>
      <c r="ER48" s="56">
        <v>0</v>
      </c>
      <c r="ES48" s="55">
        <v>0</v>
      </c>
      <c r="ET48" s="56">
        <v>0</v>
      </c>
      <c r="EU48" s="55">
        <v>0</v>
      </c>
      <c r="EV48" s="56">
        <v>0</v>
      </c>
      <c r="EW48" s="55">
        <v>0</v>
      </c>
      <c r="EX48" s="56">
        <v>0</v>
      </c>
      <c r="EY48" s="55">
        <v>0</v>
      </c>
      <c r="EZ48" s="56">
        <v>0</v>
      </c>
      <c r="FA48" s="55">
        <v>0</v>
      </c>
      <c r="FB48" s="56">
        <v>0</v>
      </c>
      <c r="FC48" s="57">
        <v>0</v>
      </c>
      <c r="FD48" s="3"/>
      <c r="FE48" s="35"/>
      <c r="FF48" s="3"/>
      <c r="FG48" s="36"/>
      <c r="FI48" s="58" t="b">
        <v>1</v>
      </c>
    </row>
    <row r="49" spans="2:165" hidden="1" outlineLevel="1">
      <c r="B49" s="45">
        <v>42</v>
      </c>
      <c r="C49" s="74" t="s">
        <v>57</v>
      </c>
      <c r="E49" s="47">
        <v>0</v>
      </c>
      <c r="F49" s="48">
        <v>0</v>
      </c>
      <c r="G49" s="49">
        <v>0</v>
      </c>
      <c r="H49" s="48">
        <v>0</v>
      </c>
      <c r="I49" s="49">
        <v>0</v>
      </c>
      <c r="J49" s="48">
        <v>0</v>
      </c>
      <c r="K49" s="49">
        <v>0</v>
      </c>
      <c r="L49" s="48">
        <v>0</v>
      </c>
      <c r="M49" s="49">
        <v>0</v>
      </c>
      <c r="N49" s="48">
        <v>0</v>
      </c>
      <c r="O49" s="49">
        <v>0</v>
      </c>
      <c r="P49" s="48">
        <v>0</v>
      </c>
      <c r="Q49" s="49">
        <v>0</v>
      </c>
      <c r="R49" s="48">
        <v>0</v>
      </c>
      <c r="S49" s="49">
        <v>0</v>
      </c>
      <c r="T49" s="48">
        <v>0</v>
      </c>
      <c r="U49" s="49">
        <v>0</v>
      </c>
      <c r="V49" s="48">
        <v>0</v>
      </c>
      <c r="W49" s="49">
        <v>0</v>
      </c>
      <c r="X49" s="48">
        <v>0</v>
      </c>
      <c r="Y49" s="49">
        <v>0</v>
      </c>
      <c r="Z49" s="48">
        <v>0</v>
      </c>
      <c r="AA49" s="49">
        <v>0</v>
      </c>
      <c r="AB49" s="48">
        <v>0</v>
      </c>
      <c r="AC49" s="49">
        <v>0</v>
      </c>
      <c r="AD49" s="48">
        <v>0</v>
      </c>
      <c r="AE49" s="49">
        <v>0</v>
      </c>
      <c r="AF49" s="48">
        <v>0</v>
      </c>
      <c r="AG49" s="49">
        <v>0</v>
      </c>
      <c r="AH49" s="48">
        <v>0</v>
      </c>
      <c r="AI49" s="49">
        <v>0</v>
      </c>
      <c r="AJ49" s="48">
        <v>0</v>
      </c>
      <c r="AK49" s="49">
        <v>0</v>
      </c>
      <c r="AL49" s="48">
        <v>0</v>
      </c>
      <c r="AM49" s="49">
        <v>0</v>
      </c>
      <c r="AN49" s="50">
        <v>0</v>
      </c>
      <c r="AO49" s="3"/>
      <c r="AP49" s="21"/>
      <c r="AQ49" s="3"/>
      <c r="AR49" s="47">
        <v>0</v>
      </c>
      <c r="AS49" s="48">
        <v>0</v>
      </c>
      <c r="AT49" s="49">
        <v>0</v>
      </c>
      <c r="AU49" s="48">
        <v>0</v>
      </c>
      <c r="AV49" s="49">
        <v>0</v>
      </c>
      <c r="AW49" s="48">
        <v>0</v>
      </c>
      <c r="AX49" s="49">
        <v>0</v>
      </c>
      <c r="AY49" s="48">
        <v>0</v>
      </c>
      <c r="AZ49" s="49">
        <v>0</v>
      </c>
      <c r="BA49" s="48">
        <v>0</v>
      </c>
      <c r="BB49" s="49">
        <v>0</v>
      </c>
      <c r="BC49" s="48">
        <v>0</v>
      </c>
      <c r="BD49" s="49">
        <v>0</v>
      </c>
      <c r="BE49" s="48">
        <v>0</v>
      </c>
      <c r="BF49" s="49">
        <v>0</v>
      </c>
      <c r="BG49" s="48">
        <v>0</v>
      </c>
      <c r="BH49" s="49">
        <v>0</v>
      </c>
      <c r="BI49" s="48">
        <v>0</v>
      </c>
      <c r="BJ49" s="49">
        <v>0</v>
      </c>
      <c r="BK49" s="48">
        <v>0</v>
      </c>
      <c r="BL49" s="49">
        <v>0</v>
      </c>
      <c r="BM49" s="48">
        <v>0</v>
      </c>
      <c r="BN49" s="49">
        <v>0</v>
      </c>
      <c r="BO49" s="48">
        <v>0</v>
      </c>
      <c r="BP49" s="49">
        <v>0</v>
      </c>
      <c r="BQ49" s="48">
        <v>0</v>
      </c>
      <c r="BR49" s="49">
        <v>0</v>
      </c>
      <c r="BS49" s="48">
        <v>0</v>
      </c>
      <c r="BT49" s="49">
        <v>0</v>
      </c>
      <c r="BU49" s="48">
        <v>0</v>
      </c>
      <c r="BV49" s="49">
        <v>0</v>
      </c>
      <c r="BW49" s="48">
        <v>0</v>
      </c>
      <c r="BX49" s="49">
        <v>0</v>
      </c>
      <c r="BY49" s="48">
        <v>0</v>
      </c>
      <c r="BZ49" s="49">
        <v>0</v>
      </c>
      <c r="CA49" s="50">
        <v>0</v>
      </c>
      <c r="CB49" s="3"/>
      <c r="CC49" s="32"/>
      <c r="CD49" s="3"/>
      <c r="CE49" s="33"/>
      <c r="CF49" s="3"/>
      <c r="CG49" s="47">
        <v>0</v>
      </c>
      <c r="CH49" s="48">
        <v>0</v>
      </c>
      <c r="CI49" s="49">
        <v>0</v>
      </c>
      <c r="CJ49" s="48">
        <v>0</v>
      </c>
      <c r="CK49" s="49">
        <v>0</v>
      </c>
      <c r="CL49" s="48">
        <v>0</v>
      </c>
      <c r="CM49" s="49">
        <v>0</v>
      </c>
      <c r="CN49" s="48">
        <v>0</v>
      </c>
      <c r="CO49" s="49">
        <v>0</v>
      </c>
      <c r="CP49" s="48">
        <v>0</v>
      </c>
      <c r="CQ49" s="49">
        <v>0</v>
      </c>
      <c r="CR49" s="48">
        <v>0</v>
      </c>
      <c r="CS49" s="49">
        <v>0</v>
      </c>
      <c r="CT49" s="48">
        <v>0</v>
      </c>
      <c r="CU49" s="49">
        <v>0</v>
      </c>
      <c r="CV49" s="48">
        <v>0</v>
      </c>
      <c r="CW49" s="49">
        <v>0</v>
      </c>
      <c r="CX49" s="48">
        <v>0</v>
      </c>
      <c r="CY49" s="49">
        <v>0</v>
      </c>
      <c r="CZ49" s="48">
        <v>0</v>
      </c>
      <c r="DA49" s="49">
        <v>0</v>
      </c>
      <c r="DB49" s="48">
        <v>0</v>
      </c>
      <c r="DC49" s="49">
        <v>0</v>
      </c>
      <c r="DD49" s="48">
        <v>0</v>
      </c>
      <c r="DE49" s="49">
        <v>0</v>
      </c>
      <c r="DF49" s="48">
        <v>0</v>
      </c>
      <c r="DG49" s="49">
        <v>0</v>
      </c>
      <c r="DH49" s="48">
        <v>0</v>
      </c>
      <c r="DI49" s="49">
        <v>0</v>
      </c>
      <c r="DJ49" s="48">
        <v>0</v>
      </c>
      <c r="DK49" s="49">
        <v>0</v>
      </c>
      <c r="DL49" s="48">
        <v>0</v>
      </c>
      <c r="DM49" s="49">
        <v>0</v>
      </c>
      <c r="DN49" s="48">
        <v>0</v>
      </c>
      <c r="DO49" s="49">
        <v>0</v>
      </c>
      <c r="DP49" s="50">
        <v>0</v>
      </c>
      <c r="DQ49" s="3"/>
      <c r="DR49" s="34"/>
      <c r="DS49" s="3"/>
      <c r="DT49" s="47">
        <v>0</v>
      </c>
      <c r="DU49" s="48">
        <v>0</v>
      </c>
      <c r="DV49" s="49">
        <v>0</v>
      </c>
      <c r="DW49" s="48">
        <v>0</v>
      </c>
      <c r="DX49" s="49">
        <v>0</v>
      </c>
      <c r="DY49" s="48">
        <v>0</v>
      </c>
      <c r="DZ49" s="49">
        <v>0</v>
      </c>
      <c r="EA49" s="48">
        <v>0</v>
      </c>
      <c r="EB49" s="49">
        <v>0</v>
      </c>
      <c r="EC49" s="48">
        <v>0</v>
      </c>
      <c r="ED49" s="49">
        <v>0</v>
      </c>
      <c r="EE49" s="48">
        <v>0</v>
      </c>
      <c r="EF49" s="49">
        <v>0</v>
      </c>
      <c r="EG49" s="48">
        <v>0</v>
      </c>
      <c r="EH49" s="49">
        <v>0</v>
      </c>
      <c r="EI49" s="48">
        <v>0</v>
      </c>
      <c r="EJ49" s="49">
        <v>0</v>
      </c>
      <c r="EK49" s="48">
        <v>0</v>
      </c>
      <c r="EL49" s="49">
        <v>0</v>
      </c>
      <c r="EM49" s="48">
        <v>0</v>
      </c>
      <c r="EN49" s="49">
        <v>0</v>
      </c>
      <c r="EO49" s="48">
        <v>0</v>
      </c>
      <c r="EP49" s="49">
        <v>0</v>
      </c>
      <c r="EQ49" s="48">
        <v>0</v>
      </c>
      <c r="ER49" s="49">
        <v>0</v>
      </c>
      <c r="ES49" s="48">
        <v>0</v>
      </c>
      <c r="ET49" s="49">
        <v>0</v>
      </c>
      <c r="EU49" s="48">
        <v>0</v>
      </c>
      <c r="EV49" s="49">
        <v>0</v>
      </c>
      <c r="EW49" s="48">
        <v>0</v>
      </c>
      <c r="EX49" s="49">
        <v>0</v>
      </c>
      <c r="EY49" s="48">
        <v>0</v>
      </c>
      <c r="EZ49" s="49">
        <v>0</v>
      </c>
      <c r="FA49" s="48">
        <v>0</v>
      </c>
      <c r="FB49" s="49">
        <v>0</v>
      </c>
      <c r="FC49" s="50">
        <v>0</v>
      </c>
      <c r="FD49" s="3"/>
      <c r="FE49" s="35"/>
      <c r="FF49" s="3"/>
      <c r="FG49" s="36"/>
      <c r="FI49" s="51" t="b">
        <v>1</v>
      </c>
    </row>
    <row r="50" spans="2:165" hidden="1" outlineLevel="1">
      <c r="B50" s="52">
        <v>43</v>
      </c>
      <c r="C50" s="73" t="s">
        <v>58</v>
      </c>
      <c r="E50" s="54">
        <v>0</v>
      </c>
      <c r="F50" s="55">
        <v>0</v>
      </c>
      <c r="G50" s="56">
        <v>0</v>
      </c>
      <c r="H50" s="55">
        <v>0</v>
      </c>
      <c r="I50" s="56">
        <v>0</v>
      </c>
      <c r="J50" s="55">
        <v>0</v>
      </c>
      <c r="K50" s="56">
        <v>0</v>
      </c>
      <c r="L50" s="55">
        <v>0</v>
      </c>
      <c r="M50" s="56">
        <v>0</v>
      </c>
      <c r="N50" s="55">
        <v>0</v>
      </c>
      <c r="O50" s="56">
        <v>0</v>
      </c>
      <c r="P50" s="55">
        <v>0</v>
      </c>
      <c r="Q50" s="56">
        <v>0</v>
      </c>
      <c r="R50" s="55">
        <v>0</v>
      </c>
      <c r="S50" s="56">
        <v>0</v>
      </c>
      <c r="T50" s="55">
        <v>0</v>
      </c>
      <c r="U50" s="56">
        <v>0</v>
      </c>
      <c r="V50" s="55">
        <v>0</v>
      </c>
      <c r="W50" s="56">
        <v>0</v>
      </c>
      <c r="X50" s="55">
        <v>0</v>
      </c>
      <c r="Y50" s="56">
        <v>0</v>
      </c>
      <c r="Z50" s="55">
        <v>0</v>
      </c>
      <c r="AA50" s="56">
        <v>0</v>
      </c>
      <c r="AB50" s="55">
        <v>0</v>
      </c>
      <c r="AC50" s="56">
        <v>0</v>
      </c>
      <c r="AD50" s="55">
        <v>0</v>
      </c>
      <c r="AE50" s="56">
        <v>0</v>
      </c>
      <c r="AF50" s="55">
        <v>0</v>
      </c>
      <c r="AG50" s="56">
        <v>0</v>
      </c>
      <c r="AH50" s="55">
        <v>0</v>
      </c>
      <c r="AI50" s="56">
        <v>0</v>
      </c>
      <c r="AJ50" s="55">
        <v>0</v>
      </c>
      <c r="AK50" s="56">
        <v>0</v>
      </c>
      <c r="AL50" s="55">
        <v>0</v>
      </c>
      <c r="AM50" s="56">
        <v>0</v>
      </c>
      <c r="AN50" s="57">
        <v>0</v>
      </c>
      <c r="AO50" s="3"/>
      <c r="AP50" s="21"/>
      <c r="AQ50" s="3"/>
      <c r="AR50" s="54">
        <v>0</v>
      </c>
      <c r="AS50" s="55">
        <v>0</v>
      </c>
      <c r="AT50" s="56">
        <v>0</v>
      </c>
      <c r="AU50" s="55">
        <v>0</v>
      </c>
      <c r="AV50" s="56">
        <v>0</v>
      </c>
      <c r="AW50" s="55">
        <v>0</v>
      </c>
      <c r="AX50" s="56">
        <v>0</v>
      </c>
      <c r="AY50" s="55">
        <v>0</v>
      </c>
      <c r="AZ50" s="56">
        <v>0</v>
      </c>
      <c r="BA50" s="55">
        <v>0</v>
      </c>
      <c r="BB50" s="56">
        <v>0</v>
      </c>
      <c r="BC50" s="55">
        <v>0</v>
      </c>
      <c r="BD50" s="56">
        <v>0</v>
      </c>
      <c r="BE50" s="55">
        <v>0</v>
      </c>
      <c r="BF50" s="56">
        <v>0</v>
      </c>
      <c r="BG50" s="55">
        <v>0</v>
      </c>
      <c r="BH50" s="56">
        <v>0</v>
      </c>
      <c r="BI50" s="55">
        <v>0</v>
      </c>
      <c r="BJ50" s="56">
        <v>0</v>
      </c>
      <c r="BK50" s="55">
        <v>0</v>
      </c>
      <c r="BL50" s="56">
        <v>0</v>
      </c>
      <c r="BM50" s="55">
        <v>0</v>
      </c>
      <c r="BN50" s="56">
        <v>0</v>
      </c>
      <c r="BO50" s="55">
        <v>0</v>
      </c>
      <c r="BP50" s="56">
        <v>0</v>
      </c>
      <c r="BQ50" s="55">
        <v>0</v>
      </c>
      <c r="BR50" s="56">
        <v>0</v>
      </c>
      <c r="BS50" s="55">
        <v>0</v>
      </c>
      <c r="BT50" s="56">
        <v>0</v>
      </c>
      <c r="BU50" s="55">
        <v>0</v>
      </c>
      <c r="BV50" s="56">
        <v>0</v>
      </c>
      <c r="BW50" s="55">
        <v>0</v>
      </c>
      <c r="BX50" s="56">
        <v>0</v>
      </c>
      <c r="BY50" s="55">
        <v>0</v>
      </c>
      <c r="BZ50" s="56">
        <v>0</v>
      </c>
      <c r="CA50" s="57">
        <v>0</v>
      </c>
      <c r="CB50" s="3"/>
      <c r="CC50" s="32"/>
      <c r="CD50" s="3"/>
      <c r="CE50" s="33"/>
      <c r="CF50" s="3"/>
      <c r="CG50" s="54">
        <v>0</v>
      </c>
      <c r="CH50" s="55">
        <v>0</v>
      </c>
      <c r="CI50" s="56">
        <v>0</v>
      </c>
      <c r="CJ50" s="55">
        <v>0</v>
      </c>
      <c r="CK50" s="56">
        <v>0</v>
      </c>
      <c r="CL50" s="55">
        <v>0</v>
      </c>
      <c r="CM50" s="56">
        <v>0</v>
      </c>
      <c r="CN50" s="55">
        <v>0</v>
      </c>
      <c r="CO50" s="56">
        <v>0</v>
      </c>
      <c r="CP50" s="55">
        <v>0</v>
      </c>
      <c r="CQ50" s="56">
        <v>0</v>
      </c>
      <c r="CR50" s="55">
        <v>0</v>
      </c>
      <c r="CS50" s="56">
        <v>0</v>
      </c>
      <c r="CT50" s="55">
        <v>0</v>
      </c>
      <c r="CU50" s="56">
        <v>0</v>
      </c>
      <c r="CV50" s="55">
        <v>0</v>
      </c>
      <c r="CW50" s="56">
        <v>0</v>
      </c>
      <c r="CX50" s="55">
        <v>0</v>
      </c>
      <c r="CY50" s="56">
        <v>0</v>
      </c>
      <c r="CZ50" s="55">
        <v>0</v>
      </c>
      <c r="DA50" s="56">
        <v>0</v>
      </c>
      <c r="DB50" s="55">
        <v>0</v>
      </c>
      <c r="DC50" s="56">
        <v>0</v>
      </c>
      <c r="DD50" s="55">
        <v>0</v>
      </c>
      <c r="DE50" s="56">
        <v>0</v>
      </c>
      <c r="DF50" s="55">
        <v>0</v>
      </c>
      <c r="DG50" s="56">
        <v>0</v>
      </c>
      <c r="DH50" s="55">
        <v>0</v>
      </c>
      <c r="DI50" s="56">
        <v>0</v>
      </c>
      <c r="DJ50" s="55">
        <v>0</v>
      </c>
      <c r="DK50" s="56">
        <v>0</v>
      </c>
      <c r="DL50" s="55">
        <v>0</v>
      </c>
      <c r="DM50" s="56">
        <v>0</v>
      </c>
      <c r="DN50" s="55">
        <v>0</v>
      </c>
      <c r="DO50" s="56">
        <v>0</v>
      </c>
      <c r="DP50" s="57">
        <v>0</v>
      </c>
      <c r="DQ50" s="3"/>
      <c r="DR50" s="34"/>
      <c r="DS50" s="3"/>
      <c r="DT50" s="54">
        <v>0</v>
      </c>
      <c r="DU50" s="55">
        <v>0</v>
      </c>
      <c r="DV50" s="56">
        <v>0</v>
      </c>
      <c r="DW50" s="55">
        <v>0</v>
      </c>
      <c r="DX50" s="56">
        <v>0</v>
      </c>
      <c r="DY50" s="55">
        <v>0</v>
      </c>
      <c r="DZ50" s="56">
        <v>0</v>
      </c>
      <c r="EA50" s="55">
        <v>0</v>
      </c>
      <c r="EB50" s="56">
        <v>0</v>
      </c>
      <c r="EC50" s="55">
        <v>0</v>
      </c>
      <c r="ED50" s="56">
        <v>0</v>
      </c>
      <c r="EE50" s="55">
        <v>0</v>
      </c>
      <c r="EF50" s="56">
        <v>0</v>
      </c>
      <c r="EG50" s="55">
        <v>0</v>
      </c>
      <c r="EH50" s="56">
        <v>0</v>
      </c>
      <c r="EI50" s="55">
        <v>0</v>
      </c>
      <c r="EJ50" s="56">
        <v>0</v>
      </c>
      <c r="EK50" s="55">
        <v>0</v>
      </c>
      <c r="EL50" s="56">
        <v>0</v>
      </c>
      <c r="EM50" s="55">
        <v>0</v>
      </c>
      <c r="EN50" s="56">
        <v>0</v>
      </c>
      <c r="EO50" s="55">
        <v>0</v>
      </c>
      <c r="EP50" s="56">
        <v>0</v>
      </c>
      <c r="EQ50" s="55">
        <v>0</v>
      </c>
      <c r="ER50" s="56">
        <v>0</v>
      </c>
      <c r="ES50" s="55">
        <v>0</v>
      </c>
      <c r="ET50" s="56">
        <v>0</v>
      </c>
      <c r="EU50" s="55">
        <v>0</v>
      </c>
      <c r="EV50" s="56">
        <v>0</v>
      </c>
      <c r="EW50" s="55">
        <v>0</v>
      </c>
      <c r="EX50" s="56">
        <v>0</v>
      </c>
      <c r="EY50" s="55">
        <v>0</v>
      </c>
      <c r="EZ50" s="56">
        <v>0</v>
      </c>
      <c r="FA50" s="55">
        <v>0</v>
      </c>
      <c r="FB50" s="56">
        <v>0</v>
      </c>
      <c r="FC50" s="57">
        <v>0</v>
      </c>
      <c r="FD50" s="3"/>
      <c r="FE50" s="35"/>
      <c r="FF50" s="3"/>
      <c r="FG50" s="36"/>
      <c r="FI50" s="58" t="b">
        <v>1</v>
      </c>
    </row>
    <row r="51" spans="2:165" hidden="1" outlineLevel="1">
      <c r="B51" s="45">
        <v>44</v>
      </c>
      <c r="C51" s="74" t="s">
        <v>59</v>
      </c>
      <c r="E51" s="47">
        <v>0</v>
      </c>
      <c r="F51" s="48">
        <v>0</v>
      </c>
      <c r="G51" s="49">
        <v>0</v>
      </c>
      <c r="H51" s="48">
        <v>0</v>
      </c>
      <c r="I51" s="49">
        <v>0</v>
      </c>
      <c r="J51" s="48">
        <v>0</v>
      </c>
      <c r="K51" s="49">
        <v>0</v>
      </c>
      <c r="L51" s="48">
        <v>0</v>
      </c>
      <c r="M51" s="49">
        <v>0</v>
      </c>
      <c r="N51" s="48">
        <v>0</v>
      </c>
      <c r="O51" s="49">
        <v>0</v>
      </c>
      <c r="P51" s="48">
        <v>0</v>
      </c>
      <c r="Q51" s="49">
        <v>0</v>
      </c>
      <c r="R51" s="48">
        <v>0</v>
      </c>
      <c r="S51" s="49">
        <v>0</v>
      </c>
      <c r="T51" s="48">
        <v>0</v>
      </c>
      <c r="U51" s="49">
        <v>0</v>
      </c>
      <c r="V51" s="48">
        <v>0</v>
      </c>
      <c r="W51" s="49">
        <v>0</v>
      </c>
      <c r="X51" s="48">
        <v>0</v>
      </c>
      <c r="Y51" s="49">
        <v>0</v>
      </c>
      <c r="Z51" s="48">
        <v>0</v>
      </c>
      <c r="AA51" s="49">
        <v>0</v>
      </c>
      <c r="AB51" s="48">
        <v>0</v>
      </c>
      <c r="AC51" s="49">
        <v>0</v>
      </c>
      <c r="AD51" s="48">
        <v>0</v>
      </c>
      <c r="AE51" s="49">
        <v>0</v>
      </c>
      <c r="AF51" s="48">
        <v>0</v>
      </c>
      <c r="AG51" s="49">
        <v>0</v>
      </c>
      <c r="AH51" s="48">
        <v>0</v>
      </c>
      <c r="AI51" s="49">
        <v>0</v>
      </c>
      <c r="AJ51" s="48">
        <v>0</v>
      </c>
      <c r="AK51" s="49">
        <v>0</v>
      </c>
      <c r="AL51" s="48">
        <v>0</v>
      </c>
      <c r="AM51" s="49">
        <v>0</v>
      </c>
      <c r="AN51" s="50">
        <v>0</v>
      </c>
      <c r="AO51" s="3"/>
      <c r="AP51" s="21"/>
      <c r="AQ51" s="3"/>
      <c r="AR51" s="47">
        <v>0</v>
      </c>
      <c r="AS51" s="48">
        <v>0</v>
      </c>
      <c r="AT51" s="49">
        <v>0</v>
      </c>
      <c r="AU51" s="48">
        <v>0</v>
      </c>
      <c r="AV51" s="49">
        <v>0</v>
      </c>
      <c r="AW51" s="48">
        <v>0</v>
      </c>
      <c r="AX51" s="49">
        <v>0</v>
      </c>
      <c r="AY51" s="48">
        <v>0</v>
      </c>
      <c r="AZ51" s="49">
        <v>0</v>
      </c>
      <c r="BA51" s="48">
        <v>0</v>
      </c>
      <c r="BB51" s="49">
        <v>0</v>
      </c>
      <c r="BC51" s="48">
        <v>0</v>
      </c>
      <c r="BD51" s="49">
        <v>0</v>
      </c>
      <c r="BE51" s="48">
        <v>0</v>
      </c>
      <c r="BF51" s="49">
        <v>0</v>
      </c>
      <c r="BG51" s="48">
        <v>0</v>
      </c>
      <c r="BH51" s="49">
        <v>0</v>
      </c>
      <c r="BI51" s="48">
        <v>0</v>
      </c>
      <c r="BJ51" s="49">
        <v>0</v>
      </c>
      <c r="BK51" s="48">
        <v>0</v>
      </c>
      <c r="BL51" s="49">
        <v>0</v>
      </c>
      <c r="BM51" s="48">
        <v>0</v>
      </c>
      <c r="BN51" s="49">
        <v>0</v>
      </c>
      <c r="BO51" s="48">
        <v>0</v>
      </c>
      <c r="BP51" s="49">
        <v>0</v>
      </c>
      <c r="BQ51" s="48">
        <v>0</v>
      </c>
      <c r="BR51" s="49">
        <v>0</v>
      </c>
      <c r="BS51" s="48">
        <v>0</v>
      </c>
      <c r="BT51" s="49">
        <v>0</v>
      </c>
      <c r="BU51" s="48">
        <v>0</v>
      </c>
      <c r="BV51" s="49">
        <v>0</v>
      </c>
      <c r="BW51" s="48">
        <v>0</v>
      </c>
      <c r="BX51" s="49">
        <v>0</v>
      </c>
      <c r="BY51" s="48">
        <v>0</v>
      </c>
      <c r="BZ51" s="49">
        <v>0</v>
      </c>
      <c r="CA51" s="50">
        <v>0</v>
      </c>
      <c r="CB51" s="3"/>
      <c r="CC51" s="32"/>
      <c r="CD51" s="3"/>
      <c r="CE51" s="33"/>
      <c r="CF51" s="3"/>
      <c r="CG51" s="47">
        <v>0</v>
      </c>
      <c r="CH51" s="48">
        <v>0</v>
      </c>
      <c r="CI51" s="49">
        <v>0</v>
      </c>
      <c r="CJ51" s="48">
        <v>0</v>
      </c>
      <c r="CK51" s="49">
        <v>0</v>
      </c>
      <c r="CL51" s="48">
        <v>0</v>
      </c>
      <c r="CM51" s="49">
        <v>0</v>
      </c>
      <c r="CN51" s="48">
        <v>0</v>
      </c>
      <c r="CO51" s="49">
        <v>0</v>
      </c>
      <c r="CP51" s="48">
        <v>0</v>
      </c>
      <c r="CQ51" s="49">
        <v>0</v>
      </c>
      <c r="CR51" s="48">
        <v>0</v>
      </c>
      <c r="CS51" s="49">
        <v>0</v>
      </c>
      <c r="CT51" s="48">
        <v>0</v>
      </c>
      <c r="CU51" s="49">
        <v>0</v>
      </c>
      <c r="CV51" s="48">
        <v>0</v>
      </c>
      <c r="CW51" s="49">
        <v>0</v>
      </c>
      <c r="CX51" s="48">
        <v>0</v>
      </c>
      <c r="CY51" s="49">
        <v>0</v>
      </c>
      <c r="CZ51" s="48">
        <v>0</v>
      </c>
      <c r="DA51" s="49">
        <v>0</v>
      </c>
      <c r="DB51" s="48">
        <v>0</v>
      </c>
      <c r="DC51" s="49">
        <v>0</v>
      </c>
      <c r="DD51" s="48">
        <v>0</v>
      </c>
      <c r="DE51" s="49">
        <v>0</v>
      </c>
      <c r="DF51" s="48">
        <v>0</v>
      </c>
      <c r="DG51" s="49">
        <v>0</v>
      </c>
      <c r="DH51" s="48">
        <v>0</v>
      </c>
      <c r="DI51" s="49">
        <v>0</v>
      </c>
      <c r="DJ51" s="48">
        <v>0</v>
      </c>
      <c r="DK51" s="49">
        <v>0</v>
      </c>
      <c r="DL51" s="48">
        <v>0</v>
      </c>
      <c r="DM51" s="49">
        <v>0</v>
      </c>
      <c r="DN51" s="48">
        <v>0</v>
      </c>
      <c r="DO51" s="49">
        <v>0</v>
      </c>
      <c r="DP51" s="50">
        <v>0</v>
      </c>
      <c r="DQ51" s="3"/>
      <c r="DR51" s="34"/>
      <c r="DS51" s="3"/>
      <c r="DT51" s="47">
        <v>0</v>
      </c>
      <c r="DU51" s="48">
        <v>0</v>
      </c>
      <c r="DV51" s="49">
        <v>0</v>
      </c>
      <c r="DW51" s="48">
        <v>0</v>
      </c>
      <c r="DX51" s="49">
        <v>0</v>
      </c>
      <c r="DY51" s="48">
        <v>0</v>
      </c>
      <c r="DZ51" s="49">
        <v>0</v>
      </c>
      <c r="EA51" s="48">
        <v>0</v>
      </c>
      <c r="EB51" s="49">
        <v>0</v>
      </c>
      <c r="EC51" s="48">
        <v>0</v>
      </c>
      <c r="ED51" s="49">
        <v>0</v>
      </c>
      <c r="EE51" s="48">
        <v>0</v>
      </c>
      <c r="EF51" s="49">
        <v>0</v>
      </c>
      <c r="EG51" s="48">
        <v>0</v>
      </c>
      <c r="EH51" s="49">
        <v>0</v>
      </c>
      <c r="EI51" s="48">
        <v>0</v>
      </c>
      <c r="EJ51" s="49">
        <v>0</v>
      </c>
      <c r="EK51" s="48">
        <v>0</v>
      </c>
      <c r="EL51" s="49">
        <v>0</v>
      </c>
      <c r="EM51" s="48">
        <v>0</v>
      </c>
      <c r="EN51" s="49">
        <v>0</v>
      </c>
      <c r="EO51" s="48">
        <v>0</v>
      </c>
      <c r="EP51" s="49">
        <v>0</v>
      </c>
      <c r="EQ51" s="48">
        <v>0</v>
      </c>
      <c r="ER51" s="49">
        <v>0</v>
      </c>
      <c r="ES51" s="48">
        <v>0</v>
      </c>
      <c r="ET51" s="49">
        <v>0</v>
      </c>
      <c r="EU51" s="48">
        <v>0</v>
      </c>
      <c r="EV51" s="49">
        <v>0</v>
      </c>
      <c r="EW51" s="48">
        <v>0</v>
      </c>
      <c r="EX51" s="49">
        <v>0</v>
      </c>
      <c r="EY51" s="48">
        <v>0</v>
      </c>
      <c r="EZ51" s="49">
        <v>0</v>
      </c>
      <c r="FA51" s="48">
        <v>0</v>
      </c>
      <c r="FB51" s="49">
        <v>0</v>
      </c>
      <c r="FC51" s="50">
        <v>0</v>
      </c>
      <c r="FD51" s="3"/>
      <c r="FE51" s="35"/>
      <c r="FF51" s="3"/>
      <c r="FG51" s="36"/>
      <c r="FI51" s="51" t="b">
        <v>1</v>
      </c>
    </row>
    <row r="52" spans="2:165" hidden="1" outlineLevel="1">
      <c r="B52" s="52">
        <v>45</v>
      </c>
      <c r="C52" s="73" t="s">
        <v>60</v>
      </c>
      <c r="E52" s="54">
        <v>0</v>
      </c>
      <c r="F52" s="55">
        <v>0</v>
      </c>
      <c r="G52" s="56">
        <v>0</v>
      </c>
      <c r="H52" s="55">
        <v>0</v>
      </c>
      <c r="I52" s="56">
        <v>0</v>
      </c>
      <c r="J52" s="55">
        <v>0</v>
      </c>
      <c r="K52" s="56">
        <v>0</v>
      </c>
      <c r="L52" s="55">
        <v>0</v>
      </c>
      <c r="M52" s="56">
        <v>0</v>
      </c>
      <c r="N52" s="55">
        <v>0</v>
      </c>
      <c r="O52" s="56">
        <v>0</v>
      </c>
      <c r="P52" s="55">
        <v>0</v>
      </c>
      <c r="Q52" s="56">
        <v>0</v>
      </c>
      <c r="R52" s="55">
        <v>0</v>
      </c>
      <c r="S52" s="56">
        <v>0</v>
      </c>
      <c r="T52" s="55">
        <v>0</v>
      </c>
      <c r="U52" s="56">
        <v>0</v>
      </c>
      <c r="V52" s="55">
        <v>0</v>
      </c>
      <c r="W52" s="56">
        <v>0</v>
      </c>
      <c r="X52" s="55">
        <v>0</v>
      </c>
      <c r="Y52" s="56">
        <v>0</v>
      </c>
      <c r="Z52" s="55">
        <v>0</v>
      </c>
      <c r="AA52" s="56">
        <v>0</v>
      </c>
      <c r="AB52" s="55">
        <v>0</v>
      </c>
      <c r="AC52" s="56">
        <v>0</v>
      </c>
      <c r="AD52" s="55">
        <v>0</v>
      </c>
      <c r="AE52" s="56">
        <v>0</v>
      </c>
      <c r="AF52" s="55">
        <v>0</v>
      </c>
      <c r="AG52" s="56">
        <v>0</v>
      </c>
      <c r="AH52" s="55">
        <v>0</v>
      </c>
      <c r="AI52" s="56">
        <v>0</v>
      </c>
      <c r="AJ52" s="55">
        <v>0</v>
      </c>
      <c r="AK52" s="56">
        <v>0</v>
      </c>
      <c r="AL52" s="55">
        <v>0</v>
      </c>
      <c r="AM52" s="56">
        <v>0</v>
      </c>
      <c r="AN52" s="57">
        <v>0</v>
      </c>
      <c r="AO52" s="3"/>
      <c r="AP52" s="21"/>
      <c r="AQ52" s="3"/>
      <c r="AR52" s="54">
        <v>0</v>
      </c>
      <c r="AS52" s="55">
        <v>0</v>
      </c>
      <c r="AT52" s="56">
        <v>0</v>
      </c>
      <c r="AU52" s="55">
        <v>0</v>
      </c>
      <c r="AV52" s="56">
        <v>0</v>
      </c>
      <c r="AW52" s="55">
        <v>0</v>
      </c>
      <c r="AX52" s="56">
        <v>0</v>
      </c>
      <c r="AY52" s="55">
        <v>0</v>
      </c>
      <c r="AZ52" s="56">
        <v>0</v>
      </c>
      <c r="BA52" s="55">
        <v>0</v>
      </c>
      <c r="BB52" s="56">
        <v>0</v>
      </c>
      <c r="BC52" s="55">
        <v>0</v>
      </c>
      <c r="BD52" s="56">
        <v>0</v>
      </c>
      <c r="BE52" s="55">
        <v>0</v>
      </c>
      <c r="BF52" s="56">
        <v>0</v>
      </c>
      <c r="BG52" s="55">
        <v>0</v>
      </c>
      <c r="BH52" s="56">
        <v>0</v>
      </c>
      <c r="BI52" s="55">
        <v>0</v>
      </c>
      <c r="BJ52" s="56">
        <v>0</v>
      </c>
      <c r="BK52" s="55">
        <v>0</v>
      </c>
      <c r="BL52" s="56">
        <v>0</v>
      </c>
      <c r="BM52" s="55">
        <v>0</v>
      </c>
      <c r="BN52" s="56">
        <v>0</v>
      </c>
      <c r="BO52" s="55">
        <v>0</v>
      </c>
      <c r="BP52" s="56">
        <v>0</v>
      </c>
      <c r="BQ52" s="55">
        <v>0</v>
      </c>
      <c r="BR52" s="56">
        <v>0</v>
      </c>
      <c r="BS52" s="55">
        <v>0</v>
      </c>
      <c r="BT52" s="56">
        <v>0</v>
      </c>
      <c r="BU52" s="55">
        <v>0</v>
      </c>
      <c r="BV52" s="56">
        <v>0</v>
      </c>
      <c r="BW52" s="55">
        <v>0</v>
      </c>
      <c r="BX52" s="56">
        <v>0</v>
      </c>
      <c r="BY52" s="55">
        <v>0</v>
      </c>
      <c r="BZ52" s="56">
        <v>0</v>
      </c>
      <c r="CA52" s="57">
        <v>0</v>
      </c>
      <c r="CB52" s="3"/>
      <c r="CC52" s="32"/>
      <c r="CD52" s="3"/>
      <c r="CE52" s="33"/>
      <c r="CF52" s="3"/>
      <c r="CG52" s="54">
        <v>0</v>
      </c>
      <c r="CH52" s="55">
        <v>0</v>
      </c>
      <c r="CI52" s="56">
        <v>0</v>
      </c>
      <c r="CJ52" s="55">
        <v>0</v>
      </c>
      <c r="CK52" s="56">
        <v>0</v>
      </c>
      <c r="CL52" s="55">
        <v>0</v>
      </c>
      <c r="CM52" s="56">
        <v>0</v>
      </c>
      <c r="CN52" s="55">
        <v>0</v>
      </c>
      <c r="CO52" s="56">
        <v>0</v>
      </c>
      <c r="CP52" s="55">
        <v>0</v>
      </c>
      <c r="CQ52" s="56">
        <v>0</v>
      </c>
      <c r="CR52" s="55">
        <v>0</v>
      </c>
      <c r="CS52" s="56">
        <v>0</v>
      </c>
      <c r="CT52" s="55">
        <v>0</v>
      </c>
      <c r="CU52" s="56">
        <v>0</v>
      </c>
      <c r="CV52" s="55">
        <v>0</v>
      </c>
      <c r="CW52" s="56">
        <v>0</v>
      </c>
      <c r="CX52" s="55">
        <v>0</v>
      </c>
      <c r="CY52" s="56">
        <v>0</v>
      </c>
      <c r="CZ52" s="55">
        <v>0</v>
      </c>
      <c r="DA52" s="56">
        <v>0</v>
      </c>
      <c r="DB52" s="55">
        <v>0</v>
      </c>
      <c r="DC52" s="56">
        <v>0</v>
      </c>
      <c r="DD52" s="55">
        <v>0</v>
      </c>
      <c r="DE52" s="56">
        <v>0</v>
      </c>
      <c r="DF52" s="55">
        <v>0</v>
      </c>
      <c r="DG52" s="56">
        <v>0</v>
      </c>
      <c r="DH52" s="55">
        <v>0</v>
      </c>
      <c r="DI52" s="56">
        <v>0</v>
      </c>
      <c r="DJ52" s="55">
        <v>0</v>
      </c>
      <c r="DK52" s="56">
        <v>0</v>
      </c>
      <c r="DL52" s="55">
        <v>0</v>
      </c>
      <c r="DM52" s="56">
        <v>0</v>
      </c>
      <c r="DN52" s="55">
        <v>0</v>
      </c>
      <c r="DO52" s="56">
        <v>0</v>
      </c>
      <c r="DP52" s="57">
        <v>0</v>
      </c>
      <c r="DQ52" s="3"/>
      <c r="DR52" s="34"/>
      <c r="DS52" s="3"/>
      <c r="DT52" s="54">
        <v>0</v>
      </c>
      <c r="DU52" s="55">
        <v>0</v>
      </c>
      <c r="DV52" s="56">
        <v>0</v>
      </c>
      <c r="DW52" s="55">
        <v>0</v>
      </c>
      <c r="DX52" s="56">
        <v>0</v>
      </c>
      <c r="DY52" s="55">
        <v>0</v>
      </c>
      <c r="DZ52" s="56">
        <v>0</v>
      </c>
      <c r="EA52" s="55">
        <v>0</v>
      </c>
      <c r="EB52" s="56">
        <v>0</v>
      </c>
      <c r="EC52" s="55">
        <v>0</v>
      </c>
      <c r="ED52" s="56">
        <v>0</v>
      </c>
      <c r="EE52" s="55">
        <v>0</v>
      </c>
      <c r="EF52" s="56">
        <v>0</v>
      </c>
      <c r="EG52" s="55">
        <v>0</v>
      </c>
      <c r="EH52" s="56">
        <v>0</v>
      </c>
      <c r="EI52" s="55">
        <v>0</v>
      </c>
      <c r="EJ52" s="56">
        <v>0</v>
      </c>
      <c r="EK52" s="55">
        <v>0</v>
      </c>
      <c r="EL52" s="56">
        <v>0</v>
      </c>
      <c r="EM52" s="55">
        <v>0</v>
      </c>
      <c r="EN52" s="56">
        <v>0</v>
      </c>
      <c r="EO52" s="55">
        <v>0</v>
      </c>
      <c r="EP52" s="56">
        <v>0</v>
      </c>
      <c r="EQ52" s="55">
        <v>0</v>
      </c>
      <c r="ER52" s="56">
        <v>0</v>
      </c>
      <c r="ES52" s="55">
        <v>0</v>
      </c>
      <c r="ET52" s="56">
        <v>0</v>
      </c>
      <c r="EU52" s="55">
        <v>0</v>
      </c>
      <c r="EV52" s="56">
        <v>0</v>
      </c>
      <c r="EW52" s="55">
        <v>0</v>
      </c>
      <c r="EX52" s="56">
        <v>0</v>
      </c>
      <c r="EY52" s="55">
        <v>0</v>
      </c>
      <c r="EZ52" s="56">
        <v>0</v>
      </c>
      <c r="FA52" s="55">
        <v>0</v>
      </c>
      <c r="FB52" s="56">
        <v>0</v>
      </c>
      <c r="FC52" s="57">
        <v>0</v>
      </c>
      <c r="FD52" s="3"/>
      <c r="FE52" s="35"/>
      <c r="FF52" s="3"/>
      <c r="FG52" s="36"/>
      <c r="FI52" s="58" t="b">
        <v>1</v>
      </c>
    </row>
    <row r="53" spans="2:165" hidden="1" outlineLevel="1">
      <c r="B53" s="45">
        <v>46</v>
      </c>
      <c r="C53" s="74" t="s">
        <v>61</v>
      </c>
      <c r="E53" s="47">
        <v>0</v>
      </c>
      <c r="F53" s="48">
        <v>0</v>
      </c>
      <c r="G53" s="49">
        <v>0</v>
      </c>
      <c r="H53" s="48">
        <v>0</v>
      </c>
      <c r="I53" s="49">
        <v>0</v>
      </c>
      <c r="J53" s="48">
        <v>0</v>
      </c>
      <c r="K53" s="49">
        <v>0</v>
      </c>
      <c r="L53" s="48">
        <v>0</v>
      </c>
      <c r="M53" s="49">
        <v>0</v>
      </c>
      <c r="N53" s="48">
        <v>0</v>
      </c>
      <c r="O53" s="49">
        <v>0</v>
      </c>
      <c r="P53" s="48">
        <v>0</v>
      </c>
      <c r="Q53" s="49">
        <v>0</v>
      </c>
      <c r="R53" s="48">
        <v>0</v>
      </c>
      <c r="S53" s="49">
        <v>0</v>
      </c>
      <c r="T53" s="48">
        <v>0</v>
      </c>
      <c r="U53" s="49">
        <v>0</v>
      </c>
      <c r="V53" s="48">
        <v>0</v>
      </c>
      <c r="W53" s="49">
        <v>0</v>
      </c>
      <c r="X53" s="48">
        <v>0</v>
      </c>
      <c r="Y53" s="49">
        <v>0</v>
      </c>
      <c r="Z53" s="48">
        <v>0</v>
      </c>
      <c r="AA53" s="49">
        <v>0</v>
      </c>
      <c r="AB53" s="48">
        <v>0</v>
      </c>
      <c r="AC53" s="49">
        <v>0</v>
      </c>
      <c r="AD53" s="48">
        <v>0</v>
      </c>
      <c r="AE53" s="49">
        <v>0</v>
      </c>
      <c r="AF53" s="48">
        <v>0</v>
      </c>
      <c r="AG53" s="49">
        <v>0</v>
      </c>
      <c r="AH53" s="48">
        <v>0</v>
      </c>
      <c r="AI53" s="49">
        <v>0</v>
      </c>
      <c r="AJ53" s="48">
        <v>0</v>
      </c>
      <c r="AK53" s="49">
        <v>0</v>
      </c>
      <c r="AL53" s="48">
        <v>0</v>
      </c>
      <c r="AM53" s="49">
        <v>0</v>
      </c>
      <c r="AN53" s="50">
        <v>0</v>
      </c>
      <c r="AO53" s="3"/>
      <c r="AP53" s="21"/>
      <c r="AQ53" s="3"/>
      <c r="AR53" s="47">
        <v>0</v>
      </c>
      <c r="AS53" s="48">
        <v>0</v>
      </c>
      <c r="AT53" s="49">
        <v>0</v>
      </c>
      <c r="AU53" s="48">
        <v>0</v>
      </c>
      <c r="AV53" s="49">
        <v>0</v>
      </c>
      <c r="AW53" s="48">
        <v>0</v>
      </c>
      <c r="AX53" s="49">
        <v>0</v>
      </c>
      <c r="AY53" s="48">
        <v>0</v>
      </c>
      <c r="AZ53" s="49">
        <v>0</v>
      </c>
      <c r="BA53" s="48">
        <v>0</v>
      </c>
      <c r="BB53" s="49">
        <v>0</v>
      </c>
      <c r="BC53" s="48">
        <v>0</v>
      </c>
      <c r="BD53" s="49">
        <v>0</v>
      </c>
      <c r="BE53" s="48">
        <v>0</v>
      </c>
      <c r="BF53" s="49">
        <v>0</v>
      </c>
      <c r="BG53" s="48">
        <v>0</v>
      </c>
      <c r="BH53" s="49">
        <v>0</v>
      </c>
      <c r="BI53" s="48">
        <v>0</v>
      </c>
      <c r="BJ53" s="49">
        <v>0</v>
      </c>
      <c r="BK53" s="48">
        <v>0</v>
      </c>
      <c r="BL53" s="49">
        <v>0</v>
      </c>
      <c r="BM53" s="48">
        <v>0</v>
      </c>
      <c r="BN53" s="49">
        <v>0</v>
      </c>
      <c r="BO53" s="48">
        <v>0</v>
      </c>
      <c r="BP53" s="49">
        <v>0</v>
      </c>
      <c r="BQ53" s="48">
        <v>0</v>
      </c>
      <c r="BR53" s="49">
        <v>0</v>
      </c>
      <c r="BS53" s="48">
        <v>0</v>
      </c>
      <c r="BT53" s="49">
        <v>0</v>
      </c>
      <c r="BU53" s="48">
        <v>0</v>
      </c>
      <c r="BV53" s="49">
        <v>0</v>
      </c>
      <c r="BW53" s="48">
        <v>0</v>
      </c>
      <c r="BX53" s="49">
        <v>0</v>
      </c>
      <c r="BY53" s="48">
        <v>0</v>
      </c>
      <c r="BZ53" s="49">
        <v>0</v>
      </c>
      <c r="CA53" s="50">
        <v>0</v>
      </c>
      <c r="CB53" s="3"/>
      <c r="CC53" s="32"/>
      <c r="CD53" s="3"/>
      <c r="CE53" s="33"/>
      <c r="CF53" s="3"/>
      <c r="CG53" s="47">
        <v>0</v>
      </c>
      <c r="CH53" s="48">
        <v>0</v>
      </c>
      <c r="CI53" s="49">
        <v>0</v>
      </c>
      <c r="CJ53" s="48">
        <v>0</v>
      </c>
      <c r="CK53" s="49">
        <v>0</v>
      </c>
      <c r="CL53" s="48">
        <v>0</v>
      </c>
      <c r="CM53" s="49">
        <v>0</v>
      </c>
      <c r="CN53" s="48">
        <v>0</v>
      </c>
      <c r="CO53" s="49">
        <v>0</v>
      </c>
      <c r="CP53" s="48">
        <v>0</v>
      </c>
      <c r="CQ53" s="49">
        <v>0</v>
      </c>
      <c r="CR53" s="48">
        <v>0</v>
      </c>
      <c r="CS53" s="49">
        <v>0</v>
      </c>
      <c r="CT53" s="48">
        <v>0</v>
      </c>
      <c r="CU53" s="49">
        <v>0</v>
      </c>
      <c r="CV53" s="48">
        <v>0</v>
      </c>
      <c r="CW53" s="49">
        <v>0</v>
      </c>
      <c r="CX53" s="48">
        <v>0</v>
      </c>
      <c r="CY53" s="49">
        <v>0</v>
      </c>
      <c r="CZ53" s="48">
        <v>0</v>
      </c>
      <c r="DA53" s="49">
        <v>0</v>
      </c>
      <c r="DB53" s="48">
        <v>0</v>
      </c>
      <c r="DC53" s="49">
        <v>0</v>
      </c>
      <c r="DD53" s="48">
        <v>0</v>
      </c>
      <c r="DE53" s="49">
        <v>0</v>
      </c>
      <c r="DF53" s="48">
        <v>0</v>
      </c>
      <c r="DG53" s="49">
        <v>0</v>
      </c>
      <c r="DH53" s="48">
        <v>0</v>
      </c>
      <c r="DI53" s="49">
        <v>0</v>
      </c>
      <c r="DJ53" s="48">
        <v>0</v>
      </c>
      <c r="DK53" s="49">
        <v>0</v>
      </c>
      <c r="DL53" s="48">
        <v>0</v>
      </c>
      <c r="DM53" s="49">
        <v>0</v>
      </c>
      <c r="DN53" s="48">
        <v>0</v>
      </c>
      <c r="DO53" s="49">
        <v>0</v>
      </c>
      <c r="DP53" s="50">
        <v>0</v>
      </c>
      <c r="DQ53" s="3"/>
      <c r="DR53" s="34"/>
      <c r="DS53" s="3"/>
      <c r="DT53" s="47">
        <v>0</v>
      </c>
      <c r="DU53" s="48">
        <v>0</v>
      </c>
      <c r="DV53" s="49">
        <v>0</v>
      </c>
      <c r="DW53" s="48">
        <v>0</v>
      </c>
      <c r="DX53" s="49">
        <v>0</v>
      </c>
      <c r="DY53" s="48">
        <v>0</v>
      </c>
      <c r="DZ53" s="49">
        <v>0</v>
      </c>
      <c r="EA53" s="48">
        <v>0</v>
      </c>
      <c r="EB53" s="49">
        <v>0</v>
      </c>
      <c r="EC53" s="48">
        <v>0</v>
      </c>
      <c r="ED53" s="49">
        <v>0</v>
      </c>
      <c r="EE53" s="48">
        <v>0</v>
      </c>
      <c r="EF53" s="49">
        <v>0</v>
      </c>
      <c r="EG53" s="48">
        <v>0</v>
      </c>
      <c r="EH53" s="49">
        <v>0</v>
      </c>
      <c r="EI53" s="48">
        <v>0</v>
      </c>
      <c r="EJ53" s="49">
        <v>0</v>
      </c>
      <c r="EK53" s="48">
        <v>0</v>
      </c>
      <c r="EL53" s="49">
        <v>0</v>
      </c>
      <c r="EM53" s="48">
        <v>0</v>
      </c>
      <c r="EN53" s="49">
        <v>0</v>
      </c>
      <c r="EO53" s="48">
        <v>0</v>
      </c>
      <c r="EP53" s="49">
        <v>0</v>
      </c>
      <c r="EQ53" s="48">
        <v>0</v>
      </c>
      <c r="ER53" s="49">
        <v>0</v>
      </c>
      <c r="ES53" s="48">
        <v>0</v>
      </c>
      <c r="ET53" s="49">
        <v>0</v>
      </c>
      <c r="EU53" s="48">
        <v>0</v>
      </c>
      <c r="EV53" s="49">
        <v>0</v>
      </c>
      <c r="EW53" s="48">
        <v>0</v>
      </c>
      <c r="EX53" s="49">
        <v>0</v>
      </c>
      <c r="EY53" s="48">
        <v>0</v>
      </c>
      <c r="EZ53" s="49">
        <v>0</v>
      </c>
      <c r="FA53" s="48">
        <v>0</v>
      </c>
      <c r="FB53" s="49">
        <v>0</v>
      </c>
      <c r="FC53" s="50">
        <v>0</v>
      </c>
      <c r="FD53" s="3"/>
      <c r="FE53" s="35"/>
      <c r="FF53" s="3"/>
      <c r="FG53" s="36"/>
      <c r="FI53" s="51" t="b">
        <v>1</v>
      </c>
    </row>
    <row r="54" spans="2:165" hidden="1" outlineLevel="1">
      <c r="B54" s="52">
        <v>47</v>
      </c>
      <c r="C54" s="53" t="s">
        <v>62</v>
      </c>
      <c r="E54" s="54">
        <v>0</v>
      </c>
      <c r="F54" s="55">
        <v>0</v>
      </c>
      <c r="G54" s="56">
        <v>0</v>
      </c>
      <c r="H54" s="55">
        <v>0</v>
      </c>
      <c r="I54" s="56">
        <v>0</v>
      </c>
      <c r="J54" s="55">
        <v>0</v>
      </c>
      <c r="K54" s="56">
        <v>0</v>
      </c>
      <c r="L54" s="55">
        <v>0</v>
      </c>
      <c r="M54" s="56">
        <v>0</v>
      </c>
      <c r="N54" s="55">
        <v>0</v>
      </c>
      <c r="O54" s="56">
        <v>0</v>
      </c>
      <c r="P54" s="55">
        <v>0</v>
      </c>
      <c r="Q54" s="56">
        <v>0</v>
      </c>
      <c r="R54" s="55">
        <v>0</v>
      </c>
      <c r="S54" s="56">
        <v>0</v>
      </c>
      <c r="T54" s="55">
        <v>0</v>
      </c>
      <c r="U54" s="56">
        <v>0</v>
      </c>
      <c r="V54" s="55">
        <v>0</v>
      </c>
      <c r="W54" s="56">
        <v>0</v>
      </c>
      <c r="X54" s="55">
        <v>0</v>
      </c>
      <c r="Y54" s="56">
        <v>0</v>
      </c>
      <c r="Z54" s="55">
        <v>0</v>
      </c>
      <c r="AA54" s="56">
        <v>0</v>
      </c>
      <c r="AB54" s="55">
        <v>0</v>
      </c>
      <c r="AC54" s="56">
        <v>0</v>
      </c>
      <c r="AD54" s="55">
        <v>0</v>
      </c>
      <c r="AE54" s="56">
        <v>0</v>
      </c>
      <c r="AF54" s="55">
        <v>0</v>
      </c>
      <c r="AG54" s="56">
        <v>0</v>
      </c>
      <c r="AH54" s="55">
        <v>0</v>
      </c>
      <c r="AI54" s="56">
        <v>0</v>
      </c>
      <c r="AJ54" s="55">
        <v>0</v>
      </c>
      <c r="AK54" s="56">
        <v>0</v>
      </c>
      <c r="AL54" s="55">
        <v>0</v>
      </c>
      <c r="AM54" s="56">
        <v>0</v>
      </c>
      <c r="AN54" s="57">
        <v>0</v>
      </c>
      <c r="AO54" s="3"/>
      <c r="AP54" s="21"/>
      <c r="AQ54" s="3"/>
      <c r="AR54" s="54">
        <v>0</v>
      </c>
      <c r="AS54" s="55">
        <v>0</v>
      </c>
      <c r="AT54" s="56">
        <v>0</v>
      </c>
      <c r="AU54" s="55">
        <v>0</v>
      </c>
      <c r="AV54" s="56">
        <v>0</v>
      </c>
      <c r="AW54" s="55">
        <v>0</v>
      </c>
      <c r="AX54" s="56">
        <v>0</v>
      </c>
      <c r="AY54" s="55">
        <v>0</v>
      </c>
      <c r="AZ54" s="56">
        <v>0</v>
      </c>
      <c r="BA54" s="55">
        <v>0</v>
      </c>
      <c r="BB54" s="56">
        <v>0</v>
      </c>
      <c r="BC54" s="55">
        <v>0</v>
      </c>
      <c r="BD54" s="56">
        <v>0</v>
      </c>
      <c r="BE54" s="55">
        <v>0</v>
      </c>
      <c r="BF54" s="56">
        <v>0</v>
      </c>
      <c r="BG54" s="55">
        <v>0</v>
      </c>
      <c r="BH54" s="56">
        <v>0</v>
      </c>
      <c r="BI54" s="55">
        <v>0</v>
      </c>
      <c r="BJ54" s="56">
        <v>0</v>
      </c>
      <c r="BK54" s="55">
        <v>0</v>
      </c>
      <c r="BL54" s="56">
        <v>0</v>
      </c>
      <c r="BM54" s="55">
        <v>0</v>
      </c>
      <c r="BN54" s="56">
        <v>0</v>
      </c>
      <c r="BO54" s="55">
        <v>0</v>
      </c>
      <c r="BP54" s="56">
        <v>0</v>
      </c>
      <c r="BQ54" s="55">
        <v>0</v>
      </c>
      <c r="BR54" s="56">
        <v>0</v>
      </c>
      <c r="BS54" s="55">
        <v>0</v>
      </c>
      <c r="BT54" s="56">
        <v>0</v>
      </c>
      <c r="BU54" s="55">
        <v>0</v>
      </c>
      <c r="BV54" s="56">
        <v>0</v>
      </c>
      <c r="BW54" s="55">
        <v>0</v>
      </c>
      <c r="BX54" s="56">
        <v>0</v>
      </c>
      <c r="BY54" s="55">
        <v>0</v>
      </c>
      <c r="BZ54" s="56">
        <v>0</v>
      </c>
      <c r="CA54" s="57">
        <v>0</v>
      </c>
      <c r="CB54" s="3"/>
      <c r="CC54" s="32"/>
      <c r="CD54" s="3"/>
      <c r="CE54" s="33"/>
      <c r="CF54" s="3"/>
      <c r="CG54" s="54">
        <v>0</v>
      </c>
      <c r="CH54" s="55">
        <v>0</v>
      </c>
      <c r="CI54" s="56">
        <v>0</v>
      </c>
      <c r="CJ54" s="55">
        <v>0</v>
      </c>
      <c r="CK54" s="56">
        <v>0</v>
      </c>
      <c r="CL54" s="55">
        <v>0</v>
      </c>
      <c r="CM54" s="56">
        <v>0</v>
      </c>
      <c r="CN54" s="55">
        <v>0</v>
      </c>
      <c r="CO54" s="56">
        <v>0</v>
      </c>
      <c r="CP54" s="55">
        <v>0</v>
      </c>
      <c r="CQ54" s="56">
        <v>0</v>
      </c>
      <c r="CR54" s="55">
        <v>0</v>
      </c>
      <c r="CS54" s="56">
        <v>0</v>
      </c>
      <c r="CT54" s="55">
        <v>0</v>
      </c>
      <c r="CU54" s="56">
        <v>0</v>
      </c>
      <c r="CV54" s="55">
        <v>0</v>
      </c>
      <c r="CW54" s="56">
        <v>0</v>
      </c>
      <c r="CX54" s="55">
        <v>0</v>
      </c>
      <c r="CY54" s="56">
        <v>0</v>
      </c>
      <c r="CZ54" s="55">
        <v>0</v>
      </c>
      <c r="DA54" s="56">
        <v>0</v>
      </c>
      <c r="DB54" s="55">
        <v>0</v>
      </c>
      <c r="DC54" s="56">
        <v>0</v>
      </c>
      <c r="DD54" s="55">
        <v>0</v>
      </c>
      <c r="DE54" s="56">
        <v>0</v>
      </c>
      <c r="DF54" s="55">
        <v>0</v>
      </c>
      <c r="DG54" s="56">
        <v>0</v>
      </c>
      <c r="DH54" s="55">
        <v>0</v>
      </c>
      <c r="DI54" s="56">
        <v>0</v>
      </c>
      <c r="DJ54" s="55">
        <v>0</v>
      </c>
      <c r="DK54" s="56">
        <v>0</v>
      </c>
      <c r="DL54" s="55">
        <v>0</v>
      </c>
      <c r="DM54" s="56">
        <v>0</v>
      </c>
      <c r="DN54" s="55">
        <v>0</v>
      </c>
      <c r="DO54" s="56">
        <v>0</v>
      </c>
      <c r="DP54" s="57">
        <v>0</v>
      </c>
      <c r="DQ54" s="3"/>
      <c r="DR54" s="34"/>
      <c r="DS54" s="3"/>
      <c r="DT54" s="54">
        <v>0</v>
      </c>
      <c r="DU54" s="55">
        <v>0</v>
      </c>
      <c r="DV54" s="56">
        <v>0</v>
      </c>
      <c r="DW54" s="55">
        <v>0</v>
      </c>
      <c r="DX54" s="56">
        <v>0</v>
      </c>
      <c r="DY54" s="55">
        <v>0</v>
      </c>
      <c r="DZ54" s="56">
        <v>0</v>
      </c>
      <c r="EA54" s="55">
        <v>0</v>
      </c>
      <c r="EB54" s="56">
        <v>0</v>
      </c>
      <c r="EC54" s="55">
        <v>0</v>
      </c>
      <c r="ED54" s="56">
        <v>0</v>
      </c>
      <c r="EE54" s="55">
        <v>0</v>
      </c>
      <c r="EF54" s="56">
        <v>0</v>
      </c>
      <c r="EG54" s="55">
        <v>0</v>
      </c>
      <c r="EH54" s="56">
        <v>0</v>
      </c>
      <c r="EI54" s="55">
        <v>0</v>
      </c>
      <c r="EJ54" s="56">
        <v>0</v>
      </c>
      <c r="EK54" s="55">
        <v>0</v>
      </c>
      <c r="EL54" s="56">
        <v>0</v>
      </c>
      <c r="EM54" s="55">
        <v>0</v>
      </c>
      <c r="EN54" s="56">
        <v>0</v>
      </c>
      <c r="EO54" s="55">
        <v>0</v>
      </c>
      <c r="EP54" s="56">
        <v>0</v>
      </c>
      <c r="EQ54" s="55">
        <v>0</v>
      </c>
      <c r="ER54" s="56">
        <v>0</v>
      </c>
      <c r="ES54" s="55">
        <v>0</v>
      </c>
      <c r="ET54" s="56">
        <v>0</v>
      </c>
      <c r="EU54" s="55">
        <v>0</v>
      </c>
      <c r="EV54" s="56">
        <v>0</v>
      </c>
      <c r="EW54" s="55">
        <v>0</v>
      </c>
      <c r="EX54" s="56">
        <v>0</v>
      </c>
      <c r="EY54" s="55">
        <v>0</v>
      </c>
      <c r="EZ54" s="56">
        <v>0</v>
      </c>
      <c r="FA54" s="55">
        <v>0</v>
      </c>
      <c r="FB54" s="56">
        <v>0</v>
      </c>
      <c r="FC54" s="57">
        <v>0</v>
      </c>
      <c r="FD54" s="3"/>
      <c r="FE54" s="35"/>
      <c r="FF54" s="3"/>
      <c r="FG54" s="36"/>
      <c r="FI54" s="58" t="b">
        <v>1</v>
      </c>
    </row>
    <row r="55" spans="2:165" hidden="1" outlineLevel="1">
      <c r="B55" s="45">
        <v>48</v>
      </c>
      <c r="C55" s="46" t="s">
        <v>63</v>
      </c>
      <c r="E55" s="47">
        <v>0</v>
      </c>
      <c r="F55" s="48">
        <v>0</v>
      </c>
      <c r="G55" s="49">
        <v>0</v>
      </c>
      <c r="H55" s="48">
        <v>0</v>
      </c>
      <c r="I55" s="49">
        <v>0</v>
      </c>
      <c r="J55" s="48">
        <v>0</v>
      </c>
      <c r="K55" s="49">
        <v>0</v>
      </c>
      <c r="L55" s="48">
        <v>0</v>
      </c>
      <c r="M55" s="49">
        <v>0</v>
      </c>
      <c r="N55" s="48">
        <v>0</v>
      </c>
      <c r="O55" s="49">
        <v>0</v>
      </c>
      <c r="P55" s="48">
        <v>0</v>
      </c>
      <c r="Q55" s="49">
        <v>0</v>
      </c>
      <c r="R55" s="48">
        <v>0</v>
      </c>
      <c r="S55" s="49">
        <v>0</v>
      </c>
      <c r="T55" s="48">
        <v>0</v>
      </c>
      <c r="U55" s="49">
        <v>0</v>
      </c>
      <c r="V55" s="48">
        <v>0</v>
      </c>
      <c r="W55" s="49">
        <v>0</v>
      </c>
      <c r="X55" s="48">
        <v>0</v>
      </c>
      <c r="Y55" s="49">
        <v>0</v>
      </c>
      <c r="Z55" s="48">
        <v>0</v>
      </c>
      <c r="AA55" s="49">
        <v>0</v>
      </c>
      <c r="AB55" s="48">
        <v>0</v>
      </c>
      <c r="AC55" s="49">
        <v>0</v>
      </c>
      <c r="AD55" s="48">
        <v>0</v>
      </c>
      <c r="AE55" s="49">
        <v>0</v>
      </c>
      <c r="AF55" s="48">
        <v>0</v>
      </c>
      <c r="AG55" s="49">
        <v>0</v>
      </c>
      <c r="AH55" s="48">
        <v>0</v>
      </c>
      <c r="AI55" s="49">
        <v>0</v>
      </c>
      <c r="AJ55" s="48">
        <v>0</v>
      </c>
      <c r="AK55" s="49">
        <v>0</v>
      </c>
      <c r="AL55" s="48">
        <v>0</v>
      </c>
      <c r="AM55" s="49">
        <v>0</v>
      </c>
      <c r="AN55" s="50">
        <v>0</v>
      </c>
      <c r="AO55" s="3"/>
      <c r="AP55" s="21"/>
      <c r="AQ55" s="3"/>
      <c r="AR55" s="47">
        <v>0</v>
      </c>
      <c r="AS55" s="48">
        <v>0</v>
      </c>
      <c r="AT55" s="49">
        <v>0</v>
      </c>
      <c r="AU55" s="48">
        <v>0</v>
      </c>
      <c r="AV55" s="49">
        <v>0</v>
      </c>
      <c r="AW55" s="48">
        <v>0</v>
      </c>
      <c r="AX55" s="49">
        <v>0</v>
      </c>
      <c r="AY55" s="48">
        <v>0</v>
      </c>
      <c r="AZ55" s="49">
        <v>0</v>
      </c>
      <c r="BA55" s="48">
        <v>0</v>
      </c>
      <c r="BB55" s="49">
        <v>0</v>
      </c>
      <c r="BC55" s="48">
        <v>0</v>
      </c>
      <c r="BD55" s="49">
        <v>0</v>
      </c>
      <c r="BE55" s="48">
        <v>0</v>
      </c>
      <c r="BF55" s="49">
        <v>0</v>
      </c>
      <c r="BG55" s="48">
        <v>0</v>
      </c>
      <c r="BH55" s="49">
        <v>0</v>
      </c>
      <c r="BI55" s="48">
        <v>0</v>
      </c>
      <c r="BJ55" s="49">
        <v>0</v>
      </c>
      <c r="BK55" s="48">
        <v>0</v>
      </c>
      <c r="BL55" s="49">
        <v>0</v>
      </c>
      <c r="BM55" s="48">
        <v>0</v>
      </c>
      <c r="BN55" s="49">
        <v>0</v>
      </c>
      <c r="BO55" s="48">
        <v>0</v>
      </c>
      <c r="BP55" s="49">
        <v>0</v>
      </c>
      <c r="BQ55" s="48">
        <v>0</v>
      </c>
      <c r="BR55" s="49">
        <v>0</v>
      </c>
      <c r="BS55" s="48">
        <v>0</v>
      </c>
      <c r="BT55" s="49">
        <v>0</v>
      </c>
      <c r="BU55" s="48">
        <v>0</v>
      </c>
      <c r="BV55" s="49">
        <v>0</v>
      </c>
      <c r="BW55" s="48">
        <v>0</v>
      </c>
      <c r="BX55" s="49">
        <v>0</v>
      </c>
      <c r="BY55" s="48">
        <v>0</v>
      </c>
      <c r="BZ55" s="49">
        <v>0</v>
      </c>
      <c r="CA55" s="50">
        <v>0</v>
      </c>
      <c r="CB55" s="3"/>
      <c r="CC55" s="32"/>
      <c r="CD55" s="3"/>
      <c r="CE55" s="33"/>
      <c r="CF55" s="3"/>
      <c r="CG55" s="47">
        <v>0</v>
      </c>
      <c r="CH55" s="48">
        <v>0</v>
      </c>
      <c r="CI55" s="49">
        <v>0</v>
      </c>
      <c r="CJ55" s="48">
        <v>0</v>
      </c>
      <c r="CK55" s="49">
        <v>0</v>
      </c>
      <c r="CL55" s="48">
        <v>0</v>
      </c>
      <c r="CM55" s="49">
        <v>0</v>
      </c>
      <c r="CN55" s="48">
        <v>0</v>
      </c>
      <c r="CO55" s="49">
        <v>0</v>
      </c>
      <c r="CP55" s="48">
        <v>0</v>
      </c>
      <c r="CQ55" s="49">
        <v>0</v>
      </c>
      <c r="CR55" s="48">
        <v>0</v>
      </c>
      <c r="CS55" s="49">
        <v>0</v>
      </c>
      <c r="CT55" s="48">
        <v>0</v>
      </c>
      <c r="CU55" s="49">
        <v>0</v>
      </c>
      <c r="CV55" s="48">
        <v>0</v>
      </c>
      <c r="CW55" s="49">
        <v>0</v>
      </c>
      <c r="CX55" s="48">
        <v>0</v>
      </c>
      <c r="CY55" s="49">
        <v>0</v>
      </c>
      <c r="CZ55" s="48">
        <v>0</v>
      </c>
      <c r="DA55" s="49">
        <v>0</v>
      </c>
      <c r="DB55" s="48">
        <v>0</v>
      </c>
      <c r="DC55" s="49">
        <v>0</v>
      </c>
      <c r="DD55" s="48">
        <v>0</v>
      </c>
      <c r="DE55" s="49">
        <v>0</v>
      </c>
      <c r="DF55" s="48">
        <v>0</v>
      </c>
      <c r="DG55" s="49">
        <v>0</v>
      </c>
      <c r="DH55" s="48">
        <v>0</v>
      </c>
      <c r="DI55" s="49">
        <v>0</v>
      </c>
      <c r="DJ55" s="48">
        <v>0</v>
      </c>
      <c r="DK55" s="49">
        <v>0</v>
      </c>
      <c r="DL55" s="48">
        <v>0</v>
      </c>
      <c r="DM55" s="49">
        <v>0</v>
      </c>
      <c r="DN55" s="48">
        <v>0</v>
      </c>
      <c r="DO55" s="49">
        <v>0</v>
      </c>
      <c r="DP55" s="50">
        <v>0</v>
      </c>
      <c r="DQ55" s="3"/>
      <c r="DR55" s="34"/>
      <c r="DS55" s="3"/>
      <c r="DT55" s="47">
        <v>0</v>
      </c>
      <c r="DU55" s="48">
        <v>0</v>
      </c>
      <c r="DV55" s="49">
        <v>0</v>
      </c>
      <c r="DW55" s="48">
        <v>0</v>
      </c>
      <c r="DX55" s="49">
        <v>0</v>
      </c>
      <c r="DY55" s="48">
        <v>0</v>
      </c>
      <c r="DZ55" s="49">
        <v>0</v>
      </c>
      <c r="EA55" s="48">
        <v>0</v>
      </c>
      <c r="EB55" s="49">
        <v>0</v>
      </c>
      <c r="EC55" s="48">
        <v>0</v>
      </c>
      <c r="ED55" s="49">
        <v>0</v>
      </c>
      <c r="EE55" s="48">
        <v>0</v>
      </c>
      <c r="EF55" s="49">
        <v>0</v>
      </c>
      <c r="EG55" s="48">
        <v>0</v>
      </c>
      <c r="EH55" s="49">
        <v>0</v>
      </c>
      <c r="EI55" s="48">
        <v>0</v>
      </c>
      <c r="EJ55" s="49">
        <v>0</v>
      </c>
      <c r="EK55" s="48">
        <v>0</v>
      </c>
      <c r="EL55" s="49">
        <v>0</v>
      </c>
      <c r="EM55" s="48">
        <v>0</v>
      </c>
      <c r="EN55" s="49">
        <v>0</v>
      </c>
      <c r="EO55" s="48">
        <v>0</v>
      </c>
      <c r="EP55" s="49">
        <v>0</v>
      </c>
      <c r="EQ55" s="48">
        <v>0</v>
      </c>
      <c r="ER55" s="49">
        <v>0</v>
      </c>
      <c r="ES55" s="48">
        <v>0</v>
      </c>
      <c r="ET55" s="49">
        <v>0</v>
      </c>
      <c r="EU55" s="48">
        <v>0</v>
      </c>
      <c r="EV55" s="49">
        <v>0</v>
      </c>
      <c r="EW55" s="48">
        <v>0</v>
      </c>
      <c r="EX55" s="49">
        <v>0</v>
      </c>
      <c r="EY55" s="48">
        <v>0</v>
      </c>
      <c r="EZ55" s="49">
        <v>0</v>
      </c>
      <c r="FA55" s="48">
        <v>0</v>
      </c>
      <c r="FB55" s="49">
        <v>0</v>
      </c>
      <c r="FC55" s="50">
        <v>0</v>
      </c>
      <c r="FD55" s="3"/>
      <c r="FE55" s="35"/>
      <c r="FF55" s="3"/>
      <c r="FG55" s="36"/>
      <c r="FI55" s="51" t="b">
        <v>1</v>
      </c>
    </row>
    <row r="56" spans="2:165" hidden="1" outlineLevel="1">
      <c r="B56" s="52">
        <v>49</v>
      </c>
      <c r="C56" s="53" t="s">
        <v>64</v>
      </c>
      <c r="E56" s="54">
        <v>0</v>
      </c>
      <c r="F56" s="55">
        <v>0</v>
      </c>
      <c r="G56" s="56">
        <v>0</v>
      </c>
      <c r="H56" s="55">
        <v>0</v>
      </c>
      <c r="I56" s="56">
        <v>0</v>
      </c>
      <c r="J56" s="55">
        <v>0</v>
      </c>
      <c r="K56" s="56">
        <v>0</v>
      </c>
      <c r="L56" s="55">
        <v>0</v>
      </c>
      <c r="M56" s="56">
        <v>0</v>
      </c>
      <c r="N56" s="55">
        <v>0</v>
      </c>
      <c r="O56" s="56">
        <v>0</v>
      </c>
      <c r="P56" s="55">
        <v>0</v>
      </c>
      <c r="Q56" s="56">
        <v>0</v>
      </c>
      <c r="R56" s="55">
        <v>0</v>
      </c>
      <c r="S56" s="56">
        <v>0</v>
      </c>
      <c r="T56" s="55">
        <v>0</v>
      </c>
      <c r="U56" s="56">
        <v>0</v>
      </c>
      <c r="V56" s="55">
        <v>0</v>
      </c>
      <c r="W56" s="56">
        <v>0</v>
      </c>
      <c r="X56" s="55">
        <v>0</v>
      </c>
      <c r="Y56" s="56">
        <v>0</v>
      </c>
      <c r="Z56" s="55">
        <v>0</v>
      </c>
      <c r="AA56" s="56">
        <v>0</v>
      </c>
      <c r="AB56" s="55">
        <v>0</v>
      </c>
      <c r="AC56" s="56">
        <v>0</v>
      </c>
      <c r="AD56" s="55">
        <v>0</v>
      </c>
      <c r="AE56" s="56">
        <v>0</v>
      </c>
      <c r="AF56" s="55">
        <v>0</v>
      </c>
      <c r="AG56" s="56">
        <v>0</v>
      </c>
      <c r="AH56" s="55">
        <v>0</v>
      </c>
      <c r="AI56" s="56">
        <v>0</v>
      </c>
      <c r="AJ56" s="55">
        <v>0</v>
      </c>
      <c r="AK56" s="56">
        <v>0</v>
      </c>
      <c r="AL56" s="55">
        <v>0</v>
      </c>
      <c r="AM56" s="56">
        <v>0</v>
      </c>
      <c r="AN56" s="57">
        <v>0</v>
      </c>
      <c r="AO56" s="3"/>
      <c r="AP56" s="21"/>
      <c r="AQ56" s="3"/>
      <c r="AR56" s="54">
        <v>0</v>
      </c>
      <c r="AS56" s="55">
        <v>0</v>
      </c>
      <c r="AT56" s="56">
        <v>0</v>
      </c>
      <c r="AU56" s="55">
        <v>0</v>
      </c>
      <c r="AV56" s="56">
        <v>0</v>
      </c>
      <c r="AW56" s="55">
        <v>0</v>
      </c>
      <c r="AX56" s="56">
        <v>0</v>
      </c>
      <c r="AY56" s="55">
        <v>0</v>
      </c>
      <c r="AZ56" s="56">
        <v>0</v>
      </c>
      <c r="BA56" s="55">
        <v>0</v>
      </c>
      <c r="BB56" s="56">
        <v>0</v>
      </c>
      <c r="BC56" s="55">
        <v>0</v>
      </c>
      <c r="BD56" s="56">
        <v>0</v>
      </c>
      <c r="BE56" s="55">
        <v>0</v>
      </c>
      <c r="BF56" s="56">
        <v>0</v>
      </c>
      <c r="BG56" s="55">
        <v>0</v>
      </c>
      <c r="BH56" s="56">
        <v>0</v>
      </c>
      <c r="BI56" s="55">
        <v>0</v>
      </c>
      <c r="BJ56" s="56">
        <v>0</v>
      </c>
      <c r="BK56" s="55">
        <v>0</v>
      </c>
      <c r="BL56" s="56">
        <v>0</v>
      </c>
      <c r="BM56" s="55">
        <v>0</v>
      </c>
      <c r="BN56" s="56">
        <v>0</v>
      </c>
      <c r="BO56" s="55">
        <v>0</v>
      </c>
      <c r="BP56" s="56">
        <v>0</v>
      </c>
      <c r="BQ56" s="55">
        <v>0</v>
      </c>
      <c r="BR56" s="56">
        <v>0</v>
      </c>
      <c r="BS56" s="55">
        <v>0</v>
      </c>
      <c r="BT56" s="56">
        <v>0</v>
      </c>
      <c r="BU56" s="55">
        <v>0</v>
      </c>
      <c r="BV56" s="56">
        <v>0</v>
      </c>
      <c r="BW56" s="55">
        <v>0</v>
      </c>
      <c r="BX56" s="56">
        <v>0</v>
      </c>
      <c r="BY56" s="55">
        <v>0</v>
      </c>
      <c r="BZ56" s="56">
        <v>0</v>
      </c>
      <c r="CA56" s="57">
        <v>0</v>
      </c>
      <c r="CB56" s="3"/>
      <c r="CC56" s="32"/>
      <c r="CD56" s="3"/>
      <c r="CE56" s="33"/>
      <c r="CF56" s="3"/>
      <c r="CG56" s="54">
        <v>0</v>
      </c>
      <c r="CH56" s="55">
        <v>0</v>
      </c>
      <c r="CI56" s="56">
        <v>0</v>
      </c>
      <c r="CJ56" s="55">
        <v>0</v>
      </c>
      <c r="CK56" s="56">
        <v>0</v>
      </c>
      <c r="CL56" s="55">
        <v>0</v>
      </c>
      <c r="CM56" s="56">
        <v>0</v>
      </c>
      <c r="CN56" s="55">
        <v>0</v>
      </c>
      <c r="CO56" s="56">
        <v>0</v>
      </c>
      <c r="CP56" s="55">
        <v>0</v>
      </c>
      <c r="CQ56" s="56">
        <v>0</v>
      </c>
      <c r="CR56" s="55">
        <v>0</v>
      </c>
      <c r="CS56" s="56">
        <v>0</v>
      </c>
      <c r="CT56" s="55">
        <v>0</v>
      </c>
      <c r="CU56" s="56">
        <v>0</v>
      </c>
      <c r="CV56" s="55">
        <v>0</v>
      </c>
      <c r="CW56" s="56">
        <v>0</v>
      </c>
      <c r="CX56" s="55">
        <v>0</v>
      </c>
      <c r="CY56" s="56">
        <v>0</v>
      </c>
      <c r="CZ56" s="55">
        <v>0</v>
      </c>
      <c r="DA56" s="56">
        <v>0</v>
      </c>
      <c r="DB56" s="55">
        <v>0</v>
      </c>
      <c r="DC56" s="56">
        <v>0</v>
      </c>
      <c r="DD56" s="55">
        <v>0</v>
      </c>
      <c r="DE56" s="56">
        <v>0</v>
      </c>
      <c r="DF56" s="55">
        <v>0</v>
      </c>
      <c r="DG56" s="56">
        <v>0</v>
      </c>
      <c r="DH56" s="55">
        <v>0</v>
      </c>
      <c r="DI56" s="56">
        <v>0</v>
      </c>
      <c r="DJ56" s="55">
        <v>0</v>
      </c>
      <c r="DK56" s="56">
        <v>0</v>
      </c>
      <c r="DL56" s="55">
        <v>0</v>
      </c>
      <c r="DM56" s="56">
        <v>0</v>
      </c>
      <c r="DN56" s="55">
        <v>0</v>
      </c>
      <c r="DO56" s="56">
        <v>0</v>
      </c>
      <c r="DP56" s="57">
        <v>0</v>
      </c>
      <c r="DQ56" s="3"/>
      <c r="DR56" s="34"/>
      <c r="DS56" s="3"/>
      <c r="DT56" s="54">
        <v>0</v>
      </c>
      <c r="DU56" s="55">
        <v>0</v>
      </c>
      <c r="DV56" s="56">
        <v>0</v>
      </c>
      <c r="DW56" s="55">
        <v>0</v>
      </c>
      <c r="DX56" s="56">
        <v>0</v>
      </c>
      <c r="DY56" s="55">
        <v>0</v>
      </c>
      <c r="DZ56" s="56">
        <v>0</v>
      </c>
      <c r="EA56" s="55">
        <v>0</v>
      </c>
      <c r="EB56" s="56">
        <v>0</v>
      </c>
      <c r="EC56" s="55">
        <v>0</v>
      </c>
      <c r="ED56" s="56">
        <v>0</v>
      </c>
      <c r="EE56" s="55">
        <v>0</v>
      </c>
      <c r="EF56" s="56">
        <v>0</v>
      </c>
      <c r="EG56" s="55">
        <v>0</v>
      </c>
      <c r="EH56" s="56">
        <v>0</v>
      </c>
      <c r="EI56" s="55">
        <v>0</v>
      </c>
      <c r="EJ56" s="56">
        <v>0</v>
      </c>
      <c r="EK56" s="55">
        <v>0</v>
      </c>
      <c r="EL56" s="56">
        <v>0</v>
      </c>
      <c r="EM56" s="55">
        <v>0</v>
      </c>
      <c r="EN56" s="56">
        <v>0</v>
      </c>
      <c r="EO56" s="55">
        <v>0</v>
      </c>
      <c r="EP56" s="56">
        <v>0</v>
      </c>
      <c r="EQ56" s="55">
        <v>0</v>
      </c>
      <c r="ER56" s="56">
        <v>0</v>
      </c>
      <c r="ES56" s="55">
        <v>0</v>
      </c>
      <c r="ET56" s="56">
        <v>0</v>
      </c>
      <c r="EU56" s="55">
        <v>0</v>
      </c>
      <c r="EV56" s="56">
        <v>0</v>
      </c>
      <c r="EW56" s="55">
        <v>0</v>
      </c>
      <c r="EX56" s="56">
        <v>0</v>
      </c>
      <c r="EY56" s="55">
        <v>0</v>
      </c>
      <c r="EZ56" s="56">
        <v>0</v>
      </c>
      <c r="FA56" s="55">
        <v>0</v>
      </c>
      <c r="FB56" s="56">
        <v>0</v>
      </c>
      <c r="FC56" s="57">
        <v>0</v>
      </c>
      <c r="FD56" s="3"/>
      <c r="FE56" s="35"/>
      <c r="FF56" s="3"/>
      <c r="FG56" s="36"/>
      <c r="FI56" s="58" t="b">
        <v>1</v>
      </c>
    </row>
    <row r="57" spans="2:165" hidden="1" outlineLevel="1">
      <c r="B57" s="75">
        <v>50</v>
      </c>
      <c r="C57" s="83" t="s">
        <v>65</v>
      </c>
      <c r="E57" s="77">
        <v>0</v>
      </c>
      <c r="F57" s="78">
        <v>0</v>
      </c>
      <c r="G57" s="79">
        <v>0</v>
      </c>
      <c r="H57" s="78">
        <v>0</v>
      </c>
      <c r="I57" s="79">
        <v>0</v>
      </c>
      <c r="J57" s="78">
        <v>0</v>
      </c>
      <c r="K57" s="79">
        <v>0</v>
      </c>
      <c r="L57" s="78">
        <v>0</v>
      </c>
      <c r="M57" s="79">
        <v>0</v>
      </c>
      <c r="N57" s="78">
        <v>0</v>
      </c>
      <c r="O57" s="79">
        <v>0</v>
      </c>
      <c r="P57" s="78">
        <v>0</v>
      </c>
      <c r="Q57" s="79">
        <v>0</v>
      </c>
      <c r="R57" s="78">
        <v>0</v>
      </c>
      <c r="S57" s="79">
        <v>0</v>
      </c>
      <c r="T57" s="78">
        <v>0</v>
      </c>
      <c r="U57" s="79">
        <v>0</v>
      </c>
      <c r="V57" s="78">
        <v>0</v>
      </c>
      <c r="W57" s="79">
        <v>0</v>
      </c>
      <c r="X57" s="78">
        <v>0</v>
      </c>
      <c r="Y57" s="79">
        <v>0</v>
      </c>
      <c r="Z57" s="78">
        <v>0</v>
      </c>
      <c r="AA57" s="79">
        <v>0</v>
      </c>
      <c r="AB57" s="78">
        <v>0</v>
      </c>
      <c r="AC57" s="79">
        <v>0</v>
      </c>
      <c r="AD57" s="78">
        <v>0</v>
      </c>
      <c r="AE57" s="79">
        <v>0</v>
      </c>
      <c r="AF57" s="78">
        <v>0</v>
      </c>
      <c r="AG57" s="79">
        <v>0</v>
      </c>
      <c r="AH57" s="78">
        <v>0</v>
      </c>
      <c r="AI57" s="79">
        <v>0</v>
      </c>
      <c r="AJ57" s="78">
        <v>0</v>
      </c>
      <c r="AK57" s="79">
        <v>0</v>
      </c>
      <c r="AL57" s="78">
        <v>0</v>
      </c>
      <c r="AM57" s="79">
        <v>0</v>
      </c>
      <c r="AN57" s="80">
        <v>0</v>
      </c>
      <c r="AO57" s="3"/>
      <c r="AP57" s="21"/>
      <c r="AQ57" s="3"/>
      <c r="AR57" s="77">
        <v>0</v>
      </c>
      <c r="AS57" s="78">
        <v>0</v>
      </c>
      <c r="AT57" s="79">
        <v>0</v>
      </c>
      <c r="AU57" s="78">
        <v>0</v>
      </c>
      <c r="AV57" s="79">
        <v>0</v>
      </c>
      <c r="AW57" s="78">
        <v>0</v>
      </c>
      <c r="AX57" s="79">
        <v>0</v>
      </c>
      <c r="AY57" s="78">
        <v>0</v>
      </c>
      <c r="AZ57" s="79">
        <v>0</v>
      </c>
      <c r="BA57" s="78">
        <v>0</v>
      </c>
      <c r="BB57" s="79">
        <v>0</v>
      </c>
      <c r="BC57" s="78">
        <v>0</v>
      </c>
      <c r="BD57" s="79">
        <v>0</v>
      </c>
      <c r="BE57" s="78">
        <v>0</v>
      </c>
      <c r="BF57" s="79">
        <v>0</v>
      </c>
      <c r="BG57" s="78">
        <v>0</v>
      </c>
      <c r="BH57" s="79">
        <v>0</v>
      </c>
      <c r="BI57" s="78">
        <v>0</v>
      </c>
      <c r="BJ57" s="79">
        <v>0</v>
      </c>
      <c r="BK57" s="78">
        <v>0</v>
      </c>
      <c r="BL57" s="79">
        <v>0</v>
      </c>
      <c r="BM57" s="78">
        <v>0</v>
      </c>
      <c r="BN57" s="79">
        <v>0</v>
      </c>
      <c r="BO57" s="78">
        <v>0</v>
      </c>
      <c r="BP57" s="79">
        <v>0</v>
      </c>
      <c r="BQ57" s="78">
        <v>0</v>
      </c>
      <c r="BR57" s="79">
        <v>0</v>
      </c>
      <c r="BS57" s="78">
        <v>0</v>
      </c>
      <c r="BT57" s="79">
        <v>0</v>
      </c>
      <c r="BU57" s="78">
        <v>0</v>
      </c>
      <c r="BV57" s="79">
        <v>0</v>
      </c>
      <c r="BW57" s="78">
        <v>0</v>
      </c>
      <c r="BX57" s="79">
        <v>0</v>
      </c>
      <c r="BY57" s="78">
        <v>0</v>
      </c>
      <c r="BZ57" s="79">
        <v>0</v>
      </c>
      <c r="CA57" s="80">
        <v>0</v>
      </c>
      <c r="CB57" s="3"/>
      <c r="CC57" s="32"/>
      <c r="CD57" s="3"/>
      <c r="CE57" s="33"/>
      <c r="CF57" s="3"/>
      <c r="CG57" s="77">
        <v>0</v>
      </c>
      <c r="CH57" s="78">
        <v>0</v>
      </c>
      <c r="CI57" s="79">
        <v>0</v>
      </c>
      <c r="CJ57" s="78">
        <v>0</v>
      </c>
      <c r="CK57" s="79">
        <v>0</v>
      </c>
      <c r="CL57" s="78">
        <v>0</v>
      </c>
      <c r="CM57" s="79">
        <v>0</v>
      </c>
      <c r="CN57" s="78">
        <v>0</v>
      </c>
      <c r="CO57" s="79">
        <v>0</v>
      </c>
      <c r="CP57" s="78">
        <v>0</v>
      </c>
      <c r="CQ57" s="79">
        <v>0</v>
      </c>
      <c r="CR57" s="78">
        <v>0</v>
      </c>
      <c r="CS57" s="79">
        <v>0</v>
      </c>
      <c r="CT57" s="78">
        <v>0</v>
      </c>
      <c r="CU57" s="79">
        <v>0</v>
      </c>
      <c r="CV57" s="78">
        <v>0</v>
      </c>
      <c r="CW57" s="79">
        <v>0</v>
      </c>
      <c r="CX57" s="78">
        <v>0</v>
      </c>
      <c r="CY57" s="79">
        <v>0</v>
      </c>
      <c r="CZ57" s="78">
        <v>0</v>
      </c>
      <c r="DA57" s="79">
        <v>0</v>
      </c>
      <c r="DB57" s="78">
        <v>0</v>
      </c>
      <c r="DC57" s="79">
        <v>0</v>
      </c>
      <c r="DD57" s="78">
        <v>0</v>
      </c>
      <c r="DE57" s="79">
        <v>0</v>
      </c>
      <c r="DF57" s="78">
        <v>0</v>
      </c>
      <c r="DG57" s="79">
        <v>0</v>
      </c>
      <c r="DH57" s="78">
        <v>0</v>
      </c>
      <c r="DI57" s="79">
        <v>0</v>
      </c>
      <c r="DJ57" s="78">
        <v>0</v>
      </c>
      <c r="DK57" s="79">
        <v>0</v>
      </c>
      <c r="DL57" s="78">
        <v>0</v>
      </c>
      <c r="DM57" s="79">
        <v>0</v>
      </c>
      <c r="DN57" s="78">
        <v>0</v>
      </c>
      <c r="DO57" s="79">
        <v>0</v>
      </c>
      <c r="DP57" s="80">
        <v>0</v>
      </c>
      <c r="DQ57" s="3"/>
      <c r="DR57" s="34"/>
      <c r="DS57" s="3"/>
      <c r="DT57" s="77">
        <v>0</v>
      </c>
      <c r="DU57" s="78">
        <v>0</v>
      </c>
      <c r="DV57" s="79">
        <v>0</v>
      </c>
      <c r="DW57" s="78">
        <v>0</v>
      </c>
      <c r="DX57" s="79">
        <v>0</v>
      </c>
      <c r="DY57" s="78">
        <v>0</v>
      </c>
      <c r="DZ57" s="79">
        <v>0</v>
      </c>
      <c r="EA57" s="78">
        <v>0</v>
      </c>
      <c r="EB57" s="79">
        <v>0</v>
      </c>
      <c r="EC57" s="78">
        <v>0</v>
      </c>
      <c r="ED57" s="79">
        <v>0</v>
      </c>
      <c r="EE57" s="78">
        <v>0</v>
      </c>
      <c r="EF57" s="79">
        <v>0</v>
      </c>
      <c r="EG57" s="78">
        <v>0</v>
      </c>
      <c r="EH57" s="79">
        <v>0</v>
      </c>
      <c r="EI57" s="78">
        <v>0</v>
      </c>
      <c r="EJ57" s="79">
        <v>0</v>
      </c>
      <c r="EK57" s="78">
        <v>0</v>
      </c>
      <c r="EL57" s="79">
        <v>0</v>
      </c>
      <c r="EM57" s="78">
        <v>0</v>
      </c>
      <c r="EN57" s="79">
        <v>0</v>
      </c>
      <c r="EO57" s="78">
        <v>0</v>
      </c>
      <c r="EP57" s="79">
        <v>0</v>
      </c>
      <c r="EQ57" s="78">
        <v>0</v>
      </c>
      <c r="ER57" s="79">
        <v>0</v>
      </c>
      <c r="ES57" s="78">
        <v>0</v>
      </c>
      <c r="ET57" s="79">
        <v>0</v>
      </c>
      <c r="EU57" s="78">
        <v>0</v>
      </c>
      <c r="EV57" s="79">
        <v>0</v>
      </c>
      <c r="EW57" s="78">
        <v>0</v>
      </c>
      <c r="EX57" s="79">
        <v>0</v>
      </c>
      <c r="EY57" s="78">
        <v>0</v>
      </c>
      <c r="EZ57" s="79">
        <v>0</v>
      </c>
      <c r="FA57" s="78">
        <v>0</v>
      </c>
      <c r="FB57" s="79">
        <v>0</v>
      </c>
      <c r="FC57" s="80">
        <v>0</v>
      </c>
      <c r="FD57" s="3"/>
      <c r="FE57" s="35"/>
      <c r="FF57" s="3"/>
      <c r="FG57" s="36"/>
      <c r="FI57" s="81" t="b">
        <v>1</v>
      </c>
    </row>
    <row r="58" spans="2:165" hidden="1" outlineLevel="1">
      <c r="B58" s="38">
        <v>51</v>
      </c>
      <c r="C58" s="39" t="s">
        <v>66</v>
      </c>
      <c r="E58" s="40">
        <v>0</v>
      </c>
      <c r="F58" s="41">
        <v>0</v>
      </c>
      <c r="G58" s="42">
        <v>0</v>
      </c>
      <c r="H58" s="41">
        <v>0</v>
      </c>
      <c r="I58" s="42">
        <v>0</v>
      </c>
      <c r="J58" s="41">
        <v>0</v>
      </c>
      <c r="K58" s="42">
        <v>0</v>
      </c>
      <c r="L58" s="41">
        <v>0</v>
      </c>
      <c r="M58" s="42">
        <v>0</v>
      </c>
      <c r="N58" s="41">
        <v>0</v>
      </c>
      <c r="O58" s="42">
        <v>0</v>
      </c>
      <c r="P58" s="41">
        <v>0</v>
      </c>
      <c r="Q58" s="42">
        <v>0</v>
      </c>
      <c r="R58" s="41">
        <v>0</v>
      </c>
      <c r="S58" s="42">
        <v>0</v>
      </c>
      <c r="T58" s="41">
        <v>0</v>
      </c>
      <c r="U58" s="42">
        <v>0</v>
      </c>
      <c r="V58" s="41">
        <v>0</v>
      </c>
      <c r="W58" s="42">
        <v>0</v>
      </c>
      <c r="X58" s="41">
        <v>0</v>
      </c>
      <c r="Y58" s="42">
        <v>0</v>
      </c>
      <c r="Z58" s="41">
        <v>0</v>
      </c>
      <c r="AA58" s="42">
        <v>0</v>
      </c>
      <c r="AB58" s="41">
        <v>0</v>
      </c>
      <c r="AC58" s="42">
        <v>0</v>
      </c>
      <c r="AD58" s="41">
        <v>0</v>
      </c>
      <c r="AE58" s="42">
        <v>0</v>
      </c>
      <c r="AF58" s="41">
        <v>0</v>
      </c>
      <c r="AG58" s="42">
        <v>0</v>
      </c>
      <c r="AH58" s="41">
        <v>0</v>
      </c>
      <c r="AI58" s="42">
        <v>0</v>
      </c>
      <c r="AJ58" s="41">
        <v>0</v>
      </c>
      <c r="AK58" s="42">
        <v>0</v>
      </c>
      <c r="AL58" s="41">
        <v>0</v>
      </c>
      <c r="AM58" s="42">
        <v>0</v>
      </c>
      <c r="AN58" s="43">
        <v>0</v>
      </c>
      <c r="AO58" s="3"/>
      <c r="AP58" s="21"/>
      <c r="AQ58" s="3"/>
      <c r="AR58" s="40">
        <v>0</v>
      </c>
      <c r="AS58" s="41">
        <v>0</v>
      </c>
      <c r="AT58" s="42">
        <v>0</v>
      </c>
      <c r="AU58" s="41">
        <v>0</v>
      </c>
      <c r="AV58" s="42">
        <v>0</v>
      </c>
      <c r="AW58" s="41">
        <v>0</v>
      </c>
      <c r="AX58" s="42">
        <v>0</v>
      </c>
      <c r="AY58" s="41">
        <v>0</v>
      </c>
      <c r="AZ58" s="42">
        <v>0</v>
      </c>
      <c r="BA58" s="41">
        <v>0</v>
      </c>
      <c r="BB58" s="42">
        <v>0</v>
      </c>
      <c r="BC58" s="41">
        <v>0</v>
      </c>
      <c r="BD58" s="42">
        <v>0</v>
      </c>
      <c r="BE58" s="41">
        <v>0</v>
      </c>
      <c r="BF58" s="42">
        <v>0</v>
      </c>
      <c r="BG58" s="41">
        <v>0</v>
      </c>
      <c r="BH58" s="42">
        <v>0</v>
      </c>
      <c r="BI58" s="41">
        <v>0</v>
      </c>
      <c r="BJ58" s="42">
        <v>0</v>
      </c>
      <c r="BK58" s="41">
        <v>0</v>
      </c>
      <c r="BL58" s="42">
        <v>0</v>
      </c>
      <c r="BM58" s="41">
        <v>0</v>
      </c>
      <c r="BN58" s="42">
        <v>0</v>
      </c>
      <c r="BO58" s="41">
        <v>0</v>
      </c>
      <c r="BP58" s="42">
        <v>0</v>
      </c>
      <c r="BQ58" s="41">
        <v>0</v>
      </c>
      <c r="BR58" s="42">
        <v>0</v>
      </c>
      <c r="BS58" s="41">
        <v>0</v>
      </c>
      <c r="BT58" s="42">
        <v>0</v>
      </c>
      <c r="BU58" s="41">
        <v>0</v>
      </c>
      <c r="BV58" s="42">
        <v>0</v>
      </c>
      <c r="BW58" s="41">
        <v>0</v>
      </c>
      <c r="BX58" s="42">
        <v>0</v>
      </c>
      <c r="BY58" s="41">
        <v>0</v>
      </c>
      <c r="BZ58" s="42">
        <v>0</v>
      </c>
      <c r="CA58" s="43">
        <v>0</v>
      </c>
      <c r="CB58" s="3"/>
      <c r="CC58" s="32"/>
      <c r="CD58" s="3"/>
      <c r="CE58" s="33"/>
      <c r="CF58" s="3"/>
      <c r="CG58" s="40">
        <v>0</v>
      </c>
      <c r="CH58" s="41">
        <v>0</v>
      </c>
      <c r="CI58" s="42">
        <v>0</v>
      </c>
      <c r="CJ58" s="41">
        <v>0</v>
      </c>
      <c r="CK58" s="42">
        <v>0</v>
      </c>
      <c r="CL58" s="41">
        <v>0</v>
      </c>
      <c r="CM58" s="42">
        <v>0</v>
      </c>
      <c r="CN58" s="41">
        <v>0</v>
      </c>
      <c r="CO58" s="42">
        <v>0</v>
      </c>
      <c r="CP58" s="41">
        <v>0</v>
      </c>
      <c r="CQ58" s="42">
        <v>0</v>
      </c>
      <c r="CR58" s="41">
        <v>0</v>
      </c>
      <c r="CS58" s="42">
        <v>0</v>
      </c>
      <c r="CT58" s="41">
        <v>0</v>
      </c>
      <c r="CU58" s="42">
        <v>0</v>
      </c>
      <c r="CV58" s="41">
        <v>0</v>
      </c>
      <c r="CW58" s="42">
        <v>0</v>
      </c>
      <c r="CX58" s="41">
        <v>0</v>
      </c>
      <c r="CY58" s="42">
        <v>0</v>
      </c>
      <c r="CZ58" s="41">
        <v>0</v>
      </c>
      <c r="DA58" s="42">
        <v>0</v>
      </c>
      <c r="DB58" s="41">
        <v>0</v>
      </c>
      <c r="DC58" s="42">
        <v>0</v>
      </c>
      <c r="DD58" s="41">
        <v>0</v>
      </c>
      <c r="DE58" s="42">
        <v>0</v>
      </c>
      <c r="DF58" s="41">
        <v>0</v>
      </c>
      <c r="DG58" s="42">
        <v>0</v>
      </c>
      <c r="DH58" s="41">
        <v>0</v>
      </c>
      <c r="DI58" s="42">
        <v>0</v>
      </c>
      <c r="DJ58" s="41">
        <v>0</v>
      </c>
      <c r="DK58" s="42">
        <v>0</v>
      </c>
      <c r="DL58" s="41">
        <v>0</v>
      </c>
      <c r="DM58" s="42">
        <v>0</v>
      </c>
      <c r="DN58" s="41">
        <v>0</v>
      </c>
      <c r="DO58" s="42">
        <v>0</v>
      </c>
      <c r="DP58" s="43">
        <v>0</v>
      </c>
      <c r="DQ58" s="3"/>
      <c r="DR58" s="34"/>
      <c r="DS58" s="3"/>
      <c r="DT58" s="40">
        <v>0</v>
      </c>
      <c r="DU58" s="41">
        <v>0</v>
      </c>
      <c r="DV58" s="42">
        <v>0</v>
      </c>
      <c r="DW58" s="41">
        <v>0</v>
      </c>
      <c r="DX58" s="42">
        <v>0</v>
      </c>
      <c r="DY58" s="41">
        <v>0</v>
      </c>
      <c r="DZ58" s="42">
        <v>0</v>
      </c>
      <c r="EA58" s="41">
        <v>0</v>
      </c>
      <c r="EB58" s="42">
        <v>0</v>
      </c>
      <c r="EC58" s="41">
        <v>0</v>
      </c>
      <c r="ED58" s="42">
        <v>0</v>
      </c>
      <c r="EE58" s="41">
        <v>0</v>
      </c>
      <c r="EF58" s="42">
        <v>0</v>
      </c>
      <c r="EG58" s="41">
        <v>0</v>
      </c>
      <c r="EH58" s="42">
        <v>0</v>
      </c>
      <c r="EI58" s="41">
        <v>0</v>
      </c>
      <c r="EJ58" s="42">
        <v>0</v>
      </c>
      <c r="EK58" s="41">
        <v>0</v>
      </c>
      <c r="EL58" s="42">
        <v>0</v>
      </c>
      <c r="EM58" s="41">
        <v>0</v>
      </c>
      <c r="EN58" s="42">
        <v>0</v>
      </c>
      <c r="EO58" s="41">
        <v>0</v>
      </c>
      <c r="EP58" s="42">
        <v>0</v>
      </c>
      <c r="EQ58" s="41">
        <v>0</v>
      </c>
      <c r="ER58" s="42">
        <v>0</v>
      </c>
      <c r="ES58" s="41">
        <v>0</v>
      </c>
      <c r="ET58" s="42">
        <v>0</v>
      </c>
      <c r="EU58" s="41">
        <v>0</v>
      </c>
      <c r="EV58" s="42">
        <v>0</v>
      </c>
      <c r="EW58" s="41">
        <v>0</v>
      </c>
      <c r="EX58" s="42">
        <v>0</v>
      </c>
      <c r="EY58" s="41">
        <v>0</v>
      </c>
      <c r="EZ58" s="42">
        <v>0</v>
      </c>
      <c r="FA58" s="41">
        <v>0</v>
      </c>
      <c r="FB58" s="42">
        <v>0</v>
      </c>
      <c r="FC58" s="43">
        <v>0</v>
      </c>
      <c r="FD58" s="3"/>
      <c r="FE58" s="35"/>
      <c r="FF58" s="3"/>
      <c r="FG58" s="36"/>
      <c r="FI58" s="44" t="b">
        <v>1</v>
      </c>
    </row>
    <row r="59" spans="2:165" hidden="1" outlineLevel="1">
      <c r="B59" s="45">
        <v>52</v>
      </c>
      <c r="C59" s="46" t="s">
        <v>67</v>
      </c>
      <c r="E59" s="47">
        <v>0</v>
      </c>
      <c r="F59" s="48">
        <v>0</v>
      </c>
      <c r="G59" s="49">
        <v>0</v>
      </c>
      <c r="H59" s="48">
        <v>0</v>
      </c>
      <c r="I59" s="49">
        <v>0</v>
      </c>
      <c r="J59" s="48">
        <v>0</v>
      </c>
      <c r="K59" s="49">
        <v>0</v>
      </c>
      <c r="L59" s="48">
        <v>0</v>
      </c>
      <c r="M59" s="49">
        <v>0</v>
      </c>
      <c r="N59" s="48">
        <v>0</v>
      </c>
      <c r="O59" s="49">
        <v>0</v>
      </c>
      <c r="P59" s="48">
        <v>0</v>
      </c>
      <c r="Q59" s="49">
        <v>0</v>
      </c>
      <c r="R59" s="48">
        <v>0</v>
      </c>
      <c r="S59" s="49">
        <v>0</v>
      </c>
      <c r="T59" s="48">
        <v>0</v>
      </c>
      <c r="U59" s="49">
        <v>0</v>
      </c>
      <c r="V59" s="48">
        <v>0</v>
      </c>
      <c r="W59" s="49">
        <v>0</v>
      </c>
      <c r="X59" s="48">
        <v>0</v>
      </c>
      <c r="Y59" s="49">
        <v>0</v>
      </c>
      <c r="Z59" s="48">
        <v>0</v>
      </c>
      <c r="AA59" s="49">
        <v>0</v>
      </c>
      <c r="AB59" s="48">
        <v>0</v>
      </c>
      <c r="AC59" s="49">
        <v>0</v>
      </c>
      <c r="AD59" s="48">
        <v>0</v>
      </c>
      <c r="AE59" s="49">
        <v>0</v>
      </c>
      <c r="AF59" s="48">
        <v>0</v>
      </c>
      <c r="AG59" s="49">
        <v>0</v>
      </c>
      <c r="AH59" s="48">
        <v>0</v>
      </c>
      <c r="AI59" s="49">
        <v>0</v>
      </c>
      <c r="AJ59" s="48">
        <v>0</v>
      </c>
      <c r="AK59" s="49">
        <v>0</v>
      </c>
      <c r="AL59" s="48">
        <v>0</v>
      </c>
      <c r="AM59" s="49">
        <v>0</v>
      </c>
      <c r="AN59" s="50">
        <v>0</v>
      </c>
      <c r="AO59" s="3"/>
      <c r="AP59" s="21"/>
      <c r="AQ59" s="3"/>
      <c r="AR59" s="47">
        <v>0</v>
      </c>
      <c r="AS59" s="48">
        <v>0</v>
      </c>
      <c r="AT59" s="49">
        <v>0</v>
      </c>
      <c r="AU59" s="48">
        <v>0</v>
      </c>
      <c r="AV59" s="49">
        <v>0</v>
      </c>
      <c r="AW59" s="48">
        <v>0</v>
      </c>
      <c r="AX59" s="49">
        <v>0</v>
      </c>
      <c r="AY59" s="48">
        <v>0</v>
      </c>
      <c r="AZ59" s="49">
        <v>0</v>
      </c>
      <c r="BA59" s="48">
        <v>0</v>
      </c>
      <c r="BB59" s="49">
        <v>0</v>
      </c>
      <c r="BC59" s="48">
        <v>0</v>
      </c>
      <c r="BD59" s="49">
        <v>0</v>
      </c>
      <c r="BE59" s="48">
        <v>0</v>
      </c>
      <c r="BF59" s="49">
        <v>0</v>
      </c>
      <c r="BG59" s="48">
        <v>0</v>
      </c>
      <c r="BH59" s="49">
        <v>0</v>
      </c>
      <c r="BI59" s="48">
        <v>0</v>
      </c>
      <c r="BJ59" s="49">
        <v>0</v>
      </c>
      <c r="BK59" s="48">
        <v>0</v>
      </c>
      <c r="BL59" s="49">
        <v>0</v>
      </c>
      <c r="BM59" s="48">
        <v>0</v>
      </c>
      <c r="BN59" s="49">
        <v>0</v>
      </c>
      <c r="BO59" s="48">
        <v>0</v>
      </c>
      <c r="BP59" s="49">
        <v>0</v>
      </c>
      <c r="BQ59" s="48">
        <v>0</v>
      </c>
      <c r="BR59" s="49">
        <v>0</v>
      </c>
      <c r="BS59" s="48">
        <v>0</v>
      </c>
      <c r="BT59" s="49">
        <v>0</v>
      </c>
      <c r="BU59" s="48">
        <v>0</v>
      </c>
      <c r="BV59" s="49">
        <v>0</v>
      </c>
      <c r="BW59" s="48">
        <v>0</v>
      </c>
      <c r="BX59" s="49">
        <v>0</v>
      </c>
      <c r="BY59" s="48">
        <v>0</v>
      </c>
      <c r="BZ59" s="49">
        <v>0</v>
      </c>
      <c r="CA59" s="50">
        <v>0</v>
      </c>
      <c r="CB59" s="3"/>
      <c r="CC59" s="32"/>
      <c r="CD59" s="3"/>
      <c r="CE59" s="33"/>
      <c r="CF59" s="3"/>
      <c r="CG59" s="47">
        <v>0</v>
      </c>
      <c r="CH59" s="48">
        <v>0</v>
      </c>
      <c r="CI59" s="49">
        <v>0</v>
      </c>
      <c r="CJ59" s="48">
        <v>0</v>
      </c>
      <c r="CK59" s="49">
        <v>0</v>
      </c>
      <c r="CL59" s="48">
        <v>0</v>
      </c>
      <c r="CM59" s="49">
        <v>0</v>
      </c>
      <c r="CN59" s="48">
        <v>0</v>
      </c>
      <c r="CO59" s="49">
        <v>0</v>
      </c>
      <c r="CP59" s="48">
        <v>0</v>
      </c>
      <c r="CQ59" s="49">
        <v>0</v>
      </c>
      <c r="CR59" s="48">
        <v>0</v>
      </c>
      <c r="CS59" s="49">
        <v>0</v>
      </c>
      <c r="CT59" s="48">
        <v>0</v>
      </c>
      <c r="CU59" s="49">
        <v>0</v>
      </c>
      <c r="CV59" s="48">
        <v>0</v>
      </c>
      <c r="CW59" s="49">
        <v>0</v>
      </c>
      <c r="CX59" s="48">
        <v>0</v>
      </c>
      <c r="CY59" s="49">
        <v>0</v>
      </c>
      <c r="CZ59" s="48">
        <v>0</v>
      </c>
      <c r="DA59" s="49">
        <v>0</v>
      </c>
      <c r="DB59" s="48">
        <v>0</v>
      </c>
      <c r="DC59" s="49">
        <v>0</v>
      </c>
      <c r="DD59" s="48">
        <v>0</v>
      </c>
      <c r="DE59" s="49">
        <v>0</v>
      </c>
      <c r="DF59" s="48">
        <v>0</v>
      </c>
      <c r="DG59" s="49">
        <v>0</v>
      </c>
      <c r="DH59" s="48">
        <v>0</v>
      </c>
      <c r="DI59" s="49">
        <v>0</v>
      </c>
      <c r="DJ59" s="48">
        <v>0</v>
      </c>
      <c r="DK59" s="49">
        <v>0</v>
      </c>
      <c r="DL59" s="48">
        <v>0</v>
      </c>
      <c r="DM59" s="49">
        <v>0</v>
      </c>
      <c r="DN59" s="48">
        <v>0</v>
      </c>
      <c r="DO59" s="49">
        <v>0</v>
      </c>
      <c r="DP59" s="50">
        <v>0</v>
      </c>
      <c r="DQ59" s="3"/>
      <c r="DR59" s="34"/>
      <c r="DS59" s="3"/>
      <c r="DT59" s="47">
        <v>0</v>
      </c>
      <c r="DU59" s="48">
        <v>0</v>
      </c>
      <c r="DV59" s="49">
        <v>0</v>
      </c>
      <c r="DW59" s="48">
        <v>0</v>
      </c>
      <c r="DX59" s="49">
        <v>0</v>
      </c>
      <c r="DY59" s="48">
        <v>0</v>
      </c>
      <c r="DZ59" s="49">
        <v>0</v>
      </c>
      <c r="EA59" s="48">
        <v>0</v>
      </c>
      <c r="EB59" s="49">
        <v>0</v>
      </c>
      <c r="EC59" s="48">
        <v>0</v>
      </c>
      <c r="ED59" s="49">
        <v>0</v>
      </c>
      <c r="EE59" s="48">
        <v>0</v>
      </c>
      <c r="EF59" s="49">
        <v>0</v>
      </c>
      <c r="EG59" s="48">
        <v>0</v>
      </c>
      <c r="EH59" s="49">
        <v>0</v>
      </c>
      <c r="EI59" s="48">
        <v>0</v>
      </c>
      <c r="EJ59" s="49">
        <v>0</v>
      </c>
      <c r="EK59" s="48">
        <v>0</v>
      </c>
      <c r="EL59" s="49">
        <v>0</v>
      </c>
      <c r="EM59" s="48">
        <v>0</v>
      </c>
      <c r="EN59" s="49">
        <v>0</v>
      </c>
      <c r="EO59" s="48">
        <v>0</v>
      </c>
      <c r="EP59" s="49">
        <v>0</v>
      </c>
      <c r="EQ59" s="48">
        <v>0</v>
      </c>
      <c r="ER59" s="49">
        <v>0</v>
      </c>
      <c r="ES59" s="48">
        <v>0</v>
      </c>
      <c r="ET59" s="49">
        <v>0</v>
      </c>
      <c r="EU59" s="48">
        <v>0</v>
      </c>
      <c r="EV59" s="49">
        <v>0</v>
      </c>
      <c r="EW59" s="48">
        <v>0</v>
      </c>
      <c r="EX59" s="49">
        <v>0</v>
      </c>
      <c r="EY59" s="48">
        <v>0</v>
      </c>
      <c r="EZ59" s="49">
        <v>0</v>
      </c>
      <c r="FA59" s="48">
        <v>0</v>
      </c>
      <c r="FB59" s="49">
        <v>0</v>
      </c>
      <c r="FC59" s="50">
        <v>0</v>
      </c>
      <c r="FD59" s="3"/>
      <c r="FE59" s="35"/>
      <c r="FF59" s="3"/>
      <c r="FG59" s="36"/>
      <c r="FI59" s="51" t="b">
        <v>1</v>
      </c>
    </row>
    <row r="60" spans="2:165" hidden="1" outlineLevel="1">
      <c r="B60" s="59">
        <v>53</v>
      </c>
      <c r="C60" s="60" t="s">
        <v>68</v>
      </c>
      <c r="E60" s="61">
        <v>0</v>
      </c>
      <c r="F60" s="62">
        <v>0</v>
      </c>
      <c r="G60" s="63">
        <v>0</v>
      </c>
      <c r="H60" s="62">
        <v>0</v>
      </c>
      <c r="I60" s="63">
        <v>0</v>
      </c>
      <c r="J60" s="62">
        <v>0</v>
      </c>
      <c r="K60" s="63">
        <v>0</v>
      </c>
      <c r="L60" s="62">
        <v>0</v>
      </c>
      <c r="M60" s="63">
        <v>0</v>
      </c>
      <c r="N60" s="62">
        <v>0</v>
      </c>
      <c r="O60" s="63">
        <v>0</v>
      </c>
      <c r="P60" s="62">
        <v>0</v>
      </c>
      <c r="Q60" s="63">
        <v>0</v>
      </c>
      <c r="R60" s="62">
        <v>0</v>
      </c>
      <c r="S60" s="63">
        <v>0</v>
      </c>
      <c r="T60" s="62">
        <v>0</v>
      </c>
      <c r="U60" s="63">
        <v>0</v>
      </c>
      <c r="V60" s="62">
        <v>0</v>
      </c>
      <c r="W60" s="63">
        <v>0</v>
      </c>
      <c r="X60" s="62">
        <v>0</v>
      </c>
      <c r="Y60" s="63">
        <v>0</v>
      </c>
      <c r="Z60" s="62">
        <v>0</v>
      </c>
      <c r="AA60" s="63">
        <v>0</v>
      </c>
      <c r="AB60" s="62">
        <v>0</v>
      </c>
      <c r="AC60" s="63">
        <v>0</v>
      </c>
      <c r="AD60" s="62">
        <v>0</v>
      </c>
      <c r="AE60" s="63">
        <v>0</v>
      </c>
      <c r="AF60" s="62">
        <v>0</v>
      </c>
      <c r="AG60" s="63">
        <v>0</v>
      </c>
      <c r="AH60" s="62">
        <v>0</v>
      </c>
      <c r="AI60" s="63">
        <v>0</v>
      </c>
      <c r="AJ60" s="62">
        <v>0</v>
      </c>
      <c r="AK60" s="63">
        <v>0</v>
      </c>
      <c r="AL60" s="62">
        <v>0</v>
      </c>
      <c r="AM60" s="63">
        <v>0</v>
      </c>
      <c r="AN60" s="64">
        <v>0</v>
      </c>
      <c r="AO60" s="3"/>
      <c r="AP60" s="21"/>
      <c r="AQ60" s="3"/>
      <c r="AR60" s="61">
        <v>0</v>
      </c>
      <c r="AS60" s="62">
        <v>0</v>
      </c>
      <c r="AT60" s="63">
        <v>0</v>
      </c>
      <c r="AU60" s="62">
        <v>0</v>
      </c>
      <c r="AV60" s="63">
        <v>0</v>
      </c>
      <c r="AW60" s="62">
        <v>0</v>
      </c>
      <c r="AX60" s="63">
        <v>0</v>
      </c>
      <c r="AY60" s="62">
        <v>0</v>
      </c>
      <c r="AZ60" s="63">
        <v>0</v>
      </c>
      <c r="BA60" s="62">
        <v>0</v>
      </c>
      <c r="BB60" s="63">
        <v>0</v>
      </c>
      <c r="BC60" s="62">
        <v>0</v>
      </c>
      <c r="BD60" s="63">
        <v>0</v>
      </c>
      <c r="BE60" s="62">
        <v>0</v>
      </c>
      <c r="BF60" s="63">
        <v>0</v>
      </c>
      <c r="BG60" s="62">
        <v>0</v>
      </c>
      <c r="BH60" s="63">
        <v>0</v>
      </c>
      <c r="BI60" s="62">
        <v>0</v>
      </c>
      <c r="BJ60" s="63">
        <v>0</v>
      </c>
      <c r="BK60" s="62">
        <v>0</v>
      </c>
      <c r="BL60" s="63">
        <v>0</v>
      </c>
      <c r="BM60" s="62">
        <v>0</v>
      </c>
      <c r="BN60" s="63">
        <v>0</v>
      </c>
      <c r="BO60" s="62">
        <v>0</v>
      </c>
      <c r="BP60" s="63">
        <v>0</v>
      </c>
      <c r="BQ60" s="62">
        <v>0</v>
      </c>
      <c r="BR60" s="63">
        <v>0</v>
      </c>
      <c r="BS60" s="62">
        <v>0</v>
      </c>
      <c r="BT60" s="63">
        <v>0</v>
      </c>
      <c r="BU60" s="62">
        <v>0</v>
      </c>
      <c r="BV60" s="63">
        <v>0</v>
      </c>
      <c r="BW60" s="62">
        <v>0</v>
      </c>
      <c r="BX60" s="63">
        <v>0</v>
      </c>
      <c r="BY60" s="62">
        <v>0</v>
      </c>
      <c r="BZ60" s="63">
        <v>0</v>
      </c>
      <c r="CA60" s="64">
        <v>0</v>
      </c>
      <c r="CB60" s="3"/>
      <c r="CC60" s="32"/>
      <c r="CD60" s="3"/>
      <c r="CE60" s="33"/>
      <c r="CF60" s="3"/>
      <c r="CG60" s="61">
        <v>0</v>
      </c>
      <c r="CH60" s="62">
        <v>0</v>
      </c>
      <c r="CI60" s="63">
        <v>0</v>
      </c>
      <c r="CJ60" s="62">
        <v>0</v>
      </c>
      <c r="CK60" s="63">
        <v>0</v>
      </c>
      <c r="CL60" s="62">
        <v>0</v>
      </c>
      <c r="CM60" s="63">
        <v>0</v>
      </c>
      <c r="CN60" s="62">
        <v>0</v>
      </c>
      <c r="CO60" s="63">
        <v>0</v>
      </c>
      <c r="CP60" s="62">
        <v>0</v>
      </c>
      <c r="CQ60" s="63">
        <v>0</v>
      </c>
      <c r="CR60" s="62">
        <v>0</v>
      </c>
      <c r="CS60" s="63">
        <v>0</v>
      </c>
      <c r="CT60" s="62">
        <v>0</v>
      </c>
      <c r="CU60" s="63">
        <v>0</v>
      </c>
      <c r="CV60" s="62">
        <v>0</v>
      </c>
      <c r="CW60" s="63">
        <v>0</v>
      </c>
      <c r="CX60" s="62">
        <v>0</v>
      </c>
      <c r="CY60" s="63">
        <v>0</v>
      </c>
      <c r="CZ60" s="62">
        <v>0</v>
      </c>
      <c r="DA60" s="63">
        <v>0</v>
      </c>
      <c r="DB60" s="62">
        <v>0</v>
      </c>
      <c r="DC60" s="63">
        <v>0</v>
      </c>
      <c r="DD60" s="62">
        <v>0</v>
      </c>
      <c r="DE60" s="63">
        <v>0</v>
      </c>
      <c r="DF60" s="62">
        <v>0</v>
      </c>
      <c r="DG60" s="63">
        <v>0</v>
      </c>
      <c r="DH60" s="62">
        <v>0</v>
      </c>
      <c r="DI60" s="63">
        <v>0</v>
      </c>
      <c r="DJ60" s="62">
        <v>0</v>
      </c>
      <c r="DK60" s="63">
        <v>0</v>
      </c>
      <c r="DL60" s="62">
        <v>0</v>
      </c>
      <c r="DM60" s="63">
        <v>0</v>
      </c>
      <c r="DN60" s="62">
        <v>0</v>
      </c>
      <c r="DO60" s="63">
        <v>0</v>
      </c>
      <c r="DP60" s="64">
        <v>0</v>
      </c>
      <c r="DQ60" s="3"/>
      <c r="DR60" s="34"/>
      <c r="DS60" s="3"/>
      <c r="DT60" s="61">
        <v>0</v>
      </c>
      <c r="DU60" s="62">
        <v>0</v>
      </c>
      <c r="DV60" s="63">
        <v>0</v>
      </c>
      <c r="DW60" s="62">
        <v>0</v>
      </c>
      <c r="DX60" s="63">
        <v>0</v>
      </c>
      <c r="DY60" s="62">
        <v>0</v>
      </c>
      <c r="DZ60" s="63">
        <v>0</v>
      </c>
      <c r="EA60" s="62">
        <v>0</v>
      </c>
      <c r="EB60" s="63">
        <v>0</v>
      </c>
      <c r="EC60" s="62">
        <v>0</v>
      </c>
      <c r="ED60" s="63">
        <v>0</v>
      </c>
      <c r="EE60" s="62">
        <v>0</v>
      </c>
      <c r="EF60" s="63">
        <v>0</v>
      </c>
      <c r="EG60" s="62">
        <v>0</v>
      </c>
      <c r="EH60" s="63">
        <v>0</v>
      </c>
      <c r="EI60" s="62">
        <v>0</v>
      </c>
      <c r="EJ60" s="63">
        <v>0</v>
      </c>
      <c r="EK60" s="62">
        <v>0</v>
      </c>
      <c r="EL60" s="63">
        <v>0</v>
      </c>
      <c r="EM60" s="62">
        <v>0</v>
      </c>
      <c r="EN60" s="63">
        <v>0</v>
      </c>
      <c r="EO60" s="62">
        <v>0</v>
      </c>
      <c r="EP60" s="63">
        <v>0</v>
      </c>
      <c r="EQ60" s="62">
        <v>0</v>
      </c>
      <c r="ER60" s="63">
        <v>0</v>
      </c>
      <c r="ES60" s="62">
        <v>0</v>
      </c>
      <c r="ET60" s="63">
        <v>0</v>
      </c>
      <c r="EU60" s="62">
        <v>0</v>
      </c>
      <c r="EV60" s="63">
        <v>0</v>
      </c>
      <c r="EW60" s="62">
        <v>0</v>
      </c>
      <c r="EX60" s="63">
        <v>0</v>
      </c>
      <c r="EY60" s="62">
        <v>0</v>
      </c>
      <c r="EZ60" s="63">
        <v>0</v>
      </c>
      <c r="FA60" s="62">
        <v>0</v>
      </c>
      <c r="FB60" s="63">
        <v>0</v>
      </c>
      <c r="FC60" s="64">
        <v>0</v>
      </c>
      <c r="FD60" s="3"/>
      <c r="FE60" s="35"/>
      <c r="FF60" s="3"/>
      <c r="FG60" s="36"/>
      <c r="FI60" s="65" t="b">
        <v>1</v>
      </c>
    </row>
    <row r="61" spans="2:165" hidden="1" outlineLevel="1">
      <c r="B61" s="66">
        <v>54</v>
      </c>
      <c r="C61" s="84" t="s">
        <v>69</v>
      </c>
      <c r="E61" s="68">
        <v>0</v>
      </c>
      <c r="F61" s="69">
        <v>0</v>
      </c>
      <c r="G61" s="70">
        <v>0</v>
      </c>
      <c r="H61" s="69">
        <v>0</v>
      </c>
      <c r="I61" s="70">
        <v>0</v>
      </c>
      <c r="J61" s="69">
        <v>0</v>
      </c>
      <c r="K61" s="70">
        <v>0</v>
      </c>
      <c r="L61" s="69">
        <v>0</v>
      </c>
      <c r="M61" s="70">
        <v>0</v>
      </c>
      <c r="N61" s="69">
        <v>0</v>
      </c>
      <c r="O61" s="70">
        <v>0</v>
      </c>
      <c r="P61" s="69">
        <v>0</v>
      </c>
      <c r="Q61" s="70">
        <v>0</v>
      </c>
      <c r="R61" s="69">
        <v>0</v>
      </c>
      <c r="S61" s="70">
        <v>0</v>
      </c>
      <c r="T61" s="69">
        <v>0</v>
      </c>
      <c r="U61" s="70">
        <v>0</v>
      </c>
      <c r="V61" s="69">
        <v>0</v>
      </c>
      <c r="W61" s="70">
        <v>0</v>
      </c>
      <c r="X61" s="69">
        <v>0</v>
      </c>
      <c r="Y61" s="70">
        <v>0</v>
      </c>
      <c r="Z61" s="69">
        <v>0</v>
      </c>
      <c r="AA61" s="70">
        <v>0</v>
      </c>
      <c r="AB61" s="69">
        <v>0</v>
      </c>
      <c r="AC61" s="70">
        <v>0</v>
      </c>
      <c r="AD61" s="69">
        <v>0</v>
      </c>
      <c r="AE61" s="70">
        <v>0</v>
      </c>
      <c r="AF61" s="69">
        <v>0</v>
      </c>
      <c r="AG61" s="70">
        <v>0</v>
      </c>
      <c r="AH61" s="69">
        <v>0</v>
      </c>
      <c r="AI61" s="70">
        <v>0</v>
      </c>
      <c r="AJ61" s="69">
        <v>0</v>
      </c>
      <c r="AK61" s="70">
        <v>0</v>
      </c>
      <c r="AL61" s="69">
        <v>0</v>
      </c>
      <c r="AM61" s="70">
        <v>0</v>
      </c>
      <c r="AN61" s="71">
        <v>0</v>
      </c>
      <c r="AO61" s="3"/>
      <c r="AP61" s="21"/>
      <c r="AQ61" s="3"/>
      <c r="AR61" s="68">
        <v>0</v>
      </c>
      <c r="AS61" s="69">
        <v>0</v>
      </c>
      <c r="AT61" s="70">
        <v>0</v>
      </c>
      <c r="AU61" s="69">
        <v>0</v>
      </c>
      <c r="AV61" s="70">
        <v>0</v>
      </c>
      <c r="AW61" s="69">
        <v>0</v>
      </c>
      <c r="AX61" s="70">
        <v>0</v>
      </c>
      <c r="AY61" s="69">
        <v>0</v>
      </c>
      <c r="AZ61" s="70">
        <v>0</v>
      </c>
      <c r="BA61" s="69">
        <v>0</v>
      </c>
      <c r="BB61" s="70">
        <v>0</v>
      </c>
      <c r="BC61" s="69">
        <v>0</v>
      </c>
      <c r="BD61" s="70">
        <v>0</v>
      </c>
      <c r="BE61" s="69">
        <v>0</v>
      </c>
      <c r="BF61" s="70">
        <v>0</v>
      </c>
      <c r="BG61" s="69">
        <v>0</v>
      </c>
      <c r="BH61" s="70">
        <v>0</v>
      </c>
      <c r="BI61" s="69">
        <v>0</v>
      </c>
      <c r="BJ61" s="70">
        <v>0</v>
      </c>
      <c r="BK61" s="69">
        <v>0</v>
      </c>
      <c r="BL61" s="70">
        <v>0</v>
      </c>
      <c r="BM61" s="69">
        <v>0</v>
      </c>
      <c r="BN61" s="70">
        <v>0</v>
      </c>
      <c r="BO61" s="69">
        <v>0</v>
      </c>
      <c r="BP61" s="70">
        <v>0</v>
      </c>
      <c r="BQ61" s="69">
        <v>0</v>
      </c>
      <c r="BR61" s="70">
        <v>0</v>
      </c>
      <c r="BS61" s="69">
        <v>0</v>
      </c>
      <c r="BT61" s="70">
        <v>0</v>
      </c>
      <c r="BU61" s="69">
        <v>0</v>
      </c>
      <c r="BV61" s="70">
        <v>0</v>
      </c>
      <c r="BW61" s="69">
        <v>0</v>
      </c>
      <c r="BX61" s="70">
        <v>0</v>
      </c>
      <c r="BY61" s="69">
        <v>0</v>
      </c>
      <c r="BZ61" s="70">
        <v>0</v>
      </c>
      <c r="CA61" s="71">
        <v>0</v>
      </c>
      <c r="CB61" s="3"/>
      <c r="CC61" s="32"/>
      <c r="CD61" s="3"/>
      <c r="CE61" s="33"/>
      <c r="CF61" s="3"/>
      <c r="CG61" s="68">
        <v>0</v>
      </c>
      <c r="CH61" s="69">
        <v>0</v>
      </c>
      <c r="CI61" s="70">
        <v>0</v>
      </c>
      <c r="CJ61" s="69">
        <v>0</v>
      </c>
      <c r="CK61" s="70">
        <v>0</v>
      </c>
      <c r="CL61" s="69">
        <v>0</v>
      </c>
      <c r="CM61" s="70">
        <v>0</v>
      </c>
      <c r="CN61" s="69">
        <v>0</v>
      </c>
      <c r="CO61" s="70">
        <v>0</v>
      </c>
      <c r="CP61" s="69">
        <v>0</v>
      </c>
      <c r="CQ61" s="70">
        <v>0</v>
      </c>
      <c r="CR61" s="69">
        <v>0</v>
      </c>
      <c r="CS61" s="70">
        <v>0</v>
      </c>
      <c r="CT61" s="69">
        <v>0</v>
      </c>
      <c r="CU61" s="70">
        <v>0</v>
      </c>
      <c r="CV61" s="69">
        <v>0</v>
      </c>
      <c r="CW61" s="70">
        <v>0</v>
      </c>
      <c r="CX61" s="69">
        <v>0</v>
      </c>
      <c r="CY61" s="70">
        <v>0</v>
      </c>
      <c r="CZ61" s="69">
        <v>0</v>
      </c>
      <c r="DA61" s="70">
        <v>0</v>
      </c>
      <c r="DB61" s="69">
        <v>0</v>
      </c>
      <c r="DC61" s="70">
        <v>0</v>
      </c>
      <c r="DD61" s="69">
        <v>0</v>
      </c>
      <c r="DE61" s="70">
        <v>0</v>
      </c>
      <c r="DF61" s="69">
        <v>0</v>
      </c>
      <c r="DG61" s="70">
        <v>0</v>
      </c>
      <c r="DH61" s="69">
        <v>0</v>
      </c>
      <c r="DI61" s="70">
        <v>0</v>
      </c>
      <c r="DJ61" s="69">
        <v>0</v>
      </c>
      <c r="DK61" s="70">
        <v>0</v>
      </c>
      <c r="DL61" s="69">
        <v>0</v>
      </c>
      <c r="DM61" s="70">
        <v>0</v>
      </c>
      <c r="DN61" s="69">
        <v>0</v>
      </c>
      <c r="DO61" s="70">
        <v>0</v>
      </c>
      <c r="DP61" s="71">
        <v>0</v>
      </c>
      <c r="DQ61" s="3"/>
      <c r="DR61" s="34"/>
      <c r="DS61" s="3"/>
      <c r="DT61" s="68">
        <v>0</v>
      </c>
      <c r="DU61" s="69">
        <v>0</v>
      </c>
      <c r="DV61" s="70">
        <v>0</v>
      </c>
      <c r="DW61" s="69">
        <v>0</v>
      </c>
      <c r="DX61" s="70">
        <v>0</v>
      </c>
      <c r="DY61" s="69">
        <v>0</v>
      </c>
      <c r="DZ61" s="70">
        <v>0</v>
      </c>
      <c r="EA61" s="69">
        <v>0</v>
      </c>
      <c r="EB61" s="70">
        <v>0</v>
      </c>
      <c r="EC61" s="69">
        <v>0</v>
      </c>
      <c r="ED61" s="70">
        <v>0</v>
      </c>
      <c r="EE61" s="69">
        <v>0</v>
      </c>
      <c r="EF61" s="70">
        <v>0</v>
      </c>
      <c r="EG61" s="69">
        <v>0</v>
      </c>
      <c r="EH61" s="70">
        <v>0</v>
      </c>
      <c r="EI61" s="69">
        <v>0</v>
      </c>
      <c r="EJ61" s="70">
        <v>0</v>
      </c>
      <c r="EK61" s="69">
        <v>0</v>
      </c>
      <c r="EL61" s="70">
        <v>0</v>
      </c>
      <c r="EM61" s="69">
        <v>0</v>
      </c>
      <c r="EN61" s="70">
        <v>0</v>
      </c>
      <c r="EO61" s="69">
        <v>0</v>
      </c>
      <c r="EP61" s="70">
        <v>0</v>
      </c>
      <c r="EQ61" s="69">
        <v>0</v>
      </c>
      <c r="ER61" s="70">
        <v>0</v>
      </c>
      <c r="ES61" s="69">
        <v>0</v>
      </c>
      <c r="ET61" s="70">
        <v>0</v>
      </c>
      <c r="EU61" s="69">
        <v>0</v>
      </c>
      <c r="EV61" s="70">
        <v>0</v>
      </c>
      <c r="EW61" s="69">
        <v>0</v>
      </c>
      <c r="EX61" s="70">
        <v>0</v>
      </c>
      <c r="EY61" s="69">
        <v>0</v>
      </c>
      <c r="EZ61" s="70">
        <v>0</v>
      </c>
      <c r="FA61" s="69">
        <v>0</v>
      </c>
      <c r="FB61" s="70">
        <v>0</v>
      </c>
      <c r="FC61" s="71">
        <v>0</v>
      </c>
      <c r="FD61" s="3"/>
      <c r="FE61" s="35"/>
      <c r="FF61" s="3"/>
      <c r="FG61" s="36"/>
      <c r="FI61" s="72" t="b">
        <v>1</v>
      </c>
    </row>
    <row r="62" spans="2:165" hidden="1" outlineLevel="1">
      <c r="B62" s="52">
        <v>55</v>
      </c>
      <c r="C62" s="53" t="s">
        <v>70</v>
      </c>
      <c r="E62" s="54">
        <v>0</v>
      </c>
      <c r="F62" s="55">
        <v>0</v>
      </c>
      <c r="G62" s="56">
        <v>0</v>
      </c>
      <c r="H62" s="55">
        <v>0</v>
      </c>
      <c r="I62" s="56">
        <v>0</v>
      </c>
      <c r="J62" s="55">
        <v>0</v>
      </c>
      <c r="K62" s="56">
        <v>0</v>
      </c>
      <c r="L62" s="55">
        <v>0</v>
      </c>
      <c r="M62" s="56">
        <v>0</v>
      </c>
      <c r="N62" s="55">
        <v>0</v>
      </c>
      <c r="O62" s="56">
        <v>0</v>
      </c>
      <c r="P62" s="55">
        <v>0</v>
      </c>
      <c r="Q62" s="56">
        <v>0</v>
      </c>
      <c r="R62" s="55">
        <v>0</v>
      </c>
      <c r="S62" s="56">
        <v>0</v>
      </c>
      <c r="T62" s="55">
        <v>0</v>
      </c>
      <c r="U62" s="56">
        <v>0</v>
      </c>
      <c r="V62" s="55">
        <v>0</v>
      </c>
      <c r="W62" s="56">
        <v>0</v>
      </c>
      <c r="X62" s="55">
        <v>0</v>
      </c>
      <c r="Y62" s="56">
        <v>0</v>
      </c>
      <c r="Z62" s="55">
        <v>0</v>
      </c>
      <c r="AA62" s="56">
        <v>0</v>
      </c>
      <c r="AB62" s="55">
        <v>0</v>
      </c>
      <c r="AC62" s="56">
        <v>0</v>
      </c>
      <c r="AD62" s="55">
        <v>0</v>
      </c>
      <c r="AE62" s="56">
        <v>0</v>
      </c>
      <c r="AF62" s="55">
        <v>0</v>
      </c>
      <c r="AG62" s="56">
        <v>0</v>
      </c>
      <c r="AH62" s="55">
        <v>0</v>
      </c>
      <c r="AI62" s="56">
        <v>0</v>
      </c>
      <c r="AJ62" s="55">
        <v>0</v>
      </c>
      <c r="AK62" s="56">
        <v>0</v>
      </c>
      <c r="AL62" s="55">
        <v>0</v>
      </c>
      <c r="AM62" s="56">
        <v>0</v>
      </c>
      <c r="AN62" s="57">
        <v>0</v>
      </c>
      <c r="AO62" s="3"/>
      <c r="AP62" s="21"/>
      <c r="AQ62" s="3"/>
      <c r="AR62" s="54">
        <v>0</v>
      </c>
      <c r="AS62" s="55">
        <v>0</v>
      </c>
      <c r="AT62" s="56">
        <v>0</v>
      </c>
      <c r="AU62" s="55">
        <v>0</v>
      </c>
      <c r="AV62" s="56">
        <v>0</v>
      </c>
      <c r="AW62" s="55">
        <v>0</v>
      </c>
      <c r="AX62" s="56">
        <v>0</v>
      </c>
      <c r="AY62" s="55">
        <v>0</v>
      </c>
      <c r="AZ62" s="56">
        <v>0</v>
      </c>
      <c r="BA62" s="55">
        <v>0</v>
      </c>
      <c r="BB62" s="56">
        <v>0</v>
      </c>
      <c r="BC62" s="55">
        <v>0</v>
      </c>
      <c r="BD62" s="56">
        <v>0</v>
      </c>
      <c r="BE62" s="55">
        <v>0</v>
      </c>
      <c r="BF62" s="56">
        <v>0</v>
      </c>
      <c r="BG62" s="55">
        <v>0</v>
      </c>
      <c r="BH62" s="56">
        <v>0</v>
      </c>
      <c r="BI62" s="55">
        <v>0</v>
      </c>
      <c r="BJ62" s="56">
        <v>0</v>
      </c>
      <c r="BK62" s="55">
        <v>0</v>
      </c>
      <c r="BL62" s="56">
        <v>0</v>
      </c>
      <c r="BM62" s="55">
        <v>0</v>
      </c>
      <c r="BN62" s="56">
        <v>0</v>
      </c>
      <c r="BO62" s="55">
        <v>0</v>
      </c>
      <c r="BP62" s="56">
        <v>0</v>
      </c>
      <c r="BQ62" s="55">
        <v>0</v>
      </c>
      <c r="BR62" s="56">
        <v>0</v>
      </c>
      <c r="BS62" s="55">
        <v>0</v>
      </c>
      <c r="BT62" s="56">
        <v>0</v>
      </c>
      <c r="BU62" s="55">
        <v>0</v>
      </c>
      <c r="BV62" s="56">
        <v>0</v>
      </c>
      <c r="BW62" s="55">
        <v>0</v>
      </c>
      <c r="BX62" s="56">
        <v>0</v>
      </c>
      <c r="BY62" s="55">
        <v>0</v>
      </c>
      <c r="BZ62" s="56">
        <v>0</v>
      </c>
      <c r="CA62" s="57">
        <v>0</v>
      </c>
      <c r="CB62" s="3"/>
      <c r="CC62" s="32"/>
      <c r="CD62" s="3"/>
      <c r="CE62" s="33"/>
      <c r="CF62" s="3"/>
      <c r="CG62" s="54">
        <v>0</v>
      </c>
      <c r="CH62" s="55">
        <v>0</v>
      </c>
      <c r="CI62" s="56">
        <v>0</v>
      </c>
      <c r="CJ62" s="55">
        <v>0</v>
      </c>
      <c r="CK62" s="56">
        <v>0</v>
      </c>
      <c r="CL62" s="55">
        <v>0</v>
      </c>
      <c r="CM62" s="56">
        <v>0</v>
      </c>
      <c r="CN62" s="55">
        <v>0</v>
      </c>
      <c r="CO62" s="56">
        <v>0</v>
      </c>
      <c r="CP62" s="55">
        <v>0</v>
      </c>
      <c r="CQ62" s="56">
        <v>0</v>
      </c>
      <c r="CR62" s="55">
        <v>0</v>
      </c>
      <c r="CS62" s="56">
        <v>0</v>
      </c>
      <c r="CT62" s="55">
        <v>0</v>
      </c>
      <c r="CU62" s="56">
        <v>0</v>
      </c>
      <c r="CV62" s="55">
        <v>0</v>
      </c>
      <c r="CW62" s="56">
        <v>0</v>
      </c>
      <c r="CX62" s="55">
        <v>0</v>
      </c>
      <c r="CY62" s="56">
        <v>0</v>
      </c>
      <c r="CZ62" s="55">
        <v>0</v>
      </c>
      <c r="DA62" s="56">
        <v>0</v>
      </c>
      <c r="DB62" s="55">
        <v>0</v>
      </c>
      <c r="DC62" s="56">
        <v>0</v>
      </c>
      <c r="DD62" s="55">
        <v>0</v>
      </c>
      <c r="DE62" s="56">
        <v>0</v>
      </c>
      <c r="DF62" s="55">
        <v>0</v>
      </c>
      <c r="DG62" s="56">
        <v>0</v>
      </c>
      <c r="DH62" s="55">
        <v>0</v>
      </c>
      <c r="DI62" s="56">
        <v>0</v>
      </c>
      <c r="DJ62" s="55">
        <v>0</v>
      </c>
      <c r="DK62" s="56">
        <v>0</v>
      </c>
      <c r="DL62" s="55">
        <v>0</v>
      </c>
      <c r="DM62" s="56">
        <v>0</v>
      </c>
      <c r="DN62" s="55">
        <v>0</v>
      </c>
      <c r="DO62" s="56">
        <v>0</v>
      </c>
      <c r="DP62" s="57">
        <v>0</v>
      </c>
      <c r="DQ62" s="3"/>
      <c r="DR62" s="34"/>
      <c r="DS62" s="3"/>
      <c r="DT62" s="54">
        <v>0</v>
      </c>
      <c r="DU62" s="55">
        <v>0</v>
      </c>
      <c r="DV62" s="56">
        <v>0</v>
      </c>
      <c r="DW62" s="55">
        <v>0</v>
      </c>
      <c r="DX62" s="56">
        <v>0</v>
      </c>
      <c r="DY62" s="55">
        <v>0</v>
      </c>
      <c r="DZ62" s="56">
        <v>0</v>
      </c>
      <c r="EA62" s="55">
        <v>0</v>
      </c>
      <c r="EB62" s="56">
        <v>0</v>
      </c>
      <c r="EC62" s="55">
        <v>0</v>
      </c>
      <c r="ED62" s="56">
        <v>0</v>
      </c>
      <c r="EE62" s="55">
        <v>0</v>
      </c>
      <c r="EF62" s="56">
        <v>0</v>
      </c>
      <c r="EG62" s="55">
        <v>0</v>
      </c>
      <c r="EH62" s="56">
        <v>0</v>
      </c>
      <c r="EI62" s="55">
        <v>0</v>
      </c>
      <c r="EJ62" s="56">
        <v>0</v>
      </c>
      <c r="EK62" s="55">
        <v>0</v>
      </c>
      <c r="EL62" s="56">
        <v>0</v>
      </c>
      <c r="EM62" s="55">
        <v>0</v>
      </c>
      <c r="EN62" s="56">
        <v>0</v>
      </c>
      <c r="EO62" s="55">
        <v>0</v>
      </c>
      <c r="EP62" s="56">
        <v>0</v>
      </c>
      <c r="EQ62" s="55">
        <v>0</v>
      </c>
      <c r="ER62" s="56">
        <v>0</v>
      </c>
      <c r="ES62" s="55">
        <v>0</v>
      </c>
      <c r="ET62" s="56">
        <v>0</v>
      </c>
      <c r="EU62" s="55">
        <v>0</v>
      </c>
      <c r="EV62" s="56">
        <v>0</v>
      </c>
      <c r="EW62" s="55">
        <v>0</v>
      </c>
      <c r="EX62" s="56">
        <v>0</v>
      </c>
      <c r="EY62" s="55">
        <v>0</v>
      </c>
      <c r="EZ62" s="56">
        <v>0</v>
      </c>
      <c r="FA62" s="55">
        <v>0</v>
      </c>
      <c r="FB62" s="56">
        <v>0</v>
      </c>
      <c r="FC62" s="57">
        <v>0</v>
      </c>
      <c r="FD62" s="3"/>
      <c r="FE62" s="35"/>
      <c r="FF62" s="3"/>
      <c r="FG62" s="36"/>
      <c r="FI62" s="58" t="b">
        <v>1</v>
      </c>
    </row>
    <row r="63" spans="2:165" hidden="1" outlineLevel="1">
      <c r="B63" s="75">
        <v>56</v>
      </c>
      <c r="C63" s="83" t="s">
        <v>71</v>
      </c>
      <c r="E63" s="77">
        <v>0</v>
      </c>
      <c r="F63" s="78">
        <v>0</v>
      </c>
      <c r="G63" s="79">
        <v>0</v>
      </c>
      <c r="H63" s="78">
        <v>0</v>
      </c>
      <c r="I63" s="79">
        <v>0</v>
      </c>
      <c r="J63" s="78">
        <v>0</v>
      </c>
      <c r="K63" s="79">
        <v>0</v>
      </c>
      <c r="L63" s="78">
        <v>0</v>
      </c>
      <c r="M63" s="79">
        <v>0</v>
      </c>
      <c r="N63" s="78">
        <v>0</v>
      </c>
      <c r="O63" s="79">
        <v>0</v>
      </c>
      <c r="P63" s="78">
        <v>0</v>
      </c>
      <c r="Q63" s="79">
        <v>0</v>
      </c>
      <c r="R63" s="78">
        <v>0</v>
      </c>
      <c r="S63" s="79">
        <v>0</v>
      </c>
      <c r="T63" s="78">
        <v>0</v>
      </c>
      <c r="U63" s="79">
        <v>0</v>
      </c>
      <c r="V63" s="78">
        <v>0</v>
      </c>
      <c r="W63" s="79">
        <v>0</v>
      </c>
      <c r="X63" s="78">
        <v>0</v>
      </c>
      <c r="Y63" s="79">
        <v>0</v>
      </c>
      <c r="Z63" s="78">
        <v>0</v>
      </c>
      <c r="AA63" s="79">
        <v>0</v>
      </c>
      <c r="AB63" s="78">
        <v>0</v>
      </c>
      <c r="AC63" s="79">
        <v>0</v>
      </c>
      <c r="AD63" s="78">
        <v>0</v>
      </c>
      <c r="AE63" s="79">
        <v>0</v>
      </c>
      <c r="AF63" s="78">
        <v>0</v>
      </c>
      <c r="AG63" s="79">
        <v>0</v>
      </c>
      <c r="AH63" s="78">
        <v>0</v>
      </c>
      <c r="AI63" s="79">
        <v>0</v>
      </c>
      <c r="AJ63" s="78">
        <v>0</v>
      </c>
      <c r="AK63" s="79">
        <v>0</v>
      </c>
      <c r="AL63" s="78">
        <v>0</v>
      </c>
      <c r="AM63" s="79">
        <v>0</v>
      </c>
      <c r="AN63" s="80">
        <v>0</v>
      </c>
      <c r="AO63" s="3"/>
      <c r="AP63" s="21"/>
      <c r="AQ63" s="3"/>
      <c r="AR63" s="77">
        <v>0</v>
      </c>
      <c r="AS63" s="78">
        <v>0</v>
      </c>
      <c r="AT63" s="79">
        <v>0</v>
      </c>
      <c r="AU63" s="78">
        <v>0</v>
      </c>
      <c r="AV63" s="79">
        <v>0</v>
      </c>
      <c r="AW63" s="78">
        <v>0</v>
      </c>
      <c r="AX63" s="79">
        <v>0</v>
      </c>
      <c r="AY63" s="78">
        <v>0</v>
      </c>
      <c r="AZ63" s="79">
        <v>0</v>
      </c>
      <c r="BA63" s="78">
        <v>0</v>
      </c>
      <c r="BB63" s="79">
        <v>0</v>
      </c>
      <c r="BC63" s="78">
        <v>0</v>
      </c>
      <c r="BD63" s="79">
        <v>0</v>
      </c>
      <c r="BE63" s="78">
        <v>0</v>
      </c>
      <c r="BF63" s="79">
        <v>0</v>
      </c>
      <c r="BG63" s="78">
        <v>0</v>
      </c>
      <c r="BH63" s="79">
        <v>0</v>
      </c>
      <c r="BI63" s="78">
        <v>0</v>
      </c>
      <c r="BJ63" s="79">
        <v>0</v>
      </c>
      <c r="BK63" s="78">
        <v>0</v>
      </c>
      <c r="BL63" s="79">
        <v>0</v>
      </c>
      <c r="BM63" s="78">
        <v>0</v>
      </c>
      <c r="BN63" s="79">
        <v>0</v>
      </c>
      <c r="BO63" s="78">
        <v>0</v>
      </c>
      <c r="BP63" s="79">
        <v>0</v>
      </c>
      <c r="BQ63" s="78">
        <v>0</v>
      </c>
      <c r="BR63" s="79">
        <v>0</v>
      </c>
      <c r="BS63" s="78">
        <v>0</v>
      </c>
      <c r="BT63" s="79">
        <v>0</v>
      </c>
      <c r="BU63" s="78">
        <v>0</v>
      </c>
      <c r="BV63" s="79">
        <v>0</v>
      </c>
      <c r="BW63" s="78">
        <v>0</v>
      </c>
      <c r="BX63" s="79">
        <v>0</v>
      </c>
      <c r="BY63" s="78">
        <v>0</v>
      </c>
      <c r="BZ63" s="79">
        <v>0</v>
      </c>
      <c r="CA63" s="80">
        <v>0</v>
      </c>
      <c r="CB63" s="3"/>
      <c r="CC63" s="32"/>
      <c r="CD63" s="3"/>
      <c r="CE63" s="33"/>
      <c r="CF63" s="3"/>
      <c r="CG63" s="77">
        <v>0</v>
      </c>
      <c r="CH63" s="78">
        <v>0</v>
      </c>
      <c r="CI63" s="79">
        <v>0</v>
      </c>
      <c r="CJ63" s="78">
        <v>0</v>
      </c>
      <c r="CK63" s="79">
        <v>0</v>
      </c>
      <c r="CL63" s="78">
        <v>0</v>
      </c>
      <c r="CM63" s="79">
        <v>0</v>
      </c>
      <c r="CN63" s="78">
        <v>0</v>
      </c>
      <c r="CO63" s="79">
        <v>0</v>
      </c>
      <c r="CP63" s="78">
        <v>0</v>
      </c>
      <c r="CQ63" s="79">
        <v>0</v>
      </c>
      <c r="CR63" s="78">
        <v>0</v>
      </c>
      <c r="CS63" s="79">
        <v>0</v>
      </c>
      <c r="CT63" s="78">
        <v>0</v>
      </c>
      <c r="CU63" s="79">
        <v>0</v>
      </c>
      <c r="CV63" s="78">
        <v>0</v>
      </c>
      <c r="CW63" s="79">
        <v>0</v>
      </c>
      <c r="CX63" s="78">
        <v>0</v>
      </c>
      <c r="CY63" s="79">
        <v>0</v>
      </c>
      <c r="CZ63" s="78">
        <v>0</v>
      </c>
      <c r="DA63" s="79">
        <v>0</v>
      </c>
      <c r="DB63" s="78">
        <v>0</v>
      </c>
      <c r="DC63" s="79">
        <v>0</v>
      </c>
      <c r="DD63" s="78">
        <v>0</v>
      </c>
      <c r="DE63" s="79">
        <v>0</v>
      </c>
      <c r="DF63" s="78">
        <v>0</v>
      </c>
      <c r="DG63" s="79">
        <v>0</v>
      </c>
      <c r="DH63" s="78">
        <v>0</v>
      </c>
      <c r="DI63" s="79">
        <v>0</v>
      </c>
      <c r="DJ63" s="78">
        <v>0</v>
      </c>
      <c r="DK63" s="79">
        <v>0</v>
      </c>
      <c r="DL63" s="78">
        <v>0</v>
      </c>
      <c r="DM63" s="79">
        <v>0</v>
      </c>
      <c r="DN63" s="78">
        <v>0</v>
      </c>
      <c r="DO63" s="79">
        <v>0</v>
      </c>
      <c r="DP63" s="80">
        <v>0</v>
      </c>
      <c r="DQ63" s="3"/>
      <c r="DR63" s="34"/>
      <c r="DS63" s="3"/>
      <c r="DT63" s="77">
        <v>0</v>
      </c>
      <c r="DU63" s="78">
        <v>0</v>
      </c>
      <c r="DV63" s="79">
        <v>0</v>
      </c>
      <c r="DW63" s="78">
        <v>0</v>
      </c>
      <c r="DX63" s="79">
        <v>0</v>
      </c>
      <c r="DY63" s="78">
        <v>0</v>
      </c>
      <c r="DZ63" s="79">
        <v>0</v>
      </c>
      <c r="EA63" s="78">
        <v>0</v>
      </c>
      <c r="EB63" s="79">
        <v>0</v>
      </c>
      <c r="EC63" s="78">
        <v>0</v>
      </c>
      <c r="ED63" s="79">
        <v>0</v>
      </c>
      <c r="EE63" s="78">
        <v>0</v>
      </c>
      <c r="EF63" s="79">
        <v>0</v>
      </c>
      <c r="EG63" s="78">
        <v>0</v>
      </c>
      <c r="EH63" s="79">
        <v>0</v>
      </c>
      <c r="EI63" s="78">
        <v>0</v>
      </c>
      <c r="EJ63" s="79">
        <v>0</v>
      </c>
      <c r="EK63" s="78">
        <v>0</v>
      </c>
      <c r="EL63" s="79">
        <v>0</v>
      </c>
      <c r="EM63" s="78">
        <v>0</v>
      </c>
      <c r="EN63" s="79">
        <v>0</v>
      </c>
      <c r="EO63" s="78">
        <v>0</v>
      </c>
      <c r="EP63" s="79">
        <v>0</v>
      </c>
      <c r="EQ63" s="78">
        <v>0</v>
      </c>
      <c r="ER63" s="79">
        <v>0</v>
      </c>
      <c r="ES63" s="78">
        <v>0</v>
      </c>
      <c r="ET63" s="79">
        <v>0</v>
      </c>
      <c r="EU63" s="78">
        <v>0</v>
      </c>
      <c r="EV63" s="79">
        <v>0</v>
      </c>
      <c r="EW63" s="78">
        <v>0</v>
      </c>
      <c r="EX63" s="79">
        <v>0</v>
      </c>
      <c r="EY63" s="78">
        <v>0</v>
      </c>
      <c r="EZ63" s="79">
        <v>0</v>
      </c>
      <c r="FA63" s="78">
        <v>0</v>
      </c>
      <c r="FB63" s="79">
        <v>0</v>
      </c>
      <c r="FC63" s="80">
        <v>0</v>
      </c>
      <c r="FD63" s="3"/>
      <c r="FE63" s="35"/>
      <c r="FF63" s="3"/>
      <c r="FG63" s="36"/>
      <c r="FI63" s="81" t="b">
        <v>1</v>
      </c>
    </row>
    <row r="64" spans="2:165" hidden="1" outlineLevel="1">
      <c r="B64" s="38">
        <v>57</v>
      </c>
      <c r="C64" s="39" t="s">
        <v>72</v>
      </c>
      <c r="E64" s="40">
        <v>0</v>
      </c>
      <c r="F64" s="41">
        <v>0</v>
      </c>
      <c r="G64" s="42">
        <v>0</v>
      </c>
      <c r="H64" s="41">
        <v>0</v>
      </c>
      <c r="I64" s="42">
        <v>0</v>
      </c>
      <c r="J64" s="41">
        <v>0</v>
      </c>
      <c r="K64" s="42">
        <v>0</v>
      </c>
      <c r="L64" s="41">
        <v>0</v>
      </c>
      <c r="M64" s="42">
        <v>0</v>
      </c>
      <c r="N64" s="41">
        <v>0</v>
      </c>
      <c r="O64" s="42">
        <v>0</v>
      </c>
      <c r="P64" s="41">
        <v>0</v>
      </c>
      <c r="Q64" s="42">
        <v>0</v>
      </c>
      <c r="R64" s="41">
        <v>0</v>
      </c>
      <c r="S64" s="42">
        <v>0</v>
      </c>
      <c r="T64" s="41">
        <v>0</v>
      </c>
      <c r="U64" s="42">
        <v>0</v>
      </c>
      <c r="V64" s="41">
        <v>0</v>
      </c>
      <c r="W64" s="42">
        <v>0</v>
      </c>
      <c r="X64" s="41">
        <v>0</v>
      </c>
      <c r="Y64" s="42">
        <v>0</v>
      </c>
      <c r="Z64" s="41">
        <v>0</v>
      </c>
      <c r="AA64" s="42">
        <v>0</v>
      </c>
      <c r="AB64" s="41">
        <v>0</v>
      </c>
      <c r="AC64" s="42">
        <v>0</v>
      </c>
      <c r="AD64" s="41">
        <v>0</v>
      </c>
      <c r="AE64" s="42">
        <v>0</v>
      </c>
      <c r="AF64" s="41">
        <v>0</v>
      </c>
      <c r="AG64" s="42">
        <v>0</v>
      </c>
      <c r="AH64" s="41">
        <v>0</v>
      </c>
      <c r="AI64" s="42">
        <v>0</v>
      </c>
      <c r="AJ64" s="41">
        <v>0</v>
      </c>
      <c r="AK64" s="42">
        <v>0</v>
      </c>
      <c r="AL64" s="41">
        <v>0</v>
      </c>
      <c r="AM64" s="42">
        <v>0</v>
      </c>
      <c r="AN64" s="43">
        <v>0</v>
      </c>
      <c r="AO64" s="3"/>
      <c r="AP64" s="21"/>
      <c r="AQ64" s="3"/>
      <c r="AR64" s="40">
        <v>0</v>
      </c>
      <c r="AS64" s="41">
        <v>0</v>
      </c>
      <c r="AT64" s="42">
        <v>0</v>
      </c>
      <c r="AU64" s="41">
        <v>0</v>
      </c>
      <c r="AV64" s="42">
        <v>0</v>
      </c>
      <c r="AW64" s="41">
        <v>0</v>
      </c>
      <c r="AX64" s="42">
        <v>0</v>
      </c>
      <c r="AY64" s="41">
        <v>0</v>
      </c>
      <c r="AZ64" s="42">
        <v>0</v>
      </c>
      <c r="BA64" s="41">
        <v>0</v>
      </c>
      <c r="BB64" s="42">
        <v>0</v>
      </c>
      <c r="BC64" s="41">
        <v>0</v>
      </c>
      <c r="BD64" s="42">
        <v>0</v>
      </c>
      <c r="BE64" s="41">
        <v>0</v>
      </c>
      <c r="BF64" s="42">
        <v>0</v>
      </c>
      <c r="BG64" s="41">
        <v>0</v>
      </c>
      <c r="BH64" s="42">
        <v>0</v>
      </c>
      <c r="BI64" s="41">
        <v>0</v>
      </c>
      <c r="BJ64" s="42">
        <v>0</v>
      </c>
      <c r="BK64" s="41">
        <v>0</v>
      </c>
      <c r="BL64" s="42">
        <v>0</v>
      </c>
      <c r="BM64" s="41">
        <v>0</v>
      </c>
      <c r="BN64" s="42">
        <v>0</v>
      </c>
      <c r="BO64" s="41">
        <v>0</v>
      </c>
      <c r="BP64" s="42">
        <v>0</v>
      </c>
      <c r="BQ64" s="41">
        <v>0</v>
      </c>
      <c r="BR64" s="42">
        <v>0</v>
      </c>
      <c r="BS64" s="41">
        <v>0</v>
      </c>
      <c r="BT64" s="42">
        <v>0</v>
      </c>
      <c r="BU64" s="41">
        <v>0</v>
      </c>
      <c r="BV64" s="42">
        <v>0</v>
      </c>
      <c r="BW64" s="41">
        <v>0</v>
      </c>
      <c r="BX64" s="42">
        <v>0</v>
      </c>
      <c r="BY64" s="41">
        <v>0</v>
      </c>
      <c r="BZ64" s="42">
        <v>0</v>
      </c>
      <c r="CA64" s="43">
        <v>0</v>
      </c>
      <c r="CB64" s="3"/>
      <c r="CC64" s="32"/>
      <c r="CD64" s="3"/>
      <c r="CE64" s="33"/>
      <c r="CF64" s="3"/>
      <c r="CG64" s="40">
        <v>0</v>
      </c>
      <c r="CH64" s="41">
        <v>0</v>
      </c>
      <c r="CI64" s="42">
        <v>0</v>
      </c>
      <c r="CJ64" s="41">
        <v>0</v>
      </c>
      <c r="CK64" s="42">
        <v>0</v>
      </c>
      <c r="CL64" s="41">
        <v>0</v>
      </c>
      <c r="CM64" s="42">
        <v>0</v>
      </c>
      <c r="CN64" s="41">
        <v>0</v>
      </c>
      <c r="CO64" s="42">
        <v>0</v>
      </c>
      <c r="CP64" s="41">
        <v>0</v>
      </c>
      <c r="CQ64" s="42">
        <v>0</v>
      </c>
      <c r="CR64" s="41">
        <v>0</v>
      </c>
      <c r="CS64" s="42">
        <v>0</v>
      </c>
      <c r="CT64" s="41">
        <v>0</v>
      </c>
      <c r="CU64" s="42">
        <v>0</v>
      </c>
      <c r="CV64" s="41">
        <v>0</v>
      </c>
      <c r="CW64" s="42">
        <v>0</v>
      </c>
      <c r="CX64" s="41">
        <v>0</v>
      </c>
      <c r="CY64" s="42">
        <v>0</v>
      </c>
      <c r="CZ64" s="41">
        <v>0</v>
      </c>
      <c r="DA64" s="42">
        <v>0</v>
      </c>
      <c r="DB64" s="41">
        <v>0</v>
      </c>
      <c r="DC64" s="42">
        <v>0</v>
      </c>
      <c r="DD64" s="41">
        <v>0</v>
      </c>
      <c r="DE64" s="42">
        <v>0</v>
      </c>
      <c r="DF64" s="41">
        <v>0</v>
      </c>
      <c r="DG64" s="42">
        <v>0</v>
      </c>
      <c r="DH64" s="41">
        <v>0</v>
      </c>
      <c r="DI64" s="42">
        <v>0</v>
      </c>
      <c r="DJ64" s="41">
        <v>0</v>
      </c>
      <c r="DK64" s="42">
        <v>0</v>
      </c>
      <c r="DL64" s="41">
        <v>0</v>
      </c>
      <c r="DM64" s="42">
        <v>0</v>
      </c>
      <c r="DN64" s="41">
        <v>0</v>
      </c>
      <c r="DO64" s="42">
        <v>0</v>
      </c>
      <c r="DP64" s="43">
        <v>0</v>
      </c>
      <c r="DQ64" s="3"/>
      <c r="DR64" s="34"/>
      <c r="DS64" s="3"/>
      <c r="DT64" s="40">
        <v>0</v>
      </c>
      <c r="DU64" s="41">
        <v>0</v>
      </c>
      <c r="DV64" s="42">
        <v>0</v>
      </c>
      <c r="DW64" s="41">
        <v>0</v>
      </c>
      <c r="DX64" s="42">
        <v>0</v>
      </c>
      <c r="DY64" s="41">
        <v>0</v>
      </c>
      <c r="DZ64" s="42">
        <v>0</v>
      </c>
      <c r="EA64" s="41">
        <v>0</v>
      </c>
      <c r="EB64" s="42">
        <v>0</v>
      </c>
      <c r="EC64" s="41">
        <v>0</v>
      </c>
      <c r="ED64" s="42">
        <v>0</v>
      </c>
      <c r="EE64" s="41">
        <v>0</v>
      </c>
      <c r="EF64" s="42">
        <v>0</v>
      </c>
      <c r="EG64" s="41">
        <v>0</v>
      </c>
      <c r="EH64" s="42">
        <v>0</v>
      </c>
      <c r="EI64" s="41">
        <v>0</v>
      </c>
      <c r="EJ64" s="42">
        <v>0</v>
      </c>
      <c r="EK64" s="41">
        <v>0</v>
      </c>
      <c r="EL64" s="42">
        <v>0</v>
      </c>
      <c r="EM64" s="41">
        <v>0</v>
      </c>
      <c r="EN64" s="42">
        <v>0</v>
      </c>
      <c r="EO64" s="41">
        <v>0</v>
      </c>
      <c r="EP64" s="42">
        <v>0</v>
      </c>
      <c r="EQ64" s="41">
        <v>0</v>
      </c>
      <c r="ER64" s="42">
        <v>0</v>
      </c>
      <c r="ES64" s="41">
        <v>0</v>
      </c>
      <c r="ET64" s="42">
        <v>0</v>
      </c>
      <c r="EU64" s="41">
        <v>0</v>
      </c>
      <c r="EV64" s="42">
        <v>0</v>
      </c>
      <c r="EW64" s="41">
        <v>0</v>
      </c>
      <c r="EX64" s="42">
        <v>0</v>
      </c>
      <c r="EY64" s="41">
        <v>0</v>
      </c>
      <c r="EZ64" s="42">
        <v>0</v>
      </c>
      <c r="FA64" s="41">
        <v>0</v>
      </c>
      <c r="FB64" s="42">
        <v>0</v>
      </c>
      <c r="FC64" s="43">
        <v>0</v>
      </c>
      <c r="FD64" s="3"/>
      <c r="FE64" s="35"/>
      <c r="FF64" s="3"/>
      <c r="FG64" s="36"/>
      <c r="FI64" s="44" t="b">
        <v>1</v>
      </c>
    </row>
    <row r="65" spans="1:165" hidden="1" outlineLevel="1">
      <c r="B65" s="75">
        <v>58</v>
      </c>
      <c r="C65" s="83" t="s">
        <v>73</v>
      </c>
      <c r="E65" s="77">
        <v>0</v>
      </c>
      <c r="F65" s="78">
        <v>0</v>
      </c>
      <c r="G65" s="79">
        <v>0</v>
      </c>
      <c r="H65" s="78">
        <v>0</v>
      </c>
      <c r="I65" s="79">
        <v>0</v>
      </c>
      <c r="J65" s="78">
        <v>0</v>
      </c>
      <c r="K65" s="79">
        <v>0</v>
      </c>
      <c r="L65" s="78">
        <v>0</v>
      </c>
      <c r="M65" s="79">
        <v>0</v>
      </c>
      <c r="N65" s="78">
        <v>0</v>
      </c>
      <c r="O65" s="79">
        <v>0</v>
      </c>
      <c r="P65" s="78">
        <v>0</v>
      </c>
      <c r="Q65" s="79">
        <v>0</v>
      </c>
      <c r="R65" s="78">
        <v>0</v>
      </c>
      <c r="S65" s="79">
        <v>0</v>
      </c>
      <c r="T65" s="78">
        <v>0</v>
      </c>
      <c r="U65" s="79">
        <v>0</v>
      </c>
      <c r="V65" s="78">
        <v>0</v>
      </c>
      <c r="W65" s="79">
        <v>0</v>
      </c>
      <c r="X65" s="78">
        <v>0</v>
      </c>
      <c r="Y65" s="79">
        <v>0</v>
      </c>
      <c r="Z65" s="78">
        <v>0</v>
      </c>
      <c r="AA65" s="79">
        <v>0</v>
      </c>
      <c r="AB65" s="78">
        <v>0</v>
      </c>
      <c r="AC65" s="79">
        <v>0</v>
      </c>
      <c r="AD65" s="78">
        <v>0</v>
      </c>
      <c r="AE65" s="79">
        <v>0</v>
      </c>
      <c r="AF65" s="78">
        <v>0</v>
      </c>
      <c r="AG65" s="79">
        <v>0</v>
      </c>
      <c r="AH65" s="78">
        <v>0</v>
      </c>
      <c r="AI65" s="79">
        <v>0</v>
      </c>
      <c r="AJ65" s="78">
        <v>0</v>
      </c>
      <c r="AK65" s="79">
        <v>0</v>
      </c>
      <c r="AL65" s="78">
        <v>0</v>
      </c>
      <c r="AM65" s="79">
        <v>0</v>
      </c>
      <c r="AN65" s="80">
        <v>0</v>
      </c>
      <c r="AO65" s="3"/>
      <c r="AP65" s="21"/>
      <c r="AQ65" s="3"/>
      <c r="AR65" s="77">
        <v>0</v>
      </c>
      <c r="AS65" s="78">
        <v>0</v>
      </c>
      <c r="AT65" s="79">
        <v>0</v>
      </c>
      <c r="AU65" s="78">
        <v>0</v>
      </c>
      <c r="AV65" s="79">
        <v>0</v>
      </c>
      <c r="AW65" s="78">
        <v>0</v>
      </c>
      <c r="AX65" s="79">
        <v>0</v>
      </c>
      <c r="AY65" s="78">
        <v>0</v>
      </c>
      <c r="AZ65" s="79">
        <v>0</v>
      </c>
      <c r="BA65" s="78">
        <v>0</v>
      </c>
      <c r="BB65" s="79">
        <v>0</v>
      </c>
      <c r="BC65" s="78">
        <v>0</v>
      </c>
      <c r="BD65" s="79">
        <v>0</v>
      </c>
      <c r="BE65" s="78">
        <v>0</v>
      </c>
      <c r="BF65" s="79">
        <v>0</v>
      </c>
      <c r="BG65" s="78">
        <v>0</v>
      </c>
      <c r="BH65" s="79">
        <v>0</v>
      </c>
      <c r="BI65" s="78">
        <v>0</v>
      </c>
      <c r="BJ65" s="79">
        <v>0</v>
      </c>
      <c r="BK65" s="78">
        <v>0</v>
      </c>
      <c r="BL65" s="79">
        <v>0</v>
      </c>
      <c r="BM65" s="78">
        <v>0</v>
      </c>
      <c r="BN65" s="79">
        <v>0</v>
      </c>
      <c r="BO65" s="78">
        <v>0</v>
      </c>
      <c r="BP65" s="79">
        <v>0</v>
      </c>
      <c r="BQ65" s="78">
        <v>0</v>
      </c>
      <c r="BR65" s="79">
        <v>0</v>
      </c>
      <c r="BS65" s="78">
        <v>0</v>
      </c>
      <c r="BT65" s="79">
        <v>0</v>
      </c>
      <c r="BU65" s="78">
        <v>0</v>
      </c>
      <c r="BV65" s="79">
        <v>0</v>
      </c>
      <c r="BW65" s="78">
        <v>0</v>
      </c>
      <c r="BX65" s="79">
        <v>0</v>
      </c>
      <c r="BY65" s="78">
        <v>0</v>
      </c>
      <c r="BZ65" s="79">
        <v>0</v>
      </c>
      <c r="CA65" s="80">
        <v>0</v>
      </c>
      <c r="CB65" s="3"/>
      <c r="CC65" s="32"/>
      <c r="CD65" s="3"/>
      <c r="CE65" s="33"/>
      <c r="CF65" s="3"/>
      <c r="CG65" s="77">
        <v>0</v>
      </c>
      <c r="CH65" s="78">
        <v>0</v>
      </c>
      <c r="CI65" s="79">
        <v>0</v>
      </c>
      <c r="CJ65" s="78">
        <v>0</v>
      </c>
      <c r="CK65" s="79">
        <v>0</v>
      </c>
      <c r="CL65" s="78">
        <v>0</v>
      </c>
      <c r="CM65" s="79">
        <v>0</v>
      </c>
      <c r="CN65" s="78">
        <v>0</v>
      </c>
      <c r="CO65" s="79">
        <v>0</v>
      </c>
      <c r="CP65" s="78">
        <v>0</v>
      </c>
      <c r="CQ65" s="79">
        <v>0</v>
      </c>
      <c r="CR65" s="78">
        <v>0</v>
      </c>
      <c r="CS65" s="79">
        <v>0</v>
      </c>
      <c r="CT65" s="78">
        <v>0</v>
      </c>
      <c r="CU65" s="79">
        <v>0</v>
      </c>
      <c r="CV65" s="78">
        <v>0</v>
      </c>
      <c r="CW65" s="79">
        <v>0</v>
      </c>
      <c r="CX65" s="78">
        <v>0</v>
      </c>
      <c r="CY65" s="79">
        <v>0</v>
      </c>
      <c r="CZ65" s="78">
        <v>0</v>
      </c>
      <c r="DA65" s="79">
        <v>0</v>
      </c>
      <c r="DB65" s="78">
        <v>0</v>
      </c>
      <c r="DC65" s="79">
        <v>0</v>
      </c>
      <c r="DD65" s="78">
        <v>0</v>
      </c>
      <c r="DE65" s="79">
        <v>0</v>
      </c>
      <c r="DF65" s="78">
        <v>0</v>
      </c>
      <c r="DG65" s="79">
        <v>0</v>
      </c>
      <c r="DH65" s="78">
        <v>0</v>
      </c>
      <c r="DI65" s="79">
        <v>0</v>
      </c>
      <c r="DJ65" s="78">
        <v>0</v>
      </c>
      <c r="DK65" s="79">
        <v>0</v>
      </c>
      <c r="DL65" s="78">
        <v>0</v>
      </c>
      <c r="DM65" s="79">
        <v>0</v>
      </c>
      <c r="DN65" s="78">
        <v>0</v>
      </c>
      <c r="DO65" s="79">
        <v>0</v>
      </c>
      <c r="DP65" s="80">
        <v>0</v>
      </c>
      <c r="DQ65" s="3"/>
      <c r="DR65" s="34"/>
      <c r="DS65" s="3"/>
      <c r="DT65" s="77">
        <v>0</v>
      </c>
      <c r="DU65" s="78">
        <v>0</v>
      </c>
      <c r="DV65" s="79">
        <v>0</v>
      </c>
      <c r="DW65" s="78">
        <v>0</v>
      </c>
      <c r="DX65" s="79">
        <v>0</v>
      </c>
      <c r="DY65" s="78">
        <v>0</v>
      </c>
      <c r="DZ65" s="79">
        <v>0</v>
      </c>
      <c r="EA65" s="78">
        <v>0</v>
      </c>
      <c r="EB65" s="79">
        <v>0</v>
      </c>
      <c r="EC65" s="78">
        <v>0</v>
      </c>
      <c r="ED65" s="79">
        <v>0</v>
      </c>
      <c r="EE65" s="78">
        <v>0</v>
      </c>
      <c r="EF65" s="79">
        <v>0</v>
      </c>
      <c r="EG65" s="78">
        <v>0</v>
      </c>
      <c r="EH65" s="79">
        <v>0</v>
      </c>
      <c r="EI65" s="78">
        <v>0</v>
      </c>
      <c r="EJ65" s="79">
        <v>0</v>
      </c>
      <c r="EK65" s="78">
        <v>0</v>
      </c>
      <c r="EL65" s="79">
        <v>0</v>
      </c>
      <c r="EM65" s="78">
        <v>0</v>
      </c>
      <c r="EN65" s="79">
        <v>0</v>
      </c>
      <c r="EO65" s="78">
        <v>0</v>
      </c>
      <c r="EP65" s="79">
        <v>0</v>
      </c>
      <c r="EQ65" s="78">
        <v>0</v>
      </c>
      <c r="ER65" s="79">
        <v>0</v>
      </c>
      <c r="ES65" s="78">
        <v>0</v>
      </c>
      <c r="ET65" s="79">
        <v>0</v>
      </c>
      <c r="EU65" s="78">
        <v>0</v>
      </c>
      <c r="EV65" s="79">
        <v>0</v>
      </c>
      <c r="EW65" s="78">
        <v>0</v>
      </c>
      <c r="EX65" s="79">
        <v>0</v>
      </c>
      <c r="EY65" s="78">
        <v>0</v>
      </c>
      <c r="EZ65" s="79">
        <v>0</v>
      </c>
      <c r="FA65" s="78">
        <v>0</v>
      </c>
      <c r="FB65" s="79">
        <v>0</v>
      </c>
      <c r="FC65" s="80">
        <v>0</v>
      </c>
      <c r="FD65" s="3"/>
      <c r="FE65" s="35"/>
      <c r="FF65" s="3"/>
      <c r="FG65" s="36"/>
      <c r="FI65" s="81" t="b">
        <v>1</v>
      </c>
    </row>
    <row r="66" spans="1:165" hidden="1" outlineLevel="1">
      <c r="B66" s="38">
        <v>59</v>
      </c>
      <c r="C66" s="39" t="s">
        <v>74</v>
      </c>
      <c r="E66" s="40">
        <v>0</v>
      </c>
      <c r="F66" s="41">
        <v>0</v>
      </c>
      <c r="G66" s="42">
        <v>0</v>
      </c>
      <c r="H66" s="41">
        <v>0</v>
      </c>
      <c r="I66" s="42">
        <v>0</v>
      </c>
      <c r="J66" s="41">
        <v>0</v>
      </c>
      <c r="K66" s="42">
        <v>0</v>
      </c>
      <c r="L66" s="41">
        <v>0</v>
      </c>
      <c r="M66" s="42">
        <v>0</v>
      </c>
      <c r="N66" s="41">
        <v>0</v>
      </c>
      <c r="O66" s="42">
        <v>0</v>
      </c>
      <c r="P66" s="41">
        <v>0</v>
      </c>
      <c r="Q66" s="42">
        <v>0</v>
      </c>
      <c r="R66" s="41">
        <v>0</v>
      </c>
      <c r="S66" s="42">
        <v>0</v>
      </c>
      <c r="T66" s="41">
        <v>0</v>
      </c>
      <c r="U66" s="42">
        <v>0</v>
      </c>
      <c r="V66" s="41">
        <v>0</v>
      </c>
      <c r="W66" s="42">
        <v>0</v>
      </c>
      <c r="X66" s="41">
        <v>0</v>
      </c>
      <c r="Y66" s="42">
        <v>0</v>
      </c>
      <c r="Z66" s="41">
        <v>0</v>
      </c>
      <c r="AA66" s="42">
        <v>0</v>
      </c>
      <c r="AB66" s="41">
        <v>0</v>
      </c>
      <c r="AC66" s="42">
        <v>0</v>
      </c>
      <c r="AD66" s="41">
        <v>0</v>
      </c>
      <c r="AE66" s="42">
        <v>0</v>
      </c>
      <c r="AF66" s="41">
        <v>0</v>
      </c>
      <c r="AG66" s="42">
        <v>0</v>
      </c>
      <c r="AH66" s="41">
        <v>0</v>
      </c>
      <c r="AI66" s="42">
        <v>0</v>
      </c>
      <c r="AJ66" s="41">
        <v>0</v>
      </c>
      <c r="AK66" s="42">
        <v>0</v>
      </c>
      <c r="AL66" s="41">
        <v>0</v>
      </c>
      <c r="AM66" s="42">
        <v>0</v>
      </c>
      <c r="AN66" s="43">
        <v>0</v>
      </c>
      <c r="AO66" s="3"/>
      <c r="AP66" s="21"/>
      <c r="AQ66" s="3"/>
      <c r="AR66" s="40">
        <v>0</v>
      </c>
      <c r="AS66" s="41">
        <v>0</v>
      </c>
      <c r="AT66" s="42">
        <v>0</v>
      </c>
      <c r="AU66" s="41">
        <v>0</v>
      </c>
      <c r="AV66" s="42">
        <v>0</v>
      </c>
      <c r="AW66" s="41">
        <v>0</v>
      </c>
      <c r="AX66" s="42">
        <v>0</v>
      </c>
      <c r="AY66" s="41">
        <v>0</v>
      </c>
      <c r="AZ66" s="42">
        <v>0</v>
      </c>
      <c r="BA66" s="41">
        <v>0</v>
      </c>
      <c r="BB66" s="42">
        <v>0</v>
      </c>
      <c r="BC66" s="41">
        <v>0</v>
      </c>
      <c r="BD66" s="42">
        <v>0</v>
      </c>
      <c r="BE66" s="41">
        <v>0</v>
      </c>
      <c r="BF66" s="42">
        <v>0</v>
      </c>
      <c r="BG66" s="41">
        <v>0</v>
      </c>
      <c r="BH66" s="42">
        <v>0</v>
      </c>
      <c r="BI66" s="41">
        <v>0</v>
      </c>
      <c r="BJ66" s="42">
        <v>0</v>
      </c>
      <c r="BK66" s="41">
        <v>0</v>
      </c>
      <c r="BL66" s="42">
        <v>0</v>
      </c>
      <c r="BM66" s="41">
        <v>0</v>
      </c>
      <c r="BN66" s="42">
        <v>0</v>
      </c>
      <c r="BO66" s="41">
        <v>0</v>
      </c>
      <c r="BP66" s="42">
        <v>0</v>
      </c>
      <c r="BQ66" s="41">
        <v>0</v>
      </c>
      <c r="BR66" s="42">
        <v>0</v>
      </c>
      <c r="BS66" s="41">
        <v>0</v>
      </c>
      <c r="BT66" s="42">
        <v>0</v>
      </c>
      <c r="BU66" s="41">
        <v>0</v>
      </c>
      <c r="BV66" s="42">
        <v>0</v>
      </c>
      <c r="BW66" s="41">
        <v>0</v>
      </c>
      <c r="BX66" s="42">
        <v>0</v>
      </c>
      <c r="BY66" s="41">
        <v>0</v>
      </c>
      <c r="BZ66" s="42">
        <v>0</v>
      </c>
      <c r="CA66" s="43">
        <v>0</v>
      </c>
      <c r="CB66" s="3"/>
      <c r="CC66" s="32"/>
      <c r="CD66" s="3"/>
      <c r="CE66" s="33"/>
      <c r="CF66" s="3"/>
      <c r="CG66" s="40">
        <v>0</v>
      </c>
      <c r="CH66" s="41">
        <v>0</v>
      </c>
      <c r="CI66" s="42">
        <v>0</v>
      </c>
      <c r="CJ66" s="41">
        <v>0</v>
      </c>
      <c r="CK66" s="42">
        <v>0</v>
      </c>
      <c r="CL66" s="41">
        <v>0</v>
      </c>
      <c r="CM66" s="42">
        <v>0</v>
      </c>
      <c r="CN66" s="41">
        <v>0</v>
      </c>
      <c r="CO66" s="42">
        <v>0</v>
      </c>
      <c r="CP66" s="41">
        <v>0</v>
      </c>
      <c r="CQ66" s="42">
        <v>0</v>
      </c>
      <c r="CR66" s="41">
        <v>0</v>
      </c>
      <c r="CS66" s="42">
        <v>0</v>
      </c>
      <c r="CT66" s="41">
        <v>0</v>
      </c>
      <c r="CU66" s="42">
        <v>0</v>
      </c>
      <c r="CV66" s="41">
        <v>0</v>
      </c>
      <c r="CW66" s="42">
        <v>0</v>
      </c>
      <c r="CX66" s="41">
        <v>0</v>
      </c>
      <c r="CY66" s="42">
        <v>0</v>
      </c>
      <c r="CZ66" s="41">
        <v>0</v>
      </c>
      <c r="DA66" s="42">
        <v>0</v>
      </c>
      <c r="DB66" s="41">
        <v>0</v>
      </c>
      <c r="DC66" s="42">
        <v>0</v>
      </c>
      <c r="DD66" s="41">
        <v>0</v>
      </c>
      <c r="DE66" s="42">
        <v>0</v>
      </c>
      <c r="DF66" s="41">
        <v>0</v>
      </c>
      <c r="DG66" s="42">
        <v>0</v>
      </c>
      <c r="DH66" s="41">
        <v>0</v>
      </c>
      <c r="DI66" s="42">
        <v>0</v>
      </c>
      <c r="DJ66" s="41">
        <v>0</v>
      </c>
      <c r="DK66" s="42">
        <v>0</v>
      </c>
      <c r="DL66" s="41">
        <v>0</v>
      </c>
      <c r="DM66" s="42">
        <v>0</v>
      </c>
      <c r="DN66" s="41">
        <v>0</v>
      </c>
      <c r="DO66" s="42">
        <v>0</v>
      </c>
      <c r="DP66" s="43">
        <v>0</v>
      </c>
      <c r="DQ66" s="3"/>
      <c r="DR66" s="34"/>
      <c r="DS66" s="3"/>
      <c r="DT66" s="40">
        <v>0</v>
      </c>
      <c r="DU66" s="41">
        <v>0</v>
      </c>
      <c r="DV66" s="42">
        <v>0</v>
      </c>
      <c r="DW66" s="41">
        <v>0</v>
      </c>
      <c r="DX66" s="42">
        <v>0</v>
      </c>
      <c r="DY66" s="41">
        <v>0</v>
      </c>
      <c r="DZ66" s="42">
        <v>0</v>
      </c>
      <c r="EA66" s="41">
        <v>0</v>
      </c>
      <c r="EB66" s="42">
        <v>0</v>
      </c>
      <c r="EC66" s="41">
        <v>0</v>
      </c>
      <c r="ED66" s="42">
        <v>0</v>
      </c>
      <c r="EE66" s="41">
        <v>0</v>
      </c>
      <c r="EF66" s="42">
        <v>0</v>
      </c>
      <c r="EG66" s="41">
        <v>0</v>
      </c>
      <c r="EH66" s="42">
        <v>0</v>
      </c>
      <c r="EI66" s="41">
        <v>0</v>
      </c>
      <c r="EJ66" s="42">
        <v>0</v>
      </c>
      <c r="EK66" s="41">
        <v>0</v>
      </c>
      <c r="EL66" s="42">
        <v>0</v>
      </c>
      <c r="EM66" s="41">
        <v>0</v>
      </c>
      <c r="EN66" s="42">
        <v>0</v>
      </c>
      <c r="EO66" s="41">
        <v>0</v>
      </c>
      <c r="EP66" s="42">
        <v>0</v>
      </c>
      <c r="EQ66" s="41">
        <v>0</v>
      </c>
      <c r="ER66" s="42">
        <v>0</v>
      </c>
      <c r="ES66" s="41">
        <v>0</v>
      </c>
      <c r="ET66" s="42">
        <v>0</v>
      </c>
      <c r="EU66" s="41">
        <v>0</v>
      </c>
      <c r="EV66" s="42">
        <v>0</v>
      </c>
      <c r="EW66" s="41">
        <v>0</v>
      </c>
      <c r="EX66" s="42">
        <v>0</v>
      </c>
      <c r="EY66" s="41">
        <v>0</v>
      </c>
      <c r="EZ66" s="42">
        <v>0</v>
      </c>
      <c r="FA66" s="41">
        <v>0</v>
      </c>
      <c r="FB66" s="42">
        <v>0</v>
      </c>
      <c r="FC66" s="43">
        <v>0</v>
      </c>
      <c r="FD66" s="3"/>
      <c r="FE66" s="35"/>
      <c r="FF66" s="3"/>
      <c r="FG66" s="36"/>
      <c r="FI66" s="44" t="b">
        <v>1</v>
      </c>
    </row>
    <row r="67" spans="1:165" hidden="1" outlineLevel="1">
      <c r="B67" s="45">
        <v>60</v>
      </c>
      <c r="C67" s="46" t="s">
        <v>75</v>
      </c>
      <c r="E67" s="47">
        <v>0</v>
      </c>
      <c r="F67" s="48">
        <v>0</v>
      </c>
      <c r="G67" s="49">
        <v>0</v>
      </c>
      <c r="H67" s="48">
        <v>0</v>
      </c>
      <c r="I67" s="49">
        <v>0</v>
      </c>
      <c r="J67" s="48">
        <v>0</v>
      </c>
      <c r="K67" s="49">
        <v>0</v>
      </c>
      <c r="L67" s="48">
        <v>0</v>
      </c>
      <c r="M67" s="49">
        <v>0</v>
      </c>
      <c r="N67" s="48">
        <v>0</v>
      </c>
      <c r="O67" s="49">
        <v>0</v>
      </c>
      <c r="P67" s="48">
        <v>0</v>
      </c>
      <c r="Q67" s="49">
        <v>0</v>
      </c>
      <c r="R67" s="48">
        <v>0</v>
      </c>
      <c r="S67" s="49">
        <v>0</v>
      </c>
      <c r="T67" s="48">
        <v>0</v>
      </c>
      <c r="U67" s="49">
        <v>0</v>
      </c>
      <c r="V67" s="48">
        <v>0</v>
      </c>
      <c r="W67" s="49">
        <v>0</v>
      </c>
      <c r="X67" s="48">
        <v>0</v>
      </c>
      <c r="Y67" s="49">
        <v>0</v>
      </c>
      <c r="Z67" s="48">
        <v>0</v>
      </c>
      <c r="AA67" s="49">
        <v>0</v>
      </c>
      <c r="AB67" s="48">
        <v>0</v>
      </c>
      <c r="AC67" s="49">
        <v>0</v>
      </c>
      <c r="AD67" s="48">
        <v>0</v>
      </c>
      <c r="AE67" s="49">
        <v>0</v>
      </c>
      <c r="AF67" s="48">
        <v>0</v>
      </c>
      <c r="AG67" s="49">
        <v>0</v>
      </c>
      <c r="AH67" s="48">
        <v>0</v>
      </c>
      <c r="AI67" s="49">
        <v>0</v>
      </c>
      <c r="AJ67" s="48">
        <v>0</v>
      </c>
      <c r="AK67" s="49">
        <v>0</v>
      </c>
      <c r="AL67" s="48">
        <v>0</v>
      </c>
      <c r="AM67" s="49">
        <v>0</v>
      </c>
      <c r="AN67" s="50">
        <v>0</v>
      </c>
      <c r="AO67" s="3"/>
      <c r="AP67" s="21"/>
      <c r="AQ67" s="3"/>
      <c r="AR67" s="47">
        <v>0</v>
      </c>
      <c r="AS67" s="48">
        <v>0</v>
      </c>
      <c r="AT67" s="49">
        <v>0</v>
      </c>
      <c r="AU67" s="48">
        <v>0</v>
      </c>
      <c r="AV67" s="49">
        <v>0</v>
      </c>
      <c r="AW67" s="48">
        <v>0</v>
      </c>
      <c r="AX67" s="49">
        <v>0</v>
      </c>
      <c r="AY67" s="48">
        <v>0</v>
      </c>
      <c r="AZ67" s="49">
        <v>0</v>
      </c>
      <c r="BA67" s="48">
        <v>0</v>
      </c>
      <c r="BB67" s="49">
        <v>0</v>
      </c>
      <c r="BC67" s="48">
        <v>0</v>
      </c>
      <c r="BD67" s="49">
        <v>0</v>
      </c>
      <c r="BE67" s="48">
        <v>0</v>
      </c>
      <c r="BF67" s="49">
        <v>0</v>
      </c>
      <c r="BG67" s="48">
        <v>0</v>
      </c>
      <c r="BH67" s="49">
        <v>0</v>
      </c>
      <c r="BI67" s="48">
        <v>0</v>
      </c>
      <c r="BJ67" s="49">
        <v>0</v>
      </c>
      <c r="BK67" s="48">
        <v>0</v>
      </c>
      <c r="BL67" s="49">
        <v>0</v>
      </c>
      <c r="BM67" s="48">
        <v>0</v>
      </c>
      <c r="BN67" s="49">
        <v>0</v>
      </c>
      <c r="BO67" s="48">
        <v>0</v>
      </c>
      <c r="BP67" s="49">
        <v>0</v>
      </c>
      <c r="BQ67" s="48">
        <v>0</v>
      </c>
      <c r="BR67" s="49">
        <v>0</v>
      </c>
      <c r="BS67" s="48">
        <v>0</v>
      </c>
      <c r="BT67" s="49">
        <v>0</v>
      </c>
      <c r="BU67" s="48">
        <v>0</v>
      </c>
      <c r="BV67" s="49">
        <v>0</v>
      </c>
      <c r="BW67" s="48">
        <v>0</v>
      </c>
      <c r="BX67" s="49">
        <v>0</v>
      </c>
      <c r="BY67" s="48">
        <v>0</v>
      </c>
      <c r="BZ67" s="49">
        <v>0</v>
      </c>
      <c r="CA67" s="50">
        <v>0</v>
      </c>
      <c r="CB67" s="3"/>
      <c r="CC67" s="32"/>
      <c r="CD67" s="3"/>
      <c r="CE67" s="33"/>
      <c r="CF67" s="3"/>
      <c r="CG67" s="47">
        <v>0</v>
      </c>
      <c r="CH67" s="48">
        <v>0</v>
      </c>
      <c r="CI67" s="49">
        <v>0</v>
      </c>
      <c r="CJ67" s="48">
        <v>0</v>
      </c>
      <c r="CK67" s="49">
        <v>0</v>
      </c>
      <c r="CL67" s="48">
        <v>0</v>
      </c>
      <c r="CM67" s="49">
        <v>0</v>
      </c>
      <c r="CN67" s="48">
        <v>0</v>
      </c>
      <c r="CO67" s="49">
        <v>0</v>
      </c>
      <c r="CP67" s="48">
        <v>0</v>
      </c>
      <c r="CQ67" s="49">
        <v>0</v>
      </c>
      <c r="CR67" s="48">
        <v>0</v>
      </c>
      <c r="CS67" s="49">
        <v>0</v>
      </c>
      <c r="CT67" s="48">
        <v>0</v>
      </c>
      <c r="CU67" s="49">
        <v>0</v>
      </c>
      <c r="CV67" s="48">
        <v>0</v>
      </c>
      <c r="CW67" s="49">
        <v>0</v>
      </c>
      <c r="CX67" s="48">
        <v>0</v>
      </c>
      <c r="CY67" s="49">
        <v>0</v>
      </c>
      <c r="CZ67" s="48">
        <v>0</v>
      </c>
      <c r="DA67" s="49">
        <v>0</v>
      </c>
      <c r="DB67" s="48">
        <v>0</v>
      </c>
      <c r="DC67" s="49">
        <v>0</v>
      </c>
      <c r="DD67" s="48">
        <v>0</v>
      </c>
      <c r="DE67" s="49">
        <v>0</v>
      </c>
      <c r="DF67" s="48">
        <v>0</v>
      </c>
      <c r="DG67" s="49">
        <v>0</v>
      </c>
      <c r="DH67" s="48">
        <v>0</v>
      </c>
      <c r="DI67" s="49">
        <v>0</v>
      </c>
      <c r="DJ67" s="48">
        <v>0</v>
      </c>
      <c r="DK67" s="49">
        <v>0</v>
      </c>
      <c r="DL67" s="48">
        <v>0</v>
      </c>
      <c r="DM67" s="49">
        <v>0</v>
      </c>
      <c r="DN67" s="48">
        <v>0</v>
      </c>
      <c r="DO67" s="49">
        <v>0</v>
      </c>
      <c r="DP67" s="50">
        <v>0</v>
      </c>
      <c r="DQ67" s="3"/>
      <c r="DR67" s="34"/>
      <c r="DS67" s="3"/>
      <c r="DT67" s="47">
        <v>0</v>
      </c>
      <c r="DU67" s="48">
        <v>0</v>
      </c>
      <c r="DV67" s="49">
        <v>0</v>
      </c>
      <c r="DW67" s="48">
        <v>0</v>
      </c>
      <c r="DX67" s="49">
        <v>0</v>
      </c>
      <c r="DY67" s="48">
        <v>0</v>
      </c>
      <c r="DZ67" s="49">
        <v>0</v>
      </c>
      <c r="EA67" s="48">
        <v>0</v>
      </c>
      <c r="EB67" s="49">
        <v>0</v>
      </c>
      <c r="EC67" s="48">
        <v>0</v>
      </c>
      <c r="ED67" s="49">
        <v>0</v>
      </c>
      <c r="EE67" s="48">
        <v>0</v>
      </c>
      <c r="EF67" s="49">
        <v>0</v>
      </c>
      <c r="EG67" s="48">
        <v>0</v>
      </c>
      <c r="EH67" s="49">
        <v>0</v>
      </c>
      <c r="EI67" s="48">
        <v>0</v>
      </c>
      <c r="EJ67" s="49">
        <v>0</v>
      </c>
      <c r="EK67" s="48">
        <v>0</v>
      </c>
      <c r="EL67" s="49">
        <v>0</v>
      </c>
      <c r="EM67" s="48">
        <v>0</v>
      </c>
      <c r="EN67" s="49">
        <v>0</v>
      </c>
      <c r="EO67" s="48">
        <v>0</v>
      </c>
      <c r="EP67" s="49">
        <v>0</v>
      </c>
      <c r="EQ67" s="48">
        <v>0</v>
      </c>
      <c r="ER67" s="49">
        <v>0</v>
      </c>
      <c r="ES67" s="48">
        <v>0</v>
      </c>
      <c r="ET67" s="49">
        <v>0</v>
      </c>
      <c r="EU67" s="48">
        <v>0</v>
      </c>
      <c r="EV67" s="49">
        <v>0</v>
      </c>
      <c r="EW67" s="48">
        <v>0</v>
      </c>
      <c r="EX67" s="49">
        <v>0</v>
      </c>
      <c r="EY67" s="48">
        <v>0</v>
      </c>
      <c r="EZ67" s="49">
        <v>0</v>
      </c>
      <c r="FA67" s="48">
        <v>0</v>
      </c>
      <c r="FB67" s="49">
        <v>0</v>
      </c>
      <c r="FC67" s="50">
        <v>0</v>
      </c>
      <c r="FD67" s="3"/>
      <c r="FE67" s="35"/>
      <c r="FF67" s="3"/>
      <c r="FG67" s="36"/>
      <c r="FI67" s="51" t="b">
        <v>1</v>
      </c>
    </row>
    <row r="68" spans="1:165" hidden="1" outlineLevel="1">
      <c r="B68" s="52">
        <v>61</v>
      </c>
      <c r="C68" s="53" t="s">
        <v>76</v>
      </c>
      <c r="E68" s="54">
        <v>0</v>
      </c>
      <c r="F68" s="55">
        <v>0</v>
      </c>
      <c r="G68" s="56">
        <v>0</v>
      </c>
      <c r="H68" s="55">
        <v>0</v>
      </c>
      <c r="I68" s="56">
        <v>0</v>
      </c>
      <c r="J68" s="55">
        <v>0</v>
      </c>
      <c r="K68" s="56">
        <v>0</v>
      </c>
      <c r="L68" s="55">
        <v>0</v>
      </c>
      <c r="M68" s="56">
        <v>0</v>
      </c>
      <c r="N68" s="55">
        <v>0</v>
      </c>
      <c r="O68" s="56">
        <v>0</v>
      </c>
      <c r="P68" s="55">
        <v>0</v>
      </c>
      <c r="Q68" s="56">
        <v>0</v>
      </c>
      <c r="R68" s="55">
        <v>0</v>
      </c>
      <c r="S68" s="56">
        <v>0</v>
      </c>
      <c r="T68" s="55">
        <v>0</v>
      </c>
      <c r="U68" s="56">
        <v>0</v>
      </c>
      <c r="V68" s="55">
        <v>0</v>
      </c>
      <c r="W68" s="56">
        <v>0</v>
      </c>
      <c r="X68" s="55">
        <v>0</v>
      </c>
      <c r="Y68" s="56">
        <v>0</v>
      </c>
      <c r="Z68" s="55">
        <v>0</v>
      </c>
      <c r="AA68" s="56">
        <v>0</v>
      </c>
      <c r="AB68" s="55">
        <v>0</v>
      </c>
      <c r="AC68" s="56">
        <v>0</v>
      </c>
      <c r="AD68" s="55">
        <v>0</v>
      </c>
      <c r="AE68" s="56">
        <v>0</v>
      </c>
      <c r="AF68" s="55">
        <v>0</v>
      </c>
      <c r="AG68" s="56">
        <v>0</v>
      </c>
      <c r="AH68" s="55">
        <v>0</v>
      </c>
      <c r="AI68" s="56">
        <v>0</v>
      </c>
      <c r="AJ68" s="55">
        <v>0</v>
      </c>
      <c r="AK68" s="56">
        <v>0</v>
      </c>
      <c r="AL68" s="55">
        <v>0</v>
      </c>
      <c r="AM68" s="56">
        <v>0</v>
      </c>
      <c r="AN68" s="57">
        <v>0</v>
      </c>
      <c r="AO68" s="3"/>
      <c r="AP68" s="21"/>
      <c r="AQ68" s="3"/>
      <c r="AR68" s="54">
        <v>0</v>
      </c>
      <c r="AS68" s="55">
        <v>0</v>
      </c>
      <c r="AT68" s="56">
        <v>0</v>
      </c>
      <c r="AU68" s="55">
        <v>0</v>
      </c>
      <c r="AV68" s="56">
        <v>0</v>
      </c>
      <c r="AW68" s="55">
        <v>0</v>
      </c>
      <c r="AX68" s="56">
        <v>0</v>
      </c>
      <c r="AY68" s="55">
        <v>0</v>
      </c>
      <c r="AZ68" s="56">
        <v>0</v>
      </c>
      <c r="BA68" s="55">
        <v>0</v>
      </c>
      <c r="BB68" s="56">
        <v>0</v>
      </c>
      <c r="BC68" s="55">
        <v>0</v>
      </c>
      <c r="BD68" s="56">
        <v>0</v>
      </c>
      <c r="BE68" s="55">
        <v>0</v>
      </c>
      <c r="BF68" s="56">
        <v>0</v>
      </c>
      <c r="BG68" s="55">
        <v>0</v>
      </c>
      <c r="BH68" s="56">
        <v>0</v>
      </c>
      <c r="BI68" s="55">
        <v>0</v>
      </c>
      <c r="BJ68" s="56">
        <v>0</v>
      </c>
      <c r="BK68" s="55">
        <v>0</v>
      </c>
      <c r="BL68" s="56">
        <v>0</v>
      </c>
      <c r="BM68" s="55">
        <v>0</v>
      </c>
      <c r="BN68" s="56">
        <v>0</v>
      </c>
      <c r="BO68" s="55">
        <v>0</v>
      </c>
      <c r="BP68" s="56">
        <v>0</v>
      </c>
      <c r="BQ68" s="55">
        <v>0</v>
      </c>
      <c r="BR68" s="56">
        <v>0</v>
      </c>
      <c r="BS68" s="55">
        <v>0</v>
      </c>
      <c r="BT68" s="56">
        <v>0</v>
      </c>
      <c r="BU68" s="55">
        <v>0</v>
      </c>
      <c r="BV68" s="56">
        <v>0</v>
      </c>
      <c r="BW68" s="55">
        <v>0</v>
      </c>
      <c r="BX68" s="56">
        <v>0</v>
      </c>
      <c r="BY68" s="55">
        <v>0</v>
      </c>
      <c r="BZ68" s="56">
        <v>0</v>
      </c>
      <c r="CA68" s="57">
        <v>0</v>
      </c>
      <c r="CB68" s="3"/>
      <c r="CC68" s="32"/>
      <c r="CD68" s="3"/>
      <c r="CE68" s="33"/>
      <c r="CF68" s="3"/>
      <c r="CG68" s="54">
        <v>0</v>
      </c>
      <c r="CH68" s="55">
        <v>0</v>
      </c>
      <c r="CI68" s="56">
        <v>0</v>
      </c>
      <c r="CJ68" s="55">
        <v>0</v>
      </c>
      <c r="CK68" s="56">
        <v>0</v>
      </c>
      <c r="CL68" s="55">
        <v>0</v>
      </c>
      <c r="CM68" s="56">
        <v>0</v>
      </c>
      <c r="CN68" s="55">
        <v>0</v>
      </c>
      <c r="CO68" s="56">
        <v>0</v>
      </c>
      <c r="CP68" s="55">
        <v>0</v>
      </c>
      <c r="CQ68" s="56">
        <v>0</v>
      </c>
      <c r="CR68" s="55">
        <v>0</v>
      </c>
      <c r="CS68" s="56">
        <v>0</v>
      </c>
      <c r="CT68" s="55">
        <v>0</v>
      </c>
      <c r="CU68" s="56">
        <v>0</v>
      </c>
      <c r="CV68" s="55">
        <v>0</v>
      </c>
      <c r="CW68" s="56">
        <v>0</v>
      </c>
      <c r="CX68" s="55">
        <v>0</v>
      </c>
      <c r="CY68" s="56">
        <v>0</v>
      </c>
      <c r="CZ68" s="55">
        <v>0</v>
      </c>
      <c r="DA68" s="56">
        <v>0</v>
      </c>
      <c r="DB68" s="55">
        <v>0</v>
      </c>
      <c r="DC68" s="56">
        <v>0</v>
      </c>
      <c r="DD68" s="55">
        <v>0</v>
      </c>
      <c r="DE68" s="56">
        <v>0</v>
      </c>
      <c r="DF68" s="55">
        <v>0</v>
      </c>
      <c r="DG68" s="56">
        <v>0</v>
      </c>
      <c r="DH68" s="55">
        <v>0</v>
      </c>
      <c r="DI68" s="56">
        <v>0</v>
      </c>
      <c r="DJ68" s="55">
        <v>0</v>
      </c>
      <c r="DK68" s="56">
        <v>0</v>
      </c>
      <c r="DL68" s="55">
        <v>0</v>
      </c>
      <c r="DM68" s="56">
        <v>0</v>
      </c>
      <c r="DN68" s="55">
        <v>0</v>
      </c>
      <c r="DO68" s="56">
        <v>0</v>
      </c>
      <c r="DP68" s="57">
        <v>0</v>
      </c>
      <c r="DQ68" s="3"/>
      <c r="DR68" s="34"/>
      <c r="DS68" s="3"/>
      <c r="DT68" s="54">
        <v>0</v>
      </c>
      <c r="DU68" s="55">
        <v>0</v>
      </c>
      <c r="DV68" s="56">
        <v>0</v>
      </c>
      <c r="DW68" s="55">
        <v>0</v>
      </c>
      <c r="DX68" s="56">
        <v>0</v>
      </c>
      <c r="DY68" s="55">
        <v>0</v>
      </c>
      <c r="DZ68" s="56">
        <v>0</v>
      </c>
      <c r="EA68" s="55">
        <v>0</v>
      </c>
      <c r="EB68" s="56">
        <v>0</v>
      </c>
      <c r="EC68" s="55">
        <v>0</v>
      </c>
      <c r="ED68" s="56">
        <v>0</v>
      </c>
      <c r="EE68" s="55">
        <v>0</v>
      </c>
      <c r="EF68" s="56">
        <v>0</v>
      </c>
      <c r="EG68" s="55">
        <v>0</v>
      </c>
      <c r="EH68" s="56">
        <v>0</v>
      </c>
      <c r="EI68" s="55">
        <v>0</v>
      </c>
      <c r="EJ68" s="56">
        <v>0</v>
      </c>
      <c r="EK68" s="55">
        <v>0</v>
      </c>
      <c r="EL68" s="56">
        <v>0</v>
      </c>
      <c r="EM68" s="55">
        <v>0</v>
      </c>
      <c r="EN68" s="56">
        <v>0</v>
      </c>
      <c r="EO68" s="55">
        <v>0</v>
      </c>
      <c r="EP68" s="56">
        <v>0</v>
      </c>
      <c r="EQ68" s="55">
        <v>0</v>
      </c>
      <c r="ER68" s="56">
        <v>0</v>
      </c>
      <c r="ES68" s="55">
        <v>0</v>
      </c>
      <c r="ET68" s="56">
        <v>0</v>
      </c>
      <c r="EU68" s="55">
        <v>0</v>
      </c>
      <c r="EV68" s="56">
        <v>0</v>
      </c>
      <c r="EW68" s="55">
        <v>0</v>
      </c>
      <c r="EX68" s="56">
        <v>0</v>
      </c>
      <c r="EY68" s="55">
        <v>0</v>
      </c>
      <c r="EZ68" s="56">
        <v>0</v>
      </c>
      <c r="FA68" s="55">
        <v>0</v>
      </c>
      <c r="FB68" s="56">
        <v>0</v>
      </c>
      <c r="FC68" s="57">
        <v>0</v>
      </c>
      <c r="FD68" s="3"/>
      <c r="FE68" s="35"/>
      <c r="FF68" s="3"/>
      <c r="FG68" s="36"/>
      <c r="FI68" s="58" t="b">
        <v>1</v>
      </c>
    </row>
    <row r="69" spans="1:165" hidden="1" outlineLevel="1">
      <c r="B69" s="45">
        <v>62</v>
      </c>
      <c r="C69" s="46" t="s">
        <v>77</v>
      </c>
      <c r="E69" s="47">
        <v>0</v>
      </c>
      <c r="F69" s="48">
        <v>0</v>
      </c>
      <c r="G69" s="49">
        <v>0</v>
      </c>
      <c r="H69" s="48">
        <v>0</v>
      </c>
      <c r="I69" s="49">
        <v>0</v>
      </c>
      <c r="J69" s="48">
        <v>0</v>
      </c>
      <c r="K69" s="49">
        <v>0</v>
      </c>
      <c r="L69" s="48">
        <v>0</v>
      </c>
      <c r="M69" s="49">
        <v>0</v>
      </c>
      <c r="N69" s="48">
        <v>0</v>
      </c>
      <c r="O69" s="49">
        <v>0</v>
      </c>
      <c r="P69" s="48">
        <v>0</v>
      </c>
      <c r="Q69" s="49">
        <v>0</v>
      </c>
      <c r="R69" s="48">
        <v>0</v>
      </c>
      <c r="S69" s="49">
        <v>0</v>
      </c>
      <c r="T69" s="48">
        <v>0</v>
      </c>
      <c r="U69" s="49">
        <v>0</v>
      </c>
      <c r="V69" s="48">
        <v>0</v>
      </c>
      <c r="W69" s="49">
        <v>0</v>
      </c>
      <c r="X69" s="48">
        <v>0</v>
      </c>
      <c r="Y69" s="49">
        <v>0</v>
      </c>
      <c r="Z69" s="48">
        <v>0</v>
      </c>
      <c r="AA69" s="49">
        <v>0</v>
      </c>
      <c r="AB69" s="48">
        <v>0</v>
      </c>
      <c r="AC69" s="49">
        <v>0</v>
      </c>
      <c r="AD69" s="48">
        <v>0</v>
      </c>
      <c r="AE69" s="49">
        <v>0</v>
      </c>
      <c r="AF69" s="48">
        <v>0</v>
      </c>
      <c r="AG69" s="49">
        <v>0</v>
      </c>
      <c r="AH69" s="48">
        <v>0</v>
      </c>
      <c r="AI69" s="49">
        <v>0</v>
      </c>
      <c r="AJ69" s="48">
        <v>0</v>
      </c>
      <c r="AK69" s="49">
        <v>0</v>
      </c>
      <c r="AL69" s="48">
        <v>0</v>
      </c>
      <c r="AM69" s="49">
        <v>0</v>
      </c>
      <c r="AN69" s="50">
        <v>0</v>
      </c>
      <c r="AO69" s="3"/>
      <c r="AP69" s="21"/>
      <c r="AQ69" s="3"/>
      <c r="AR69" s="47">
        <v>0</v>
      </c>
      <c r="AS69" s="48">
        <v>0</v>
      </c>
      <c r="AT69" s="49">
        <v>0</v>
      </c>
      <c r="AU69" s="48">
        <v>0</v>
      </c>
      <c r="AV69" s="49">
        <v>0</v>
      </c>
      <c r="AW69" s="48">
        <v>0</v>
      </c>
      <c r="AX69" s="49">
        <v>0</v>
      </c>
      <c r="AY69" s="48">
        <v>0</v>
      </c>
      <c r="AZ69" s="49">
        <v>0</v>
      </c>
      <c r="BA69" s="48">
        <v>0</v>
      </c>
      <c r="BB69" s="49">
        <v>0</v>
      </c>
      <c r="BC69" s="48">
        <v>0</v>
      </c>
      <c r="BD69" s="49">
        <v>0</v>
      </c>
      <c r="BE69" s="48">
        <v>0</v>
      </c>
      <c r="BF69" s="49">
        <v>0</v>
      </c>
      <c r="BG69" s="48">
        <v>0</v>
      </c>
      <c r="BH69" s="49">
        <v>0</v>
      </c>
      <c r="BI69" s="48">
        <v>0</v>
      </c>
      <c r="BJ69" s="49">
        <v>0</v>
      </c>
      <c r="BK69" s="48">
        <v>0</v>
      </c>
      <c r="BL69" s="49">
        <v>0</v>
      </c>
      <c r="BM69" s="48">
        <v>0</v>
      </c>
      <c r="BN69" s="49">
        <v>0</v>
      </c>
      <c r="BO69" s="48">
        <v>0</v>
      </c>
      <c r="BP69" s="49">
        <v>0</v>
      </c>
      <c r="BQ69" s="48">
        <v>0</v>
      </c>
      <c r="BR69" s="49">
        <v>0</v>
      </c>
      <c r="BS69" s="48">
        <v>0</v>
      </c>
      <c r="BT69" s="49">
        <v>0</v>
      </c>
      <c r="BU69" s="48">
        <v>0</v>
      </c>
      <c r="BV69" s="49">
        <v>0</v>
      </c>
      <c r="BW69" s="48">
        <v>0</v>
      </c>
      <c r="BX69" s="49">
        <v>0</v>
      </c>
      <c r="BY69" s="48">
        <v>0</v>
      </c>
      <c r="BZ69" s="49">
        <v>0</v>
      </c>
      <c r="CA69" s="50">
        <v>0</v>
      </c>
      <c r="CB69" s="3"/>
      <c r="CC69" s="32"/>
      <c r="CD69" s="3"/>
      <c r="CE69" s="33"/>
      <c r="CF69" s="3"/>
      <c r="CG69" s="47">
        <v>0</v>
      </c>
      <c r="CH69" s="48">
        <v>0</v>
      </c>
      <c r="CI69" s="49">
        <v>0</v>
      </c>
      <c r="CJ69" s="48">
        <v>0</v>
      </c>
      <c r="CK69" s="49">
        <v>0</v>
      </c>
      <c r="CL69" s="48">
        <v>0</v>
      </c>
      <c r="CM69" s="49">
        <v>0</v>
      </c>
      <c r="CN69" s="48">
        <v>0</v>
      </c>
      <c r="CO69" s="49">
        <v>0</v>
      </c>
      <c r="CP69" s="48">
        <v>0</v>
      </c>
      <c r="CQ69" s="49">
        <v>0</v>
      </c>
      <c r="CR69" s="48">
        <v>0</v>
      </c>
      <c r="CS69" s="49">
        <v>0</v>
      </c>
      <c r="CT69" s="48">
        <v>0</v>
      </c>
      <c r="CU69" s="49">
        <v>0</v>
      </c>
      <c r="CV69" s="48">
        <v>0</v>
      </c>
      <c r="CW69" s="49">
        <v>0</v>
      </c>
      <c r="CX69" s="48">
        <v>0</v>
      </c>
      <c r="CY69" s="49">
        <v>0</v>
      </c>
      <c r="CZ69" s="48">
        <v>0</v>
      </c>
      <c r="DA69" s="49">
        <v>0</v>
      </c>
      <c r="DB69" s="48">
        <v>0</v>
      </c>
      <c r="DC69" s="49">
        <v>0</v>
      </c>
      <c r="DD69" s="48">
        <v>0</v>
      </c>
      <c r="DE69" s="49">
        <v>0</v>
      </c>
      <c r="DF69" s="48">
        <v>0</v>
      </c>
      <c r="DG69" s="49">
        <v>0</v>
      </c>
      <c r="DH69" s="48">
        <v>0</v>
      </c>
      <c r="DI69" s="49">
        <v>0</v>
      </c>
      <c r="DJ69" s="48">
        <v>0</v>
      </c>
      <c r="DK69" s="49">
        <v>0</v>
      </c>
      <c r="DL69" s="48">
        <v>0</v>
      </c>
      <c r="DM69" s="49">
        <v>0</v>
      </c>
      <c r="DN69" s="48">
        <v>0</v>
      </c>
      <c r="DO69" s="49">
        <v>0</v>
      </c>
      <c r="DP69" s="50">
        <v>0</v>
      </c>
      <c r="DQ69" s="3"/>
      <c r="DR69" s="34"/>
      <c r="DS69" s="3"/>
      <c r="DT69" s="47">
        <v>0</v>
      </c>
      <c r="DU69" s="48">
        <v>0</v>
      </c>
      <c r="DV69" s="49">
        <v>0</v>
      </c>
      <c r="DW69" s="48">
        <v>0</v>
      </c>
      <c r="DX69" s="49">
        <v>0</v>
      </c>
      <c r="DY69" s="48">
        <v>0</v>
      </c>
      <c r="DZ69" s="49">
        <v>0</v>
      </c>
      <c r="EA69" s="48">
        <v>0</v>
      </c>
      <c r="EB69" s="49">
        <v>0</v>
      </c>
      <c r="EC69" s="48">
        <v>0</v>
      </c>
      <c r="ED69" s="49">
        <v>0</v>
      </c>
      <c r="EE69" s="48">
        <v>0</v>
      </c>
      <c r="EF69" s="49">
        <v>0</v>
      </c>
      <c r="EG69" s="48">
        <v>0</v>
      </c>
      <c r="EH69" s="49">
        <v>0</v>
      </c>
      <c r="EI69" s="48">
        <v>0</v>
      </c>
      <c r="EJ69" s="49">
        <v>0</v>
      </c>
      <c r="EK69" s="48">
        <v>0</v>
      </c>
      <c r="EL69" s="49">
        <v>0</v>
      </c>
      <c r="EM69" s="48">
        <v>0</v>
      </c>
      <c r="EN69" s="49">
        <v>0</v>
      </c>
      <c r="EO69" s="48">
        <v>0</v>
      </c>
      <c r="EP69" s="49">
        <v>0</v>
      </c>
      <c r="EQ69" s="48">
        <v>0</v>
      </c>
      <c r="ER69" s="49">
        <v>0</v>
      </c>
      <c r="ES69" s="48">
        <v>0</v>
      </c>
      <c r="ET69" s="49">
        <v>0</v>
      </c>
      <c r="EU69" s="48">
        <v>0</v>
      </c>
      <c r="EV69" s="49">
        <v>0</v>
      </c>
      <c r="EW69" s="48">
        <v>0</v>
      </c>
      <c r="EX69" s="49">
        <v>0</v>
      </c>
      <c r="EY69" s="48">
        <v>0</v>
      </c>
      <c r="EZ69" s="49">
        <v>0</v>
      </c>
      <c r="FA69" s="48">
        <v>0</v>
      </c>
      <c r="FB69" s="49">
        <v>0</v>
      </c>
      <c r="FC69" s="50">
        <v>0</v>
      </c>
      <c r="FD69" s="3"/>
      <c r="FE69" s="35"/>
      <c r="FF69" s="3"/>
      <c r="FG69" s="36"/>
      <c r="FI69" s="51" t="b">
        <v>1</v>
      </c>
    </row>
    <row r="70" spans="1:165" hidden="1" outlineLevel="1">
      <c r="B70" s="52">
        <v>63</v>
      </c>
      <c r="C70" s="53" t="s">
        <v>78</v>
      </c>
      <c r="E70" s="54">
        <v>0</v>
      </c>
      <c r="F70" s="55">
        <v>0</v>
      </c>
      <c r="G70" s="56">
        <v>0</v>
      </c>
      <c r="H70" s="55">
        <v>0</v>
      </c>
      <c r="I70" s="56">
        <v>0</v>
      </c>
      <c r="J70" s="55">
        <v>0</v>
      </c>
      <c r="K70" s="56">
        <v>0</v>
      </c>
      <c r="L70" s="55">
        <v>0</v>
      </c>
      <c r="M70" s="56">
        <v>0</v>
      </c>
      <c r="N70" s="55">
        <v>0</v>
      </c>
      <c r="O70" s="56">
        <v>0</v>
      </c>
      <c r="P70" s="55">
        <v>0</v>
      </c>
      <c r="Q70" s="56">
        <v>0</v>
      </c>
      <c r="R70" s="55">
        <v>0</v>
      </c>
      <c r="S70" s="56">
        <v>0</v>
      </c>
      <c r="T70" s="55">
        <v>0</v>
      </c>
      <c r="U70" s="56">
        <v>0</v>
      </c>
      <c r="V70" s="55">
        <v>0</v>
      </c>
      <c r="W70" s="56">
        <v>0</v>
      </c>
      <c r="X70" s="55">
        <v>0</v>
      </c>
      <c r="Y70" s="56">
        <v>0</v>
      </c>
      <c r="Z70" s="55">
        <v>0</v>
      </c>
      <c r="AA70" s="56">
        <v>0</v>
      </c>
      <c r="AB70" s="55">
        <v>0</v>
      </c>
      <c r="AC70" s="56">
        <v>0</v>
      </c>
      <c r="AD70" s="55">
        <v>0</v>
      </c>
      <c r="AE70" s="56">
        <v>0</v>
      </c>
      <c r="AF70" s="55">
        <v>0</v>
      </c>
      <c r="AG70" s="56">
        <v>0</v>
      </c>
      <c r="AH70" s="55">
        <v>0</v>
      </c>
      <c r="AI70" s="56">
        <v>0</v>
      </c>
      <c r="AJ70" s="55">
        <v>0</v>
      </c>
      <c r="AK70" s="56">
        <v>0</v>
      </c>
      <c r="AL70" s="55">
        <v>0</v>
      </c>
      <c r="AM70" s="56">
        <v>0</v>
      </c>
      <c r="AN70" s="57">
        <v>0</v>
      </c>
      <c r="AO70" s="3"/>
      <c r="AP70" s="21"/>
      <c r="AQ70" s="3"/>
      <c r="AR70" s="54">
        <v>0</v>
      </c>
      <c r="AS70" s="55">
        <v>0</v>
      </c>
      <c r="AT70" s="56">
        <v>0</v>
      </c>
      <c r="AU70" s="55">
        <v>0</v>
      </c>
      <c r="AV70" s="56">
        <v>0</v>
      </c>
      <c r="AW70" s="55">
        <v>0</v>
      </c>
      <c r="AX70" s="56">
        <v>0</v>
      </c>
      <c r="AY70" s="55">
        <v>0</v>
      </c>
      <c r="AZ70" s="56">
        <v>0</v>
      </c>
      <c r="BA70" s="55">
        <v>0</v>
      </c>
      <c r="BB70" s="56">
        <v>0</v>
      </c>
      <c r="BC70" s="55">
        <v>0</v>
      </c>
      <c r="BD70" s="56">
        <v>0</v>
      </c>
      <c r="BE70" s="55">
        <v>0</v>
      </c>
      <c r="BF70" s="56">
        <v>0</v>
      </c>
      <c r="BG70" s="55">
        <v>0</v>
      </c>
      <c r="BH70" s="56">
        <v>0</v>
      </c>
      <c r="BI70" s="55">
        <v>0</v>
      </c>
      <c r="BJ70" s="56">
        <v>0</v>
      </c>
      <c r="BK70" s="55">
        <v>0</v>
      </c>
      <c r="BL70" s="56">
        <v>0</v>
      </c>
      <c r="BM70" s="55">
        <v>0</v>
      </c>
      <c r="BN70" s="56">
        <v>0</v>
      </c>
      <c r="BO70" s="55">
        <v>0</v>
      </c>
      <c r="BP70" s="56">
        <v>0</v>
      </c>
      <c r="BQ70" s="55">
        <v>0</v>
      </c>
      <c r="BR70" s="56">
        <v>0</v>
      </c>
      <c r="BS70" s="55">
        <v>0</v>
      </c>
      <c r="BT70" s="56">
        <v>0</v>
      </c>
      <c r="BU70" s="55">
        <v>0</v>
      </c>
      <c r="BV70" s="56">
        <v>0</v>
      </c>
      <c r="BW70" s="55">
        <v>0</v>
      </c>
      <c r="BX70" s="56">
        <v>0</v>
      </c>
      <c r="BY70" s="55">
        <v>0</v>
      </c>
      <c r="BZ70" s="56">
        <v>0</v>
      </c>
      <c r="CA70" s="57">
        <v>0</v>
      </c>
      <c r="CB70" s="3"/>
      <c r="CC70" s="32"/>
      <c r="CD70" s="3"/>
      <c r="CE70" s="33"/>
      <c r="CF70" s="3"/>
      <c r="CG70" s="54">
        <v>0</v>
      </c>
      <c r="CH70" s="55">
        <v>0</v>
      </c>
      <c r="CI70" s="56">
        <v>0</v>
      </c>
      <c r="CJ70" s="55">
        <v>0</v>
      </c>
      <c r="CK70" s="56">
        <v>0</v>
      </c>
      <c r="CL70" s="55">
        <v>0</v>
      </c>
      <c r="CM70" s="56">
        <v>0</v>
      </c>
      <c r="CN70" s="55">
        <v>0</v>
      </c>
      <c r="CO70" s="56">
        <v>0</v>
      </c>
      <c r="CP70" s="55">
        <v>0</v>
      </c>
      <c r="CQ70" s="56">
        <v>0</v>
      </c>
      <c r="CR70" s="55">
        <v>0</v>
      </c>
      <c r="CS70" s="56">
        <v>0</v>
      </c>
      <c r="CT70" s="55">
        <v>0</v>
      </c>
      <c r="CU70" s="56">
        <v>0</v>
      </c>
      <c r="CV70" s="55">
        <v>0</v>
      </c>
      <c r="CW70" s="56">
        <v>0</v>
      </c>
      <c r="CX70" s="55">
        <v>0</v>
      </c>
      <c r="CY70" s="56">
        <v>0</v>
      </c>
      <c r="CZ70" s="55">
        <v>0</v>
      </c>
      <c r="DA70" s="56">
        <v>0</v>
      </c>
      <c r="DB70" s="55">
        <v>0</v>
      </c>
      <c r="DC70" s="56">
        <v>0</v>
      </c>
      <c r="DD70" s="55">
        <v>0</v>
      </c>
      <c r="DE70" s="56">
        <v>0</v>
      </c>
      <c r="DF70" s="55">
        <v>0</v>
      </c>
      <c r="DG70" s="56">
        <v>0</v>
      </c>
      <c r="DH70" s="55">
        <v>0</v>
      </c>
      <c r="DI70" s="56">
        <v>0</v>
      </c>
      <c r="DJ70" s="55">
        <v>0</v>
      </c>
      <c r="DK70" s="56">
        <v>0</v>
      </c>
      <c r="DL70" s="55">
        <v>0</v>
      </c>
      <c r="DM70" s="56">
        <v>0</v>
      </c>
      <c r="DN70" s="55">
        <v>0</v>
      </c>
      <c r="DO70" s="56">
        <v>0</v>
      </c>
      <c r="DP70" s="57">
        <v>0</v>
      </c>
      <c r="DQ70" s="3"/>
      <c r="DR70" s="34"/>
      <c r="DS70" s="3"/>
      <c r="DT70" s="54">
        <v>0</v>
      </c>
      <c r="DU70" s="55">
        <v>0</v>
      </c>
      <c r="DV70" s="56">
        <v>0</v>
      </c>
      <c r="DW70" s="55">
        <v>0</v>
      </c>
      <c r="DX70" s="56">
        <v>0</v>
      </c>
      <c r="DY70" s="55">
        <v>0</v>
      </c>
      <c r="DZ70" s="56">
        <v>0</v>
      </c>
      <c r="EA70" s="55">
        <v>0</v>
      </c>
      <c r="EB70" s="56">
        <v>0</v>
      </c>
      <c r="EC70" s="55">
        <v>0</v>
      </c>
      <c r="ED70" s="56">
        <v>0</v>
      </c>
      <c r="EE70" s="55">
        <v>0</v>
      </c>
      <c r="EF70" s="56">
        <v>0</v>
      </c>
      <c r="EG70" s="55">
        <v>0</v>
      </c>
      <c r="EH70" s="56">
        <v>0</v>
      </c>
      <c r="EI70" s="55">
        <v>0</v>
      </c>
      <c r="EJ70" s="56">
        <v>0</v>
      </c>
      <c r="EK70" s="55">
        <v>0</v>
      </c>
      <c r="EL70" s="56">
        <v>0</v>
      </c>
      <c r="EM70" s="55">
        <v>0</v>
      </c>
      <c r="EN70" s="56">
        <v>0</v>
      </c>
      <c r="EO70" s="55">
        <v>0</v>
      </c>
      <c r="EP70" s="56">
        <v>0</v>
      </c>
      <c r="EQ70" s="55">
        <v>0</v>
      </c>
      <c r="ER70" s="56">
        <v>0</v>
      </c>
      <c r="ES70" s="55">
        <v>0</v>
      </c>
      <c r="ET70" s="56">
        <v>0</v>
      </c>
      <c r="EU70" s="55">
        <v>0</v>
      </c>
      <c r="EV70" s="56">
        <v>0</v>
      </c>
      <c r="EW70" s="55">
        <v>0</v>
      </c>
      <c r="EX70" s="56">
        <v>0</v>
      </c>
      <c r="EY70" s="55">
        <v>0</v>
      </c>
      <c r="EZ70" s="56">
        <v>0</v>
      </c>
      <c r="FA70" s="55">
        <v>0</v>
      </c>
      <c r="FB70" s="56">
        <v>0</v>
      </c>
      <c r="FC70" s="57">
        <v>0</v>
      </c>
      <c r="FD70" s="3"/>
      <c r="FE70" s="35"/>
      <c r="FF70" s="3"/>
      <c r="FG70" s="36"/>
      <c r="FI70" s="58" t="b">
        <v>1</v>
      </c>
    </row>
    <row r="71" spans="1:165" hidden="1" outlineLevel="1">
      <c r="B71" s="45">
        <v>64</v>
      </c>
      <c r="C71" s="46" t="s">
        <v>79</v>
      </c>
      <c r="E71" s="47">
        <v>0</v>
      </c>
      <c r="F71" s="48">
        <v>0</v>
      </c>
      <c r="G71" s="49">
        <v>0</v>
      </c>
      <c r="H71" s="48">
        <v>0</v>
      </c>
      <c r="I71" s="49">
        <v>0</v>
      </c>
      <c r="J71" s="48">
        <v>0</v>
      </c>
      <c r="K71" s="49">
        <v>0</v>
      </c>
      <c r="L71" s="48">
        <v>0</v>
      </c>
      <c r="M71" s="49">
        <v>0</v>
      </c>
      <c r="N71" s="48">
        <v>0</v>
      </c>
      <c r="O71" s="49">
        <v>0</v>
      </c>
      <c r="P71" s="48">
        <v>0</v>
      </c>
      <c r="Q71" s="49">
        <v>0</v>
      </c>
      <c r="R71" s="48">
        <v>0</v>
      </c>
      <c r="S71" s="49">
        <v>0</v>
      </c>
      <c r="T71" s="48">
        <v>0</v>
      </c>
      <c r="U71" s="49">
        <v>0</v>
      </c>
      <c r="V71" s="48">
        <v>0</v>
      </c>
      <c r="W71" s="49">
        <v>0</v>
      </c>
      <c r="X71" s="48">
        <v>0</v>
      </c>
      <c r="Y71" s="49">
        <v>0</v>
      </c>
      <c r="Z71" s="48">
        <v>0</v>
      </c>
      <c r="AA71" s="49">
        <v>0</v>
      </c>
      <c r="AB71" s="48">
        <v>0</v>
      </c>
      <c r="AC71" s="49">
        <v>0</v>
      </c>
      <c r="AD71" s="48">
        <v>0</v>
      </c>
      <c r="AE71" s="49">
        <v>0</v>
      </c>
      <c r="AF71" s="48">
        <v>0</v>
      </c>
      <c r="AG71" s="49">
        <v>0</v>
      </c>
      <c r="AH71" s="48">
        <v>0</v>
      </c>
      <c r="AI71" s="49">
        <v>0</v>
      </c>
      <c r="AJ71" s="48">
        <v>0</v>
      </c>
      <c r="AK71" s="49">
        <v>0</v>
      </c>
      <c r="AL71" s="48">
        <v>0</v>
      </c>
      <c r="AM71" s="49">
        <v>0</v>
      </c>
      <c r="AN71" s="50">
        <v>0</v>
      </c>
      <c r="AO71" s="3"/>
      <c r="AP71" s="21"/>
      <c r="AQ71" s="3"/>
      <c r="AR71" s="47">
        <v>0</v>
      </c>
      <c r="AS71" s="48">
        <v>0</v>
      </c>
      <c r="AT71" s="49">
        <v>0</v>
      </c>
      <c r="AU71" s="48">
        <v>0</v>
      </c>
      <c r="AV71" s="49">
        <v>0</v>
      </c>
      <c r="AW71" s="48">
        <v>0</v>
      </c>
      <c r="AX71" s="49">
        <v>0</v>
      </c>
      <c r="AY71" s="48">
        <v>0</v>
      </c>
      <c r="AZ71" s="49">
        <v>0</v>
      </c>
      <c r="BA71" s="48">
        <v>0</v>
      </c>
      <c r="BB71" s="49">
        <v>0</v>
      </c>
      <c r="BC71" s="48">
        <v>0</v>
      </c>
      <c r="BD71" s="49">
        <v>0</v>
      </c>
      <c r="BE71" s="48">
        <v>0</v>
      </c>
      <c r="BF71" s="49">
        <v>0</v>
      </c>
      <c r="BG71" s="48">
        <v>0</v>
      </c>
      <c r="BH71" s="49">
        <v>0</v>
      </c>
      <c r="BI71" s="48">
        <v>0</v>
      </c>
      <c r="BJ71" s="49">
        <v>0</v>
      </c>
      <c r="BK71" s="48">
        <v>0</v>
      </c>
      <c r="BL71" s="49">
        <v>0</v>
      </c>
      <c r="BM71" s="48">
        <v>0</v>
      </c>
      <c r="BN71" s="49">
        <v>0</v>
      </c>
      <c r="BO71" s="48">
        <v>0</v>
      </c>
      <c r="BP71" s="49">
        <v>0</v>
      </c>
      <c r="BQ71" s="48">
        <v>0</v>
      </c>
      <c r="BR71" s="49">
        <v>0</v>
      </c>
      <c r="BS71" s="48">
        <v>0</v>
      </c>
      <c r="BT71" s="49">
        <v>0</v>
      </c>
      <c r="BU71" s="48">
        <v>0</v>
      </c>
      <c r="BV71" s="49">
        <v>0</v>
      </c>
      <c r="BW71" s="48">
        <v>0</v>
      </c>
      <c r="BX71" s="49">
        <v>0</v>
      </c>
      <c r="BY71" s="48">
        <v>0</v>
      </c>
      <c r="BZ71" s="49">
        <v>0</v>
      </c>
      <c r="CA71" s="50">
        <v>0</v>
      </c>
      <c r="CB71" s="3"/>
      <c r="CC71" s="32"/>
      <c r="CD71" s="3"/>
      <c r="CE71" s="33"/>
      <c r="CF71" s="3"/>
      <c r="CG71" s="47">
        <v>0</v>
      </c>
      <c r="CH71" s="48">
        <v>0</v>
      </c>
      <c r="CI71" s="49">
        <v>0</v>
      </c>
      <c r="CJ71" s="48">
        <v>0</v>
      </c>
      <c r="CK71" s="49">
        <v>0</v>
      </c>
      <c r="CL71" s="48">
        <v>0</v>
      </c>
      <c r="CM71" s="49">
        <v>0</v>
      </c>
      <c r="CN71" s="48">
        <v>0</v>
      </c>
      <c r="CO71" s="49">
        <v>0</v>
      </c>
      <c r="CP71" s="48">
        <v>0</v>
      </c>
      <c r="CQ71" s="49">
        <v>0</v>
      </c>
      <c r="CR71" s="48">
        <v>0</v>
      </c>
      <c r="CS71" s="49">
        <v>0</v>
      </c>
      <c r="CT71" s="48">
        <v>0</v>
      </c>
      <c r="CU71" s="49">
        <v>0</v>
      </c>
      <c r="CV71" s="48">
        <v>0</v>
      </c>
      <c r="CW71" s="49">
        <v>0</v>
      </c>
      <c r="CX71" s="48">
        <v>0</v>
      </c>
      <c r="CY71" s="49">
        <v>0</v>
      </c>
      <c r="CZ71" s="48">
        <v>0</v>
      </c>
      <c r="DA71" s="49">
        <v>0</v>
      </c>
      <c r="DB71" s="48">
        <v>0</v>
      </c>
      <c r="DC71" s="49">
        <v>0</v>
      </c>
      <c r="DD71" s="48">
        <v>0</v>
      </c>
      <c r="DE71" s="49">
        <v>0</v>
      </c>
      <c r="DF71" s="48">
        <v>0</v>
      </c>
      <c r="DG71" s="49">
        <v>0</v>
      </c>
      <c r="DH71" s="48">
        <v>0</v>
      </c>
      <c r="DI71" s="49">
        <v>0</v>
      </c>
      <c r="DJ71" s="48">
        <v>0</v>
      </c>
      <c r="DK71" s="49">
        <v>0</v>
      </c>
      <c r="DL71" s="48">
        <v>0</v>
      </c>
      <c r="DM71" s="49">
        <v>0</v>
      </c>
      <c r="DN71" s="48">
        <v>0</v>
      </c>
      <c r="DO71" s="49">
        <v>0</v>
      </c>
      <c r="DP71" s="50">
        <v>0</v>
      </c>
      <c r="DQ71" s="3"/>
      <c r="DR71" s="34"/>
      <c r="DS71" s="3"/>
      <c r="DT71" s="47">
        <v>0</v>
      </c>
      <c r="DU71" s="48">
        <v>0</v>
      </c>
      <c r="DV71" s="49">
        <v>0</v>
      </c>
      <c r="DW71" s="48">
        <v>0</v>
      </c>
      <c r="DX71" s="49">
        <v>0</v>
      </c>
      <c r="DY71" s="48">
        <v>0</v>
      </c>
      <c r="DZ71" s="49">
        <v>0</v>
      </c>
      <c r="EA71" s="48">
        <v>0</v>
      </c>
      <c r="EB71" s="49">
        <v>0</v>
      </c>
      <c r="EC71" s="48">
        <v>0</v>
      </c>
      <c r="ED71" s="49">
        <v>0</v>
      </c>
      <c r="EE71" s="48">
        <v>0</v>
      </c>
      <c r="EF71" s="49">
        <v>0</v>
      </c>
      <c r="EG71" s="48">
        <v>0</v>
      </c>
      <c r="EH71" s="49">
        <v>0</v>
      </c>
      <c r="EI71" s="48">
        <v>0</v>
      </c>
      <c r="EJ71" s="49">
        <v>0</v>
      </c>
      <c r="EK71" s="48">
        <v>0</v>
      </c>
      <c r="EL71" s="49">
        <v>0</v>
      </c>
      <c r="EM71" s="48">
        <v>0</v>
      </c>
      <c r="EN71" s="49">
        <v>0</v>
      </c>
      <c r="EO71" s="48">
        <v>0</v>
      </c>
      <c r="EP71" s="49">
        <v>0</v>
      </c>
      <c r="EQ71" s="48">
        <v>0</v>
      </c>
      <c r="ER71" s="49">
        <v>0</v>
      </c>
      <c r="ES71" s="48">
        <v>0</v>
      </c>
      <c r="ET71" s="49">
        <v>0</v>
      </c>
      <c r="EU71" s="48">
        <v>0</v>
      </c>
      <c r="EV71" s="49">
        <v>0</v>
      </c>
      <c r="EW71" s="48">
        <v>0</v>
      </c>
      <c r="EX71" s="49">
        <v>0</v>
      </c>
      <c r="EY71" s="48">
        <v>0</v>
      </c>
      <c r="EZ71" s="49">
        <v>0</v>
      </c>
      <c r="FA71" s="48">
        <v>0</v>
      </c>
      <c r="FB71" s="49">
        <v>0</v>
      </c>
      <c r="FC71" s="50">
        <v>0</v>
      </c>
      <c r="FD71" s="3"/>
      <c r="FE71" s="35"/>
      <c r="FF71" s="3"/>
      <c r="FG71" s="36"/>
      <c r="FI71" s="51" t="b">
        <v>1</v>
      </c>
    </row>
    <row r="72" spans="1:165" hidden="1" outlineLevel="1">
      <c r="B72" s="52">
        <v>65</v>
      </c>
      <c r="C72" s="53" t="s">
        <v>80</v>
      </c>
      <c r="E72" s="54">
        <v>0</v>
      </c>
      <c r="F72" s="55">
        <v>0</v>
      </c>
      <c r="G72" s="56">
        <v>0</v>
      </c>
      <c r="H72" s="55">
        <v>0</v>
      </c>
      <c r="I72" s="56">
        <v>0</v>
      </c>
      <c r="J72" s="55">
        <v>0</v>
      </c>
      <c r="K72" s="56">
        <v>0</v>
      </c>
      <c r="L72" s="55">
        <v>0</v>
      </c>
      <c r="M72" s="56">
        <v>0</v>
      </c>
      <c r="N72" s="55">
        <v>0</v>
      </c>
      <c r="O72" s="56">
        <v>0</v>
      </c>
      <c r="P72" s="55">
        <v>0</v>
      </c>
      <c r="Q72" s="56">
        <v>0</v>
      </c>
      <c r="R72" s="55">
        <v>0</v>
      </c>
      <c r="S72" s="56">
        <v>0</v>
      </c>
      <c r="T72" s="55">
        <v>0</v>
      </c>
      <c r="U72" s="56">
        <v>0</v>
      </c>
      <c r="V72" s="55">
        <v>0</v>
      </c>
      <c r="W72" s="56">
        <v>0</v>
      </c>
      <c r="X72" s="55">
        <v>0</v>
      </c>
      <c r="Y72" s="56">
        <v>0</v>
      </c>
      <c r="Z72" s="55">
        <v>0</v>
      </c>
      <c r="AA72" s="56">
        <v>0</v>
      </c>
      <c r="AB72" s="55">
        <v>0</v>
      </c>
      <c r="AC72" s="56">
        <v>0</v>
      </c>
      <c r="AD72" s="55">
        <v>0</v>
      </c>
      <c r="AE72" s="56">
        <v>0</v>
      </c>
      <c r="AF72" s="55">
        <v>0</v>
      </c>
      <c r="AG72" s="56">
        <v>0</v>
      </c>
      <c r="AH72" s="55">
        <v>0</v>
      </c>
      <c r="AI72" s="56">
        <v>0</v>
      </c>
      <c r="AJ72" s="55">
        <v>0</v>
      </c>
      <c r="AK72" s="56">
        <v>0</v>
      </c>
      <c r="AL72" s="55">
        <v>0</v>
      </c>
      <c r="AM72" s="56">
        <v>0</v>
      </c>
      <c r="AN72" s="57">
        <v>0</v>
      </c>
      <c r="AO72" s="3"/>
      <c r="AP72" s="21"/>
      <c r="AQ72" s="3"/>
      <c r="AR72" s="54">
        <v>0</v>
      </c>
      <c r="AS72" s="55">
        <v>0</v>
      </c>
      <c r="AT72" s="56">
        <v>0</v>
      </c>
      <c r="AU72" s="55">
        <v>0</v>
      </c>
      <c r="AV72" s="56">
        <v>0</v>
      </c>
      <c r="AW72" s="55">
        <v>0</v>
      </c>
      <c r="AX72" s="56">
        <v>0</v>
      </c>
      <c r="AY72" s="55">
        <v>0</v>
      </c>
      <c r="AZ72" s="56">
        <v>0</v>
      </c>
      <c r="BA72" s="55">
        <v>0</v>
      </c>
      <c r="BB72" s="56">
        <v>0</v>
      </c>
      <c r="BC72" s="55">
        <v>0</v>
      </c>
      <c r="BD72" s="56">
        <v>0</v>
      </c>
      <c r="BE72" s="55">
        <v>0</v>
      </c>
      <c r="BF72" s="56">
        <v>0</v>
      </c>
      <c r="BG72" s="55">
        <v>0</v>
      </c>
      <c r="BH72" s="56">
        <v>0</v>
      </c>
      <c r="BI72" s="55">
        <v>0</v>
      </c>
      <c r="BJ72" s="56">
        <v>0</v>
      </c>
      <c r="BK72" s="55">
        <v>0</v>
      </c>
      <c r="BL72" s="56">
        <v>0</v>
      </c>
      <c r="BM72" s="55">
        <v>0</v>
      </c>
      <c r="BN72" s="56">
        <v>0</v>
      </c>
      <c r="BO72" s="55">
        <v>0</v>
      </c>
      <c r="BP72" s="56">
        <v>0</v>
      </c>
      <c r="BQ72" s="55">
        <v>0</v>
      </c>
      <c r="BR72" s="56">
        <v>0</v>
      </c>
      <c r="BS72" s="55">
        <v>0</v>
      </c>
      <c r="BT72" s="56">
        <v>0</v>
      </c>
      <c r="BU72" s="55">
        <v>0</v>
      </c>
      <c r="BV72" s="56">
        <v>0</v>
      </c>
      <c r="BW72" s="55">
        <v>0</v>
      </c>
      <c r="BX72" s="56">
        <v>0</v>
      </c>
      <c r="BY72" s="55">
        <v>0</v>
      </c>
      <c r="BZ72" s="56">
        <v>0</v>
      </c>
      <c r="CA72" s="57">
        <v>0</v>
      </c>
      <c r="CB72" s="3"/>
      <c r="CC72" s="32"/>
      <c r="CD72" s="3"/>
      <c r="CE72" s="33"/>
      <c r="CF72" s="3"/>
      <c r="CG72" s="54">
        <v>0</v>
      </c>
      <c r="CH72" s="55">
        <v>0</v>
      </c>
      <c r="CI72" s="56">
        <v>0</v>
      </c>
      <c r="CJ72" s="55">
        <v>0</v>
      </c>
      <c r="CK72" s="56">
        <v>0</v>
      </c>
      <c r="CL72" s="55">
        <v>0</v>
      </c>
      <c r="CM72" s="56">
        <v>0</v>
      </c>
      <c r="CN72" s="55">
        <v>0</v>
      </c>
      <c r="CO72" s="56">
        <v>0</v>
      </c>
      <c r="CP72" s="55">
        <v>0</v>
      </c>
      <c r="CQ72" s="56">
        <v>0</v>
      </c>
      <c r="CR72" s="55">
        <v>0</v>
      </c>
      <c r="CS72" s="56">
        <v>0</v>
      </c>
      <c r="CT72" s="55">
        <v>0</v>
      </c>
      <c r="CU72" s="56">
        <v>0</v>
      </c>
      <c r="CV72" s="55">
        <v>0</v>
      </c>
      <c r="CW72" s="56">
        <v>0</v>
      </c>
      <c r="CX72" s="55">
        <v>0</v>
      </c>
      <c r="CY72" s="56">
        <v>0</v>
      </c>
      <c r="CZ72" s="55">
        <v>0</v>
      </c>
      <c r="DA72" s="56">
        <v>0</v>
      </c>
      <c r="DB72" s="55">
        <v>0</v>
      </c>
      <c r="DC72" s="56">
        <v>0</v>
      </c>
      <c r="DD72" s="55">
        <v>0</v>
      </c>
      <c r="DE72" s="56">
        <v>0</v>
      </c>
      <c r="DF72" s="55">
        <v>0</v>
      </c>
      <c r="DG72" s="56">
        <v>0</v>
      </c>
      <c r="DH72" s="55">
        <v>0</v>
      </c>
      <c r="DI72" s="56">
        <v>0</v>
      </c>
      <c r="DJ72" s="55">
        <v>0</v>
      </c>
      <c r="DK72" s="56">
        <v>0</v>
      </c>
      <c r="DL72" s="55">
        <v>0</v>
      </c>
      <c r="DM72" s="56">
        <v>0</v>
      </c>
      <c r="DN72" s="55">
        <v>0</v>
      </c>
      <c r="DO72" s="56">
        <v>0</v>
      </c>
      <c r="DP72" s="57">
        <v>0</v>
      </c>
      <c r="DQ72" s="3"/>
      <c r="DR72" s="34"/>
      <c r="DS72" s="3"/>
      <c r="DT72" s="54">
        <v>0</v>
      </c>
      <c r="DU72" s="55">
        <v>0</v>
      </c>
      <c r="DV72" s="56">
        <v>0</v>
      </c>
      <c r="DW72" s="55">
        <v>0</v>
      </c>
      <c r="DX72" s="56">
        <v>0</v>
      </c>
      <c r="DY72" s="55">
        <v>0</v>
      </c>
      <c r="DZ72" s="56">
        <v>0</v>
      </c>
      <c r="EA72" s="55">
        <v>0</v>
      </c>
      <c r="EB72" s="56">
        <v>0</v>
      </c>
      <c r="EC72" s="55">
        <v>0</v>
      </c>
      <c r="ED72" s="56">
        <v>0</v>
      </c>
      <c r="EE72" s="55">
        <v>0</v>
      </c>
      <c r="EF72" s="56">
        <v>0</v>
      </c>
      <c r="EG72" s="55">
        <v>0</v>
      </c>
      <c r="EH72" s="56">
        <v>0</v>
      </c>
      <c r="EI72" s="55">
        <v>0</v>
      </c>
      <c r="EJ72" s="56">
        <v>0</v>
      </c>
      <c r="EK72" s="55">
        <v>0</v>
      </c>
      <c r="EL72" s="56">
        <v>0</v>
      </c>
      <c r="EM72" s="55">
        <v>0</v>
      </c>
      <c r="EN72" s="56">
        <v>0</v>
      </c>
      <c r="EO72" s="55">
        <v>0</v>
      </c>
      <c r="EP72" s="56">
        <v>0</v>
      </c>
      <c r="EQ72" s="55">
        <v>0</v>
      </c>
      <c r="ER72" s="56">
        <v>0</v>
      </c>
      <c r="ES72" s="55">
        <v>0</v>
      </c>
      <c r="ET72" s="56">
        <v>0</v>
      </c>
      <c r="EU72" s="55">
        <v>0</v>
      </c>
      <c r="EV72" s="56">
        <v>0</v>
      </c>
      <c r="EW72" s="55">
        <v>0</v>
      </c>
      <c r="EX72" s="56">
        <v>0</v>
      </c>
      <c r="EY72" s="55">
        <v>0</v>
      </c>
      <c r="EZ72" s="56">
        <v>0</v>
      </c>
      <c r="FA72" s="55">
        <v>0</v>
      </c>
      <c r="FB72" s="56">
        <v>0</v>
      </c>
      <c r="FC72" s="57">
        <v>0</v>
      </c>
      <c r="FD72" s="3"/>
      <c r="FE72" s="35"/>
      <c r="FF72" s="3"/>
      <c r="FG72" s="36"/>
      <c r="FI72" s="58" t="b">
        <v>1</v>
      </c>
    </row>
    <row r="73" spans="1:165" hidden="1" outlineLevel="1">
      <c r="B73" s="75">
        <v>66</v>
      </c>
      <c r="C73" s="83" t="s">
        <v>81</v>
      </c>
      <c r="E73" s="77">
        <v>0</v>
      </c>
      <c r="F73" s="78">
        <v>0</v>
      </c>
      <c r="G73" s="79">
        <v>0</v>
      </c>
      <c r="H73" s="78">
        <v>0</v>
      </c>
      <c r="I73" s="79">
        <v>0</v>
      </c>
      <c r="J73" s="78">
        <v>0</v>
      </c>
      <c r="K73" s="79">
        <v>0</v>
      </c>
      <c r="L73" s="78">
        <v>0</v>
      </c>
      <c r="M73" s="79">
        <v>0</v>
      </c>
      <c r="N73" s="78">
        <v>0</v>
      </c>
      <c r="O73" s="79">
        <v>0</v>
      </c>
      <c r="P73" s="78">
        <v>0</v>
      </c>
      <c r="Q73" s="79">
        <v>0</v>
      </c>
      <c r="R73" s="78">
        <v>0</v>
      </c>
      <c r="S73" s="79">
        <v>0</v>
      </c>
      <c r="T73" s="78">
        <v>0</v>
      </c>
      <c r="U73" s="79">
        <v>0</v>
      </c>
      <c r="V73" s="78">
        <v>0</v>
      </c>
      <c r="W73" s="79">
        <v>0</v>
      </c>
      <c r="X73" s="78">
        <v>0</v>
      </c>
      <c r="Y73" s="79">
        <v>0</v>
      </c>
      <c r="Z73" s="78">
        <v>0</v>
      </c>
      <c r="AA73" s="79">
        <v>0</v>
      </c>
      <c r="AB73" s="78">
        <v>0</v>
      </c>
      <c r="AC73" s="79">
        <v>0</v>
      </c>
      <c r="AD73" s="78">
        <v>0</v>
      </c>
      <c r="AE73" s="79">
        <v>0</v>
      </c>
      <c r="AF73" s="78">
        <v>0</v>
      </c>
      <c r="AG73" s="79">
        <v>0</v>
      </c>
      <c r="AH73" s="78">
        <v>0</v>
      </c>
      <c r="AI73" s="79">
        <v>0</v>
      </c>
      <c r="AJ73" s="78">
        <v>0</v>
      </c>
      <c r="AK73" s="79">
        <v>0</v>
      </c>
      <c r="AL73" s="78">
        <v>0</v>
      </c>
      <c r="AM73" s="79">
        <v>0</v>
      </c>
      <c r="AN73" s="80">
        <v>0</v>
      </c>
      <c r="AO73" s="3"/>
      <c r="AP73" s="21"/>
      <c r="AQ73" s="3"/>
      <c r="AR73" s="77">
        <v>0</v>
      </c>
      <c r="AS73" s="78">
        <v>0</v>
      </c>
      <c r="AT73" s="79">
        <v>0</v>
      </c>
      <c r="AU73" s="78">
        <v>0</v>
      </c>
      <c r="AV73" s="79">
        <v>0</v>
      </c>
      <c r="AW73" s="78">
        <v>0</v>
      </c>
      <c r="AX73" s="79">
        <v>0</v>
      </c>
      <c r="AY73" s="78">
        <v>0</v>
      </c>
      <c r="AZ73" s="79">
        <v>0</v>
      </c>
      <c r="BA73" s="78">
        <v>0</v>
      </c>
      <c r="BB73" s="79">
        <v>0</v>
      </c>
      <c r="BC73" s="78">
        <v>0</v>
      </c>
      <c r="BD73" s="79">
        <v>0</v>
      </c>
      <c r="BE73" s="78">
        <v>0</v>
      </c>
      <c r="BF73" s="79">
        <v>0</v>
      </c>
      <c r="BG73" s="78">
        <v>0</v>
      </c>
      <c r="BH73" s="79">
        <v>0</v>
      </c>
      <c r="BI73" s="78">
        <v>0</v>
      </c>
      <c r="BJ73" s="79">
        <v>0</v>
      </c>
      <c r="BK73" s="78">
        <v>0</v>
      </c>
      <c r="BL73" s="79">
        <v>0</v>
      </c>
      <c r="BM73" s="78">
        <v>0</v>
      </c>
      <c r="BN73" s="79">
        <v>0</v>
      </c>
      <c r="BO73" s="78">
        <v>0</v>
      </c>
      <c r="BP73" s="79">
        <v>0</v>
      </c>
      <c r="BQ73" s="78">
        <v>0</v>
      </c>
      <c r="BR73" s="79">
        <v>0</v>
      </c>
      <c r="BS73" s="78">
        <v>0</v>
      </c>
      <c r="BT73" s="79">
        <v>0</v>
      </c>
      <c r="BU73" s="78">
        <v>0</v>
      </c>
      <c r="BV73" s="79">
        <v>0</v>
      </c>
      <c r="BW73" s="78">
        <v>0</v>
      </c>
      <c r="BX73" s="79">
        <v>0</v>
      </c>
      <c r="BY73" s="78">
        <v>0</v>
      </c>
      <c r="BZ73" s="79">
        <v>0</v>
      </c>
      <c r="CA73" s="80">
        <v>0</v>
      </c>
      <c r="CB73" s="3"/>
      <c r="CC73" s="32"/>
      <c r="CD73" s="3"/>
      <c r="CE73" s="33"/>
      <c r="CF73" s="3"/>
      <c r="CG73" s="77">
        <v>0</v>
      </c>
      <c r="CH73" s="78">
        <v>0</v>
      </c>
      <c r="CI73" s="79">
        <v>0</v>
      </c>
      <c r="CJ73" s="78">
        <v>0</v>
      </c>
      <c r="CK73" s="79">
        <v>0</v>
      </c>
      <c r="CL73" s="78">
        <v>0</v>
      </c>
      <c r="CM73" s="79">
        <v>0</v>
      </c>
      <c r="CN73" s="78">
        <v>0</v>
      </c>
      <c r="CO73" s="79">
        <v>0</v>
      </c>
      <c r="CP73" s="78">
        <v>0</v>
      </c>
      <c r="CQ73" s="79">
        <v>0</v>
      </c>
      <c r="CR73" s="78">
        <v>0</v>
      </c>
      <c r="CS73" s="79">
        <v>0</v>
      </c>
      <c r="CT73" s="78">
        <v>0</v>
      </c>
      <c r="CU73" s="79">
        <v>0</v>
      </c>
      <c r="CV73" s="78">
        <v>0</v>
      </c>
      <c r="CW73" s="79">
        <v>0</v>
      </c>
      <c r="CX73" s="78">
        <v>0</v>
      </c>
      <c r="CY73" s="79">
        <v>0</v>
      </c>
      <c r="CZ73" s="78">
        <v>0</v>
      </c>
      <c r="DA73" s="79">
        <v>0</v>
      </c>
      <c r="DB73" s="78">
        <v>0</v>
      </c>
      <c r="DC73" s="79">
        <v>0</v>
      </c>
      <c r="DD73" s="78">
        <v>0</v>
      </c>
      <c r="DE73" s="79">
        <v>0</v>
      </c>
      <c r="DF73" s="78">
        <v>0</v>
      </c>
      <c r="DG73" s="79">
        <v>0</v>
      </c>
      <c r="DH73" s="78">
        <v>0</v>
      </c>
      <c r="DI73" s="79">
        <v>0</v>
      </c>
      <c r="DJ73" s="78">
        <v>0</v>
      </c>
      <c r="DK73" s="79">
        <v>0</v>
      </c>
      <c r="DL73" s="78">
        <v>0</v>
      </c>
      <c r="DM73" s="79">
        <v>0</v>
      </c>
      <c r="DN73" s="78">
        <v>0</v>
      </c>
      <c r="DO73" s="79">
        <v>0</v>
      </c>
      <c r="DP73" s="80">
        <v>0</v>
      </c>
      <c r="DQ73" s="3"/>
      <c r="DR73" s="34"/>
      <c r="DS73" s="3"/>
      <c r="DT73" s="77">
        <v>0</v>
      </c>
      <c r="DU73" s="78">
        <v>0</v>
      </c>
      <c r="DV73" s="79">
        <v>0</v>
      </c>
      <c r="DW73" s="78">
        <v>0</v>
      </c>
      <c r="DX73" s="79">
        <v>0</v>
      </c>
      <c r="DY73" s="78">
        <v>0</v>
      </c>
      <c r="DZ73" s="79">
        <v>0</v>
      </c>
      <c r="EA73" s="78">
        <v>0</v>
      </c>
      <c r="EB73" s="79">
        <v>0</v>
      </c>
      <c r="EC73" s="78">
        <v>0</v>
      </c>
      <c r="ED73" s="79">
        <v>0</v>
      </c>
      <c r="EE73" s="78">
        <v>0</v>
      </c>
      <c r="EF73" s="79">
        <v>0</v>
      </c>
      <c r="EG73" s="78">
        <v>0</v>
      </c>
      <c r="EH73" s="79">
        <v>0</v>
      </c>
      <c r="EI73" s="78">
        <v>0</v>
      </c>
      <c r="EJ73" s="79">
        <v>0</v>
      </c>
      <c r="EK73" s="78">
        <v>0</v>
      </c>
      <c r="EL73" s="79">
        <v>0</v>
      </c>
      <c r="EM73" s="78">
        <v>0</v>
      </c>
      <c r="EN73" s="79">
        <v>0</v>
      </c>
      <c r="EO73" s="78">
        <v>0</v>
      </c>
      <c r="EP73" s="79">
        <v>0</v>
      </c>
      <c r="EQ73" s="78">
        <v>0</v>
      </c>
      <c r="ER73" s="79">
        <v>0</v>
      </c>
      <c r="ES73" s="78">
        <v>0</v>
      </c>
      <c r="ET73" s="79">
        <v>0</v>
      </c>
      <c r="EU73" s="78">
        <v>0</v>
      </c>
      <c r="EV73" s="79">
        <v>0</v>
      </c>
      <c r="EW73" s="78">
        <v>0</v>
      </c>
      <c r="EX73" s="79">
        <v>0</v>
      </c>
      <c r="EY73" s="78">
        <v>0</v>
      </c>
      <c r="EZ73" s="79">
        <v>0</v>
      </c>
      <c r="FA73" s="78">
        <v>0</v>
      </c>
      <c r="FB73" s="79">
        <v>0</v>
      </c>
      <c r="FC73" s="80">
        <v>0</v>
      </c>
      <c r="FD73" s="3"/>
      <c r="FE73" s="35"/>
      <c r="FF73" s="3"/>
      <c r="FG73" s="36"/>
      <c r="FI73" s="81" t="b">
        <v>1</v>
      </c>
    </row>
    <row r="74" spans="1:165" outlineLevel="1">
      <c r="A74" s="1">
        <v>2015</v>
      </c>
      <c r="B74" s="38">
        <v>67</v>
      </c>
      <c r="C74" s="39" t="s">
        <v>82</v>
      </c>
      <c r="E74" s="40">
        <v>63528</v>
      </c>
      <c r="F74" s="41">
        <v>63528</v>
      </c>
      <c r="G74" s="42">
        <v>63528</v>
      </c>
      <c r="H74" s="41">
        <v>63528</v>
      </c>
      <c r="I74" s="42">
        <v>34106</v>
      </c>
      <c r="J74" s="41">
        <v>0</v>
      </c>
      <c r="K74" s="42">
        <v>0</v>
      </c>
      <c r="L74" s="41">
        <v>0</v>
      </c>
      <c r="M74" s="42">
        <v>0</v>
      </c>
      <c r="N74" s="41">
        <v>0</v>
      </c>
      <c r="O74" s="42">
        <v>0</v>
      </c>
      <c r="P74" s="41">
        <v>0</v>
      </c>
      <c r="Q74" s="42">
        <v>0</v>
      </c>
      <c r="R74" s="41">
        <v>0</v>
      </c>
      <c r="S74" s="42">
        <v>0</v>
      </c>
      <c r="T74" s="41">
        <v>0</v>
      </c>
      <c r="U74" s="42">
        <v>0</v>
      </c>
      <c r="V74" s="41">
        <v>0</v>
      </c>
      <c r="W74" s="42">
        <v>0</v>
      </c>
      <c r="X74" s="41">
        <v>0</v>
      </c>
      <c r="Y74" s="42">
        <v>0</v>
      </c>
      <c r="Z74" s="41">
        <v>0</v>
      </c>
      <c r="AA74" s="42">
        <v>0</v>
      </c>
      <c r="AB74" s="41">
        <v>0</v>
      </c>
      <c r="AC74" s="42">
        <v>0</v>
      </c>
      <c r="AD74" s="41">
        <v>0</v>
      </c>
      <c r="AE74" s="42">
        <v>0</v>
      </c>
      <c r="AF74" s="41">
        <v>0</v>
      </c>
      <c r="AG74" s="42">
        <v>0</v>
      </c>
      <c r="AH74" s="41">
        <v>0</v>
      </c>
      <c r="AI74" s="42">
        <v>0</v>
      </c>
      <c r="AJ74" s="41">
        <v>0</v>
      </c>
      <c r="AK74" s="42">
        <v>0</v>
      </c>
      <c r="AL74" s="41">
        <v>0</v>
      </c>
      <c r="AM74" s="42">
        <v>0</v>
      </c>
      <c r="AN74" s="43">
        <v>0</v>
      </c>
      <c r="AO74" s="3"/>
      <c r="AP74" s="21"/>
      <c r="AQ74" s="3"/>
      <c r="AR74" s="40">
        <v>9</v>
      </c>
      <c r="AS74" s="41">
        <v>9</v>
      </c>
      <c r="AT74" s="42">
        <v>9</v>
      </c>
      <c r="AU74" s="41">
        <v>9</v>
      </c>
      <c r="AV74" s="42">
        <v>5</v>
      </c>
      <c r="AW74" s="41">
        <v>0</v>
      </c>
      <c r="AX74" s="42">
        <v>0</v>
      </c>
      <c r="AY74" s="41">
        <v>0</v>
      </c>
      <c r="AZ74" s="42">
        <v>0</v>
      </c>
      <c r="BA74" s="41">
        <v>0</v>
      </c>
      <c r="BB74" s="42">
        <v>0</v>
      </c>
      <c r="BC74" s="41">
        <v>0</v>
      </c>
      <c r="BD74" s="42">
        <v>0</v>
      </c>
      <c r="BE74" s="41">
        <v>0</v>
      </c>
      <c r="BF74" s="42">
        <v>0</v>
      </c>
      <c r="BG74" s="41">
        <v>0</v>
      </c>
      <c r="BH74" s="42">
        <v>0</v>
      </c>
      <c r="BI74" s="41">
        <v>0</v>
      </c>
      <c r="BJ74" s="42">
        <v>0</v>
      </c>
      <c r="BK74" s="41">
        <v>0</v>
      </c>
      <c r="BL74" s="42">
        <v>0</v>
      </c>
      <c r="BM74" s="41">
        <v>0</v>
      </c>
      <c r="BN74" s="42">
        <v>0</v>
      </c>
      <c r="BO74" s="41">
        <v>0</v>
      </c>
      <c r="BP74" s="42">
        <v>0</v>
      </c>
      <c r="BQ74" s="41">
        <v>0</v>
      </c>
      <c r="BR74" s="42">
        <v>0</v>
      </c>
      <c r="BS74" s="41">
        <v>0</v>
      </c>
      <c r="BT74" s="42">
        <v>0</v>
      </c>
      <c r="BU74" s="41">
        <v>0</v>
      </c>
      <c r="BV74" s="42">
        <v>0</v>
      </c>
      <c r="BW74" s="41">
        <v>0</v>
      </c>
      <c r="BX74" s="42">
        <v>0</v>
      </c>
      <c r="BY74" s="41">
        <v>0</v>
      </c>
      <c r="BZ74" s="42">
        <v>0</v>
      </c>
      <c r="CA74" s="43">
        <v>0</v>
      </c>
      <c r="CB74" s="3"/>
      <c r="CC74" s="32"/>
      <c r="CD74" s="3"/>
      <c r="CE74" s="33"/>
      <c r="CF74" s="3"/>
      <c r="CG74" s="40">
        <v>30128</v>
      </c>
      <c r="CH74" s="41">
        <v>30128</v>
      </c>
      <c r="CI74" s="42">
        <v>30128</v>
      </c>
      <c r="CJ74" s="41">
        <v>30128</v>
      </c>
      <c r="CK74" s="42">
        <v>15872</v>
      </c>
      <c r="CL74" s="41">
        <v>0</v>
      </c>
      <c r="CM74" s="42">
        <v>0</v>
      </c>
      <c r="CN74" s="41">
        <v>0</v>
      </c>
      <c r="CO74" s="42">
        <v>0</v>
      </c>
      <c r="CP74" s="41">
        <v>0</v>
      </c>
      <c r="CQ74" s="42">
        <v>0</v>
      </c>
      <c r="CR74" s="41">
        <v>0</v>
      </c>
      <c r="CS74" s="42">
        <v>0</v>
      </c>
      <c r="CT74" s="41">
        <v>0</v>
      </c>
      <c r="CU74" s="42">
        <v>0</v>
      </c>
      <c r="CV74" s="41">
        <v>0</v>
      </c>
      <c r="CW74" s="42">
        <v>0</v>
      </c>
      <c r="CX74" s="41">
        <v>0</v>
      </c>
      <c r="CY74" s="42">
        <v>0</v>
      </c>
      <c r="CZ74" s="41">
        <v>0</v>
      </c>
      <c r="DA74" s="42">
        <v>0</v>
      </c>
      <c r="DB74" s="41">
        <v>0</v>
      </c>
      <c r="DC74" s="42">
        <v>0</v>
      </c>
      <c r="DD74" s="41">
        <v>0</v>
      </c>
      <c r="DE74" s="42">
        <v>0</v>
      </c>
      <c r="DF74" s="41">
        <v>0</v>
      </c>
      <c r="DG74" s="42">
        <v>0</v>
      </c>
      <c r="DH74" s="41">
        <v>0</v>
      </c>
      <c r="DI74" s="42">
        <v>0</v>
      </c>
      <c r="DJ74" s="41">
        <v>0</v>
      </c>
      <c r="DK74" s="42">
        <v>0</v>
      </c>
      <c r="DL74" s="41">
        <v>0</v>
      </c>
      <c r="DM74" s="42">
        <v>0</v>
      </c>
      <c r="DN74" s="41">
        <v>0</v>
      </c>
      <c r="DO74" s="42">
        <v>0</v>
      </c>
      <c r="DP74" s="43">
        <v>0</v>
      </c>
      <c r="DQ74" s="3"/>
      <c r="DR74" s="34"/>
      <c r="DS74" s="3"/>
      <c r="DT74" s="40">
        <v>4</v>
      </c>
      <c r="DU74" s="41">
        <v>4</v>
      </c>
      <c r="DV74" s="42">
        <v>4</v>
      </c>
      <c r="DW74" s="41">
        <v>4</v>
      </c>
      <c r="DX74" s="42">
        <v>2</v>
      </c>
      <c r="DY74" s="41">
        <v>0</v>
      </c>
      <c r="DZ74" s="42">
        <v>0</v>
      </c>
      <c r="EA74" s="41">
        <v>0</v>
      </c>
      <c r="EB74" s="42">
        <v>0</v>
      </c>
      <c r="EC74" s="41">
        <v>0</v>
      </c>
      <c r="ED74" s="42">
        <v>0</v>
      </c>
      <c r="EE74" s="41">
        <v>0</v>
      </c>
      <c r="EF74" s="42">
        <v>0</v>
      </c>
      <c r="EG74" s="41">
        <v>0</v>
      </c>
      <c r="EH74" s="42">
        <v>0</v>
      </c>
      <c r="EI74" s="41">
        <v>0</v>
      </c>
      <c r="EJ74" s="42">
        <v>0</v>
      </c>
      <c r="EK74" s="41">
        <v>0</v>
      </c>
      <c r="EL74" s="42">
        <v>0</v>
      </c>
      <c r="EM74" s="41">
        <v>0</v>
      </c>
      <c r="EN74" s="42">
        <v>0</v>
      </c>
      <c r="EO74" s="41">
        <v>0</v>
      </c>
      <c r="EP74" s="42">
        <v>0</v>
      </c>
      <c r="EQ74" s="41">
        <v>0</v>
      </c>
      <c r="ER74" s="42">
        <v>0</v>
      </c>
      <c r="ES74" s="41">
        <v>0</v>
      </c>
      <c r="ET74" s="42">
        <v>0</v>
      </c>
      <c r="EU74" s="41">
        <v>0</v>
      </c>
      <c r="EV74" s="42">
        <v>0</v>
      </c>
      <c r="EW74" s="41">
        <v>0</v>
      </c>
      <c r="EX74" s="42">
        <v>0</v>
      </c>
      <c r="EY74" s="41">
        <v>0</v>
      </c>
      <c r="EZ74" s="42">
        <v>0</v>
      </c>
      <c r="FA74" s="41">
        <v>0</v>
      </c>
      <c r="FB74" s="42">
        <v>0</v>
      </c>
      <c r="FC74" s="43">
        <v>0</v>
      </c>
      <c r="FD74" s="3"/>
      <c r="FE74" s="35"/>
      <c r="FF74" s="3"/>
      <c r="FG74" s="36"/>
      <c r="FI74" s="44" t="b">
        <v>0</v>
      </c>
    </row>
    <row r="75" spans="1:165" outlineLevel="1">
      <c r="A75" s="1">
        <v>2015</v>
      </c>
      <c r="B75" s="45">
        <v>68</v>
      </c>
      <c r="C75" s="74" t="s">
        <v>83</v>
      </c>
      <c r="E75" s="47">
        <v>420396</v>
      </c>
      <c r="F75" s="48">
        <v>416572</v>
      </c>
      <c r="G75" s="49">
        <v>416572</v>
      </c>
      <c r="H75" s="48">
        <v>416572</v>
      </c>
      <c r="I75" s="49">
        <v>416572</v>
      </c>
      <c r="J75" s="48">
        <v>416572</v>
      </c>
      <c r="K75" s="49">
        <v>416572</v>
      </c>
      <c r="L75" s="48">
        <v>416406</v>
      </c>
      <c r="M75" s="49">
        <v>416406</v>
      </c>
      <c r="N75" s="48">
        <v>416406</v>
      </c>
      <c r="O75" s="49">
        <v>384190</v>
      </c>
      <c r="P75" s="48">
        <v>382796</v>
      </c>
      <c r="Q75" s="49">
        <v>382796</v>
      </c>
      <c r="R75" s="48">
        <v>381473</v>
      </c>
      <c r="S75" s="49">
        <v>381473</v>
      </c>
      <c r="T75" s="48">
        <v>381309</v>
      </c>
      <c r="U75" s="49">
        <v>142501</v>
      </c>
      <c r="V75" s="48">
        <v>142501</v>
      </c>
      <c r="W75" s="49">
        <v>142501</v>
      </c>
      <c r="X75" s="48">
        <v>142501</v>
      </c>
      <c r="Y75" s="49">
        <v>0</v>
      </c>
      <c r="Z75" s="48">
        <v>0</v>
      </c>
      <c r="AA75" s="49">
        <v>0</v>
      </c>
      <c r="AB75" s="48">
        <v>0</v>
      </c>
      <c r="AC75" s="49">
        <v>0</v>
      </c>
      <c r="AD75" s="48">
        <v>0</v>
      </c>
      <c r="AE75" s="49">
        <v>0</v>
      </c>
      <c r="AF75" s="48">
        <v>0</v>
      </c>
      <c r="AG75" s="49">
        <v>0</v>
      </c>
      <c r="AH75" s="48">
        <v>0</v>
      </c>
      <c r="AI75" s="49">
        <v>0</v>
      </c>
      <c r="AJ75" s="48">
        <v>0</v>
      </c>
      <c r="AK75" s="49">
        <v>0</v>
      </c>
      <c r="AL75" s="48">
        <v>0</v>
      </c>
      <c r="AM75" s="49">
        <v>0</v>
      </c>
      <c r="AN75" s="50">
        <v>0</v>
      </c>
      <c r="AO75" s="3"/>
      <c r="AP75" s="21"/>
      <c r="AQ75" s="3"/>
      <c r="AR75" s="47">
        <v>27</v>
      </c>
      <c r="AS75" s="48">
        <v>27</v>
      </c>
      <c r="AT75" s="49">
        <v>27</v>
      </c>
      <c r="AU75" s="48">
        <v>27</v>
      </c>
      <c r="AV75" s="49">
        <v>27</v>
      </c>
      <c r="AW75" s="48">
        <v>27</v>
      </c>
      <c r="AX75" s="49">
        <v>27</v>
      </c>
      <c r="AY75" s="48">
        <v>27</v>
      </c>
      <c r="AZ75" s="49">
        <v>27</v>
      </c>
      <c r="BA75" s="48">
        <v>27</v>
      </c>
      <c r="BB75" s="49">
        <v>24</v>
      </c>
      <c r="BC75" s="48">
        <v>24</v>
      </c>
      <c r="BD75" s="49">
        <v>24</v>
      </c>
      <c r="BE75" s="48">
        <v>24</v>
      </c>
      <c r="BF75" s="49">
        <v>24</v>
      </c>
      <c r="BG75" s="48">
        <v>24</v>
      </c>
      <c r="BH75" s="49">
        <v>9</v>
      </c>
      <c r="BI75" s="48">
        <v>9</v>
      </c>
      <c r="BJ75" s="49">
        <v>9</v>
      </c>
      <c r="BK75" s="48">
        <v>9</v>
      </c>
      <c r="BL75" s="49">
        <v>0</v>
      </c>
      <c r="BM75" s="48">
        <v>0</v>
      </c>
      <c r="BN75" s="49">
        <v>0</v>
      </c>
      <c r="BO75" s="48">
        <v>0</v>
      </c>
      <c r="BP75" s="49">
        <v>0</v>
      </c>
      <c r="BQ75" s="48">
        <v>0</v>
      </c>
      <c r="BR75" s="49">
        <v>0</v>
      </c>
      <c r="BS75" s="48">
        <v>0</v>
      </c>
      <c r="BT75" s="49">
        <v>0</v>
      </c>
      <c r="BU75" s="48">
        <v>0</v>
      </c>
      <c r="BV75" s="49">
        <v>0</v>
      </c>
      <c r="BW75" s="48">
        <v>0</v>
      </c>
      <c r="BX75" s="49">
        <v>0</v>
      </c>
      <c r="BY75" s="48">
        <v>0</v>
      </c>
      <c r="BZ75" s="49">
        <v>0</v>
      </c>
      <c r="CA75" s="50">
        <v>0</v>
      </c>
      <c r="CB75" s="3"/>
      <c r="CC75" s="32"/>
      <c r="CD75" s="3"/>
      <c r="CE75" s="33"/>
      <c r="CF75" s="3"/>
      <c r="CG75" s="47">
        <v>731825</v>
      </c>
      <c r="CH75" s="48">
        <v>725167</v>
      </c>
      <c r="CI75" s="49">
        <v>725167</v>
      </c>
      <c r="CJ75" s="48">
        <v>725167</v>
      </c>
      <c r="CK75" s="49">
        <v>725167</v>
      </c>
      <c r="CL75" s="48">
        <v>725167</v>
      </c>
      <c r="CM75" s="49">
        <v>725167</v>
      </c>
      <c r="CN75" s="48">
        <v>724878</v>
      </c>
      <c r="CO75" s="49">
        <v>724878</v>
      </c>
      <c r="CP75" s="48">
        <v>724878</v>
      </c>
      <c r="CQ75" s="49">
        <v>668797</v>
      </c>
      <c r="CR75" s="48">
        <v>666371</v>
      </c>
      <c r="CS75" s="49">
        <v>666371</v>
      </c>
      <c r="CT75" s="48">
        <v>664067</v>
      </c>
      <c r="CU75" s="49">
        <v>664067</v>
      </c>
      <c r="CV75" s="48">
        <v>663781</v>
      </c>
      <c r="CW75" s="49">
        <v>248066</v>
      </c>
      <c r="CX75" s="48">
        <v>248066</v>
      </c>
      <c r="CY75" s="49">
        <v>248066</v>
      </c>
      <c r="CZ75" s="48">
        <v>248066</v>
      </c>
      <c r="DA75" s="49">
        <v>0</v>
      </c>
      <c r="DB75" s="48">
        <v>0</v>
      </c>
      <c r="DC75" s="49">
        <v>0</v>
      </c>
      <c r="DD75" s="48">
        <v>0</v>
      </c>
      <c r="DE75" s="49">
        <v>0</v>
      </c>
      <c r="DF75" s="48">
        <v>0</v>
      </c>
      <c r="DG75" s="49">
        <v>0</v>
      </c>
      <c r="DH75" s="48">
        <v>0</v>
      </c>
      <c r="DI75" s="49">
        <v>0</v>
      </c>
      <c r="DJ75" s="48">
        <v>0</v>
      </c>
      <c r="DK75" s="49">
        <v>0</v>
      </c>
      <c r="DL75" s="48">
        <v>0</v>
      </c>
      <c r="DM75" s="49">
        <v>0</v>
      </c>
      <c r="DN75" s="48">
        <v>0</v>
      </c>
      <c r="DO75" s="49">
        <v>0</v>
      </c>
      <c r="DP75" s="50">
        <v>0</v>
      </c>
      <c r="DQ75" s="3"/>
      <c r="DR75" s="34"/>
      <c r="DS75" s="3"/>
      <c r="DT75" s="47">
        <v>48</v>
      </c>
      <c r="DU75" s="48">
        <v>47</v>
      </c>
      <c r="DV75" s="49">
        <v>47</v>
      </c>
      <c r="DW75" s="48">
        <v>47</v>
      </c>
      <c r="DX75" s="49">
        <v>47</v>
      </c>
      <c r="DY75" s="48">
        <v>47</v>
      </c>
      <c r="DZ75" s="49">
        <v>47</v>
      </c>
      <c r="EA75" s="48">
        <v>47</v>
      </c>
      <c r="EB75" s="49">
        <v>47</v>
      </c>
      <c r="EC75" s="48">
        <v>47</v>
      </c>
      <c r="ED75" s="49">
        <v>42</v>
      </c>
      <c r="EE75" s="48">
        <v>42</v>
      </c>
      <c r="EF75" s="49">
        <v>42</v>
      </c>
      <c r="EG75" s="48">
        <v>42</v>
      </c>
      <c r="EH75" s="49">
        <v>42</v>
      </c>
      <c r="EI75" s="48">
        <v>42</v>
      </c>
      <c r="EJ75" s="49">
        <v>16</v>
      </c>
      <c r="EK75" s="48">
        <v>16</v>
      </c>
      <c r="EL75" s="49">
        <v>16</v>
      </c>
      <c r="EM75" s="48">
        <v>16</v>
      </c>
      <c r="EN75" s="49">
        <v>0</v>
      </c>
      <c r="EO75" s="48">
        <v>0</v>
      </c>
      <c r="EP75" s="49">
        <v>0</v>
      </c>
      <c r="EQ75" s="48">
        <v>0</v>
      </c>
      <c r="ER75" s="49">
        <v>0</v>
      </c>
      <c r="ES75" s="48">
        <v>0</v>
      </c>
      <c r="ET75" s="49">
        <v>0</v>
      </c>
      <c r="EU75" s="48">
        <v>0</v>
      </c>
      <c r="EV75" s="49">
        <v>0</v>
      </c>
      <c r="EW75" s="48">
        <v>0</v>
      </c>
      <c r="EX75" s="49">
        <v>0</v>
      </c>
      <c r="EY75" s="48">
        <v>0</v>
      </c>
      <c r="EZ75" s="49">
        <v>0</v>
      </c>
      <c r="FA75" s="48">
        <v>0</v>
      </c>
      <c r="FB75" s="49">
        <v>0</v>
      </c>
      <c r="FC75" s="50">
        <v>0</v>
      </c>
      <c r="FD75" s="3"/>
      <c r="FE75" s="35"/>
      <c r="FF75" s="3"/>
      <c r="FG75" s="36"/>
      <c r="FI75" s="51" t="b">
        <v>0</v>
      </c>
    </row>
    <row r="76" spans="1:165" outlineLevel="1">
      <c r="A76" s="1">
        <v>2015</v>
      </c>
      <c r="B76" s="52">
        <v>69</v>
      </c>
      <c r="C76" s="53" t="s">
        <v>84</v>
      </c>
      <c r="E76" s="54">
        <v>775484</v>
      </c>
      <c r="F76" s="55">
        <v>761702</v>
      </c>
      <c r="G76" s="56">
        <v>761702</v>
      </c>
      <c r="H76" s="55">
        <v>761702</v>
      </c>
      <c r="I76" s="56">
        <v>761702</v>
      </c>
      <c r="J76" s="55">
        <v>761702</v>
      </c>
      <c r="K76" s="56">
        <v>761702</v>
      </c>
      <c r="L76" s="55">
        <v>761303</v>
      </c>
      <c r="M76" s="56">
        <v>761303</v>
      </c>
      <c r="N76" s="55">
        <v>761303</v>
      </c>
      <c r="O76" s="56">
        <v>702031</v>
      </c>
      <c r="P76" s="55">
        <v>665884</v>
      </c>
      <c r="Q76" s="56">
        <v>665884</v>
      </c>
      <c r="R76" s="55">
        <v>651561</v>
      </c>
      <c r="S76" s="56">
        <v>651561</v>
      </c>
      <c r="T76" s="55">
        <v>650042</v>
      </c>
      <c r="U76" s="56">
        <v>240817</v>
      </c>
      <c r="V76" s="55">
        <v>240817</v>
      </c>
      <c r="W76" s="56">
        <v>240817</v>
      </c>
      <c r="X76" s="55">
        <v>240817</v>
      </c>
      <c r="Y76" s="56">
        <v>0</v>
      </c>
      <c r="Z76" s="55">
        <v>0</v>
      </c>
      <c r="AA76" s="56">
        <v>0</v>
      </c>
      <c r="AB76" s="55">
        <v>0</v>
      </c>
      <c r="AC76" s="56">
        <v>0</v>
      </c>
      <c r="AD76" s="55">
        <v>0</v>
      </c>
      <c r="AE76" s="56">
        <v>0</v>
      </c>
      <c r="AF76" s="55">
        <v>0</v>
      </c>
      <c r="AG76" s="56">
        <v>0</v>
      </c>
      <c r="AH76" s="55">
        <v>0</v>
      </c>
      <c r="AI76" s="56">
        <v>0</v>
      </c>
      <c r="AJ76" s="55">
        <v>0</v>
      </c>
      <c r="AK76" s="56">
        <v>0</v>
      </c>
      <c r="AL76" s="55">
        <v>0</v>
      </c>
      <c r="AM76" s="56">
        <v>0</v>
      </c>
      <c r="AN76" s="57">
        <v>0</v>
      </c>
      <c r="AO76" s="3"/>
      <c r="AP76" s="21"/>
      <c r="AQ76" s="3"/>
      <c r="AR76" s="54">
        <v>52</v>
      </c>
      <c r="AS76" s="55">
        <v>51</v>
      </c>
      <c r="AT76" s="56">
        <v>51</v>
      </c>
      <c r="AU76" s="55">
        <v>51</v>
      </c>
      <c r="AV76" s="56">
        <v>51</v>
      </c>
      <c r="AW76" s="55">
        <v>51</v>
      </c>
      <c r="AX76" s="56">
        <v>51</v>
      </c>
      <c r="AY76" s="55">
        <v>51</v>
      </c>
      <c r="AZ76" s="56">
        <v>51</v>
      </c>
      <c r="BA76" s="55">
        <v>51</v>
      </c>
      <c r="BB76" s="56">
        <v>43</v>
      </c>
      <c r="BC76" s="55">
        <v>41</v>
      </c>
      <c r="BD76" s="56">
        <v>41</v>
      </c>
      <c r="BE76" s="55">
        <v>41</v>
      </c>
      <c r="BF76" s="56">
        <v>41</v>
      </c>
      <c r="BG76" s="55">
        <v>41</v>
      </c>
      <c r="BH76" s="56">
        <v>15</v>
      </c>
      <c r="BI76" s="55">
        <v>15</v>
      </c>
      <c r="BJ76" s="56">
        <v>15</v>
      </c>
      <c r="BK76" s="55">
        <v>15</v>
      </c>
      <c r="BL76" s="56">
        <v>0</v>
      </c>
      <c r="BM76" s="55">
        <v>0</v>
      </c>
      <c r="BN76" s="56">
        <v>0</v>
      </c>
      <c r="BO76" s="55">
        <v>0</v>
      </c>
      <c r="BP76" s="56">
        <v>0</v>
      </c>
      <c r="BQ76" s="55">
        <v>0</v>
      </c>
      <c r="BR76" s="56">
        <v>0</v>
      </c>
      <c r="BS76" s="55">
        <v>0</v>
      </c>
      <c r="BT76" s="56">
        <v>0</v>
      </c>
      <c r="BU76" s="55">
        <v>0</v>
      </c>
      <c r="BV76" s="56">
        <v>0</v>
      </c>
      <c r="BW76" s="55">
        <v>0</v>
      </c>
      <c r="BX76" s="56">
        <v>0</v>
      </c>
      <c r="BY76" s="55">
        <v>0</v>
      </c>
      <c r="BZ76" s="56">
        <v>0</v>
      </c>
      <c r="CA76" s="57">
        <v>0</v>
      </c>
      <c r="CB76" s="3"/>
      <c r="CC76" s="32"/>
      <c r="CD76" s="3"/>
      <c r="CE76" s="33"/>
      <c r="CF76" s="3"/>
      <c r="CG76" s="54">
        <v>1349961</v>
      </c>
      <c r="CH76" s="55">
        <v>1325969</v>
      </c>
      <c r="CI76" s="56">
        <v>1325969</v>
      </c>
      <c r="CJ76" s="55">
        <v>1325969</v>
      </c>
      <c r="CK76" s="56">
        <v>1325969</v>
      </c>
      <c r="CL76" s="55">
        <v>1325969</v>
      </c>
      <c r="CM76" s="56">
        <v>1325969</v>
      </c>
      <c r="CN76" s="55">
        <v>1325275</v>
      </c>
      <c r="CO76" s="56">
        <v>1325275</v>
      </c>
      <c r="CP76" s="55">
        <v>1325275</v>
      </c>
      <c r="CQ76" s="56">
        <v>1222094</v>
      </c>
      <c r="CR76" s="55">
        <v>1159168</v>
      </c>
      <c r="CS76" s="56">
        <v>1159168</v>
      </c>
      <c r="CT76" s="55">
        <v>1134236</v>
      </c>
      <c r="CU76" s="56">
        <v>1134236</v>
      </c>
      <c r="CV76" s="55">
        <v>1131591</v>
      </c>
      <c r="CW76" s="56">
        <v>419213</v>
      </c>
      <c r="CX76" s="55">
        <v>419213</v>
      </c>
      <c r="CY76" s="56">
        <v>419213</v>
      </c>
      <c r="CZ76" s="55">
        <v>419213</v>
      </c>
      <c r="DA76" s="56">
        <v>0</v>
      </c>
      <c r="DB76" s="55">
        <v>0</v>
      </c>
      <c r="DC76" s="56">
        <v>0</v>
      </c>
      <c r="DD76" s="55">
        <v>0</v>
      </c>
      <c r="DE76" s="56">
        <v>0</v>
      </c>
      <c r="DF76" s="55">
        <v>0</v>
      </c>
      <c r="DG76" s="56">
        <v>0</v>
      </c>
      <c r="DH76" s="55">
        <v>0</v>
      </c>
      <c r="DI76" s="56">
        <v>0</v>
      </c>
      <c r="DJ76" s="55">
        <v>0</v>
      </c>
      <c r="DK76" s="56">
        <v>0</v>
      </c>
      <c r="DL76" s="55">
        <v>0</v>
      </c>
      <c r="DM76" s="56">
        <v>0</v>
      </c>
      <c r="DN76" s="55">
        <v>0</v>
      </c>
      <c r="DO76" s="56">
        <v>0</v>
      </c>
      <c r="DP76" s="57">
        <v>0</v>
      </c>
      <c r="DQ76" s="3"/>
      <c r="DR76" s="34"/>
      <c r="DS76" s="3"/>
      <c r="DT76" s="54">
        <v>91</v>
      </c>
      <c r="DU76" s="55">
        <v>90</v>
      </c>
      <c r="DV76" s="56">
        <v>90</v>
      </c>
      <c r="DW76" s="55">
        <v>90</v>
      </c>
      <c r="DX76" s="56">
        <v>90</v>
      </c>
      <c r="DY76" s="55">
        <v>90</v>
      </c>
      <c r="DZ76" s="56">
        <v>90</v>
      </c>
      <c r="EA76" s="55">
        <v>90</v>
      </c>
      <c r="EB76" s="56">
        <v>90</v>
      </c>
      <c r="EC76" s="55">
        <v>90</v>
      </c>
      <c r="ED76" s="56">
        <v>75</v>
      </c>
      <c r="EE76" s="55">
        <v>72</v>
      </c>
      <c r="EF76" s="56">
        <v>72</v>
      </c>
      <c r="EG76" s="55">
        <v>71</v>
      </c>
      <c r="EH76" s="56">
        <v>71</v>
      </c>
      <c r="EI76" s="55">
        <v>71</v>
      </c>
      <c r="EJ76" s="56">
        <v>26</v>
      </c>
      <c r="EK76" s="55">
        <v>26</v>
      </c>
      <c r="EL76" s="56">
        <v>26</v>
      </c>
      <c r="EM76" s="55">
        <v>26</v>
      </c>
      <c r="EN76" s="56">
        <v>0</v>
      </c>
      <c r="EO76" s="55">
        <v>0</v>
      </c>
      <c r="EP76" s="56">
        <v>0</v>
      </c>
      <c r="EQ76" s="55">
        <v>0</v>
      </c>
      <c r="ER76" s="56">
        <v>0</v>
      </c>
      <c r="ES76" s="55">
        <v>0</v>
      </c>
      <c r="ET76" s="56">
        <v>0</v>
      </c>
      <c r="EU76" s="55">
        <v>0</v>
      </c>
      <c r="EV76" s="56">
        <v>0</v>
      </c>
      <c r="EW76" s="55">
        <v>0</v>
      </c>
      <c r="EX76" s="56">
        <v>0</v>
      </c>
      <c r="EY76" s="55">
        <v>0</v>
      </c>
      <c r="EZ76" s="56">
        <v>0</v>
      </c>
      <c r="FA76" s="55">
        <v>0</v>
      </c>
      <c r="FB76" s="56">
        <v>0</v>
      </c>
      <c r="FC76" s="57">
        <v>0</v>
      </c>
      <c r="FD76" s="3"/>
      <c r="FE76" s="35"/>
      <c r="FF76" s="3"/>
      <c r="FG76" s="36"/>
      <c r="FI76" s="58" t="b">
        <v>0</v>
      </c>
    </row>
    <row r="77" spans="1:165" outlineLevel="1">
      <c r="A77" s="1">
        <v>2015</v>
      </c>
      <c r="B77" s="45">
        <v>70</v>
      </c>
      <c r="C77" s="46" t="s">
        <v>85</v>
      </c>
      <c r="E77" s="47">
        <v>2335656</v>
      </c>
      <c r="F77" s="48">
        <v>2335656</v>
      </c>
      <c r="G77" s="49">
        <v>2335656</v>
      </c>
      <c r="H77" s="48">
        <v>2335656</v>
      </c>
      <c r="I77" s="49">
        <v>2335656</v>
      </c>
      <c r="J77" s="48">
        <v>2335656</v>
      </c>
      <c r="K77" s="49">
        <v>2335656</v>
      </c>
      <c r="L77" s="48">
        <v>2335656</v>
      </c>
      <c r="M77" s="49">
        <v>2335656</v>
      </c>
      <c r="N77" s="48">
        <v>2335656</v>
      </c>
      <c r="O77" s="49">
        <v>2335656</v>
      </c>
      <c r="P77" s="48">
        <v>2335656</v>
      </c>
      <c r="Q77" s="49">
        <v>2335656</v>
      </c>
      <c r="R77" s="48">
        <v>2335656</v>
      </c>
      <c r="S77" s="49">
        <v>2335656</v>
      </c>
      <c r="T77" s="48">
        <v>2335656</v>
      </c>
      <c r="U77" s="49">
        <v>2335656</v>
      </c>
      <c r="V77" s="48">
        <v>2335656</v>
      </c>
      <c r="W77" s="49">
        <v>2219476</v>
      </c>
      <c r="X77" s="48">
        <v>0</v>
      </c>
      <c r="Y77" s="49">
        <v>0</v>
      </c>
      <c r="Z77" s="48">
        <v>0</v>
      </c>
      <c r="AA77" s="49">
        <v>0</v>
      </c>
      <c r="AB77" s="48">
        <v>0</v>
      </c>
      <c r="AC77" s="49">
        <v>0</v>
      </c>
      <c r="AD77" s="48">
        <v>0</v>
      </c>
      <c r="AE77" s="49">
        <v>0</v>
      </c>
      <c r="AF77" s="48">
        <v>0</v>
      </c>
      <c r="AG77" s="49">
        <v>0</v>
      </c>
      <c r="AH77" s="48">
        <v>0</v>
      </c>
      <c r="AI77" s="49">
        <v>0</v>
      </c>
      <c r="AJ77" s="48">
        <v>0</v>
      </c>
      <c r="AK77" s="49">
        <v>0</v>
      </c>
      <c r="AL77" s="48">
        <v>0</v>
      </c>
      <c r="AM77" s="49">
        <v>0</v>
      </c>
      <c r="AN77" s="50">
        <v>0</v>
      </c>
      <c r="AO77" s="3"/>
      <c r="AP77" s="21"/>
      <c r="AQ77" s="3"/>
      <c r="AR77" s="47">
        <v>1234</v>
      </c>
      <c r="AS77" s="48">
        <v>1234</v>
      </c>
      <c r="AT77" s="49">
        <v>1234</v>
      </c>
      <c r="AU77" s="48">
        <v>1234</v>
      </c>
      <c r="AV77" s="49">
        <v>1234</v>
      </c>
      <c r="AW77" s="48">
        <v>1234</v>
      </c>
      <c r="AX77" s="49">
        <v>1234</v>
      </c>
      <c r="AY77" s="48">
        <v>1234</v>
      </c>
      <c r="AZ77" s="49">
        <v>1234</v>
      </c>
      <c r="BA77" s="48">
        <v>1234</v>
      </c>
      <c r="BB77" s="49">
        <v>1234</v>
      </c>
      <c r="BC77" s="48">
        <v>1234</v>
      </c>
      <c r="BD77" s="49">
        <v>1234</v>
      </c>
      <c r="BE77" s="48">
        <v>1234</v>
      </c>
      <c r="BF77" s="49">
        <v>1234</v>
      </c>
      <c r="BG77" s="48">
        <v>1234</v>
      </c>
      <c r="BH77" s="49">
        <v>1234</v>
      </c>
      <c r="BI77" s="48">
        <v>1234</v>
      </c>
      <c r="BJ77" s="49">
        <v>1104</v>
      </c>
      <c r="BK77" s="48">
        <v>0</v>
      </c>
      <c r="BL77" s="49">
        <v>0</v>
      </c>
      <c r="BM77" s="48">
        <v>0</v>
      </c>
      <c r="BN77" s="49">
        <v>0</v>
      </c>
      <c r="BO77" s="48">
        <v>0</v>
      </c>
      <c r="BP77" s="49">
        <v>0</v>
      </c>
      <c r="BQ77" s="48">
        <v>0</v>
      </c>
      <c r="BR77" s="49">
        <v>0</v>
      </c>
      <c r="BS77" s="48">
        <v>0</v>
      </c>
      <c r="BT77" s="49">
        <v>0</v>
      </c>
      <c r="BU77" s="48">
        <v>0</v>
      </c>
      <c r="BV77" s="49">
        <v>0</v>
      </c>
      <c r="BW77" s="48">
        <v>0</v>
      </c>
      <c r="BX77" s="49">
        <v>0</v>
      </c>
      <c r="BY77" s="48">
        <v>0</v>
      </c>
      <c r="BZ77" s="49">
        <v>0</v>
      </c>
      <c r="CA77" s="50">
        <v>0</v>
      </c>
      <c r="CB77" s="3"/>
      <c r="CC77" s="32"/>
      <c r="CD77" s="3"/>
      <c r="CE77" s="33"/>
      <c r="CF77" s="3"/>
      <c r="CG77" s="47">
        <v>1300734</v>
      </c>
      <c r="CH77" s="48">
        <v>1300734</v>
      </c>
      <c r="CI77" s="49">
        <v>1300734</v>
      </c>
      <c r="CJ77" s="48">
        <v>1300734</v>
      </c>
      <c r="CK77" s="49">
        <v>1300734</v>
      </c>
      <c r="CL77" s="48">
        <v>1300734</v>
      </c>
      <c r="CM77" s="49">
        <v>1300734</v>
      </c>
      <c r="CN77" s="48">
        <v>1300734</v>
      </c>
      <c r="CO77" s="49">
        <v>1300734</v>
      </c>
      <c r="CP77" s="48">
        <v>1300734</v>
      </c>
      <c r="CQ77" s="49">
        <v>1300734</v>
      </c>
      <c r="CR77" s="48">
        <v>1300734</v>
      </c>
      <c r="CS77" s="49">
        <v>1300734</v>
      </c>
      <c r="CT77" s="48">
        <v>1300734</v>
      </c>
      <c r="CU77" s="49">
        <v>1300734</v>
      </c>
      <c r="CV77" s="48">
        <v>1300734</v>
      </c>
      <c r="CW77" s="49">
        <v>1300734</v>
      </c>
      <c r="CX77" s="48">
        <v>1300734</v>
      </c>
      <c r="CY77" s="49">
        <v>1236033</v>
      </c>
      <c r="CZ77" s="48">
        <v>0</v>
      </c>
      <c r="DA77" s="49">
        <v>0</v>
      </c>
      <c r="DB77" s="48">
        <v>0</v>
      </c>
      <c r="DC77" s="49">
        <v>0</v>
      </c>
      <c r="DD77" s="48">
        <v>0</v>
      </c>
      <c r="DE77" s="49">
        <v>0</v>
      </c>
      <c r="DF77" s="48">
        <v>0</v>
      </c>
      <c r="DG77" s="49">
        <v>0</v>
      </c>
      <c r="DH77" s="48">
        <v>0</v>
      </c>
      <c r="DI77" s="49">
        <v>0</v>
      </c>
      <c r="DJ77" s="48">
        <v>0</v>
      </c>
      <c r="DK77" s="49">
        <v>0</v>
      </c>
      <c r="DL77" s="48">
        <v>0</v>
      </c>
      <c r="DM77" s="49">
        <v>0</v>
      </c>
      <c r="DN77" s="48">
        <v>0</v>
      </c>
      <c r="DO77" s="49">
        <v>0</v>
      </c>
      <c r="DP77" s="50">
        <v>0</v>
      </c>
      <c r="DQ77" s="3"/>
      <c r="DR77" s="34"/>
      <c r="DS77" s="3"/>
      <c r="DT77" s="47">
        <v>687</v>
      </c>
      <c r="DU77" s="48">
        <v>687</v>
      </c>
      <c r="DV77" s="49">
        <v>687</v>
      </c>
      <c r="DW77" s="48">
        <v>687</v>
      </c>
      <c r="DX77" s="49">
        <v>687</v>
      </c>
      <c r="DY77" s="48">
        <v>687</v>
      </c>
      <c r="DZ77" s="49">
        <v>687</v>
      </c>
      <c r="EA77" s="48">
        <v>687</v>
      </c>
      <c r="EB77" s="49">
        <v>687</v>
      </c>
      <c r="EC77" s="48">
        <v>687</v>
      </c>
      <c r="ED77" s="49">
        <v>687</v>
      </c>
      <c r="EE77" s="48">
        <v>687</v>
      </c>
      <c r="EF77" s="49">
        <v>687</v>
      </c>
      <c r="EG77" s="48">
        <v>687</v>
      </c>
      <c r="EH77" s="49">
        <v>687</v>
      </c>
      <c r="EI77" s="48">
        <v>687</v>
      </c>
      <c r="EJ77" s="49">
        <v>687</v>
      </c>
      <c r="EK77" s="48">
        <v>687</v>
      </c>
      <c r="EL77" s="49">
        <v>615</v>
      </c>
      <c r="EM77" s="48">
        <v>0</v>
      </c>
      <c r="EN77" s="49">
        <v>0</v>
      </c>
      <c r="EO77" s="48">
        <v>0</v>
      </c>
      <c r="EP77" s="49">
        <v>0</v>
      </c>
      <c r="EQ77" s="48">
        <v>0</v>
      </c>
      <c r="ER77" s="49">
        <v>0</v>
      </c>
      <c r="ES77" s="48">
        <v>0</v>
      </c>
      <c r="ET77" s="49">
        <v>0</v>
      </c>
      <c r="EU77" s="48">
        <v>0</v>
      </c>
      <c r="EV77" s="49">
        <v>0</v>
      </c>
      <c r="EW77" s="48">
        <v>0</v>
      </c>
      <c r="EX77" s="49">
        <v>0</v>
      </c>
      <c r="EY77" s="48">
        <v>0</v>
      </c>
      <c r="EZ77" s="49">
        <v>0</v>
      </c>
      <c r="FA77" s="48">
        <v>0</v>
      </c>
      <c r="FB77" s="49">
        <v>0</v>
      </c>
      <c r="FC77" s="50">
        <v>0</v>
      </c>
      <c r="FD77" s="3"/>
      <c r="FE77" s="35"/>
      <c r="FF77" s="3"/>
      <c r="FG77" s="36"/>
      <c r="FI77" s="51" t="b">
        <v>0</v>
      </c>
    </row>
    <row r="78" spans="1:165" hidden="1" outlineLevel="1">
      <c r="B78" s="59">
        <v>71</v>
      </c>
      <c r="C78" s="85" t="s">
        <v>86</v>
      </c>
      <c r="E78" s="61">
        <v>0</v>
      </c>
      <c r="F78" s="62">
        <v>0</v>
      </c>
      <c r="G78" s="63">
        <v>0</v>
      </c>
      <c r="H78" s="62">
        <v>0</v>
      </c>
      <c r="I78" s="63">
        <v>0</v>
      </c>
      <c r="J78" s="62">
        <v>0</v>
      </c>
      <c r="K78" s="63">
        <v>0</v>
      </c>
      <c r="L78" s="62">
        <v>0</v>
      </c>
      <c r="M78" s="63">
        <v>0</v>
      </c>
      <c r="N78" s="62">
        <v>0</v>
      </c>
      <c r="O78" s="63">
        <v>0</v>
      </c>
      <c r="P78" s="62">
        <v>0</v>
      </c>
      <c r="Q78" s="63">
        <v>0</v>
      </c>
      <c r="R78" s="62">
        <v>0</v>
      </c>
      <c r="S78" s="63">
        <v>0</v>
      </c>
      <c r="T78" s="62">
        <v>0</v>
      </c>
      <c r="U78" s="63">
        <v>0</v>
      </c>
      <c r="V78" s="62">
        <v>0</v>
      </c>
      <c r="W78" s="63">
        <v>0</v>
      </c>
      <c r="X78" s="62">
        <v>0</v>
      </c>
      <c r="Y78" s="63">
        <v>0</v>
      </c>
      <c r="Z78" s="62">
        <v>0</v>
      </c>
      <c r="AA78" s="63">
        <v>0</v>
      </c>
      <c r="AB78" s="62">
        <v>0</v>
      </c>
      <c r="AC78" s="63">
        <v>0</v>
      </c>
      <c r="AD78" s="62">
        <v>0</v>
      </c>
      <c r="AE78" s="63">
        <v>0</v>
      </c>
      <c r="AF78" s="62">
        <v>0</v>
      </c>
      <c r="AG78" s="63">
        <v>0</v>
      </c>
      <c r="AH78" s="62">
        <v>0</v>
      </c>
      <c r="AI78" s="63">
        <v>0</v>
      </c>
      <c r="AJ78" s="62">
        <v>0</v>
      </c>
      <c r="AK78" s="63">
        <v>0</v>
      </c>
      <c r="AL78" s="62">
        <v>0</v>
      </c>
      <c r="AM78" s="63">
        <v>0</v>
      </c>
      <c r="AN78" s="64">
        <v>0</v>
      </c>
      <c r="AO78" s="3"/>
      <c r="AP78" s="21"/>
      <c r="AQ78" s="3"/>
      <c r="AR78" s="61">
        <v>0</v>
      </c>
      <c r="AS78" s="62">
        <v>0</v>
      </c>
      <c r="AT78" s="63">
        <v>0</v>
      </c>
      <c r="AU78" s="62">
        <v>0</v>
      </c>
      <c r="AV78" s="63">
        <v>0</v>
      </c>
      <c r="AW78" s="62">
        <v>0</v>
      </c>
      <c r="AX78" s="63">
        <v>0</v>
      </c>
      <c r="AY78" s="62">
        <v>0</v>
      </c>
      <c r="AZ78" s="63">
        <v>0</v>
      </c>
      <c r="BA78" s="62">
        <v>0</v>
      </c>
      <c r="BB78" s="63">
        <v>0</v>
      </c>
      <c r="BC78" s="62">
        <v>0</v>
      </c>
      <c r="BD78" s="63">
        <v>0</v>
      </c>
      <c r="BE78" s="62">
        <v>0</v>
      </c>
      <c r="BF78" s="63">
        <v>0</v>
      </c>
      <c r="BG78" s="62">
        <v>0</v>
      </c>
      <c r="BH78" s="63">
        <v>0</v>
      </c>
      <c r="BI78" s="62">
        <v>0</v>
      </c>
      <c r="BJ78" s="63">
        <v>0</v>
      </c>
      <c r="BK78" s="62">
        <v>0</v>
      </c>
      <c r="BL78" s="63">
        <v>0</v>
      </c>
      <c r="BM78" s="62">
        <v>0</v>
      </c>
      <c r="BN78" s="63">
        <v>0</v>
      </c>
      <c r="BO78" s="62">
        <v>0</v>
      </c>
      <c r="BP78" s="63">
        <v>0</v>
      </c>
      <c r="BQ78" s="62">
        <v>0</v>
      </c>
      <c r="BR78" s="63">
        <v>0</v>
      </c>
      <c r="BS78" s="62">
        <v>0</v>
      </c>
      <c r="BT78" s="63">
        <v>0</v>
      </c>
      <c r="BU78" s="62">
        <v>0</v>
      </c>
      <c r="BV78" s="63">
        <v>0</v>
      </c>
      <c r="BW78" s="62">
        <v>0</v>
      </c>
      <c r="BX78" s="63">
        <v>0</v>
      </c>
      <c r="BY78" s="62">
        <v>0</v>
      </c>
      <c r="BZ78" s="63">
        <v>0</v>
      </c>
      <c r="CA78" s="64">
        <v>0</v>
      </c>
      <c r="CB78" s="3"/>
      <c r="CC78" s="32"/>
      <c r="CD78" s="3"/>
      <c r="CE78" s="33"/>
      <c r="CF78" s="3"/>
      <c r="CG78" s="61">
        <v>0</v>
      </c>
      <c r="CH78" s="62">
        <v>0</v>
      </c>
      <c r="CI78" s="63">
        <v>0</v>
      </c>
      <c r="CJ78" s="62">
        <v>0</v>
      </c>
      <c r="CK78" s="63">
        <v>0</v>
      </c>
      <c r="CL78" s="62">
        <v>0</v>
      </c>
      <c r="CM78" s="63">
        <v>0</v>
      </c>
      <c r="CN78" s="62">
        <v>0</v>
      </c>
      <c r="CO78" s="63">
        <v>0</v>
      </c>
      <c r="CP78" s="62">
        <v>0</v>
      </c>
      <c r="CQ78" s="63">
        <v>0</v>
      </c>
      <c r="CR78" s="62">
        <v>0</v>
      </c>
      <c r="CS78" s="63">
        <v>0</v>
      </c>
      <c r="CT78" s="62">
        <v>0</v>
      </c>
      <c r="CU78" s="63">
        <v>0</v>
      </c>
      <c r="CV78" s="62">
        <v>0</v>
      </c>
      <c r="CW78" s="63">
        <v>0</v>
      </c>
      <c r="CX78" s="62">
        <v>0</v>
      </c>
      <c r="CY78" s="63">
        <v>0</v>
      </c>
      <c r="CZ78" s="62">
        <v>0</v>
      </c>
      <c r="DA78" s="63">
        <v>0</v>
      </c>
      <c r="DB78" s="62">
        <v>0</v>
      </c>
      <c r="DC78" s="63">
        <v>0</v>
      </c>
      <c r="DD78" s="62">
        <v>0</v>
      </c>
      <c r="DE78" s="63">
        <v>0</v>
      </c>
      <c r="DF78" s="62">
        <v>0</v>
      </c>
      <c r="DG78" s="63">
        <v>0</v>
      </c>
      <c r="DH78" s="62">
        <v>0</v>
      </c>
      <c r="DI78" s="63">
        <v>0</v>
      </c>
      <c r="DJ78" s="62">
        <v>0</v>
      </c>
      <c r="DK78" s="63">
        <v>0</v>
      </c>
      <c r="DL78" s="62">
        <v>0</v>
      </c>
      <c r="DM78" s="63">
        <v>0</v>
      </c>
      <c r="DN78" s="62">
        <v>0</v>
      </c>
      <c r="DO78" s="63">
        <v>0</v>
      </c>
      <c r="DP78" s="64">
        <v>0</v>
      </c>
      <c r="DQ78" s="3"/>
      <c r="DR78" s="34"/>
      <c r="DS78" s="3"/>
      <c r="DT78" s="61">
        <v>0</v>
      </c>
      <c r="DU78" s="62">
        <v>0</v>
      </c>
      <c r="DV78" s="63">
        <v>0</v>
      </c>
      <c r="DW78" s="62">
        <v>0</v>
      </c>
      <c r="DX78" s="63">
        <v>0</v>
      </c>
      <c r="DY78" s="62">
        <v>0</v>
      </c>
      <c r="DZ78" s="63">
        <v>0</v>
      </c>
      <c r="EA78" s="62">
        <v>0</v>
      </c>
      <c r="EB78" s="63">
        <v>0</v>
      </c>
      <c r="EC78" s="62">
        <v>0</v>
      </c>
      <c r="ED78" s="63">
        <v>0</v>
      </c>
      <c r="EE78" s="62">
        <v>0</v>
      </c>
      <c r="EF78" s="63">
        <v>0</v>
      </c>
      <c r="EG78" s="62">
        <v>0</v>
      </c>
      <c r="EH78" s="63">
        <v>0</v>
      </c>
      <c r="EI78" s="62">
        <v>0</v>
      </c>
      <c r="EJ78" s="63">
        <v>0</v>
      </c>
      <c r="EK78" s="62">
        <v>0</v>
      </c>
      <c r="EL78" s="63">
        <v>0</v>
      </c>
      <c r="EM78" s="62">
        <v>0</v>
      </c>
      <c r="EN78" s="63">
        <v>0</v>
      </c>
      <c r="EO78" s="62">
        <v>0</v>
      </c>
      <c r="EP78" s="63">
        <v>0</v>
      </c>
      <c r="EQ78" s="62">
        <v>0</v>
      </c>
      <c r="ER78" s="63">
        <v>0</v>
      </c>
      <c r="ES78" s="62">
        <v>0</v>
      </c>
      <c r="ET78" s="63">
        <v>0</v>
      </c>
      <c r="EU78" s="62">
        <v>0</v>
      </c>
      <c r="EV78" s="63">
        <v>0</v>
      </c>
      <c r="EW78" s="62">
        <v>0</v>
      </c>
      <c r="EX78" s="63">
        <v>0</v>
      </c>
      <c r="EY78" s="62">
        <v>0</v>
      </c>
      <c r="EZ78" s="63">
        <v>0</v>
      </c>
      <c r="FA78" s="62">
        <v>0</v>
      </c>
      <c r="FB78" s="63">
        <v>0</v>
      </c>
      <c r="FC78" s="64">
        <v>0</v>
      </c>
      <c r="FD78" s="3"/>
      <c r="FE78" s="35"/>
      <c r="FF78" s="3"/>
      <c r="FG78" s="36"/>
      <c r="FI78" s="65" t="b">
        <v>1</v>
      </c>
    </row>
    <row r="79" spans="1:165" hidden="1" outlineLevel="1">
      <c r="B79" s="66">
        <v>72</v>
      </c>
      <c r="C79" s="67" t="s">
        <v>87</v>
      </c>
      <c r="E79" s="68">
        <v>0</v>
      </c>
      <c r="F79" s="69">
        <v>0</v>
      </c>
      <c r="G79" s="70">
        <v>0</v>
      </c>
      <c r="H79" s="69">
        <v>0</v>
      </c>
      <c r="I79" s="70">
        <v>0</v>
      </c>
      <c r="J79" s="69">
        <v>0</v>
      </c>
      <c r="K79" s="70">
        <v>0</v>
      </c>
      <c r="L79" s="69">
        <v>0</v>
      </c>
      <c r="M79" s="70">
        <v>0</v>
      </c>
      <c r="N79" s="69">
        <v>0</v>
      </c>
      <c r="O79" s="70">
        <v>0</v>
      </c>
      <c r="P79" s="69">
        <v>0</v>
      </c>
      <c r="Q79" s="70">
        <v>0</v>
      </c>
      <c r="R79" s="69">
        <v>0</v>
      </c>
      <c r="S79" s="70">
        <v>0</v>
      </c>
      <c r="T79" s="69">
        <v>0</v>
      </c>
      <c r="U79" s="70">
        <v>0</v>
      </c>
      <c r="V79" s="69">
        <v>0</v>
      </c>
      <c r="W79" s="70">
        <v>0</v>
      </c>
      <c r="X79" s="69">
        <v>0</v>
      </c>
      <c r="Y79" s="70">
        <v>0</v>
      </c>
      <c r="Z79" s="69">
        <v>0</v>
      </c>
      <c r="AA79" s="70">
        <v>0</v>
      </c>
      <c r="AB79" s="69">
        <v>0</v>
      </c>
      <c r="AC79" s="70">
        <v>0</v>
      </c>
      <c r="AD79" s="69">
        <v>0</v>
      </c>
      <c r="AE79" s="70">
        <v>0</v>
      </c>
      <c r="AF79" s="69">
        <v>0</v>
      </c>
      <c r="AG79" s="70">
        <v>0</v>
      </c>
      <c r="AH79" s="69">
        <v>0</v>
      </c>
      <c r="AI79" s="70">
        <v>0</v>
      </c>
      <c r="AJ79" s="69">
        <v>0</v>
      </c>
      <c r="AK79" s="70">
        <v>0</v>
      </c>
      <c r="AL79" s="69">
        <v>0</v>
      </c>
      <c r="AM79" s="70">
        <v>0</v>
      </c>
      <c r="AN79" s="71">
        <v>0</v>
      </c>
      <c r="AO79" s="3"/>
      <c r="AP79" s="21"/>
      <c r="AQ79" s="3"/>
      <c r="AR79" s="68">
        <v>0</v>
      </c>
      <c r="AS79" s="69">
        <v>0</v>
      </c>
      <c r="AT79" s="70">
        <v>0</v>
      </c>
      <c r="AU79" s="69">
        <v>0</v>
      </c>
      <c r="AV79" s="70">
        <v>0</v>
      </c>
      <c r="AW79" s="69">
        <v>0</v>
      </c>
      <c r="AX79" s="70">
        <v>0</v>
      </c>
      <c r="AY79" s="69">
        <v>0</v>
      </c>
      <c r="AZ79" s="70">
        <v>0</v>
      </c>
      <c r="BA79" s="69">
        <v>0</v>
      </c>
      <c r="BB79" s="70">
        <v>0</v>
      </c>
      <c r="BC79" s="69">
        <v>0</v>
      </c>
      <c r="BD79" s="70">
        <v>0</v>
      </c>
      <c r="BE79" s="69">
        <v>0</v>
      </c>
      <c r="BF79" s="70">
        <v>0</v>
      </c>
      <c r="BG79" s="69">
        <v>0</v>
      </c>
      <c r="BH79" s="70">
        <v>0</v>
      </c>
      <c r="BI79" s="69">
        <v>0</v>
      </c>
      <c r="BJ79" s="70">
        <v>0</v>
      </c>
      <c r="BK79" s="69">
        <v>0</v>
      </c>
      <c r="BL79" s="70">
        <v>0</v>
      </c>
      <c r="BM79" s="69">
        <v>0</v>
      </c>
      <c r="BN79" s="70">
        <v>0</v>
      </c>
      <c r="BO79" s="69">
        <v>0</v>
      </c>
      <c r="BP79" s="70">
        <v>0</v>
      </c>
      <c r="BQ79" s="69">
        <v>0</v>
      </c>
      <c r="BR79" s="70">
        <v>0</v>
      </c>
      <c r="BS79" s="69">
        <v>0</v>
      </c>
      <c r="BT79" s="70">
        <v>0</v>
      </c>
      <c r="BU79" s="69">
        <v>0</v>
      </c>
      <c r="BV79" s="70">
        <v>0</v>
      </c>
      <c r="BW79" s="69">
        <v>0</v>
      </c>
      <c r="BX79" s="70">
        <v>0</v>
      </c>
      <c r="BY79" s="69">
        <v>0</v>
      </c>
      <c r="BZ79" s="70">
        <v>0</v>
      </c>
      <c r="CA79" s="71">
        <v>0</v>
      </c>
      <c r="CB79" s="3"/>
      <c r="CC79" s="32"/>
      <c r="CD79" s="3"/>
      <c r="CE79" s="33"/>
      <c r="CF79" s="3"/>
      <c r="CG79" s="68">
        <v>0</v>
      </c>
      <c r="CH79" s="69">
        <v>0</v>
      </c>
      <c r="CI79" s="70">
        <v>0</v>
      </c>
      <c r="CJ79" s="69">
        <v>0</v>
      </c>
      <c r="CK79" s="70">
        <v>0</v>
      </c>
      <c r="CL79" s="69">
        <v>0</v>
      </c>
      <c r="CM79" s="70">
        <v>0</v>
      </c>
      <c r="CN79" s="69">
        <v>0</v>
      </c>
      <c r="CO79" s="70">
        <v>0</v>
      </c>
      <c r="CP79" s="69">
        <v>0</v>
      </c>
      <c r="CQ79" s="70">
        <v>0</v>
      </c>
      <c r="CR79" s="69">
        <v>0</v>
      </c>
      <c r="CS79" s="70">
        <v>0</v>
      </c>
      <c r="CT79" s="69">
        <v>0</v>
      </c>
      <c r="CU79" s="70">
        <v>0</v>
      </c>
      <c r="CV79" s="69">
        <v>0</v>
      </c>
      <c r="CW79" s="70">
        <v>0</v>
      </c>
      <c r="CX79" s="69">
        <v>0</v>
      </c>
      <c r="CY79" s="70">
        <v>0</v>
      </c>
      <c r="CZ79" s="69">
        <v>0</v>
      </c>
      <c r="DA79" s="70">
        <v>0</v>
      </c>
      <c r="DB79" s="69">
        <v>0</v>
      </c>
      <c r="DC79" s="70">
        <v>0</v>
      </c>
      <c r="DD79" s="69">
        <v>0</v>
      </c>
      <c r="DE79" s="70">
        <v>0</v>
      </c>
      <c r="DF79" s="69">
        <v>0</v>
      </c>
      <c r="DG79" s="70">
        <v>0</v>
      </c>
      <c r="DH79" s="69">
        <v>0</v>
      </c>
      <c r="DI79" s="70">
        <v>0</v>
      </c>
      <c r="DJ79" s="69">
        <v>0</v>
      </c>
      <c r="DK79" s="70">
        <v>0</v>
      </c>
      <c r="DL79" s="69">
        <v>0</v>
      </c>
      <c r="DM79" s="70">
        <v>0</v>
      </c>
      <c r="DN79" s="69">
        <v>0</v>
      </c>
      <c r="DO79" s="70">
        <v>0</v>
      </c>
      <c r="DP79" s="71">
        <v>0</v>
      </c>
      <c r="DQ79" s="3"/>
      <c r="DR79" s="34"/>
      <c r="DS79" s="3"/>
      <c r="DT79" s="68">
        <v>0</v>
      </c>
      <c r="DU79" s="69">
        <v>0</v>
      </c>
      <c r="DV79" s="70">
        <v>0</v>
      </c>
      <c r="DW79" s="69">
        <v>0</v>
      </c>
      <c r="DX79" s="70">
        <v>0</v>
      </c>
      <c r="DY79" s="69">
        <v>0</v>
      </c>
      <c r="DZ79" s="70">
        <v>0</v>
      </c>
      <c r="EA79" s="69">
        <v>0</v>
      </c>
      <c r="EB79" s="70">
        <v>0</v>
      </c>
      <c r="EC79" s="69">
        <v>0</v>
      </c>
      <c r="ED79" s="70">
        <v>0</v>
      </c>
      <c r="EE79" s="69">
        <v>0</v>
      </c>
      <c r="EF79" s="70">
        <v>0</v>
      </c>
      <c r="EG79" s="69">
        <v>0</v>
      </c>
      <c r="EH79" s="70">
        <v>0</v>
      </c>
      <c r="EI79" s="69">
        <v>0</v>
      </c>
      <c r="EJ79" s="70">
        <v>0</v>
      </c>
      <c r="EK79" s="69">
        <v>0</v>
      </c>
      <c r="EL79" s="70">
        <v>0</v>
      </c>
      <c r="EM79" s="69">
        <v>0</v>
      </c>
      <c r="EN79" s="70">
        <v>0</v>
      </c>
      <c r="EO79" s="69">
        <v>0</v>
      </c>
      <c r="EP79" s="70">
        <v>0</v>
      </c>
      <c r="EQ79" s="69">
        <v>0</v>
      </c>
      <c r="ER79" s="70">
        <v>0</v>
      </c>
      <c r="ES79" s="69">
        <v>0</v>
      </c>
      <c r="ET79" s="70">
        <v>0</v>
      </c>
      <c r="EU79" s="69">
        <v>0</v>
      </c>
      <c r="EV79" s="70">
        <v>0</v>
      </c>
      <c r="EW79" s="69">
        <v>0</v>
      </c>
      <c r="EX79" s="70">
        <v>0</v>
      </c>
      <c r="EY79" s="69">
        <v>0</v>
      </c>
      <c r="EZ79" s="70">
        <v>0</v>
      </c>
      <c r="FA79" s="69">
        <v>0</v>
      </c>
      <c r="FB79" s="70">
        <v>0</v>
      </c>
      <c r="FC79" s="71">
        <v>0</v>
      </c>
      <c r="FD79" s="3"/>
      <c r="FE79" s="35"/>
      <c r="FF79" s="3"/>
      <c r="FG79" s="36"/>
      <c r="FI79" s="72" t="b">
        <v>1</v>
      </c>
    </row>
    <row r="80" spans="1:165" outlineLevel="1">
      <c r="A80" s="1">
        <v>2015</v>
      </c>
      <c r="B80" s="52">
        <v>73</v>
      </c>
      <c r="C80" s="73" t="s">
        <v>88</v>
      </c>
      <c r="E80" s="54">
        <v>12136578</v>
      </c>
      <c r="F80" s="55">
        <v>12136578</v>
      </c>
      <c r="G80" s="56">
        <v>12038339</v>
      </c>
      <c r="H80" s="55">
        <v>12002794</v>
      </c>
      <c r="I80" s="56">
        <v>12002794</v>
      </c>
      <c r="J80" s="55">
        <v>11809490</v>
      </c>
      <c r="K80" s="56">
        <v>11453848</v>
      </c>
      <c r="L80" s="55">
        <v>11453848</v>
      </c>
      <c r="M80" s="56">
        <v>11175839</v>
      </c>
      <c r="N80" s="55">
        <v>9943028</v>
      </c>
      <c r="O80" s="56">
        <v>6413000</v>
      </c>
      <c r="P80" s="55">
        <v>5899922</v>
      </c>
      <c r="Q80" s="56">
        <v>2753159</v>
      </c>
      <c r="R80" s="55">
        <v>2752827</v>
      </c>
      <c r="S80" s="56">
        <v>2752827</v>
      </c>
      <c r="T80" s="55">
        <v>1926482</v>
      </c>
      <c r="U80" s="56">
        <v>296344</v>
      </c>
      <c r="V80" s="55">
        <v>296344</v>
      </c>
      <c r="W80" s="56">
        <v>296344</v>
      </c>
      <c r="X80" s="55">
        <v>296344</v>
      </c>
      <c r="Y80" s="56">
        <v>0</v>
      </c>
      <c r="Z80" s="55">
        <v>0</v>
      </c>
      <c r="AA80" s="56">
        <v>0</v>
      </c>
      <c r="AB80" s="55">
        <v>0</v>
      </c>
      <c r="AC80" s="56">
        <v>0</v>
      </c>
      <c r="AD80" s="55">
        <v>0</v>
      </c>
      <c r="AE80" s="56">
        <v>0</v>
      </c>
      <c r="AF80" s="55">
        <v>0</v>
      </c>
      <c r="AG80" s="56">
        <v>0</v>
      </c>
      <c r="AH80" s="55">
        <v>0</v>
      </c>
      <c r="AI80" s="56">
        <v>0</v>
      </c>
      <c r="AJ80" s="55">
        <v>0</v>
      </c>
      <c r="AK80" s="56">
        <v>0</v>
      </c>
      <c r="AL80" s="55">
        <v>0</v>
      </c>
      <c r="AM80" s="56">
        <v>0</v>
      </c>
      <c r="AN80" s="57">
        <v>0</v>
      </c>
      <c r="AO80" s="3"/>
      <c r="AP80" s="21"/>
      <c r="AQ80" s="3"/>
      <c r="AR80" s="54">
        <v>1950</v>
      </c>
      <c r="AS80" s="55">
        <v>1950</v>
      </c>
      <c r="AT80" s="56">
        <v>1919</v>
      </c>
      <c r="AU80" s="55">
        <v>1908</v>
      </c>
      <c r="AV80" s="56">
        <v>1908</v>
      </c>
      <c r="AW80" s="55">
        <v>1854</v>
      </c>
      <c r="AX80" s="56">
        <v>1787</v>
      </c>
      <c r="AY80" s="55">
        <v>1787</v>
      </c>
      <c r="AZ80" s="56">
        <v>1712</v>
      </c>
      <c r="BA80" s="55">
        <v>1493</v>
      </c>
      <c r="BB80" s="56">
        <v>838</v>
      </c>
      <c r="BC80" s="55">
        <v>746</v>
      </c>
      <c r="BD80" s="56">
        <v>466</v>
      </c>
      <c r="BE80" s="55">
        <v>465</v>
      </c>
      <c r="BF80" s="56">
        <v>465</v>
      </c>
      <c r="BG80" s="55">
        <v>341</v>
      </c>
      <c r="BH80" s="56">
        <v>101</v>
      </c>
      <c r="BI80" s="55">
        <v>101</v>
      </c>
      <c r="BJ80" s="56">
        <v>101</v>
      </c>
      <c r="BK80" s="55">
        <v>101</v>
      </c>
      <c r="BL80" s="56">
        <v>0</v>
      </c>
      <c r="BM80" s="55">
        <v>0</v>
      </c>
      <c r="BN80" s="56">
        <v>0</v>
      </c>
      <c r="BO80" s="55">
        <v>0</v>
      </c>
      <c r="BP80" s="56">
        <v>0</v>
      </c>
      <c r="BQ80" s="55">
        <v>0</v>
      </c>
      <c r="BR80" s="56">
        <v>0</v>
      </c>
      <c r="BS80" s="55">
        <v>0</v>
      </c>
      <c r="BT80" s="56">
        <v>0</v>
      </c>
      <c r="BU80" s="55">
        <v>0</v>
      </c>
      <c r="BV80" s="56">
        <v>0</v>
      </c>
      <c r="BW80" s="55">
        <v>0</v>
      </c>
      <c r="BX80" s="56">
        <v>0</v>
      </c>
      <c r="BY80" s="55">
        <v>0</v>
      </c>
      <c r="BZ80" s="56">
        <v>0</v>
      </c>
      <c r="CA80" s="57">
        <v>0</v>
      </c>
      <c r="CB80" s="3"/>
      <c r="CC80" s="32"/>
      <c r="CD80" s="3"/>
      <c r="CE80" s="33"/>
      <c r="CF80" s="3"/>
      <c r="CG80" s="54">
        <v>9140210</v>
      </c>
      <c r="CH80" s="55">
        <v>9140210</v>
      </c>
      <c r="CI80" s="56">
        <v>9062242</v>
      </c>
      <c r="CJ80" s="55">
        <v>9034032</v>
      </c>
      <c r="CK80" s="56">
        <v>9034032</v>
      </c>
      <c r="CL80" s="55">
        <v>8880615</v>
      </c>
      <c r="CM80" s="56">
        <v>8614208</v>
      </c>
      <c r="CN80" s="55">
        <v>8614208</v>
      </c>
      <c r="CO80" s="56">
        <v>8409446</v>
      </c>
      <c r="CP80" s="55">
        <v>7488728</v>
      </c>
      <c r="CQ80" s="56">
        <v>4868276</v>
      </c>
      <c r="CR80" s="55">
        <v>4503234</v>
      </c>
      <c r="CS80" s="56">
        <v>2005792</v>
      </c>
      <c r="CT80" s="55">
        <v>2005530</v>
      </c>
      <c r="CU80" s="56">
        <v>2005530</v>
      </c>
      <c r="CV80" s="55">
        <v>1405333</v>
      </c>
      <c r="CW80" s="56">
        <v>234551</v>
      </c>
      <c r="CX80" s="55">
        <v>234551</v>
      </c>
      <c r="CY80" s="56">
        <v>234551</v>
      </c>
      <c r="CZ80" s="55">
        <v>234551</v>
      </c>
      <c r="DA80" s="56">
        <v>0</v>
      </c>
      <c r="DB80" s="55">
        <v>0</v>
      </c>
      <c r="DC80" s="56">
        <v>0</v>
      </c>
      <c r="DD80" s="55">
        <v>0</v>
      </c>
      <c r="DE80" s="56">
        <v>0</v>
      </c>
      <c r="DF80" s="55">
        <v>0</v>
      </c>
      <c r="DG80" s="56">
        <v>0</v>
      </c>
      <c r="DH80" s="55">
        <v>0</v>
      </c>
      <c r="DI80" s="56">
        <v>0</v>
      </c>
      <c r="DJ80" s="55">
        <v>0</v>
      </c>
      <c r="DK80" s="56">
        <v>0</v>
      </c>
      <c r="DL80" s="55">
        <v>0</v>
      </c>
      <c r="DM80" s="56">
        <v>0</v>
      </c>
      <c r="DN80" s="55">
        <v>0</v>
      </c>
      <c r="DO80" s="56">
        <v>0</v>
      </c>
      <c r="DP80" s="57">
        <v>0</v>
      </c>
      <c r="DQ80" s="3"/>
      <c r="DR80" s="34"/>
      <c r="DS80" s="3"/>
      <c r="DT80" s="54">
        <v>1456</v>
      </c>
      <c r="DU80" s="55">
        <v>1456</v>
      </c>
      <c r="DV80" s="56">
        <v>1431</v>
      </c>
      <c r="DW80" s="55">
        <v>1422</v>
      </c>
      <c r="DX80" s="56">
        <v>1422</v>
      </c>
      <c r="DY80" s="55">
        <v>1380</v>
      </c>
      <c r="DZ80" s="56">
        <v>1330</v>
      </c>
      <c r="EA80" s="55">
        <v>1330</v>
      </c>
      <c r="EB80" s="56">
        <v>1275</v>
      </c>
      <c r="EC80" s="55">
        <v>1111</v>
      </c>
      <c r="ED80" s="56">
        <v>628</v>
      </c>
      <c r="EE80" s="55">
        <v>563</v>
      </c>
      <c r="EF80" s="56">
        <v>341</v>
      </c>
      <c r="EG80" s="55">
        <v>341</v>
      </c>
      <c r="EH80" s="56">
        <v>341</v>
      </c>
      <c r="EI80" s="55">
        <v>251</v>
      </c>
      <c r="EJ80" s="56">
        <v>79</v>
      </c>
      <c r="EK80" s="55">
        <v>79</v>
      </c>
      <c r="EL80" s="56">
        <v>79</v>
      </c>
      <c r="EM80" s="55">
        <v>79</v>
      </c>
      <c r="EN80" s="56">
        <v>0</v>
      </c>
      <c r="EO80" s="55">
        <v>0</v>
      </c>
      <c r="EP80" s="56">
        <v>0</v>
      </c>
      <c r="EQ80" s="55">
        <v>0</v>
      </c>
      <c r="ER80" s="56">
        <v>0</v>
      </c>
      <c r="ES80" s="55">
        <v>0</v>
      </c>
      <c r="ET80" s="56">
        <v>0</v>
      </c>
      <c r="EU80" s="55">
        <v>0</v>
      </c>
      <c r="EV80" s="56">
        <v>0</v>
      </c>
      <c r="EW80" s="55">
        <v>0</v>
      </c>
      <c r="EX80" s="56">
        <v>0</v>
      </c>
      <c r="EY80" s="55">
        <v>0</v>
      </c>
      <c r="EZ80" s="56">
        <v>0</v>
      </c>
      <c r="FA80" s="55">
        <v>0</v>
      </c>
      <c r="FB80" s="56">
        <v>0</v>
      </c>
      <c r="FC80" s="57">
        <v>0</v>
      </c>
      <c r="FD80" s="3"/>
      <c r="FE80" s="35"/>
      <c r="FF80" s="3"/>
      <c r="FG80" s="36"/>
      <c r="FI80" s="58" t="b">
        <v>0</v>
      </c>
    </row>
    <row r="81" spans="1:165" outlineLevel="1">
      <c r="A81" s="1">
        <v>2015</v>
      </c>
      <c r="B81" s="45">
        <v>74</v>
      </c>
      <c r="C81" s="74" t="s">
        <v>89</v>
      </c>
      <c r="E81" s="47">
        <v>233600</v>
      </c>
      <c r="F81" s="48">
        <v>227677</v>
      </c>
      <c r="G81" s="49">
        <v>179347</v>
      </c>
      <c r="H81" s="48">
        <v>179266</v>
      </c>
      <c r="I81" s="49">
        <v>179266</v>
      </c>
      <c r="J81" s="48">
        <v>179266</v>
      </c>
      <c r="K81" s="49">
        <v>179266</v>
      </c>
      <c r="L81" s="48">
        <v>179266</v>
      </c>
      <c r="M81" s="49">
        <v>179266</v>
      </c>
      <c r="N81" s="48">
        <v>179266</v>
      </c>
      <c r="O81" s="49">
        <v>177668</v>
      </c>
      <c r="P81" s="48">
        <v>61525</v>
      </c>
      <c r="Q81" s="49">
        <v>0</v>
      </c>
      <c r="R81" s="48">
        <v>0</v>
      </c>
      <c r="S81" s="49">
        <v>0</v>
      </c>
      <c r="T81" s="48">
        <v>0</v>
      </c>
      <c r="U81" s="49">
        <v>0</v>
      </c>
      <c r="V81" s="48">
        <v>0</v>
      </c>
      <c r="W81" s="49">
        <v>0</v>
      </c>
      <c r="X81" s="48">
        <v>0</v>
      </c>
      <c r="Y81" s="49">
        <v>0</v>
      </c>
      <c r="Z81" s="48">
        <v>0</v>
      </c>
      <c r="AA81" s="49">
        <v>0</v>
      </c>
      <c r="AB81" s="48">
        <v>0</v>
      </c>
      <c r="AC81" s="49">
        <v>0</v>
      </c>
      <c r="AD81" s="48">
        <v>0</v>
      </c>
      <c r="AE81" s="49">
        <v>0</v>
      </c>
      <c r="AF81" s="48">
        <v>0</v>
      </c>
      <c r="AG81" s="49">
        <v>0</v>
      </c>
      <c r="AH81" s="48">
        <v>0</v>
      </c>
      <c r="AI81" s="49">
        <v>0</v>
      </c>
      <c r="AJ81" s="48">
        <v>0</v>
      </c>
      <c r="AK81" s="49">
        <v>0</v>
      </c>
      <c r="AL81" s="48">
        <v>0</v>
      </c>
      <c r="AM81" s="49">
        <v>0</v>
      </c>
      <c r="AN81" s="50">
        <v>0</v>
      </c>
      <c r="AO81" s="3"/>
      <c r="AP81" s="21"/>
      <c r="AQ81" s="3"/>
      <c r="AR81" s="47">
        <v>59</v>
      </c>
      <c r="AS81" s="48">
        <v>58</v>
      </c>
      <c r="AT81" s="49">
        <v>43</v>
      </c>
      <c r="AU81" s="48">
        <v>43</v>
      </c>
      <c r="AV81" s="49">
        <v>43</v>
      </c>
      <c r="AW81" s="48">
        <v>43</v>
      </c>
      <c r="AX81" s="49">
        <v>43</v>
      </c>
      <c r="AY81" s="48">
        <v>43</v>
      </c>
      <c r="AZ81" s="49">
        <v>43</v>
      </c>
      <c r="BA81" s="48">
        <v>43</v>
      </c>
      <c r="BB81" s="49">
        <v>43</v>
      </c>
      <c r="BC81" s="48">
        <v>18</v>
      </c>
      <c r="BD81" s="49">
        <v>0</v>
      </c>
      <c r="BE81" s="48">
        <v>0</v>
      </c>
      <c r="BF81" s="49">
        <v>0</v>
      </c>
      <c r="BG81" s="48">
        <v>0</v>
      </c>
      <c r="BH81" s="49">
        <v>0</v>
      </c>
      <c r="BI81" s="48">
        <v>0</v>
      </c>
      <c r="BJ81" s="49">
        <v>0</v>
      </c>
      <c r="BK81" s="48">
        <v>0</v>
      </c>
      <c r="BL81" s="49">
        <v>0</v>
      </c>
      <c r="BM81" s="48">
        <v>0</v>
      </c>
      <c r="BN81" s="49">
        <v>0</v>
      </c>
      <c r="BO81" s="48">
        <v>0</v>
      </c>
      <c r="BP81" s="49">
        <v>0</v>
      </c>
      <c r="BQ81" s="48">
        <v>0</v>
      </c>
      <c r="BR81" s="49">
        <v>0</v>
      </c>
      <c r="BS81" s="48">
        <v>0</v>
      </c>
      <c r="BT81" s="49">
        <v>0</v>
      </c>
      <c r="BU81" s="48">
        <v>0</v>
      </c>
      <c r="BV81" s="49">
        <v>0</v>
      </c>
      <c r="BW81" s="48">
        <v>0</v>
      </c>
      <c r="BX81" s="49">
        <v>0</v>
      </c>
      <c r="BY81" s="48">
        <v>0</v>
      </c>
      <c r="BZ81" s="49">
        <v>0</v>
      </c>
      <c r="CA81" s="50">
        <v>0</v>
      </c>
      <c r="CB81" s="3"/>
      <c r="CC81" s="32"/>
      <c r="CD81" s="3"/>
      <c r="CE81" s="33"/>
      <c r="CF81" s="3"/>
      <c r="CG81" s="47">
        <v>210326</v>
      </c>
      <c r="CH81" s="48">
        <v>204993</v>
      </c>
      <c r="CI81" s="49">
        <v>161478</v>
      </c>
      <c r="CJ81" s="48">
        <v>161405</v>
      </c>
      <c r="CK81" s="49">
        <v>161405</v>
      </c>
      <c r="CL81" s="48">
        <v>161405</v>
      </c>
      <c r="CM81" s="49">
        <v>161405</v>
      </c>
      <c r="CN81" s="48">
        <v>161405</v>
      </c>
      <c r="CO81" s="49">
        <v>161405</v>
      </c>
      <c r="CP81" s="48">
        <v>161405</v>
      </c>
      <c r="CQ81" s="49">
        <v>159966</v>
      </c>
      <c r="CR81" s="48">
        <v>55395</v>
      </c>
      <c r="CS81" s="49">
        <v>0</v>
      </c>
      <c r="CT81" s="48">
        <v>0</v>
      </c>
      <c r="CU81" s="49">
        <v>0</v>
      </c>
      <c r="CV81" s="48">
        <v>0</v>
      </c>
      <c r="CW81" s="49">
        <v>0</v>
      </c>
      <c r="CX81" s="48">
        <v>0</v>
      </c>
      <c r="CY81" s="49">
        <v>0</v>
      </c>
      <c r="CZ81" s="48">
        <v>0</v>
      </c>
      <c r="DA81" s="49">
        <v>0</v>
      </c>
      <c r="DB81" s="48">
        <v>0</v>
      </c>
      <c r="DC81" s="49">
        <v>0</v>
      </c>
      <c r="DD81" s="48">
        <v>0</v>
      </c>
      <c r="DE81" s="49">
        <v>0</v>
      </c>
      <c r="DF81" s="48">
        <v>0</v>
      </c>
      <c r="DG81" s="49">
        <v>0</v>
      </c>
      <c r="DH81" s="48">
        <v>0</v>
      </c>
      <c r="DI81" s="49">
        <v>0</v>
      </c>
      <c r="DJ81" s="48">
        <v>0</v>
      </c>
      <c r="DK81" s="49">
        <v>0</v>
      </c>
      <c r="DL81" s="48">
        <v>0</v>
      </c>
      <c r="DM81" s="49">
        <v>0</v>
      </c>
      <c r="DN81" s="48">
        <v>0</v>
      </c>
      <c r="DO81" s="49">
        <v>0</v>
      </c>
      <c r="DP81" s="50">
        <v>0</v>
      </c>
      <c r="DQ81" s="3"/>
      <c r="DR81" s="34"/>
      <c r="DS81" s="3"/>
      <c r="DT81" s="47">
        <v>52</v>
      </c>
      <c r="DU81" s="48">
        <v>51</v>
      </c>
      <c r="DV81" s="49">
        <v>38</v>
      </c>
      <c r="DW81" s="48">
        <v>38</v>
      </c>
      <c r="DX81" s="49">
        <v>38</v>
      </c>
      <c r="DY81" s="48">
        <v>38</v>
      </c>
      <c r="DZ81" s="49">
        <v>38</v>
      </c>
      <c r="EA81" s="48">
        <v>38</v>
      </c>
      <c r="EB81" s="49">
        <v>38</v>
      </c>
      <c r="EC81" s="48">
        <v>38</v>
      </c>
      <c r="ED81" s="49">
        <v>38</v>
      </c>
      <c r="EE81" s="48">
        <v>16</v>
      </c>
      <c r="EF81" s="49">
        <v>0</v>
      </c>
      <c r="EG81" s="48">
        <v>0</v>
      </c>
      <c r="EH81" s="49">
        <v>0</v>
      </c>
      <c r="EI81" s="48">
        <v>0</v>
      </c>
      <c r="EJ81" s="49">
        <v>0</v>
      </c>
      <c r="EK81" s="48">
        <v>0</v>
      </c>
      <c r="EL81" s="49">
        <v>0</v>
      </c>
      <c r="EM81" s="48">
        <v>0</v>
      </c>
      <c r="EN81" s="49">
        <v>0</v>
      </c>
      <c r="EO81" s="48">
        <v>0</v>
      </c>
      <c r="EP81" s="49">
        <v>0</v>
      </c>
      <c r="EQ81" s="48">
        <v>0</v>
      </c>
      <c r="ER81" s="49">
        <v>0</v>
      </c>
      <c r="ES81" s="48">
        <v>0</v>
      </c>
      <c r="ET81" s="49">
        <v>0</v>
      </c>
      <c r="EU81" s="48">
        <v>0</v>
      </c>
      <c r="EV81" s="49">
        <v>0</v>
      </c>
      <c r="EW81" s="48">
        <v>0</v>
      </c>
      <c r="EX81" s="49">
        <v>0</v>
      </c>
      <c r="EY81" s="48">
        <v>0</v>
      </c>
      <c r="EZ81" s="49">
        <v>0</v>
      </c>
      <c r="FA81" s="48">
        <v>0</v>
      </c>
      <c r="FB81" s="49">
        <v>0</v>
      </c>
      <c r="FC81" s="50">
        <v>0</v>
      </c>
      <c r="FD81" s="3"/>
      <c r="FE81" s="35"/>
      <c r="FF81" s="3"/>
      <c r="FG81" s="36"/>
      <c r="FI81" s="51" t="b">
        <v>0</v>
      </c>
    </row>
    <row r="82" spans="1:165" hidden="1" outlineLevel="1">
      <c r="B82" s="52">
        <v>75</v>
      </c>
      <c r="C82" s="73" t="s">
        <v>90</v>
      </c>
      <c r="E82" s="54">
        <v>0</v>
      </c>
      <c r="F82" s="55">
        <v>0</v>
      </c>
      <c r="G82" s="56">
        <v>0</v>
      </c>
      <c r="H82" s="55">
        <v>0</v>
      </c>
      <c r="I82" s="56">
        <v>0</v>
      </c>
      <c r="J82" s="55">
        <v>0</v>
      </c>
      <c r="K82" s="56">
        <v>0</v>
      </c>
      <c r="L82" s="55">
        <v>0</v>
      </c>
      <c r="M82" s="56">
        <v>0</v>
      </c>
      <c r="N82" s="55">
        <v>0</v>
      </c>
      <c r="O82" s="56">
        <v>0</v>
      </c>
      <c r="P82" s="55">
        <v>0</v>
      </c>
      <c r="Q82" s="56">
        <v>0</v>
      </c>
      <c r="R82" s="55">
        <v>0</v>
      </c>
      <c r="S82" s="56">
        <v>0</v>
      </c>
      <c r="T82" s="55">
        <v>0</v>
      </c>
      <c r="U82" s="56">
        <v>0</v>
      </c>
      <c r="V82" s="55">
        <v>0</v>
      </c>
      <c r="W82" s="56">
        <v>0</v>
      </c>
      <c r="X82" s="55">
        <v>0</v>
      </c>
      <c r="Y82" s="56">
        <v>0</v>
      </c>
      <c r="Z82" s="55">
        <v>0</v>
      </c>
      <c r="AA82" s="56">
        <v>0</v>
      </c>
      <c r="AB82" s="55">
        <v>0</v>
      </c>
      <c r="AC82" s="56">
        <v>0</v>
      </c>
      <c r="AD82" s="55">
        <v>0</v>
      </c>
      <c r="AE82" s="56">
        <v>0</v>
      </c>
      <c r="AF82" s="55">
        <v>0</v>
      </c>
      <c r="AG82" s="56">
        <v>0</v>
      </c>
      <c r="AH82" s="55">
        <v>0</v>
      </c>
      <c r="AI82" s="56">
        <v>0</v>
      </c>
      <c r="AJ82" s="55">
        <v>0</v>
      </c>
      <c r="AK82" s="56">
        <v>0</v>
      </c>
      <c r="AL82" s="55">
        <v>0</v>
      </c>
      <c r="AM82" s="56">
        <v>0</v>
      </c>
      <c r="AN82" s="57">
        <v>0</v>
      </c>
      <c r="AO82" s="3"/>
      <c r="AP82" s="21"/>
      <c r="AQ82" s="3"/>
      <c r="AR82" s="54">
        <v>0</v>
      </c>
      <c r="AS82" s="55">
        <v>0</v>
      </c>
      <c r="AT82" s="56">
        <v>0</v>
      </c>
      <c r="AU82" s="55">
        <v>0</v>
      </c>
      <c r="AV82" s="56">
        <v>0</v>
      </c>
      <c r="AW82" s="55">
        <v>0</v>
      </c>
      <c r="AX82" s="56">
        <v>0</v>
      </c>
      <c r="AY82" s="55">
        <v>0</v>
      </c>
      <c r="AZ82" s="56">
        <v>0</v>
      </c>
      <c r="BA82" s="55">
        <v>0</v>
      </c>
      <c r="BB82" s="56">
        <v>0</v>
      </c>
      <c r="BC82" s="55">
        <v>0</v>
      </c>
      <c r="BD82" s="56">
        <v>0</v>
      </c>
      <c r="BE82" s="55">
        <v>0</v>
      </c>
      <c r="BF82" s="56">
        <v>0</v>
      </c>
      <c r="BG82" s="55">
        <v>0</v>
      </c>
      <c r="BH82" s="56">
        <v>0</v>
      </c>
      <c r="BI82" s="55">
        <v>0</v>
      </c>
      <c r="BJ82" s="56">
        <v>0</v>
      </c>
      <c r="BK82" s="55">
        <v>0</v>
      </c>
      <c r="BL82" s="56">
        <v>0</v>
      </c>
      <c r="BM82" s="55">
        <v>0</v>
      </c>
      <c r="BN82" s="56">
        <v>0</v>
      </c>
      <c r="BO82" s="55">
        <v>0</v>
      </c>
      <c r="BP82" s="56">
        <v>0</v>
      </c>
      <c r="BQ82" s="55">
        <v>0</v>
      </c>
      <c r="BR82" s="56">
        <v>0</v>
      </c>
      <c r="BS82" s="55">
        <v>0</v>
      </c>
      <c r="BT82" s="56">
        <v>0</v>
      </c>
      <c r="BU82" s="55">
        <v>0</v>
      </c>
      <c r="BV82" s="56">
        <v>0</v>
      </c>
      <c r="BW82" s="55">
        <v>0</v>
      </c>
      <c r="BX82" s="56">
        <v>0</v>
      </c>
      <c r="BY82" s="55">
        <v>0</v>
      </c>
      <c r="BZ82" s="56">
        <v>0</v>
      </c>
      <c r="CA82" s="57">
        <v>0</v>
      </c>
      <c r="CB82" s="3"/>
      <c r="CC82" s="32"/>
      <c r="CD82" s="3"/>
      <c r="CE82" s="33"/>
      <c r="CF82" s="3"/>
      <c r="CG82" s="54">
        <v>0</v>
      </c>
      <c r="CH82" s="55">
        <v>0</v>
      </c>
      <c r="CI82" s="56">
        <v>0</v>
      </c>
      <c r="CJ82" s="55">
        <v>0</v>
      </c>
      <c r="CK82" s="56">
        <v>0</v>
      </c>
      <c r="CL82" s="55">
        <v>0</v>
      </c>
      <c r="CM82" s="56">
        <v>0</v>
      </c>
      <c r="CN82" s="55">
        <v>0</v>
      </c>
      <c r="CO82" s="56">
        <v>0</v>
      </c>
      <c r="CP82" s="55">
        <v>0</v>
      </c>
      <c r="CQ82" s="56">
        <v>0</v>
      </c>
      <c r="CR82" s="55">
        <v>0</v>
      </c>
      <c r="CS82" s="56">
        <v>0</v>
      </c>
      <c r="CT82" s="55">
        <v>0</v>
      </c>
      <c r="CU82" s="56">
        <v>0</v>
      </c>
      <c r="CV82" s="55">
        <v>0</v>
      </c>
      <c r="CW82" s="56">
        <v>0</v>
      </c>
      <c r="CX82" s="55">
        <v>0</v>
      </c>
      <c r="CY82" s="56">
        <v>0</v>
      </c>
      <c r="CZ82" s="55">
        <v>0</v>
      </c>
      <c r="DA82" s="56">
        <v>0</v>
      </c>
      <c r="DB82" s="55">
        <v>0</v>
      </c>
      <c r="DC82" s="56">
        <v>0</v>
      </c>
      <c r="DD82" s="55">
        <v>0</v>
      </c>
      <c r="DE82" s="56">
        <v>0</v>
      </c>
      <c r="DF82" s="55">
        <v>0</v>
      </c>
      <c r="DG82" s="56">
        <v>0</v>
      </c>
      <c r="DH82" s="55">
        <v>0</v>
      </c>
      <c r="DI82" s="56">
        <v>0</v>
      </c>
      <c r="DJ82" s="55">
        <v>0</v>
      </c>
      <c r="DK82" s="56">
        <v>0</v>
      </c>
      <c r="DL82" s="55">
        <v>0</v>
      </c>
      <c r="DM82" s="56">
        <v>0</v>
      </c>
      <c r="DN82" s="55">
        <v>0</v>
      </c>
      <c r="DO82" s="56">
        <v>0</v>
      </c>
      <c r="DP82" s="57">
        <v>0</v>
      </c>
      <c r="DQ82" s="3"/>
      <c r="DR82" s="34"/>
      <c r="DS82" s="3"/>
      <c r="DT82" s="54">
        <v>0</v>
      </c>
      <c r="DU82" s="55">
        <v>0</v>
      </c>
      <c r="DV82" s="56">
        <v>0</v>
      </c>
      <c r="DW82" s="55">
        <v>0</v>
      </c>
      <c r="DX82" s="56">
        <v>0</v>
      </c>
      <c r="DY82" s="55">
        <v>0</v>
      </c>
      <c r="DZ82" s="56">
        <v>0</v>
      </c>
      <c r="EA82" s="55">
        <v>0</v>
      </c>
      <c r="EB82" s="56">
        <v>0</v>
      </c>
      <c r="EC82" s="55">
        <v>0</v>
      </c>
      <c r="ED82" s="56">
        <v>0</v>
      </c>
      <c r="EE82" s="55">
        <v>0</v>
      </c>
      <c r="EF82" s="56">
        <v>0</v>
      </c>
      <c r="EG82" s="55">
        <v>0</v>
      </c>
      <c r="EH82" s="56">
        <v>0</v>
      </c>
      <c r="EI82" s="55">
        <v>0</v>
      </c>
      <c r="EJ82" s="56">
        <v>0</v>
      </c>
      <c r="EK82" s="55">
        <v>0</v>
      </c>
      <c r="EL82" s="56">
        <v>0</v>
      </c>
      <c r="EM82" s="55">
        <v>0</v>
      </c>
      <c r="EN82" s="56">
        <v>0</v>
      </c>
      <c r="EO82" s="55">
        <v>0</v>
      </c>
      <c r="EP82" s="56">
        <v>0</v>
      </c>
      <c r="EQ82" s="55">
        <v>0</v>
      </c>
      <c r="ER82" s="56">
        <v>0</v>
      </c>
      <c r="ES82" s="55">
        <v>0</v>
      </c>
      <c r="ET82" s="56">
        <v>0</v>
      </c>
      <c r="EU82" s="55">
        <v>0</v>
      </c>
      <c r="EV82" s="56">
        <v>0</v>
      </c>
      <c r="EW82" s="55">
        <v>0</v>
      </c>
      <c r="EX82" s="56">
        <v>0</v>
      </c>
      <c r="EY82" s="55">
        <v>0</v>
      </c>
      <c r="EZ82" s="56">
        <v>0</v>
      </c>
      <c r="FA82" s="55">
        <v>0</v>
      </c>
      <c r="FB82" s="56">
        <v>0</v>
      </c>
      <c r="FC82" s="57">
        <v>0</v>
      </c>
      <c r="FD82" s="3"/>
      <c r="FE82" s="35"/>
      <c r="FF82" s="3"/>
      <c r="FG82" s="36"/>
      <c r="FI82" s="58" t="b">
        <v>1</v>
      </c>
    </row>
    <row r="83" spans="1:165" hidden="1" outlineLevel="1">
      <c r="B83" s="75">
        <v>76</v>
      </c>
      <c r="C83" s="76" t="s">
        <v>91</v>
      </c>
      <c r="E83" s="77">
        <v>0</v>
      </c>
      <c r="F83" s="78">
        <v>0</v>
      </c>
      <c r="G83" s="79">
        <v>0</v>
      </c>
      <c r="H83" s="78">
        <v>0</v>
      </c>
      <c r="I83" s="79">
        <v>0</v>
      </c>
      <c r="J83" s="78">
        <v>0</v>
      </c>
      <c r="K83" s="79">
        <v>0</v>
      </c>
      <c r="L83" s="78">
        <v>0</v>
      </c>
      <c r="M83" s="79">
        <v>0</v>
      </c>
      <c r="N83" s="78">
        <v>0</v>
      </c>
      <c r="O83" s="79">
        <v>0</v>
      </c>
      <c r="P83" s="78">
        <v>0</v>
      </c>
      <c r="Q83" s="79">
        <v>0</v>
      </c>
      <c r="R83" s="78">
        <v>0</v>
      </c>
      <c r="S83" s="79">
        <v>0</v>
      </c>
      <c r="T83" s="78">
        <v>0</v>
      </c>
      <c r="U83" s="79">
        <v>0</v>
      </c>
      <c r="V83" s="78">
        <v>0</v>
      </c>
      <c r="W83" s="79">
        <v>0</v>
      </c>
      <c r="X83" s="78">
        <v>0</v>
      </c>
      <c r="Y83" s="79">
        <v>0</v>
      </c>
      <c r="Z83" s="78">
        <v>0</v>
      </c>
      <c r="AA83" s="79">
        <v>0</v>
      </c>
      <c r="AB83" s="78">
        <v>0</v>
      </c>
      <c r="AC83" s="79">
        <v>0</v>
      </c>
      <c r="AD83" s="78">
        <v>0</v>
      </c>
      <c r="AE83" s="79">
        <v>0</v>
      </c>
      <c r="AF83" s="78">
        <v>0</v>
      </c>
      <c r="AG83" s="79">
        <v>0</v>
      </c>
      <c r="AH83" s="78">
        <v>0</v>
      </c>
      <c r="AI83" s="79">
        <v>0</v>
      </c>
      <c r="AJ83" s="78">
        <v>0</v>
      </c>
      <c r="AK83" s="79">
        <v>0</v>
      </c>
      <c r="AL83" s="78">
        <v>0</v>
      </c>
      <c r="AM83" s="79">
        <v>0</v>
      </c>
      <c r="AN83" s="80">
        <v>0</v>
      </c>
      <c r="AO83" s="3"/>
      <c r="AP83" s="21"/>
      <c r="AQ83" s="3"/>
      <c r="AR83" s="77">
        <v>0</v>
      </c>
      <c r="AS83" s="78">
        <v>0</v>
      </c>
      <c r="AT83" s="79">
        <v>0</v>
      </c>
      <c r="AU83" s="78">
        <v>0</v>
      </c>
      <c r="AV83" s="79">
        <v>0</v>
      </c>
      <c r="AW83" s="78">
        <v>0</v>
      </c>
      <c r="AX83" s="79">
        <v>0</v>
      </c>
      <c r="AY83" s="78">
        <v>0</v>
      </c>
      <c r="AZ83" s="79">
        <v>0</v>
      </c>
      <c r="BA83" s="78">
        <v>0</v>
      </c>
      <c r="BB83" s="79">
        <v>0</v>
      </c>
      <c r="BC83" s="78">
        <v>0</v>
      </c>
      <c r="BD83" s="79">
        <v>0</v>
      </c>
      <c r="BE83" s="78">
        <v>0</v>
      </c>
      <c r="BF83" s="79">
        <v>0</v>
      </c>
      <c r="BG83" s="78">
        <v>0</v>
      </c>
      <c r="BH83" s="79">
        <v>0</v>
      </c>
      <c r="BI83" s="78">
        <v>0</v>
      </c>
      <c r="BJ83" s="79">
        <v>0</v>
      </c>
      <c r="BK83" s="78">
        <v>0</v>
      </c>
      <c r="BL83" s="79">
        <v>0</v>
      </c>
      <c r="BM83" s="78">
        <v>0</v>
      </c>
      <c r="BN83" s="79">
        <v>0</v>
      </c>
      <c r="BO83" s="78">
        <v>0</v>
      </c>
      <c r="BP83" s="79">
        <v>0</v>
      </c>
      <c r="BQ83" s="78">
        <v>0</v>
      </c>
      <c r="BR83" s="79">
        <v>0</v>
      </c>
      <c r="BS83" s="78">
        <v>0</v>
      </c>
      <c r="BT83" s="79">
        <v>0</v>
      </c>
      <c r="BU83" s="78">
        <v>0</v>
      </c>
      <c r="BV83" s="79">
        <v>0</v>
      </c>
      <c r="BW83" s="78">
        <v>0</v>
      </c>
      <c r="BX83" s="79">
        <v>0</v>
      </c>
      <c r="BY83" s="78">
        <v>0</v>
      </c>
      <c r="BZ83" s="79">
        <v>0</v>
      </c>
      <c r="CA83" s="80">
        <v>0</v>
      </c>
      <c r="CB83" s="3"/>
      <c r="CC83" s="32"/>
      <c r="CD83" s="3"/>
      <c r="CE83" s="33"/>
      <c r="CF83" s="3"/>
      <c r="CG83" s="77">
        <v>0</v>
      </c>
      <c r="CH83" s="78">
        <v>0</v>
      </c>
      <c r="CI83" s="79">
        <v>0</v>
      </c>
      <c r="CJ83" s="78">
        <v>0</v>
      </c>
      <c r="CK83" s="79">
        <v>0</v>
      </c>
      <c r="CL83" s="78">
        <v>0</v>
      </c>
      <c r="CM83" s="79">
        <v>0</v>
      </c>
      <c r="CN83" s="78">
        <v>0</v>
      </c>
      <c r="CO83" s="79">
        <v>0</v>
      </c>
      <c r="CP83" s="78">
        <v>0</v>
      </c>
      <c r="CQ83" s="79">
        <v>0</v>
      </c>
      <c r="CR83" s="78">
        <v>0</v>
      </c>
      <c r="CS83" s="79">
        <v>0</v>
      </c>
      <c r="CT83" s="78">
        <v>0</v>
      </c>
      <c r="CU83" s="79">
        <v>0</v>
      </c>
      <c r="CV83" s="78">
        <v>0</v>
      </c>
      <c r="CW83" s="79">
        <v>0</v>
      </c>
      <c r="CX83" s="78">
        <v>0</v>
      </c>
      <c r="CY83" s="79">
        <v>0</v>
      </c>
      <c r="CZ83" s="78">
        <v>0</v>
      </c>
      <c r="DA83" s="79">
        <v>0</v>
      </c>
      <c r="DB83" s="78">
        <v>0</v>
      </c>
      <c r="DC83" s="79">
        <v>0</v>
      </c>
      <c r="DD83" s="78">
        <v>0</v>
      </c>
      <c r="DE83" s="79">
        <v>0</v>
      </c>
      <c r="DF83" s="78">
        <v>0</v>
      </c>
      <c r="DG83" s="79">
        <v>0</v>
      </c>
      <c r="DH83" s="78">
        <v>0</v>
      </c>
      <c r="DI83" s="79">
        <v>0</v>
      </c>
      <c r="DJ83" s="78">
        <v>0</v>
      </c>
      <c r="DK83" s="79">
        <v>0</v>
      </c>
      <c r="DL83" s="78">
        <v>0</v>
      </c>
      <c r="DM83" s="79">
        <v>0</v>
      </c>
      <c r="DN83" s="78">
        <v>0</v>
      </c>
      <c r="DO83" s="79">
        <v>0</v>
      </c>
      <c r="DP83" s="80">
        <v>0</v>
      </c>
      <c r="DQ83" s="3"/>
      <c r="DR83" s="34"/>
      <c r="DS83" s="3"/>
      <c r="DT83" s="77">
        <v>0</v>
      </c>
      <c r="DU83" s="78">
        <v>0</v>
      </c>
      <c r="DV83" s="79">
        <v>0</v>
      </c>
      <c r="DW83" s="78">
        <v>0</v>
      </c>
      <c r="DX83" s="79">
        <v>0</v>
      </c>
      <c r="DY83" s="78">
        <v>0</v>
      </c>
      <c r="DZ83" s="79">
        <v>0</v>
      </c>
      <c r="EA83" s="78">
        <v>0</v>
      </c>
      <c r="EB83" s="79">
        <v>0</v>
      </c>
      <c r="EC83" s="78">
        <v>0</v>
      </c>
      <c r="ED83" s="79">
        <v>0</v>
      </c>
      <c r="EE83" s="78">
        <v>0</v>
      </c>
      <c r="EF83" s="79">
        <v>0</v>
      </c>
      <c r="EG83" s="78">
        <v>0</v>
      </c>
      <c r="EH83" s="79">
        <v>0</v>
      </c>
      <c r="EI83" s="78">
        <v>0</v>
      </c>
      <c r="EJ83" s="79">
        <v>0</v>
      </c>
      <c r="EK83" s="78">
        <v>0</v>
      </c>
      <c r="EL83" s="79">
        <v>0</v>
      </c>
      <c r="EM83" s="78">
        <v>0</v>
      </c>
      <c r="EN83" s="79">
        <v>0</v>
      </c>
      <c r="EO83" s="78">
        <v>0</v>
      </c>
      <c r="EP83" s="79">
        <v>0</v>
      </c>
      <c r="EQ83" s="78">
        <v>0</v>
      </c>
      <c r="ER83" s="79">
        <v>0</v>
      </c>
      <c r="ES83" s="78">
        <v>0</v>
      </c>
      <c r="ET83" s="79">
        <v>0</v>
      </c>
      <c r="EU83" s="78">
        <v>0</v>
      </c>
      <c r="EV83" s="79">
        <v>0</v>
      </c>
      <c r="EW83" s="78">
        <v>0</v>
      </c>
      <c r="EX83" s="79">
        <v>0</v>
      </c>
      <c r="EY83" s="78">
        <v>0</v>
      </c>
      <c r="EZ83" s="79">
        <v>0</v>
      </c>
      <c r="FA83" s="78">
        <v>0</v>
      </c>
      <c r="FB83" s="79">
        <v>0</v>
      </c>
      <c r="FC83" s="80">
        <v>0</v>
      </c>
      <c r="FD83" s="3"/>
      <c r="FE83" s="35"/>
      <c r="FF83" s="3"/>
      <c r="FG83" s="36"/>
      <c r="FI83" s="81" t="b">
        <v>1</v>
      </c>
    </row>
    <row r="84" spans="1:165" hidden="1" outlineLevel="1">
      <c r="B84" s="38">
        <v>77</v>
      </c>
      <c r="C84" s="82" t="s">
        <v>92</v>
      </c>
      <c r="E84" s="40">
        <v>0</v>
      </c>
      <c r="F84" s="41">
        <v>0</v>
      </c>
      <c r="G84" s="42">
        <v>0</v>
      </c>
      <c r="H84" s="41">
        <v>0</v>
      </c>
      <c r="I84" s="42">
        <v>0</v>
      </c>
      <c r="J84" s="41">
        <v>0</v>
      </c>
      <c r="K84" s="42">
        <v>0</v>
      </c>
      <c r="L84" s="41">
        <v>0</v>
      </c>
      <c r="M84" s="42">
        <v>0</v>
      </c>
      <c r="N84" s="41">
        <v>0</v>
      </c>
      <c r="O84" s="42">
        <v>0</v>
      </c>
      <c r="P84" s="41">
        <v>0</v>
      </c>
      <c r="Q84" s="42">
        <v>0</v>
      </c>
      <c r="R84" s="41">
        <v>0</v>
      </c>
      <c r="S84" s="42">
        <v>0</v>
      </c>
      <c r="T84" s="41">
        <v>0</v>
      </c>
      <c r="U84" s="42">
        <v>0</v>
      </c>
      <c r="V84" s="41">
        <v>0</v>
      </c>
      <c r="W84" s="42">
        <v>0</v>
      </c>
      <c r="X84" s="41">
        <v>0</v>
      </c>
      <c r="Y84" s="42">
        <v>0</v>
      </c>
      <c r="Z84" s="41">
        <v>0</v>
      </c>
      <c r="AA84" s="42">
        <v>0</v>
      </c>
      <c r="AB84" s="41">
        <v>0</v>
      </c>
      <c r="AC84" s="42">
        <v>0</v>
      </c>
      <c r="AD84" s="41">
        <v>0</v>
      </c>
      <c r="AE84" s="42">
        <v>0</v>
      </c>
      <c r="AF84" s="41">
        <v>0</v>
      </c>
      <c r="AG84" s="42">
        <v>0</v>
      </c>
      <c r="AH84" s="41">
        <v>0</v>
      </c>
      <c r="AI84" s="42">
        <v>0</v>
      </c>
      <c r="AJ84" s="41">
        <v>0</v>
      </c>
      <c r="AK84" s="42">
        <v>0</v>
      </c>
      <c r="AL84" s="41">
        <v>0</v>
      </c>
      <c r="AM84" s="42">
        <v>0</v>
      </c>
      <c r="AN84" s="43">
        <v>0</v>
      </c>
      <c r="AO84" s="3"/>
      <c r="AP84" s="21"/>
      <c r="AQ84" s="3"/>
      <c r="AR84" s="40">
        <v>0</v>
      </c>
      <c r="AS84" s="41">
        <v>0</v>
      </c>
      <c r="AT84" s="42">
        <v>0</v>
      </c>
      <c r="AU84" s="41">
        <v>0</v>
      </c>
      <c r="AV84" s="42">
        <v>0</v>
      </c>
      <c r="AW84" s="41">
        <v>0</v>
      </c>
      <c r="AX84" s="42">
        <v>0</v>
      </c>
      <c r="AY84" s="41">
        <v>0</v>
      </c>
      <c r="AZ84" s="42">
        <v>0</v>
      </c>
      <c r="BA84" s="41">
        <v>0</v>
      </c>
      <c r="BB84" s="42">
        <v>0</v>
      </c>
      <c r="BC84" s="41">
        <v>0</v>
      </c>
      <c r="BD84" s="42">
        <v>0</v>
      </c>
      <c r="BE84" s="41">
        <v>0</v>
      </c>
      <c r="BF84" s="42">
        <v>0</v>
      </c>
      <c r="BG84" s="41">
        <v>0</v>
      </c>
      <c r="BH84" s="42">
        <v>0</v>
      </c>
      <c r="BI84" s="41">
        <v>0</v>
      </c>
      <c r="BJ84" s="42">
        <v>0</v>
      </c>
      <c r="BK84" s="41">
        <v>0</v>
      </c>
      <c r="BL84" s="42">
        <v>0</v>
      </c>
      <c r="BM84" s="41">
        <v>0</v>
      </c>
      <c r="BN84" s="42">
        <v>0</v>
      </c>
      <c r="BO84" s="41">
        <v>0</v>
      </c>
      <c r="BP84" s="42">
        <v>0</v>
      </c>
      <c r="BQ84" s="41">
        <v>0</v>
      </c>
      <c r="BR84" s="42">
        <v>0</v>
      </c>
      <c r="BS84" s="41">
        <v>0</v>
      </c>
      <c r="BT84" s="42">
        <v>0</v>
      </c>
      <c r="BU84" s="41">
        <v>0</v>
      </c>
      <c r="BV84" s="42">
        <v>0</v>
      </c>
      <c r="BW84" s="41">
        <v>0</v>
      </c>
      <c r="BX84" s="42">
        <v>0</v>
      </c>
      <c r="BY84" s="41">
        <v>0</v>
      </c>
      <c r="BZ84" s="42">
        <v>0</v>
      </c>
      <c r="CA84" s="43">
        <v>0</v>
      </c>
      <c r="CB84" s="3"/>
      <c r="CC84" s="32"/>
      <c r="CD84" s="3"/>
      <c r="CE84" s="33"/>
      <c r="CF84" s="3"/>
      <c r="CG84" s="40">
        <v>0</v>
      </c>
      <c r="CH84" s="41">
        <v>0</v>
      </c>
      <c r="CI84" s="42">
        <v>0</v>
      </c>
      <c r="CJ84" s="41">
        <v>0</v>
      </c>
      <c r="CK84" s="42">
        <v>0</v>
      </c>
      <c r="CL84" s="41">
        <v>0</v>
      </c>
      <c r="CM84" s="42">
        <v>0</v>
      </c>
      <c r="CN84" s="41">
        <v>0</v>
      </c>
      <c r="CO84" s="42">
        <v>0</v>
      </c>
      <c r="CP84" s="41">
        <v>0</v>
      </c>
      <c r="CQ84" s="42">
        <v>0</v>
      </c>
      <c r="CR84" s="41">
        <v>0</v>
      </c>
      <c r="CS84" s="42">
        <v>0</v>
      </c>
      <c r="CT84" s="41">
        <v>0</v>
      </c>
      <c r="CU84" s="42">
        <v>0</v>
      </c>
      <c r="CV84" s="41">
        <v>0</v>
      </c>
      <c r="CW84" s="42">
        <v>0</v>
      </c>
      <c r="CX84" s="41">
        <v>0</v>
      </c>
      <c r="CY84" s="42">
        <v>0</v>
      </c>
      <c r="CZ84" s="41">
        <v>0</v>
      </c>
      <c r="DA84" s="42">
        <v>0</v>
      </c>
      <c r="DB84" s="41">
        <v>0</v>
      </c>
      <c r="DC84" s="42">
        <v>0</v>
      </c>
      <c r="DD84" s="41">
        <v>0</v>
      </c>
      <c r="DE84" s="42">
        <v>0</v>
      </c>
      <c r="DF84" s="41">
        <v>0</v>
      </c>
      <c r="DG84" s="42">
        <v>0</v>
      </c>
      <c r="DH84" s="41">
        <v>0</v>
      </c>
      <c r="DI84" s="42">
        <v>0</v>
      </c>
      <c r="DJ84" s="41">
        <v>0</v>
      </c>
      <c r="DK84" s="42">
        <v>0</v>
      </c>
      <c r="DL84" s="41">
        <v>0</v>
      </c>
      <c r="DM84" s="42">
        <v>0</v>
      </c>
      <c r="DN84" s="41">
        <v>0</v>
      </c>
      <c r="DO84" s="42">
        <v>0</v>
      </c>
      <c r="DP84" s="43">
        <v>0</v>
      </c>
      <c r="DQ84" s="3"/>
      <c r="DR84" s="34"/>
      <c r="DS84" s="3"/>
      <c r="DT84" s="40">
        <v>0</v>
      </c>
      <c r="DU84" s="41">
        <v>0</v>
      </c>
      <c r="DV84" s="42">
        <v>0</v>
      </c>
      <c r="DW84" s="41">
        <v>0</v>
      </c>
      <c r="DX84" s="42">
        <v>0</v>
      </c>
      <c r="DY84" s="41">
        <v>0</v>
      </c>
      <c r="DZ84" s="42">
        <v>0</v>
      </c>
      <c r="EA84" s="41">
        <v>0</v>
      </c>
      <c r="EB84" s="42">
        <v>0</v>
      </c>
      <c r="EC84" s="41">
        <v>0</v>
      </c>
      <c r="ED84" s="42">
        <v>0</v>
      </c>
      <c r="EE84" s="41">
        <v>0</v>
      </c>
      <c r="EF84" s="42">
        <v>0</v>
      </c>
      <c r="EG84" s="41">
        <v>0</v>
      </c>
      <c r="EH84" s="42">
        <v>0</v>
      </c>
      <c r="EI84" s="41">
        <v>0</v>
      </c>
      <c r="EJ84" s="42">
        <v>0</v>
      </c>
      <c r="EK84" s="41">
        <v>0</v>
      </c>
      <c r="EL84" s="42">
        <v>0</v>
      </c>
      <c r="EM84" s="41">
        <v>0</v>
      </c>
      <c r="EN84" s="42">
        <v>0</v>
      </c>
      <c r="EO84" s="41">
        <v>0</v>
      </c>
      <c r="EP84" s="42">
        <v>0</v>
      </c>
      <c r="EQ84" s="41">
        <v>0</v>
      </c>
      <c r="ER84" s="42">
        <v>0</v>
      </c>
      <c r="ES84" s="41">
        <v>0</v>
      </c>
      <c r="ET84" s="42">
        <v>0</v>
      </c>
      <c r="EU84" s="41">
        <v>0</v>
      </c>
      <c r="EV84" s="42">
        <v>0</v>
      </c>
      <c r="EW84" s="41">
        <v>0</v>
      </c>
      <c r="EX84" s="42">
        <v>0</v>
      </c>
      <c r="EY84" s="41">
        <v>0</v>
      </c>
      <c r="EZ84" s="42">
        <v>0</v>
      </c>
      <c r="FA84" s="41">
        <v>0</v>
      </c>
      <c r="FB84" s="42">
        <v>0</v>
      </c>
      <c r="FC84" s="43">
        <v>0</v>
      </c>
      <c r="FD84" s="3"/>
      <c r="FE84" s="35"/>
      <c r="FF84" s="3"/>
      <c r="FG84" s="36"/>
      <c r="FI84" s="44" t="b">
        <v>1</v>
      </c>
    </row>
    <row r="85" spans="1:165" outlineLevel="1">
      <c r="A85" s="1">
        <v>2015</v>
      </c>
      <c r="B85" s="45">
        <v>78</v>
      </c>
      <c r="C85" s="74" t="s">
        <v>93</v>
      </c>
      <c r="E85" s="47">
        <v>27665</v>
      </c>
      <c r="F85" s="48">
        <v>27665</v>
      </c>
      <c r="G85" s="49">
        <v>27665</v>
      </c>
      <c r="H85" s="48">
        <v>27665</v>
      </c>
      <c r="I85" s="49">
        <v>27665</v>
      </c>
      <c r="J85" s="48">
        <v>27665</v>
      </c>
      <c r="K85" s="49">
        <v>27665</v>
      </c>
      <c r="L85" s="48">
        <v>27665</v>
      </c>
      <c r="M85" s="49">
        <v>27665</v>
      </c>
      <c r="N85" s="48">
        <v>27665</v>
      </c>
      <c r="O85" s="49">
        <v>0</v>
      </c>
      <c r="P85" s="48">
        <v>0</v>
      </c>
      <c r="Q85" s="49">
        <v>0</v>
      </c>
      <c r="R85" s="48">
        <v>0</v>
      </c>
      <c r="S85" s="49">
        <v>0</v>
      </c>
      <c r="T85" s="48">
        <v>0</v>
      </c>
      <c r="U85" s="49">
        <v>0</v>
      </c>
      <c r="V85" s="48">
        <v>0</v>
      </c>
      <c r="W85" s="49">
        <v>0</v>
      </c>
      <c r="X85" s="48">
        <v>0</v>
      </c>
      <c r="Y85" s="49">
        <v>0</v>
      </c>
      <c r="Z85" s="48">
        <v>0</v>
      </c>
      <c r="AA85" s="49">
        <v>0</v>
      </c>
      <c r="AB85" s="48">
        <v>0</v>
      </c>
      <c r="AC85" s="49">
        <v>0</v>
      </c>
      <c r="AD85" s="48">
        <v>0</v>
      </c>
      <c r="AE85" s="49">
        <v>0</v>
      </c>
      <c r="AF85" s="48">
        <v>0</v>
      </c>
      <c r="AG85" s="49">
        <v>0</v>
      </c>
      <c r="AH85" s="48">
        <v>0</v>
      </c>
      <c r="AI85" s="49">
        <v>0</v>
      </c>
      <c r="AJ85" s="48">
        <v>0</v>
      </c>
      <c r="AK85" s="49">
        <v>0</v>
      </c>
      <c r="AL85" s="48">
        <v>0</v>
      </c>
      <c r="AM85" s="49">
        <v>0</v>
      </c>
      <c r="AN85" s="50">
        <v>0</v>
      </c>
      <c r="AO85" s="3"/>
      <c r="AP85" s="21"/>
      <c r="AQ85" s="3"/>
      <c r="AR85" s="47">
        <v>7</v>
      </c>
      <c r="AS85" s="48">
        <v>7</v>
      </c>
      <c r="AT85" s="49">
        <v>7</v>
      </c>
      <c r="AU85" s="48">
        <v>7</v>
      </c>
      <c r="AV85" s="49">
        <v>7</v>
      </c>
      <c r="AW85" s="48">
        <v>7</v>
      </c>
      <c r="AX85" s="49">
        <v>7</v>
      </c>
      <c r="AY85" s="48">
        <v>7</v>
      </c>
      <c r="AZ85" s="49">
        <v>7</v>
      </c>
      <c r="BA85" s="48">
        <v>7</v>
      </c>
      <c r="BB85" s="49">
        <v>0</v>
      </c>
      <c r="BC85" s="48">
        <v>0</v>
      </c>
      <c r="BD85" s="49">
        <v>0</v>
      </c>
      <c r="BE85" s="48">
        <v>0</v>
      </c>
      <c r="BF85" s="49">
        <v>0</v>
      </c>
      <c r="BG85" s="48">
        <v>0</v>
      </c>
      <c r="BH85" s="49">
        <v>0</v>
      </c>
      <c r="BI85" s="48">
        <v>0</v>
      </c>
      <c r="BJ85" s="49">
        <v>0</v>
      </c>
      <c r="BK85" s="48">
        <v>0</v>
      </c>
      <c r="BL85" s="49">
        <v>0</v>
      </c>
      <c r="BM85" s="48">
        <v>0</v>
      </c>
      <c r="BN85" s="49">
        <v>0</v>
      </c>
      <c r="BO85" s="48">
        <v>0</v>
      </c>
      <c r="BP85" s="49">
        <v>0</v>
      </c>
      <c r="BQ85" s="48">
        <v>0</v>
      </c>
      <c r="BR85" s="49">
        <v>0</v>
      </c>
      <c r="BS85" s="48">
        <v>0</v>
      </c>
      <c r="BT85" s="49">
        <v>0</v>
      </c>
      <c r="BU85" s="48">
        <v>0</v>
      </c>
      <c r="BV85" s="49">
        <v>0</v>
      </c>
      <c r="BW85" s="48">
        <v>0</v>
      </c>
      <c r="BX85" s="49">
        <v>0</v>
      </c>
      <c r="BY85" s="48">
        <v>0</v>
      </c>
      <c r="BZ85" s="49">
        <v>0</v>
      </c>
      <c r="CA85" s="50">
        <v>0</v>
      </c>
      <c r="CB85" s="3"/>
      <c r="CC85" s="32"/>
      <c r="CD85" s="3"/>
      <c r="CE85" s="33"/>
      <c r="CF85" s="3"/>
      <c r="CG85" s="47">
        <v>20748</v>
      </c>
      <c r="CH85" s="48">
        <v>20748</v>
      </c>
      <c r="CI85" s="49">
        <v>20748</v>
      </c>
      <c r="CJ85" s="48">
        <v>20748</v>
      </c>
      <c r="CK85" s="49">
        <v>20748</v>
      </c>
      <c r="CL85" s="48">
        <v>20748</v>
      </c>
      <c r="CM85" s="49">
        <v>20748</v>
      </c>
      <c r="CN85" s="48">
        <v>20748</v>
      </c>
      <c r="CO85" s="49">
        <v>20748</v>
      </c>
      <c r="CP85" s="48">
        <v>20748</v>
      </c>
      <c r="CQ85" s="49">
        <v>0</v>
      </c>
      <c r="CR85" s="48">
        <v>0</v>
      </c>
      <c r="CS85" s="49">
        <v>0</v>
      </c>
      <c r="CT85" s="48">
        <v>0</v>
      </c>
      <c r="CU85" s="49">
        <v>0</v>
      </c>
      <c r="CV85" s="48">
        <v>0</v>
      </c>
      <c r="CW85" s="49">
        <v>0</v>
      </c>
      <c r="CX85" s="48">
        <v>0</v>
      </c>
      <c r="CY85" s="49">
        <v>0</v>
      </c>
      <c r="CZ85" s="48">
        <v>0</v>
      </c>
      <c r="DA85" s="49">
        <v>0</v>
      </c>
      <c r="DB85" s="48">
        <v>0</v>
      </c>
      <c r="DC85" s="49">
        <v>0</v>
      </c>
      <c r="DD85" s="48">
        <v>0</v>
      </c>
      <c r="DE85" s="49">
        <v>0</v>
      </c>
      <c r="DF85" s="48">
        <v>0</v>
      </c>
      <c r="DG85" s="49">
        <v>0</v>
      </c>
      <c r="DH85" s="48">
        <v>0</v>
      </c>
      <c r="DI85" s="49">
        <v>0</v>
      </c>
      <c r="DJ85" s="48">
        <v>0</v>
      </c>
      <c r="DK85" s="49">
        <v>0</v>
      </c>
      <c r="DL85" s="48">
        <v>0</v>
      </c>
      <c r="DM85" s="49">
        <v>0</v>
      </c>
      <c r="DN85" s="48">
        <v>0</v>
      </c>
      <c r="DO85" s="49">
        <v>0</v>
      </c>
      <c r="DP85" s="50">
        <v>0</v>
      </c>
      <c r="DQ85" s="3"/>
      <c r="DR85" s="34"/>
      <c r="DS85" s="3"/>
      <c r="DT85" s="47">
        <v>6</v>
      </c>
      <c r="DU85" s="48">
        <v>6</v>
      </c>
      <c r="DV85" s="49">
        <v>6</v>
      </c>
      <c r="DW85" s="48">
        <v>6</v>
      </c>
      <c r="DX85" s="49">
        <v>6</v>
      </c>
      <c r="DY85" s="48">
        <v>6</v>
      </c>
      <c r="DZ85" s="49">
        <v>6</v>
      </c>
      <c r="EA85" s="48">
        <v>6</v>
      </c>
      <c r="EB85" s="49">
        <v>6</v>
      </c>
      <c r="EC85" s="48">
        <v>6</v>
      </c>
      <c r="ED85" s="49">
        <v>0</v>
      </c>
      <c r="EE85" s="48">
        <v>0</v>
      </c>
      <c r="EF85" s="49">
        <v>0</v>
      </c>
      <c r="EG85" s="48">
        <v>0</v>
      </c>
      <c r="EH85" s="49">
        <v>0</v>
      </c>
      <c r="EI85" s="48">
        <v>0</v>
      </c>
      <c r="EJ85" s="49">
        <v>0</v>
      </c>
      <c r="EK85" s="48">
        <v>0</v>
      </c>
      <c r="EL85" s="49">
        <v>0</v>
      </c>
      <c r="EM85" s="48">
        <v>0</v>
      </c>
      <c r="EN85" s="49">
        <v>0</v>
      </c>
      <c r="EO85" s="48">
        <v>0</v>
      </c>
      <c r="EP85" s="49">
        <v>0</v>
      </c>
      <c r="EQ85" s="48">
        <v>0</v>
      </c>
      <c r="ER85" s="49">
        <v>0</v>
      </c>
      <c r="ES85" s="48">
        <v>0</v>
      </c>
      <c r="ET85" s="49">
        <v>0</v>
      </c>
      <c r="EU85" s="48">
        <v>0</v>
      </c>
      <c r="EV85" s="49">
        <v>0</v>
      </c>
      <c r="EW85" s="48">
        <v>0</v>
      </c>
      <c r="EX85" s="49">
        <v>0</v>
      </c>
      <c r="EY85" s="48">
        <v>0</v>
      </c>
      <c r="EZ85" s="49">
        <v>0</v>
      </c>
      <c r="FA85" s="48">
        <v>0</v>
      </c>
      <c r="FB85" s="49">
        <v>0</v>
      </c>
      <c r="FC85" s="50">
        <v>0</v>
      </c>
      <c r="FD85" s="3"/>
      <c r="FE85" s="35"/>
      <c r="FF85" s="3"/>
      <c r="FG85" s="36"/>
      <c r="FI85" s="51" t="b">
        <v>0</v>
      </c>
    </row>
    <row r="86" spans="1:165" hidden="1" outlineLevel="1">
      <c r="B86" s="59">
        <v>79</v>
      </c>
      <c r="C86" s="85" t="s">
        <v>94</v>
      </c>
      <c r="E86" s="61">
        <v>0</v>
      </c>
      <c r="F86" s="62">
        <v>0</v>
      </c>
      <c r="G86" s="63">
        <v>0</v>
      </c>
      <c r="H86" s="62">
        <v>0</v>
      </c>
      <c r="I86" s="63">
        <v>0</v>
      </c>
      <c r="J86" s="62">
        <v>0</v>
      </c>
      <c r="K86" s="63">
        <v>0</v>
      </c>
      <c r="L86" s="62">
        <v>0</v>
      </c>
      <c r="M86" s="63">
        <v>0</v>
      </c>
      <c r="N86" s="62">
        <v>0</v>
      </c>
      <c r="O86" s="63">
        <v>0</v>
      </c>
      <c r="P86" s="62">
        <v>0</v>
      </c>
      <c r="Q86" s="63">
        <v>0</v>
      </c>
      <c r="R86" s="62">
        <v>0</v>
      </c>
      <c r="S86" s="63">
        <v>0</v>
      </c>
      <c r="T86" s="62">
        <v>0</v>
      </c>
      <c r="U86" s="63">
        <v>0</v>
      </c>
      <c r="V86" s="62">
        <v>0</v>
      </c>
      <c r="W86" s="63">
        <v>0</v>
      </c>
      <c r="X86" s="62">
        <v>0</v>
      </c>
      <c r="Y86" s="63">
        <v>0</v>
      </c>
      <c r="Z86" s="62">
        <v>0</v>
      </c>
      <c r="AA86" s="63">
        <v>0</v>
      </c>
      <c r="AB86" s="62">
        <v>0</v>
      </c>
      <c r="AC86" s="63">
        <v>0</v>
      </c>
      <c r="AD86" s="62">
        <v>0</v>
      </c>
      <c r="AE86" s="63">
        <v>0</v>
      </c>
      <c r="AF86" s="62">
        <v>0</v>
      </c>
      <c r="AG86" s="63">
        <v>0</v>
      </c>
      <c r="AH86" s="62">
        <v>0</v>
      </c>
      <c r="AI86" s="63">
        <v>0</v>
      </c>
      <c r="AJ86" s="62">
        <v>0</v>
      </c>
      <c r="AK86" s="63">
        <v>0</v>
      </c>
      <c r="AL86" s="62">
        <v>0</v>
      </c>
      <c r="AM86" s="63">
        <v>0</v>
      </c>
      <c r="AN86" s="64">
        <v>0</v>
      </c>
      <c r="AO86" s="3"/>
      <c r="AP86" s="21"/>
      <c r="AQ86" s="3"/>
      <c r="AR86" s="61">
        <v>0</v>
      </c>
      <c r="AS86" s="62">
        <v>0</v>
      </c>
      <c r="AT86" s="63">
        <v>0</v>
      </c>
      <c r="AU86" s="62">
        <v>0</v>
      </c>
      <c r="AV86" s="63">
        <v>0</v>
      </c>
      <c r="AW86" s="62">
        <v>0</v>
      </c>
      <c r="AX86" s="63">
        <v>0</v>
      </c>
      <c r="AY86" s="62">
        <v>0</v>
      </c>
      <c r="AZ86" s="63">
        <v>0</v>
      </c>
      <c r="BA86" s="62">
        <v>0</v>
      </c>
      <c r="BB86" s="63">
        <v>0</v>
      </c>
      <c r="BC86" s="62">
        <v>0</v>
      </c>
      <c r="BD86" s="63">
        <v>0</v>
      </c>
      <c r="BE86" s="62">
        <v>0</v>
      </c>
      <c r="BF86" s="63">
        <v>0</v>
      </c>
      <c r="BG86" s="62">
        <v>0</v>
      </c>
      <c r="BH86" s="63">
        <v>0</v>
      </c>
      <c r="BI86" s="62">
        <v>0</v>
      </c>
      <c r="BJ86" s="63">
        <v>0</v>
      </c>
      <c r="BK86" s="62">
        <v>0</v>
      </c>
      <c r="BL86" s="63">
        <v>0</v>
      </c>
      <c r="BM86" s="62">
        <v>0</v>
      </c>
      <c r="BN86" s="63">
        <v>0</v>
      </c>
      <c r="BO86" s="62">
        <v>0</v>
      </c>
      <c r="BP86" s="63">
        <v>0</v>
      </c>
      <c r="BQ86" s="62">
        <v>0</v>
      </c>
      <c r="BR86" s="63">
        <v>0</v>
      </c>
      <c r="BS86" s="62">
        <v>0</v>
      </c>
      <c r="BT86" s="63">
        <v>0</v>
      </c>
      <c r="BU86" s="62">
        <v>0</v>
      </c>
      <c r="BV86" s="63">
        <v>0</v>
      </c>
      <c r="BW86" s="62">
        <v>0</v>
      </c>
      <c r="BX86" s="63">
        <v>0</v>
      </c>
      <c r="BY86" s="62">
        <v>0</v>
      </c>
      <c r="BZ86" s="63">
        <v>0</v>
      </c>
      <c r="CA86" s="64">
        <v>0</v>
      </c>
      <c r="CB86" s="3"/>
      <c r="CC86" s="32"/>
      <c r="CD86" s="3"/>
      <c r="CE86" s="33"/>
      <c r="CF86" s="3"/>
      <c r="CG86" s="61">
        <v>0</v>
      </c>
      <c r="CH86" s="62">
        <v>0</v>
      </c>
      <c r="CI86" s="63">
        <v>0</v>
      </c>
      <c r="CJ86" s="62">
        <v>0</v>
      </c>
      <c r="CK86" s="63">
        <v>0</v>
      </c>
      <c r="CL86" s="62">
        <v>0</v>
      </c>
      <c r="CM86" s="63">
        <v>0</v>
      </c>
      <c r="CN86" s="62">
        <v>0</v>
      </c>
      <c r="CO86" s="63">
        <v>0</v>
      </c>
      <c r="CP86" s="62">
        <v>0</v>
      </c>
      <c r="CQ86" s="63">
        <v>0</v>
      </c>
      <c r="CR86" s="62">
        <v>0</v>
      </c>
      <c r="CS86" s="63">
        <v>0</v>
      </c>
      <c r="CT86" s="62">
        <v>0</v>
      </c>
      <c r="CU86" s="63">
        <v>0</v>
      </c>
      <c r="CV86" s="62">
        <v>0</v>
      </c>
      <c r="CW86" s="63">
        <v>0</v>
      </c>
      <c r="CX86" s="62">
        <v>0</v>
      </c>
      <c r="CY86" s="63">
        <v>0</v>
      </c>
      <c r="CZ86" s="62">
        <v>0</v>
      </c>
      <c r="DA86" s="63">
        <v>0</v>
      </c>
      <c r="DB86" s="62">
        <v>0</v>
      </c>
      <c r="DC86" s="63">
        <v>0</v>
      </c>
      <c r="DD86" s="62">
        <v>0</v>
      </c>
      <c r="DE86" s="63">
        <v>0</v>
      </c>
      <c r="DF86" s="62">
        <v>0</v>
      </c>
      <c r="DG86" s="63">
        <v>0</v>
      </c>
      <c r="DH86" s="62">
        <v>0</v>
      </c>
      <c r="DI86" s="63">
        <v>0</v>
      </c>
      <c r="DJ86" s="62">
        <v>0</v>
      </c>
      <c r="DK86" s="63">
        <v>0</v>
      </c>
      <c r="DL86" s="62">
        <v>0</v>
      </c>
      <c r="DM86" s="63">
        <v>0</v>
      </c>
      <c r="DN86" s="62">
        <v>0</v>
      </c>
      <c r="DO86" s="63">
        <v>0</v>
      </c>
      <c r="DP86" s="64">
        <v>0</v>
      </c>
      <c r="DQ86" s="3"/>
      <c r="DR86" s="34"/>
      <c r="DS86" s="3"/>
      <c r="DT86" s="61">
        <v>0</v>
      </c>
      <c r="DU86" s="62">
        <v>0</v>
      </c>
      <c r="DV86" s="63">
        <v>0</v>
      </c>
      <c r="DW86" s="62">
        <v>0</v>
      </c>
      <c r="DX86" s="63">
        <v>0</v>
      </c>
      <c r="DY86" s="62">
        <v>0</v>
      </c>
      <c r="DZ86" s="63">
        <v>0</v>
      </c>
      <c r="EA86" s="62">
        <v>0</v>
      </c>
      <c r="EB86" s="63">
        <v>0</v>
      </c>
      <c r="EC86" s="62">
        <v>0</v>
      </c>
      <c r="ED86" s="63">
        <v>0</v>
      </c>
      <c r="EE86" s="62">
        <v>0</v>
      </c>
      <c r="EF86" s="63">
        <v>0</v>
      </c>
      <c r="EG86" s="62">
        <v>0</v>
      </c>
      <c r="EH86" s="63">
        <v>0</v>
      </c>
      <c r="EI86" s="62">
        <v>0</v>
      </c>
      <c r="EJ86" s="63">
        <v>0</v>
      </c>
      <c r="EK86" s="62">
        <v>0</v>
      </c>
      <c r="EL86" s="63">
        <v>0</v>
      </c>
      <c r="EM86" s="62">
        <v>0</v>
      </c>
      <c r="EN86" s="63">
        <v>0</v>
      </c>
      <c r="EO86" s="62">
        <v>0</v>
      </c>
      <c r="EP86" s="63">
        <v>0</v>
      </c>
      <c r="EQ86" s="62">
        <v>0</v>
      </c>
      <c r="ER86" s="63">
        <v>0</v>
      </c>
      <c r="ES86" s="62">
        <v>0</v>
      </c>
      <c r="ET86" s="63">
        <v>0</v>
      </c>
      <c r="EU86" s="62">
        <v>0</v>
      </c>
      <c r="EV86" s="63">
        <v>0</v>
      </c>
      <c r="EW86" s="62">
        <v>0</v>
      </c>
      <c r="EX86" s="63">
        <v>0</v>
      </c>
      <c r="EY86" s="62">
        <v>0</v>
      </c>
      <c r="EZ86" s="63">
        <v>0</v>
      </c>
      <c r="FA86" s="62">
        <v>0</v>
      </c>
      <c r="FB86" s="63">
        <v>0</v>
      </c>
      <c r="FC86" s="64">
        <v>0</v>
      </c>
      <c r="FD86" s="3"/>
      <c r="FE86" s="35"/>
      <c r="FF86" s="3"/>
      <c r="FG86" s="36"/>
      <c r="FI86" s="65" t="b">
        <v>1</v>
      </c>
    </row>
    <row r="87" spans="1:165" outlineLevel="1">
      <c r="A87" s="1">
        <v>2015</v>
      </c>
      <c r="B87" s="86">
        <v>80</v>
      </c>
      <c r="C87" s="87" t="s">
        <v>95</v>
      </c>
      <c r="E87" s="88">
        <v>180097</v>
      </c>
      <c r="F87" s="89">
        <v>161459</v>
      </c>
      <c r="G87" s="90">
        <v>158413</v>
      </c>
      <c r="H87" s="89">
        <v>156420</v>
      </c>
      <c r="I87" s="90">
        <v>156420</v>
      </c>
      <c r="J87" s="89">
        <v>156420</v>
      </c>
      <c r="K87" s="90">
        <v>153298</v>
      </c>
      <c r="L87" s="89">
        <v>153148</v>
      </c>
      <c r="M87" s="90">
        <v>124518</v>
      </c>
      <c r="N87" s="89">
        <v>124410</v>
      </c>
      <c r="O87" s="90">
        <v>122358</v>
      </c>
      <c r="P87" s="89">
        <v>122358</v>
      </c>
      <c r="Q87" s="90">
        <v>122358</v>
      </c>
      <c r="R87" s="89">
        <v>122358</v>
      </c>
      <c r="S87" s="90">
        <v>112709</v>
      </c>
      <c r="T87" s="89">
        <v>112709</v>
      </c>
      <c r="U87" s="90">
        <v>112709</v>
      </c>
      <c r="V87" s="89">
        <v>112709</v>
      </c>
      <c r="W87" s="90">
        <v>112709</v>
      </c>
      <c r="X87" s="89">
        <v>112709</v>
      </c>
      <c r="Y87" s="90">
        <v>479</v>
      </c>
      <c r="Z87" s="89">
        <v>0</v>
      </c>
      <c r="AA87" s="90">
        <v>0</v>
      </c>
      <c r="AB87" s="89">
        <v>0</v>
      </c>
      <c r="AC87" s="90">
        <v>0</v>
      </c>
      <c r="AD87" s="89">
        <v>0</v>
      </c>
      <c r="AE87" s="90">
        <v>0</v>
      </c>
      <c r="AF87" s="89">
        <v>0</v>
      </c>
      <c r="AG87" s="90">
        <v>0</v>
      </c>
      <c r="AH87" s="89">
        <v>0</v>
      </c>
      <c r="AI87" s="90">
        <v>0</v>
      </c>
      <c r="AJ87" s="89">
        <v>0</v>
      </c>
      <c r="AK87" s="90">
        <v>0</v>
      </c>
      <c r="AL87" s="89">
        <v>0</v>
      </c>
      <c r="AM87" s="90">
        <v>0</v>
      </c>
      <c r="AN87" s="91">
        <v>0</v>
      </c>
      <c r="AO87" s="3"/>
      <c r="AP87" s="21"/>
      <c r="AQ87" s="3"/>
      <c r="AR87" s="88">
        <v>49</v>
      </c>
      <c r="AS87" s="89">
        <v>48</v>
      </c>
      <c r="AT87" s="90">
        <v>48</v>
      </c>
      <c r="AU87" s="89">
        <v>48</v>
      </c>
      <c r="AV87" s="90">
        <v>48</v>
      </c>
      <c r="AW87" s="89">
        <v>48</v>
      </c>
      <c r="AX87" s="90">
        <v>47</v>
      </c>
      <c r="AY87" s="89">
        <v>47</v>
      </c>
      <c r="AZ87" s="90">
        <v>46</v>
      </c>
      <c r="BA87" s="89">
        <v>46</v>
      </c>
      <c r="BB87" s="90">
        <v>46</v>
      </c>
      <c r="BC87" s="89">
        <v>46</v>
      </c>
      <c r="BD87" s="90">
        <v>46</v>
      </c>
      <c r="BE87" s="89">
        <v>46</v>
      </c>
      <c r="BF87" s="90">
        <v>44</v>
      </c>
      <c r="BG87" s="89">
        <v>44</v>
      </c>
      <c r="BH87" s="90">
        <v>44</v>
      </c>
      <c r="BI87" s="89">
        <v>44</v>
      </c>
      <c r="BJ87" s="90">
        <v>44</v>
      </c>
      <c r="BK87" s="89">
        <v>44</v>
      </c>
      <c r="BL87" s="90">
        <v>0</v>
      </c>
      <c r="BM87" s="89">
        <v>0</v>
      </c>
      <c r="BN87" s="90">
        <v>0</v>
      </c>
      <c r="BO87" s="89">
        <v>0</v>
      </c>
      <c r="BP87" s="90">
        <v>0</v>
      </c>
      <c r="BQ87" s="89">
        <v>0</v>
      </c>
      <c r="BR87" s="90">
        <v>0</v>
      </c>
      <c r="BS87" s="89">
        <v>0</v>
      </c>
      <c r="BT87" s="90">
        <v>0</v>
      </c>
      <c r="BU87" s="89">
        <v>0</v>
      </c>
      <c r="BV87" s="90">
        <v>0</v>
      </c>
      <c r="BW87" s="89">
        <v>0</v>
      </c>
      <c r="BX87" s="90">
        <v>0</v>
      </c>
      <c r="BY87" s="89">
        <v>0</v>
      </c>
      <c r="BZ87" s="90">
        <v>0</v>
      </c>
      <c r="CA87" s="91">
        <v>0</v>
      </c>
      <c r="CB87" s="3"/>
      <c r="CC87" s="32"/>
      <c r="CD87" s="3"/>
      <c r="CE87" s="33"/>
      <c r="CF87" s="3"/>
      <c r="CG87" s="88">
        <v>180097</v>
      </c>
      <c r="CH87" s="89">
        <v>161459</v>
      </c>
      <c r="CI87" s="90">
        <v>158413</v>
      </c>
      <c r="CJ87" s="89">
        <v>156420</v>
      </c>
      <c r="CK87" s="90">
        <v>156420</v>
      </c>
      <c r="CL87" s="89">
        <v>156420</v>
      </c>
      <c r="CM87" s="90">
        <v>153298</v>
      </c>
      <c r="CN87" s="89">
        <v>153148</v>
      </c>
      <c r="CO87" s="90">
        <v>124518</v>
      </c>
      <c r="CP87" s="89">
        <v>124410</v>
      </c>
      <c r="CQ87" s="90">
        <v>122358</v>
      </c>
      <c r="CR87" s="89">
        <v>122358</v>
      </c>
      <c r="CS87" s="90">
        <v>122358</v>
      </c>
      <c r="CT87" s="89">
        <v>122358</v>
      </c>
      <c r="CU87" s="90">
        <v>112709</v>
      </c>
      <c r="CV87" s="89">
        <v>112709</v>
      </c>
      <c r="CW87" s="90">
        <v>112709</v>
      </c>
      <c r="CX87" s="89">
        <v>112709</v>
      </c>
      <c r="CY87" s="90">
        <v>112709</v>
      </c>
      <c r="CZ87" s="89">
        <v>112709</v>
      </c>
      <c r="DA87" s="90">
        <v>479</v>
      </c>
      <c r="DB87" s="89">
        <v>0</v>
      </c>
      <c r="DC87" s="90">
        <v>0</v>
      </c>
      <c r="DD87" s="89">
        <v>0</v>
      </c>
      <c r="DE87" s="90">
        <v>0</v>
      </c>
      <c r="DF87" s="89">
        <v>0</v>
      </c>
      <c r="DG87" s="90">
        <v>0</v>
      </c>
      <c r="DH87" s="89">
        <v>0</v>
      </c>
      <c r="DI87" s="90">
        <v>0</v>
      </c>
      <c r="DJ87" s="89">
        <v>0</v>
      </c>
      <c r="DK87" s="90">
        <v>0</v>
      </c>
      <c r="DL87" s="89">
        <v>0</v>
      </c>
      <c r="DM87" s="90">
        <v>0</v>
      </c>
      <c r="DN87" s="89">
        <v>0</v>
      </c>
      <c r="DO87" s="90">
        <v>0</v>
      </c>
      <c r="DP87" s="91">
        <v>0</v>
      </c>
      <c r="DQ87" s="3"/>
      <c r="DR87" s="34"/>
      <c r="DS87" s="3"/>
      <c r="DT87" s="88">
        <v>49</v>
      </c>
      <c r="DU87" s="89">
        <v>48</v>
      </c>
      <c r="DV87" s="90">
        <v>48</v>
      </c>
      <c r="DW87" s="89">
        <v>48</v>
      </c>
      <c r="DX87" s="90">
        <v>48</v>
      </c>
      <c r="DY87" s="89">
        <v>48</v>
      </c>
      <c r="DZ87" s="90">
        <v>47</v>
      </c>
      <c r="EA87" s="89">
        <v>47</v>
      </c>
      <c r="EB87" s="90">
        <v>46</v>
      </c>
      <c r="EC87" s="89">
        <v>46</v>
      </c>
      <c r="ED87" s="90">
        <v>46</v>
      </c>
      <c r="EE87" s="89">
        <v>46</v>
      </c>
      <c r="EF87" s="90">
        <v>46</v>
      </c>
      <c r="EG87" s="89">
        <v>46</v>
      </c>
      <c r="EH87" s="90">
        <v>44</v>
      </c>
      <c r="EI87" s="89">
        <v>44</v>
      </c>
      <c r="EJ87" s="90">
        <v>44</v>
      </c>
      <c r="EK87" s="89">
        <v>44</v>
      </c>
      <c r="EL87" s="90">
        <v>44</v>
      </c>
      <c r="EM87" s="89">
        <v>44</v>
      </c>
      <c r="EN87" s="90">
        <v>0</v>
      </c>
      <c r="EO87" s="89">
        <v>0</v>
      </c>
      <c r="EP87" s="90">
        <v>0</v>
      </c>
      <c r="EQ87" s="89">
        <v>0</v>
      </c>
      <c r="ER87" s="90">
        <v>0</v>
      </c>
      <c r="ES87" s="89">
        <v>0</v>
      </c>
      <c r="ET87" s="90">
        <v>0</v>
      </c>
      <c r="EU87" s="89">
        <v>0</v>
      </c>
      <c r="EV87" s="90">
        <v>0</v>
      </c>
      <c r="EW87" s="89">
        <v>0</v>
      </c>
      <c r="EX87" s="90">
        <v>0</v>
      </c>
      <c r="EY87" s="89">
        <v>0</v>
      </c>
      <c r="EZ87" s="90">
        <v>0</v>
      </c>
      <c r="FA87" s="89">
        <v>0</v>
      </c>
      <c r="FB87" s="90">
        <v>0</v>
      </c>
      <c r="FC87" s="91">
        <v>0</v>
      </c>
      <c r="FD87" s="3"/>
      <c r="FE87" s="35"/>
      <c r="FF87" s="3"/>
      <c r="FG87" s="36"/>
      <c r="FI87" s="92" t="b">
        <v>0</v>
      </c>
    </row>
    <row r="88" spans="1:165" hidden="1" outlineLevel="1">
      <c r="B88" s="38">
        <v>81</v>
      </c>
      <c r="C88" s="39" t="s">
        <v>96</v>
      </c>
      <c r="E88" s="40">
        <v>0</v>
      </c>
      <c r="F88" s="41">
        <v>0</v>
      </c>
      <c r="G88" s="42">
        <v>0</v>
      </c>
      <c r="H88" s="41">
        <v>0</v>
      </c>
      <c r="I88" s="42">
        <v>0</v>
      </c>
      <c r="J88" s="41">
        <v>0</v>
      </c>
      <c r="K88" s="42">
        <v>0</v>
      </c>
      <c r="L88" s="41">
        <v>0</v>
      </c>
      <c r="M88" s="42">
        <v>0</v>
      </c>
      <c r="N88" s="41">
        <v>0</v>
      </c>
      <c r="O88" s="42">
        <v>0</v>
      </c>
      <c r="P88" s="41">
        <v>0</v>
      </c>
      <c r="Q88" s="42">
        <v>0</v>
      </c>
      <c r="R88" s="41">
        <v>0</v>
      </c>
      <c r="S88" s="42">
        <v>0</v>
      </c>
      <c r="T88" s="41">
        <v>0</v>
      </c>
      <c r="U88" s="42">
        <v>0</v>
      </c>
      <c r="V88" s="41">
        <v>0</v>
      </c>
      <c r="W88" s="42">
        <v>0</v>
      </c>
      <c r="X88" s="41">
        <v>0</v>
      </c>
      <c r="Y88" s="42">
        <v>0</v>
      </c>
      <c r="Z88" s="41">
        <v>0</v>
      </c>
      <c r="AA88" s="42">
        <v>0</v>
      </c>
      <c r="AB88" s="41">
        <v>0</v>
      </c>
      <c r="AC88" s="42">
        <v>0</v>
      </c>
      <c r="AD88" s="41">
        <v>0</v>
      </c>
      <c r="AE88" s="42">
        <v>0</v>
      </c>
      <c r="AF88" s="41">
        <v>0</v>
      </c>
      <c r="AG88" s="42">
        <v>0</v>
      </c>
      <c r="AH88" s="41">
        <v>0</v>
      </c>
      <c r="AI88" s="42">
        <v>0</v>
      </c>
      <c r="AJ88" s="41">
        <v>0</v>
      </c>
      <c r="AK88" s="42">
        <v>0</v>
      </c>
      <c r="AL88" s="41">
        <v>0</v>
      </c>
      <c r="AM88" s="42">
        <v>0</v>
      </c>
      <c r="AN88" s="43">
        <v>0</v>
      </c>
      <c r="AO88" s="3"/>
      <c r="AP88" s="21"/>
      <c r="AQ88" s="3"/>
      <c r="AR88" s="40">
        <v>0</v>
      </c>
      <c r="AS88" s="41">
        <v>0</v>
      </c>
      <c r="AT88" s="42">
        <v>0</v>
      </c>
      <c r="AU88" s="41">
        <v>0</v>
      </c>
      <c r="AV88" s="42">
        <v>0</v>
      </c>
      <c r="AW88" s="41">
        <v>0</v>
      </c>
      <c r="AX88" s="42">
        <v>0</v>
      </c>
      <c r="AY88" s="41">
        <v>0</v>
      </c>
      <c r="AZ88" s="42">
        <v>0</v>
      </c>
      <c r="BA88" s="41">
        <v>0</v>
      </c>
      <c r="BB88" s="42">
        <v>0</v>
      </c>
      <c r="BC88" s="41">
        <v>0</v>
      </c>
      <c r="BD88" s="42">
        <v>0</v>
      </c>
      <c r="BE88" s="41">
        <v>0</v>
      </c>
      <c r="BF88" s="42">
        <v>0</v>
      </c>
      <c r="BG88" s="41">
        <v>0</v>
      </c>
      <c r="BH88" s="42">
        <v>0</v>
      </c>
      <c r="BI88" s="41">
        <v>0</v>
      </c>
      <c r="BJ88" s="42">
        <v>0</v>
      </c>
      <c r="BK88" s="41">
        <v>0</v>
      </c>
      <c r="BL88" s="42">
        <v>0</v>
      </c>
      <c r="BM88" s="41">
        <v>0</v>
      </c>
      <c r="BN88" s="42">
        <v>0</v>
      </c>
      <c r="BO88" s="41">
        <v>0</v>
      </c>
      <c r="BP88" s="42">
        <v>0</v>
      </c>
      <c r="BQ88" s="41">
        <v>0</v>
      </c>
      <c r="BR88" s="42">
        <v>0</v>
      </c>
      <c r="BS88" s="41">
        <v>0</v>
      </c>
      <c r="BT88" s="42">
        <v>0</v>
      </c>
      <c r="BU88" s="41">
        <v>0</v>
      </c>
      <c r="BV88" s="42">
        <v>0</v>
      </c>
      <c r="BW88" s="41">
        <v>0</v>
      </c>
      <c r="BX88" s="42">
        <v>0</v>
      </c>
      <c r="BY88" s="41">
        <v>0</v>
      </c>
      <c r="BZ88" s="42">
        <v>0</v>
      </c>
      <c r="CA88" s="43">
        <v>0</v>
      </c>
      <c r="CB88" s="3"/>
      <c r="CC88" s="32"/>
      <c r="CD88" s="3"/>
      <c r="CE88" s="33"/>
      <c r="CF88" s="3"/>
      <c r="CG88" s="40">
        <v>0</v>
      </c>
      <c r="CH88" s="41">
        <v>0</v>
      </c>
      <c r="CI88" s="42">
        <v>0</v>
      </c>
      <c r="CJ88" s="41">
        <v>0</v>
      </c>
      <c r="CK88" s="42">
        <v>0</v>
      </c>
      <c r="CL88" s="41">
        <v>0</v>
      </c>
      <c r="CM88" s="42">
        <v>0</v>
      </c>
      <c r="CN88" s="41">
        <v>0</v>
      </c>
      <c r="CO88" s="42">
        <v>0</v>
      </c>
      <c r="CP88" s="41">
        <v>0</v>
      </c>
      <c r="CQ88" s="42">
        <v>0</v>
      </c>
      <c r="CR88" s="41">
        <v>0</v>
      </c>
      <c r="CS88" s="42">
        <v>0</v>
      </c>
      <c r="CT88" s="41">
        <v>0</v>
      </c>
      <c r="CU88" s="42">
        <v>0</v>
      </c>
      <c r="CV88" s="41">
        <v>0</v>
      </c>
      <c r="CW88" s="42">
        <v>0</v>
      </c>
      <c r="CX88" s="41">
        <v>0</v>
      </c>
      <c r="CY88" s="42">
        <v>0</v>
      </c>
      <c r="CZ88" s="41">
        <v>0</v>
      </c>
      <c r="DA88" s="42">
        <v>0</v>
      </c>
      <c r="DB88" s="41">
        <v>0</v>
      </c>
      <c r="DC88" s="42">
        <v>0</v>
      </c>
      <c r="DD88" s="41">
        <v>0</v>
      </c>
      <c r="DE88" s="42">
        <v>0</v>
      </c>
      <c r="DF88" s="41">
        <v>0</v>
      </c>
      <c r="DG88" s="42">
        <v>0</v>
      </c>
      <c r="DH88" s="41">
        <v>0</v>
      </c>
      <c r="DI88" s="42">
        <v>0</v>
      </c>
      <c r="DJ88" s="41">
        <v>0</v>
      </c>
      <c r="DK88" s="42">
        <v>0</v>
      </c>
      <c r="DL88" s="41">
        <v>0</v>
      </c>
      <c r="DM88" s="42">
        <v>0</v>
      </c>
      <c r="DN88" s="41">
        <v>0</v>
      </c>
      <c r="DO88" s="42">
        <v>0</v>
      </c>
      <c r="DP88" s="43">
        <v>0</v>
      </c>
      <c r="DQ88" s="3"/>
      <c r="DR88" s="34"/>
      <c r="DS88" s="3"/>
      <c r="DT88" s="40">
        <v>0</v>
      </c>
      <c r="DU88" s="41">
        <v>0</v>
      </c>
      <c r="DV88" s="42">
        <v>0</v>
      </c>
      <c r="DW88" s="41">
        <v>0</v>
      </c>
      <c r="DX88" s="42">
        <v>0</v>
      </c>
      <c r="DY88" s="41">
        <v>0</v>
      </c>
      <c r="DZ88" s="42">
        <v>0</v>
      </c>
      <c r="EA88" s="41">
        <v>0</v>
      </c>
      <c r="EB88" s="42">
        <v>0</v>
      </c>
      <c r="EC88" s="41">
        <v>0</v>
      </c>
      <c r="ED88" s="42">
        <v>0</v>
      </c>
      <c r="EE88" s="41">
        <v>0</v>
      </c>
      <c r="EF88" s="42">
        <v>0</v>
      </c>
      <c r="EG88" s="41">
        <v>0</v>
      </c>
      <c r="EH88" s="42">
        <v>0</v>
      </c>
      <c r="EI88" s="41">
        <v>0</v>
      </c>
      <c r="EJ88" s="42">
        <v>0</v>
      </c>
      <c r="EK88" s="41">
        <v>0</v>
      </c>
      <c r="EL88" s="42">
        <v>0</v>
      </c>
      <c r="EM88" s="41">
        <v>0</v>
      </c>
      <c r="EN88" s="42">
        <v>0</v>
      </c>
      <c r="EO88" s="41">
        <v>0</v>
      </c>
      <c r="EP88" s="42">
        <v>0</v>
      </c>
      <c r="EQ88" s="41">
        <v>0</v>
      </c>
      <c r="ER88" s="42">
        <v>0</v>
      </c>
      <c r="ES88" s="41">
        <v>0</v>
      </c>
      <c r="ET88" s="42">
        <v>0</v>
      </c>
      <c r="EU88" s="41">
        <v>0</v>
      </c>
      <c r="EV88" s="42">
        <v>0</v>
      </c>
      <c r="EW88" s="41">
        <v>0</v>
      </c>
      <c r="EX88" s="42">
        <v>0</v>
      </c>
      <c r="EY88" s="41">
        <v>0</v>
      </c>
      <c r="EZ88" s="42">
        <v>0</v>
      </c>
      <c r="FA88" s="41">
        <v>0</v>
      </c>
      <c r="FB88" s="42">
        <v>0</v>
      </c>
      <c r="FC88" s="43">
        <v>0</v>
      </c>
      <c r="FD88" s="3"/>
      <c r="FE88" s="35"/>
      <c r="FF88" s="3"/>
      <c r="FG88" s="36"/>
      <c r="FI88" s="44" t="b">
        <v>1</v>
      </c>
    </row>
    <row r="89" spans="1:165" hidden="1" outlineLevel="1">
      <c r="B89" s="75">
        <v>82</v>
      </c>
      <c r="C89" s="83" t="s">
        <v>97</v>
      </c>
      <c r="E89" s="77">
        <v>0</v>
      </c>
      <c r="F89" s="78">
        <v>0</v>
      </c>
      <c r="G89" s="79">
        <v>0</v>
      </c>
      <c r="H89" s="78">
        <v>0</v>
      </c>
      <c r="I89" s="79">
        <v>0</v>
      </c>
      <c r="J89" s="78">
        <v>0</v>
      </c>
      <c r="K89" s="79">
        <v>0</v>
      </c>
      <c r="L89" s="78">
        <v>0</v>
      </c>
      <c r="M89" s="79">
        <v>0</v>
      </c>
      <c r="N89" s="78">
        <v>0</v>
      </c>
      <c r="O89" s="79">
        <v>0</v>
      </c>
      <c r="P89" s="78">
        <v>0</v>
      </c>
      <c r="Q89" s="79">
        <v>0</v>
      </c>
      <c r="R89" s="78">
        <v>0</v>
      </c>
      <c r="S89" s="79">
        <v>0</v>
      </c>
      <c r="T89" s="78">
        <v>0</v>
      </c>
      <c r="U89" s="79">
        <v>0</v>
      </c>
      <c r="V89" s="78">
        <v>0</v>
      </c>
      <c r="W89" s="79">
        <v>0</v>
      </c>
      <c r="X89" s="78">
        <v>0</v>
      </c>
      <c r="Y89" s="79">
        <v>0</v>
      </c>
      <c r="Z89" s="78">
        <v>0</v>
      </c>
      <c r="AA89" s="79">
        <v>0</v>
      </c>
      <c r="AB89" s="78">
        <v>0</v>
      </c>
      <c r="AC89" s="79">
        <v>0</v>
      </c>
      <c r="AD89" s="78">
        <v>0</v>
      </c>
      <c r="AE89" s="79">
        <v>0</v>
      </c>
      <c r="AF89" s="78">
        <v>0</v>
      </c>
      <c r="AG89" s="79">
        <v>0</v>
      </c>
      <c r="AH89" s="78">
        <v>0</v>
      </c>
      <c r="AI89" s="79">
        <v>0</v>
      </c>
      <c r="AJ89" s="78">
        <v>0</v>
      </c>
      <c r="AK89" s="79">
        <v>0</v>
      </c>
      <c r="AL89" s="78">
        <v>0</v>
      </c>
      <c r="AM89" s="79">
        <v>0</v>
      </c>
      <c r="AN89" s="80">
        <v>0</v>
      </c>
      <c r="AO89" s="3"/>
      <c r="AP89" s="21"/>
      <c r="AQ89" s="3"/>
      <c r="AR89" s="77">
        <v>0</v>
      </c>
      <c r="AS89" s="78">
        <v>0</v>
      </c>
      <c r="AT89" s="79">
        <v>0</v>
      </c>
      <c r="AU89" s="78">
        <v>0</v>
      </c>
      <c r="AV89" s="79">
        <v>0</v>
      </c>
      <c r="AW89" s="78">
        <v>0</v>
      </c>
      <c r="AX89" s="79">
        <v>0</v>
      </c>
      <c r="AY89" s="78">
        <v>0</v>
      </c>
      <c r="AZ89" s="79">
        <v>0</v>
      </c>
      <c r="BA89" s="78">
        <v>0</v>
      </c>
      <c r="BB89" s="79">
        <v>0</v>
      </c>
      <c r="BC89" s="78">
        <v>0</v>
      </c>
      <c r="BD89" s="79">
        <v>0</v>
      </c>
      <c r="BE89" s="78">
        <v>0</v>
      </c>
      <c r="BF89" s="79">
        <v>0</v>
      </c>
      <c r="BG89" s="78">
        <v>0</v>
      </c>
      <c r="BH89" s="79">
        <v>0</v>
      </c>
      <c r="BI89" s="78">
        <v>0</v>
      </c>
      <c r="BJ89" s="79">
        <v>0</v>
      </c>
      <c r="BK89" s="78">
        <v>0</v>
      </c>
      <c r="BL89" s="79">
        <v>0</v>
      </c>
      <c r="BM89" s="78">
        <v>0</v>
      </c>
      <c r="BN89" s="79">
        <v>0</v>
      </c>
      <c r="BO89" s="78">
        <v>0</v>
      </c>
      <c r="BP89" s="79">
        <v>0</v>
      </c>
      <c r="BQ89" s="78">
        <v>0</v>
      </c>
      <c r="BR89" s="79">
        <v>0</v>
      </c>
      <c r="BS89" s="78">
        <v>0</v>
      </c>
      <c r="BT89" s="79">
        <v>0</v>
      </c>
      <c r="BU89" s="78">
        <v>0</v>
      </c>
      <c r="BV89" s="79">
        <v>0</v>
      </c>
      <c r="BW89" s="78">
        <v>0</v>
      </c>
      <c r="BX89" s="79">
        <v>0</v>
      </c>
      <c r="BY89" s="78">
        <v>0</v>
      </c>
      <c r="BZ89" s="79">
        <v>0</v>
      </c>
      <c r="CA89" s="80">
        <v>0</v>
      </c>
      <c r="CB89" s="3"/>
      <c r="CC89" s="32"/>
      <c r="CD89" s="3"/>
      <c r="CE89" s="33"/>
      <c r="CF89" s="3"/>
      <c r="CG89" s="77">
        <v>0</v>
      </c>
      <c r="CH89" s="78">
        <v>0</v>
      </c>
      <c r="CI89" s="79">
        <v>0</v>
      </c>
      <c r="CJ89" s="78">
        <v>0</v>
      </c>
      <c r="CK89" s="79">
        <v>0</v>
      </c>
      <c r="CL89" s="78">
        <v>0</v>
      </c>
      <c r="CM89" s="79">
        <v>0</v>
      </c>
      <c r="CN89" s="78">
        <v>0</v>
      </c>
      <c r="CO89" s="79">
        <v>0</v>
      </c>
      <c r="CP89" s="78">
        <v>0</v>
      </c>
      <c r="CQ89" s="79">
        <v>0</v>
      </c>
      <c r="CR89" s="78">
        <v>0</v>
      </c>
      <c r="CS89" s="79">
        <v>0</v>
      </c>
      <c r="CT89" s="78">
        <v>0</v>
      </c>
      <c r="CU89" s="79">
        <v>0</v>
      </c>
      <c r="CV89" s="78">
        <v>0</v>
      </c>
      <c r="CW89" s="79">
        <v>0</v>
      </c>
      <c r="CX89" s="78">
        <v>0</v>
      </c>
      <c r="CY89" s="79">
        <v>0</v>
      </c>
      <c r="CZ89" s="78">
        <v>0</v>
      </c>
      <c r="DA89" s="79">
        <v>0</v>
      </c>
      <c r="DB89" s="78">
        <v>0</v>
      </c>
      <c r="DC89" s="79">
        <v>0</v>
      </c>
      <c r="DD89" s="78">
        <v>0</v>
      </c>
      <c r="DE89" s="79">
        <v>0</v>
      </c>
      <c r="DF89" s="78">
        <v>0</v>
      </c>
      <c r="DG89" s="79">
        <v>0</v>
      </c>
      <c r="DH89" s="78">
        <v>0</v>
      </c>
      <c r="DI89" s="79">
        <v>0</v>
      </c>
      <c r="DJ89" s="78">
        <v>0</v>
      </c>
      <c r="DK89" s="79">
        <v>0</v>
      </c>
      <c r="DL89" s="78">
        <v>0</v>
      </c>
      <c r="DM89" s="79">
        <v>0</v>
      </c>
      <c r="DN89" s="78">
        <v>0</v>
      </c>
      <c r="DO89" s="79">
        <v>0</v>
      </c>
      <c r="DP89" s="80">
        <v>0</v>
      </c>
      <c r="DQ89" s="3"/>
      <c r="DR89" s="34"/>
      <c r="DS89" s="3"/>
      <c r="DT89" s="77">
        <v>0</v>
      </c>
      <c r="DU89" s="78">
        <v>0</v>
      </c>
      <c r="DV89" s="79">
        <v>0</v>
      </c>
      <c r="DW89" s="78">
        <v>0</v>
      </c>
      <c r="DX89" s="79">
        <v>0</v>
      </c>
      <c r="DY89" s="78">
        <v>0</v>
      </c>
      <c r="DZ89" s="79">
        <v>0</v>
      </c>
      <c r="EA89" s="78">
        <v>0</v>
      </c>
      <c r="EB89" s="79">
        <v>0</v>
      </c>
      <c r="EC89" s="78">
        <v>0</v>
      </c>
      <c r="ED89" s="79">
        <v>0</v>
      </c>
      <c r="EE89" s="78">
        <v>0</v>
      </c>
      <c r="EF89" s="79">
        <v>0</v>
      </c>
      <c r="EG89" s="78">
        <v>0</v>
      </c>
      <c r="EH89" s="79">
        <v>0</v>
      </c>
      <c r="EI89" s="78">
        <v>0</v>
      </c>
      <c r="EJ89" s="79">
        <v>0</v>
      </c>
      <c r="EK89" s="78">
        <v>0</v>
      </c>
      <c r="EL89" s="79">
        <v>0</v>
      </c>
      <c r="EM89" s="78">
        <v>0</v>
      </c>
      <c r="EN89" s="79">
        <v>0</v>
      </c>
      <c r="EO89" s="78">
        <v>0</v>
      </c>
      <c r="EP89" s="79">
        <v>0</v>
      </c>
      <c r="EQ89" s="78">
        <v>0</v>
      </c>
      <c r="ER89" s="79">
        <v>0</v>
      </c>
      <c r="ES89" s="78">
        <v>0</v>
      </c>
      <c r="ET89" s="79">
        <v>0</v>
      </c>
      <c r="EU89" s="78">
        <v>0</v>
      </c>
      <c r="EV89" s="79">
        <v>0</v>
      </c>
      <c r="EW89" s="78">
        <v>0</v>
      </c>
      <c r="EX89" s="79">
        <v>0</v>
      </c>
      <c r="EY89" s="78">
        <v>0</v>
      </c>
      <c r="EZ89" s="79">
        <v>0</v>
      </c>
      <c r="FA89" s="78">
        <v>0</v>
      </c>
      <c r="FB89" s="79">
        <v>0</v>
      </c>
      <c r="FC89" s="80">
        <v>0</v>
      </c>
      <c r="FD89" s="3"/>
      <c r="FE89" s="35"/>
      <c r="FF89" s="3"/>
      <c r="FG89" s="36"/>
      <c r="FI89" s="81" t="b">
        <v>1</v>
      </c>
    </row>
    <row r="90" spans="1:165">
      <c r="B90" s="93" t="s">
        <v>98</v>
      </c>
      <c r="C90" s="94"/>
      <c r="E90" s="95">
        <v>16252741</v>
      </c>
      <c r="F90" s="95">
        <v>16210574</v>
      </c>
      <c r="G90" s="95">
        <v>16060959</v>
      </c>
      <c r="H90" s="95">
        <v>16023340</v>
      </c>
      <c r="I90" s="95">
        <v>15993918</v>
      </c>
      <c r="J90" s="95">
        <v>15766508</v>
      </c>
      <c r="K90" s="95">
        <v>15403954</v>
      </c>
      <c r="L90" s="95">
        <v>15403239</v>
      </c>
      <c r="M90" s="95">
        <v>15096600</v>
      </c>
      <c r="N90" s="95">
        <v>13851328</v>
      </c>
      <c r="O90" s="95">
        <v>10168246</v>
      </c>
      <c r="P90" s="95">
        <v>9501484</v>
      </c>
      <c r="Q90" s="95">
        <v>6293196</v>
      </c>
      <c r="R90" s="95">
        <v>6277218</v>
      </c>
      <c r="S90" s="95">
        <v>6267569</v>
      </c>
      <c r="T90" s="95">
        <v>5427386</v>
      </c>
      <c r="U90" s="95">
        <v>3138340</v>
      </c>
      <c r="V90" s="95">
        <v>3138340</v>
      </c>
      <c r="W90" s="95">
        <v>3022160</v>
      </c>
      <c r="X90" s="95">
        <v>802684</v>
      </c>
      <c r="Y90" s="95">
        <v>479</v>
      </c>
      <c r="Z90" s="95">
        <v>0</v>
      </c>
      <c r="AA90" s="95">
        <v>0</v>
      </c>
      <c r="AB90" s="95">
        <v>0</v>
      </c>
      <c r="AC90" s="95">
        <v>0</v>
      </c>
      <c r="AD90" s="95">
        <v>0</v>
      </c>
      <c r="AE90" s="95">
        <v>0</v>
      </c>
      <c r="AF90" s="95">
        <v>0</v>
      </c>
      <c r="AG90" s="95">
        <v>0</v>
      </c>
      <c r="AH90" s="95">
        <v>0</v>
      </c>
      <c r="AI90" s="95">
        <v>0</v>
      </c>
      <c r="AJ90" s="95">
        <v>0</v>
      </c>
      <c r="AK90" s="95">
        <v>0</v>
      </c>
      <c r="AL90" s="95">
        <v>0</v>
      </c>
      <c r="AM90" s="95">
        <v>0</v>
      </c>
      <c r="AN90" s="95">
        <v>0</v>
      </c>
      <c r="AO90" s="3"/>
      <c r="AP90" s="21"/>
      <c r="AQ90" s="3"/>
      <c r="AR90" s="95">
        <v>3412</v>
      </c>
      <c r="AS90" s="95">
        <v>3409</v>
      </c>
      <c r="AT90" s="95">
        <v>3363</v>
      </c>
      <c r="AU90" s="95">
        <v>3352</v>
      </c>
      <c r="AV90" s="95">
        <v>3348</v>
      </c>
      <c r="AW90" s="95">
        <v>3289</v>
      </c>
      <c r="AX90" s="95">
        <v>3220</v>
      </c>
      <c r="AY90" s="95">
        <v>3220</v>
      </c>
      <c r="AZ90" s="95">
        <v>3144</v>
      </c>
      <c r="BA90" s="95">
        <v>2923</v>
      </c>
      <c r="BB90" s="95">
        <v>2244</v>
      </c>
      <c r="BC90" s="95">
        <v>2125</v>
      </c>
      <c r="BD90" s="95">
        <v>1827</v>
      </c>
      <c r="BE90" s="95">
        <v>1826</v>
      </c>
      <c r="BF90" s="95">
        <v>1824</v>
      </c>
      <c r="BG90" s="95">
        <v>1693</v>
      </c>
      <c r="BH90" s="95">
        <v>1406</v>
      </c>
      <c r="BI90" s="95">
        <v>1406</v>
      </c>
      <c r="BJ90" s="95">
        <v>1276</v>
      </c>
      <c r="BK90" s="95">
        <v>172</v>
      </c>
      <c r="BL90" s="95">
        <v>0</v>
      </c>
      <c r="BM90" s="95">
        <v>0</v>
      </c>
      <c r="BN90" s="95">
        <v>0</v>
      </c>
      <c r="BO90" s="95">
        <v>0</v>
      </c>
      <c r="BP90" s="95">
        <v>0</v>
      </c>
      <c r="BQ90" s="95">
        <v>0</v>
      </c>
      <c r="BR90" s="95">
        <v>0</v>
      </c>
      <c r="BS90" s="95">
        <v>0</v>
      </c>
      <c r="BT90" s="95">
        <v>0</v>
      </c>
      <c r="BU90" s="95">
        <v>0</v>
      </c>
      <c r="BV90" s="95">
        <v>0</v>
      </c>
      <c r="BW90" s="95">
        <v>0</v>
      </c>
      <c r="BX90" s="95">
        <v>0</v>
      </c>
      <c r="BY90" s="95">
        <v>0</v>
      </c>
      <c r="BZ90" s="95">
        <v>0</v>
      </c>
      <c r="CA90" s="95">
        <v>0</v>
      </c>
      <c r="CB90" s="3"/>
      <c r="CC90" s="32"/>
      <c r="CD90" s="3"/>
      <c r="CE90" s="33"/>
      <c r="CF90" s="3"/>
      <c r="CG90" s="95">
        <v>13025279</v>
      </c>
      <c r="CH90" s="95">
        <v>12970658</v>
      </c>
      <c r="CI90" s="95">
        <v>12846129</v>
      </c>
      <c r="CJ90" s="95">
        <v>12815853</v>
      </c>
      <c r="CK90" s="95">
        <v>12801597</v>
      </c>
      <c r="CL90" s="95">
        <v>12632308</v>
      </c>
      <c r="CM90" s="95">
        <v>12359940</v>
      </c>
      <c r="CN90" s="95">
        <v>12358807</v>
      </c>
      <c r="CO90" s="95">
        <v>12125415</v>
      </c>
      <c r="CP90" s="95">
        <v>11195335</v>
      </c>
      <c r="CQ90" s="95">
        <v>8368687</v>
      </c>
      <c r="CR90" s="95">
        <v>7833722</v>
      </c>
      <c r="CS90" s="95">
        <v>5280885</v>
      </c>
      <c r="CT90" s="95">
        <v>5253387</v>
      </c>
      <c r="CU90" s="95">
        <v>5243738</v>
      </c>
      <c r="CV90" s="95">
        <v>4630964</v>
      </c>
      <c r="CW90" s="95">
        <v>2323458</v>
      </c>
      <c r="CX90" s="95">
        <v>2323458</v>
      </c>
      <c r="CY90" s="95">
        <v>2258757</v>
      </c>
      <c r="CZ90" s="95">
        <v>1022724</v>
      </c>
      <c r="DA90" s="95">
        <v>479</v>
      </c>
      <c r="DB90" s="95">
        <v>0</v>
      </c>
      <c r="DC90" s="95">
        <v>0</v>
      </c>
      <c r="DD90" s="95">
        <v>0</v>
      </c>
      <c r="DE90" s="95">
        <v>0</v>
      </c>
      <c r="DF90" s="95">
        <v>0</v>
      </c>
      <c r="DG90" s="95">
        <v>0</v>
      </c>
      <c r="DH90" s="95">
        <v>0</v>
      </c>
      <c r="DI90" s="95">
        <v>0</v>
      </c>
      <c r="DJ90" s="95">
        <v>0</v>
      </c>
      <c r="DK90" s="95">
        <v>0</v>
      </c>
      <c r="DL90" s="95">
        <v>0</v>
      </c>
      <c r="DM90" s="95">
        <v>0</v>
      </c>
      <c r="DN90" s="95">
        <v>0</v>
      </c>
      <c r="DO90" s="95">
        <v>0</v>
      </c>
      <c r="DP90" s="95">
        <v>0</v>
      </c>
      <c r="DQ90" s="3"/>
      <c r="DR90" s="34"/>
      <c r="DS90" s="3"/>
      <c r="DT90" s="95">
        <v>2412</v>
      </c>
      <c r="DU90" s="95">
        <v>2408</v>
      </c>
      <c r="DV90" s="95">
        <v>2370</v>
      </c>
      <c r="DW90" s="95">
        <v>2361</v>
      </c>
      <c r="DX90" s="95">
        <v>2359</v>
      </c>
      <c r="DY90" s="95">
        <v>2315</v>
      </c>
      <c r="DZ90" s="95">
        <v>2264</v>
      </c>
      <c r="EA90" s="95">
        <v>2264</v>
      </c>
      <c r="EB90" s="95">
        <v>2208</v>
      </c>
      <c r="EC90" s="95">
        <v>2042</v>
      </c>
      <c r="ED90" s="95">
        <v>1529</v>
      </c>
      <c r="EE90" s="95">
        <v>1439</v>
      </c>
      <c r="EF90" s="95">
        <v>1201</v>
      </c>
      <c r="EG90" s="95">
        <v>1200</v>
      </c>
      <c r="EH90" s="95">
        <v>1198</v>
      </c>
      <c r="EI90" s="95">
        <v>1102</v>
      </c>
      <c r="EJ90" s="95">
        <v>855</v>
      </c>
      <c r="EK90" s="95">
        <v>855</v>
      </c>
      <c r="EL90" s="95">
        <v>783</v>
      </c>
      <c r="EM90" s="95">
        <v>168</v>
      </c>
      <c r="EN90" s="95">
        <v>0</v>
      </c>
      <c r="EO90" s="95">
        <v>0</v>
      </c>
      <c r="EP90" s="95">
        <v>0</v>
      </c>
      <c r="EQ90" s="95">
        <v>0</v>
      </c>
      <c r="ER90" s="95">
        <v>0</v>
      </c>
      <c r="ES90" s="95">
        <v>0</v>
      </c>
      <c r="ET90" s="95">
        <v>0</v>
      </c>
      <c r="EU90" s="95">
        <v>0</v>
      </c>
      <c r="EV90" s="95">
        <v>0</v>
      </c>
      <c r="EW90" s="95">
        <v>0</v>
      </c>
      <c r="EX90" s="95">
        <v>0</v>
      </c>
      <c r="EY90" s="95">
        <v>0</v>
      </c>
      <c r="EZ90" s="95">
        <v>0</v>
      </c>
      <c r="FA90" s="95">
        <v>0</v>
      </c>
      <c r="FB90" s="95">
        <v>0</v>
      </c>
      <c r="FC90" s="95">
        <v>0</v>
      </c>
      <c r="FD90" s="3"/>
      <c r="FE90" s="35"/>
      <c r="FF90" s="3"/>
      <c r="FG90" s="36"/>
      <c r="FI90" s="95"/>
    </row>
    <row r="91" spans="1:165" ht="4.9000000000000004" customHeight="1">
      <c r="B91" s="96"/>
      <c r="C91" s="96"/>
      <c r="E91" s="97"/>
      <c r="F91" s="97"/>
      <c r="G91" s="97"/>
      <c r="H91" s="97"/>
      <c r="I91" s="97"/>
      <c r="J91" s="97"/>
      <c r="K91" s="97"/>
      <c r="L91" s="97"/>
      <c r="M91" s="97"/>
      <c r="N91" s="97"/>
      <c r="O91" s="97"/>
      <c r="P91" s="97"/>
      <c r="Q91" s="97"/>
      <c r="R91" s="97"/>
      <c r="S91" s="97"/>
      <c r="T91" s="97"/>
      <c r="U91" s="97"/>
      <c r="V91" s="97"/>
      <c r="W91" s="97"/>
      <c r="X91" s="97"/>
      <c r="Y91" s="97"/>
      <c r="Z91" s="97"/>
      <c r="AA91" s="97"/>
      <c r="AB91" s="97"/>
      <c r="AC91" s="97"/>
      <c r="AD91" s="97"/>
      <c r="AE91" s="97"/>
      <c r="AF91" s="97"/>
      <c r="AG91" s="97"/>
      <c r="AH91" s="97"/>
      <c r="AI91" s="97"/>
      <c r="AJ91" s="97"/>
      <c r="AK91" s="97"/>
      <c r="AL91" s="97"/>
      <c r="AM91" s="97"/>
      <c r="AN91" s="97"/>
      <c r="AO91" s="3"/>
      <c r="AP91" s="21"/>
      <c r="AQ91" s="3"/>
      <c r="AR91" s="97"/>
      <c r="AS91" s="97"/>
      <c r="AT91" s="97"/>
      <c r="AU91" s="97"/>
      <c r="AV91" s="97"/>
      <c r="AW91" s="97"/>
      <c r="AX91" s="97"/>
      <c r="AY91" s="97"/>
      <c r="AZ91" s="97"/>
      <c r="BA91" s="97"/>
      <c r="BB91" s="97"/>
      <c r="BC91" s="97"/>
      <c r="BD91" s="97"/>
      <c r="BE91" s="97"/>
      <c r="BF91" s="97"/>
      <c r="BG91" s="97"/>
      <c r="BH91" s="97"/>
      <c r="BI91" s="97"/>
      <c r="BJ91" s="97"/>
      <c r="BK91" s="97"/>
      <c r="BL91" s="97"/>
      <c r="BM91" s="97"/>
      <c r="BN91" s="97"/>
      <c r="BO91" s="97"/>
      <c r="BP91" s="97"/>
      <c r="BQ91" s="97"/>
      <c r="BR91" s="97"/>
      <c r="BS91" s="97"/>
      <c r="BT91" s="97"/>
      <c r="BU91" s="97"/>
      <c r="BV91" s="97"/>
      <c r="BW91" s="97"/>
      <c r="BX91" s="97"/>
      <c r="BY91" s="97"/>
      <c r="BZ91" s="97"/>
      <c r="CA91" s="97"/>
      <c r="CB91" s="3"/>
      <c r="CC91" s="32"/>
      <c r="CD91" s="3"/>
      <c r="CE91" s="33"/>
      <c r="CF91" s="3"/>
      <c r="CG91" s="97"/>
      <c r="CH91" s="97"/>
      <c r="CI91" s="97"/>
      <c r="CJ91" s="97"/>
      <c r="CK91" s="97"/>
      <c r="CL91" s="97"/>
      <c r="CM91" s="97"/>
      <c r="CN91" s="97"/>
      <c r="CO91" s="97"/>
      <c r="CP91" s="97"/>
      <c r="CQ91" s="97"/>
      <c r="CR91" s="97"/>
      <c r="CS91" s="97"/>
      <c r="CT91" s="97"/>
      <c r="CU91" s="97"/>
      <c r="CV91" s="97"/>
      <c r="CW91" s="97"/>
      <c r="CX91" s="97"/>
      <c r="CY91" s="97"/>
      <c r="CZ91" s="97"/>
      <c r="DA91" s="97"/>
      <c r="DB91" s="97"/>
      <c r="DC91" s="97"/>
      <c r="DD91" s="97"/>
      <c r="DE91" s="97"/>
      <c r="DF91" s="97"/>
      <c r="DG91" s="97"/>
      <c r="DH91" s="97"/>
      <c r="DI91" s="97"/>
      <c r="DJ91" s="97"/>
      <c r="DK91" s="97"/>
      <c r="DL91" s="97"/>
      <c r="DM91" s="97"/>
      <c r="DN91" s="97"/>
      <c r="DO91" s="97"/>
      <c r="DP91" s="97"/>
      <c r="DQ91" s="3"/>
      <c r="DR91" s="34"/>
      <c r="DS91" s="3"/>
      <c r="DT91" s="97"/>
      <c r="DU91" s="97"/>
      <c r="DV91" s="97"/>
      <c r="DW91" s="97"/>
      <c r="DX91" s="97"/>
      <c r="DY91" s="97"/>
      <c r="DZ91" s="97"/>
      <c r="EA91" s="97"/>
      <c r="EB91" s="97"/>
      <c r="EC91" s="97"/>
      <c r="ED91" s="97"/>
      <c r="EE91" s="97"/>
      <c r="EF91" s="97"/>
      <c r="EG91" s="97"/>
      <c r="EH91" s="97"/>
      <c r="EI91" s="97"/>
      <c r="EJ91" s="97"/>
      <c r="EK91" s="97"/>
      <c r="EL91" s="97"/>
      <c r="EM91" s="97"/>
      <c r="EN91" s="97"/>
      <c r="EO91" s="97"/>
      <c r="EP91" s="97"/>
      <c r="EQ91" s="97"/>
      <c r="ER91" s="97"/>
      <c r="ES91" s="97"/>
      <c r="ET91" s="97"/>
      <c r="EU91" s="97"/>
      <c r="EV91" s="97"/>
      <c r="EW91" s="97"/>
      <c r="EX91" s="97"/>
      <c r="EY91" s="97"/>
      <c r="EZ91" s="97"/>
      <c r="FA91" s="97"/>
      <c r="FB91" s="97"/>
      <c r="FC91" s="97"/>
      <c r="FD91" s="3"/>
      <c r="FE91" s="35"/>
      <c r="FF91" s="3"/>
      <c r="FG91" s="36"/>
      <c r="FI91" s="97"/>
    </row>
    <row r="92" spans="1:165" outlineLevel="1">
      <c r="B92" s="98" t="s">
        <v>99</v>
      </c>
      <c r="C92" s="99"/>
      <c r="E92" s="100"/>
      <c r="F92" s="101"/>
      <c r="G92" s="101"/>
      <c r="H92" s="101"/>
      <c r="I92" s="101"/>
      <c r="J92" s="101"/>
      <c r="K92" s="101"/>
      <c r="L92" s="101"/>
      <c r="M92" s="101"/>
      <c r="N92" s="101"/>
      <c r="O92" s="101"/>
      <c r="P92" s="101"/>
      <c r="Q92" s="101"/>
      <c r="R92" s="101"/>
      <c r="S92" s="101"/>
      <c r="T92" s="101"/>
      <c r="U92" s="101"/>
      <c r="V92" s="101"/>
      <c r="W92" s="101"/>
      <c r="X92" s="101"/>
      <c r="Y92" s="101"/>
      <c r="Z92" s="101"/>
      <c r="AA92" s="101"/>
      <c r="AB92" s="101"/>
      <c r="AC92" s="101"/>
      <c r="AD92" s="101"/>
      <c r="AE92" s="101"/>
      <c r="AF92" s="101"/>
      <c r="AG92" s="101"/>
      <c r="AH92" s="101"/>
      <c r="AI92" s="101"/>
      <c r="AJ92" s="101"/>
      <c r="AK92" s="101"/>
      <c r="AL92" s="101"/>
      <c r="AM92" s="101"/>
      <c r="AN92" s="102"/>
      <c r="AO92" s="3"/>
      <c r="AP92" s="21"/>
      <c r="AQ92" s="3"/>
      <c r="AR92" s="100"/>
      <c r="AS92" s="101"/>
      <c r="AT92" s="101"/>
      <c r="AU92" s="101"/>
      <c r="AV92" s="101"/>
      <c r="AW92" s="101"/>
      <c r="AX92" s="101"/>
      <c r="AY92" s="101"/>
      <c r="AZ92" s="101"/>
      <c r="BA92" s="101"/>
      <c r="BB92" s="101"/>
      <c r="BC92" s="101"/>
      <c r="BD92" s="101"/>
      <c r="BE92" s="101"/>
      <c r="BF92" s="101"/>
      <c r="BG92" s="101"/>
      <c r="BH92" s="101"/>
      <c r="BI92" s="101"/>
      <c r="BJ92" s="101"/>
      <c r="BK92" s="101"/>
      <c r="BL92" s="101"/>
      <c r="BM92" s="101"/>
      <c r="BN92" s="101"/>
      <c r="BO92" s="101"/>
      <c r="BP92" s="101"/>
      <c r="BQ92" s="101"/>
      <c r="BR92" s="101"/>
      <c r="BS92" s="101"/>
      <c r="BT92" s="101"/>
      <c r="BU92" s="101"/>
      <c r="BV92" s="101"/>
      <c r="BW92" s="101"/>
      <c r="BX92" s="101"/>
      <c r="BY92" s="101"/>
      <c r="BZ92" s="101"/>
      <c r="CA92" s="102"/>
      <c r="CB92" s="3"/>
      <c r="CC92" s="32"/>
      <c r="CD92" s="3"/>
      <c r="CE92" s="33"/>
      <c r="CF92" s="3"/>
      <c r="CG92" s="100"/>
      <c r="CH92" s="101"/>
      <c r="CI92" s="101"/>
      <c r="CJ92" s="101"/>
      <c r="CK92" s="101"/>
      <c r="CL92" s="101"/>
      <c r="CM92" s="101"/>
      <c r="CN92" s="101"/>
      <c r="CO92" s="101"/>
      <c r="CP92" s="101"/>
      <c r="CQ92" s="101"/>
      <c r="CR92" s="101"/>
      <c r="CS92" s="101"/>
      <c r="CT92" s="101"/>
      <c r="CU92" s="101"/>
      <c r="CV92" s="101"/>
      <c r="CW92" s="101"/>
      <c r="CX92" s="101"/>
      <c r="CY92" s="101"/>
      <c r="CZ92" s="101"/>
      <c r="DA92" s="101"/>
      <c r="DB92" s="101"/>
      <c r="DC92" s="101"/>
      <c r="DD92" s="101"/>
      <c r="DE92" s="101"/>
      <c r="DF92" s="101"/>
      <c r="DG92" s="101"/>
      <c r="DH92" s="101"/>
      <c r="DI92" s="101"/>
      <c r="DJ92" s="101"/>
      <c r="DK92" s="101"/>
      <c r="DL92" s="101"/>
      <c r="DM92" s="101"/>
      <c r="DN92" s="101"/>
      <c r="DO92" s="101"/>
      <c r="DP92" s="102"/>
      <c r="DQ92" s="3"/>
      <c r="DR92" s="34"/>
      <c r="DS92" s="3"/>
      <c r="DT92" s="100"/>
      <c r="DU92" s="101"/>
      <c r="DV92" s="101"/>
      <c r="DW92" s="101"/>
      <c r="DX92" s="101"/>
      <c r="DY92" s="101"/>
      <c r="DZ92" s="101"/>
      <c r="EA92" s="101"/>
      <c r="EB92" s="101"/>
      <c r="EC92" s="101"/>
      <c r="ED92" s="101"/>
      <c r="EE92" s="101"/>
      <c r="EF92" s="101"/>
      <c r="EG92" s="101"/>
      <c r="EH92" s="101"/>
      <c r="EI92" s="101"/>
      <c r="EJ92" s="101"/>
      <c r="EK92" s="101"/>
      <c r="EL92" s="101"/>
      <c r="EM92" s="101"/>
      <c r="EN92" s="101"/>
      <c r="EO92" s="101"/>
      <c r="EP92" s="101"/>
      <c r="EQ92" s="101"/>
      <c r="ER92" s="101"/>
      <c r="ES92" s="101"/>
      <c r="ET92" s="101"/>
      <c r="EU92" s="101"/>
      <c r="EV92" s="101"/>
      <c r="EW92" s="101"/>
      <c r="EX92" s="101"/>
      <c r="EY92" s="101"/>
      <c r="EZ92" s="101"/>
      <c r="FA92" s="101"/>
      <c r="FB92" s="101"/>
      <c r="FC92" s="102"/>
      <c r="FD92" s="3"/>
      <c r="FE92" s="35"/>
      <c r="FF92" s="3"/>
      <c r="FG92" s="36"/>
      <c r="FI92" s="103"/>
    </row>
    <row r="93" spans="1:165" hidden="1" outlineLevel="1">
      <c r="B93" s="38">
        <v>83</v>
      </c>
      <c r="C93" s="39" t="s">
        <v>16</v>
      </c>
      <c r="E93" s="40">
        <v>0</v>
      </c>
      <c r="F93" s="41">
        <v>0</v>
      </c>
      <c r="G93" s="42">
        <v>0</v>
      </c>
      <c r="H93" s="41">
        <v>0</v>
      </c>
      <c r="I93" s="42">
        <v>0</v>
      </c>
      <c r="J93" s="41">
        <v>0</v>
      </c>
      <c r="K93" s="42">
        <v>0</v>
      </c>
      <c r="L93" s="41">
        <v>0</v>
      </c>
      <c r="M93" s="42">
        <v>0</v>
      </c>
      <c r="N93" s="41">
        <v>0</v>
      </c>
      <c r="O93" s="42">
        <v>0</v>
      </c>
      <c r="P93" s="41">
        <v>0</v>
      </c>
      <c r="Q93" s="42">
        <v>0</v>
      </c>
      <c r="R93" s="41">
        <v>0</v>
      </c>
      <c r="S93" s="42">
        <v>0</v>
      </c>
      <c r="T93" s="41">
        <v>0</v>
      </c>
      <c r="U93" s="42">
        <v>0</v>
      </c>
      <c r="V93" s="41">
        <v>0</v>
      </c>
      <c r="W93" s="42">
        <v>0</v>
      </c>
      <c r="X93" s="41">
        <v>0</v>
      </c>
      <c r="Y93" s="42">
        <v>0</v>
      </c>
      <c r="Z93" s="41">
        <v>0</v>
      </c>
      <c r="AA93" s="42">
        <v>0</v>
      </c>
      <c r="AB93" s="41">
        <v>0</v>
      </c>
      <c r="AC93" s="42">
        <v>0</v>
      </c>
      <c r="AD93" s="41">
        <v>0</v>
      </c>
      <c r="AE93" s="42">
        <v>0</v>
      </c>
      <c r="AF93" s="41">
        <v>0</v>
      </c>
      <c r="AG93" s="42">
        <v>0</v>
      </c>
      <c r="AH93" s="41">
        <v>0</v>
      </c>
      <c r="AI93" s="42">
        <v>0</v>
      </c>
      <c r="AJ93" s="41">
        <v>0</v>
      </c>
      <c r="AK93" s="42">
        <v>0</v>
      </c>
      <c r="AL93" s="41">
        <v>0</v>
      </c>
      <c r="AM93" s="42">
        <v>0</v>
      </c>
      <c r="AN93" s="43">
        <v>0</v>
      </c>
      <c r="AO93" s="3"/>
      <c r="AP93" s="21"/>
      <c r="AQ93" s="3"/>
      <c r="AR93" s="40">
        <v>0</v>
      </c>
      <c r="AS93" s="41">
        <v>0</v>
      </c>
      <c r="AT93" s="42">
        <v>0</v>
      </c>
      <c r="AU93" s="41">
        <v>0</v>
      </c>
      <c r="AV93" s="42">
        <v>0</v>
      </c>
      <c r="AW93" s="41">
        <v>0</v>
      </c>
      <c r="AX93" s="42">
        <v>0</v>
      </c>
      <c r="AY93" s="41">
        <v>0</v>
      </c>
      <c r="AZ93" s="42">
        <v>0</v>
      </c>
      <c r="BA93" s="41">
        <v>0</v>
      </c>
      <c r="BB93" s="42">
        <v>0</v>
      </c>
      <c r="BC93" s="41">
        <v>0</v>
      </c>
      <c r="BD93" s="42">
        <v>0</v>
      </c>
      <c r="BE93" s="41">
        <v>0</v>
      </c>
      <c r="BF93" s="42">
        <v>0</v>
      </c>
      <c r="BG93" s="41">
        <v>0</v>
      </c>
      <c r="BH93" s="42">
        <v>0</v>
      </c>
      <c r="BI93" s="41">
        <v>0</v>
      </c>
      <c r="BJ93" s="42">
        <v>0</v>
      </c>
      <c r="BK93" s="41">
        <v>0</v>
      </c>
      <c r="BL93" s="42">
        <v>0</v>
      </c>
      <c r="BM93" s="41">
        <v>0</v>
      </c>
      <c r="BN93" s="42">
        <v>0</v>
      </c>
      <c r="BO93" s="41">
        <v>0</v>
      </c>
      <c r="BP93" s="42">
        <v>0</v>
      </c>
      <c r="BQ93" s="41">
        <v>0</v>
      </c>
      <c r="BR93" s="42">
        <v>0</v>
      </c>
      <c r="BS93" s="41">
        <v>0</v>
      </c>
      <c r="BT93" s="42">
        <v>0</v>
      </c>
      <c r="BU93" s="41">
        <v>0</v>
      </c>
      <c r="BV93" s="42">
        <v>0</v>
      </c>
      <c r="BW93" s="41">
        <v>0</v>
      </c>
      <c r="BX93" s="42">
        <v>0</v>
      </c>
      <c r="BY93" s="41">
        <v>0</v>
      </c>
      <c r="BZ93" s="42">
        <v>0</v>
      </c>
      <c r="CA93" s="43">
        <v>0</v>
      </c>
      <c r="CB93" s="3"/>
      <c r="CC93" s="32"/>
      <c r="CD93" s="3"/>
      <c r="CE93" s="33"/>
      <c r="CF93" s="3"/>
      <c r="CG93" s="40">
        <v>0</v>
      </c>
      <c r="CH93" s="41">
        <v>0</v>
      </c>
      <c r="CI93" s="42">
        <v>0</v>
      </c>
      <c r="CJ93" s="41">
        <v>0</v>
      </c>
      <c r="CK93" s="42">
        <v>0</v>
      </c>
      <c r="CL93" s="41">
        <v>0</v>
      </c>
      <c r="CM93" s="42">
        <v>0</v>
      </c>
      <c r="CN93" s="41">
        <v>0</v>
      </c>
      <c r="CO93" s="42">
        <v>0</v>
      </c>
      <c r="CP93" s="41">
        <v>0</v>
      </c>
      <c r="CQ93" s="42">
        <v>0</v>
      </c>
      <c r="CR93" s="41">
        <v>0</v>
      </c>
      <c r="CS93" s="42">
        <v>0</v>
      </c>
      <c r="CT93" s="41">
        <v>0</v>
      </c>
      <c r="CU93" s="42">
        <v>0</v>
      </c>
      <c r="CV93" s="41">
        <v>0</v>
      </c>
      <c r="CW93" s="42">
        <v>0</v>
      </c>
      <c r="CX93" s="41">
        <v>0</v>
      </c>
      <c r="CY93" s="42">
        <v>0</v>
      </c>
      <c r="CZ93" s="41">
        <v>0</v>
      </c>
      <c r="DA93" s="42">
        <v>0</v>
      </c>
      <c r="DB93" s="41">
        <v>0</v>
      </c>
      <c r="DC93" s="42">
        <v>0</v>
      </c>
      <c r="DD93" s="41">
        <v>0</v>
      </c>
      <c r="DE93" s="42">
        <v>0</v>
      </c>
      <c r="DF93" s="41">
        <v>0</v>
      </c>
      <c r="DG93" s="42">
        <v>0</v>
      </c>
      <c r="DH93" s="41">
        <v>0</v>
      </c>
      <c r="DI93" s="42">
        <v>0</v>
      </c>
      <c r="DJ93" s="41">
        <v>0</v>
      </c>
      <c r="DK93" s="42">
        <v>0</v>
      </c>
      <c r="DL93" s="41">
        <v>0</v>
      </c>
      <c r="DM93" s="42">
        <v>0</v>
      </c>
      <c r="DN93" s="41">
        <v>0</v>
      </c>
      <c r="DO93" s="42">
        <v>0</v>
      </c>
      <c r="DP93" s="43">
        <v>0</v>
      </c>
      <c r="DQ93" s="3"/>
      <c r="DR93" s="34"/>
      <c r="DS93" s="3"/>
      <c r="DT93" s="40">
        <v>0</v>
      </c>
      <c r="DU93" s="41">
        <v>0</v>
      </c>
      <c r="DV93" s="42">
        <v>0</v>
      </c>
      <c r="DW93" s="41">
        <v>0</v>
      </c>
      <c r="DX93" s="42">
        <v>0</v>
      </c>
      <c r="DY93" s="41">
        <v>0</v>
      </c>
      <c r="DZ93" s="42">
        <v>0</v>
      </c>
      <c r="EA93" s="41">
        <v>0</v>
      </c>
      <c r="EB93" s="42">
        <v>0</v>
      </c>
      <c r="EC93" s="41">
        <v>0</v>
      </c>
      <c r="ED93" s="42">
        <v>0</v>
      </c>
      <c r="EE93" s="41">
        <v>0</v>
      </c>
      <c r="EF93" s="42">
        <v>0</v>
      </c>
      <c r="EG93" s="41">
        <v>0</v>
      </c>
      <c r="EH93" s="42">
        <v>0</v>
      </c>
      <c r="EI93" s="41">
        <v>0</v>
      </c>
      <c r="EJ93" s="42">
        <v>0</v>
      </c>
      <c r="EK93" s="41">
        <v>0</v>
      </c>
      <c r="EL93" s="42">
        <v>0</v>
      </c>
      <c r="EM93" s="41">
        <v>0</v>
      </c>
      <c r="EN93" s="42">
        <v>0</v>
      </c>
      <c r="EO93" s="41">
        <v>0</v>
      </c>
      <c r="EP93" s="42">
        <v>0</v>
      </c>
      <c r="EQ93" s="41">
        <v>0</v>
      </c>
      <c r="ER93" s="42">
        <v>0</v>
      </c>
      <c r="ES93" s="41">
        <v>0</v>
      </c>
      <c r="ET93" s="42">
        <v>0</v>
      </c>
      <c r="EU93" s="41">
        <v>0</v>
      </c>
      <c r="EV93" s="42">
        <v>0</v>
      </c>
      <c r="EW93" s="41">
        <v>0</v>
      </c>
      <c r="EX93" s="42">
        <v>0</v>
      </c>
      <c r="EY93" s="41">
        <v>0</v>
      </c>
      <c r="EZ93" s="42">
        <v>0</v>
      </c>
      <c r="FA93" s="41">
        <v>0</v>
      </c>
      <c r="FB93" s="42">
        <v>0</v>
      </c>
      <c r="FC93" s="43">
        <v>0</v>
      </c>
      <c r="FD93" s="3"/>
      <c r="FE93" s="35"/>
      <c r="FF93" s="3"/>
      <c r="FG93" s="36"/>
      <c r="FI93" s="44" t="b">
        <v>1</v>
      </c>
    </row>
    <row r="94" spans="1:165" hidden="1" outlineLevel="1">
      <c r="B94" s="45">
        <v>84</v>
      </c>
      <c r="C94" s="46" t="s">
        <v>17</v>
      </c>
      <c r="E94" s="47">
        <v>0</v>
      </c>
      <c r="F94" s="48">
        <v>0</v>
      </c>
      <c r="G94" s="49">
        <v>0</v>
      </c>
      <c r="H94" s="48">
        <v>0</v>
      </c>
      <c r="I94" s="49">
        <v>0</v>
      </c>
      <c r="J94" s="48">
        <v>0</v>
      </c>
      <c r="K94" s="49">
        <v>0</v>
      </c>
      <c r="L94" s="48">
        <v>0</v>
      </c>
      <c r="M94" s="49">
        <v>0</v>
      </c>
      <c r="N94" s="48">
        <v>0</v>
      </c>
      <c r="O94" s="49">
        <v>0</v>
      </c>
      <c r="P94" s="48">
        <v>0</v>
      </c>
      <c r="Q94" s="49">
        <v>0</v>
      </c>
      <c r="R94" s="48">
        <v>0</v>
      </c>
      <c r="S94" s="49">
        <v>0</v>
      </c>
      <c r="T94" s="48">
        <v>0</v>
      </c>
      <c r="U94" s="49">
        <v>0</v>
      </c>
      <c r="V94" s="48">
        <v>0</v>
      </c>
      <c r="W94" s="49">
        <v>0</v>
      </c>
      <c r="X94" s="48">
        <v>0</v>
      </c>
      <c r="Y94" s="49">
        <v>0</v>
      </c>
      <c r="Z94" s="48">
        <v>0</v>
      </c>
      <c r="AA94" s="49">
        <v>0</v>
      </c>
      <c r="AB94" s="48">
        <v>0</v>
      </c>
      <c r="AC94" s="49">
        <v>0</v>
      </c>
      <c r="AD94" s="48">
        <v>0</v>
      </c>
      <c r="AE94" s="49">
        <v>0</v>
      </c>
      <c r="AF94" s="48">
        <v>0</v>
      </c>
      <c r="AG94" s="49">
        <v>0</v>
      </c>
      <c r="AH94" s="48">
        <v>0</v>
      </c>
      <c r="AI94" s="49">
        <v>0</v>
      </c>
      <c r="AJ94" s="48">
        <v>0</v>
      </c>
      <c r="AK94" s="49">
        <v>0</v>
      </c>
      <c r="AL94" s="48">
        <v>0</v>
      </c>
      <c r="AM94" s="49">
        <v>0</v>
      </c>
      <c r="AN94" s="50">
        <v>0</v>
      </c>
      <c r="AO94" s="3"/>
      <c r="AP94" s="21"/>
      <c r="AQ94" s="3"/>
      <c r="AR94" s="47">
        <v>0</v>
      </c>
      <c r="AS94" s="48">
        <v>0</v>
      </c>
      <c r="AT94" s="49">
        <v>0</v>
      </c>
      <c r="AU94" s="48">
        <v>0</v>
      </c>
      <c r="AV94" s="49">
        <v>0</v>
      </c>
      <c r="AW94" s="48">
        <v>0</v>
      </c>
      <c r="AX94" s="49">
        <v>0</v>
      </c>
      <c r="AY94" s="48">
        <v>0</v>
      </c>
      <c r="AZ94" s="49">
        <v>0</v>
      </c>
      <c r="BA94" s="48">
        <v>0</v>
      </c>
      <c r="BB94" s="49">
        <v>0</v>
      </c>
      <c r="BC94" s="48">
        <v>0</v>
      </c>
      <c r="BD94" s="49">
        <v>0</v>
      </c>
      <c r="BE94" s="48">
        <v>0</v>
      </c>
      <c r="BF94" s="49">
        <v>0</v>
      </c>
      <c r="BG94" s="48">
        <v>0</v>
      </c>
      <c r="BH94" s="49">
        <v>0</v>
      </c>
      <c r="BI94" s="48">
        <v>0</v>
      </c>
      <c r="BJ94" s="49">
        <v>0</v>
      </c>
      <c r="BK94" s="48">
        <v>0</v>
      </c>
      <c r="BL94" s="49">
        <v>0</v>
      </c>
      <c r="BM94" s="48">
        <v>0</v>
      </c>
      <c r="BN94" s="49">
        <v>0</v>
      </c>
      <c r="BO94" s="48">
        <v>0</v>
      </c>
      <c r="BP94" s="49">
        <v>0</v>
      </c>
      <c r="BQ94" s="48">
        <v>0</v>
      </c>
      <c r="BR94" s="49">
        <v>0</v>
      </c>
      <c r="BS94" s="48">
        <v>0</v>
      </c>
      <c r="BT94" s="49">
        <v>0</v>
      </c>
      <c r="BU94" s="48">
        <v>0</v>
      </c>
      <c r="BV94" s="49">
        <v>0</v>
      </c>
      <c r="BW94" s="48">
        <v>0</v>
      </c>
      <c r="BX94" s="49">
        <v>0</v>
      </c>
      <c r="BY94" s="48">
        <v>0</v>
      </c>
      <c r="BZ94" s="49">
        <v>0</v>
      </c>
      <c r="CA94" s="50">
        <v>0</v>
      </c>
      <c r="CB94" s="3"/>
      <c r="CC94" s="32"/>
      <c r="CD94" s="3"/>
      <c r="CE94" s="33"/>
      <c r="CF94" s="3"/>
      <c r="CG94" s="47">
        <v>0</v>
      </c>
      <c r="CH94" s="48">
        <v>0</v>
      </c>
      <c r="CI94" s="49">
        <v>0</v>
      </c>
      <c r="CJ94" s="48">
        <v>0</v>
      </c>
      <c r="CK94" s="49">
        <v>0</v>
      </c>
      <c r="CL94" s="48">
        <v>0</v>
      </c>
      <c r="CM94" s="49">
        <v>0</v>
      </c>
      <c r="CN94" s="48">
        <v>0</v>
      </c>
      <c r="CO94" s="49">
        <v>0</v>
      </c>
      <c r="CP94" s="48">
        <v>0</v>
      </c>
      <c r="CQ94" s="49">
        <v>0</v>
      </c>
      <c r="CR94" s="48">
        <v>0</v>
      </c>
      <c r="CS94" s="49">
        <v>0</v>
      </c>
      <c r="CT94" s="48">
        <v>0</v>
      </c>
      <c r="CU94" s="49">
        <v>0</v>
      </c>
      <c r="CV94" s="48">
        <v>0</v>
      </c>
      <c r="CW94" s="49">
        <v>0</v>
      </c>
      <c r="CX94" s="48">
        <v>0</v>
      </c>
      <c r="CY94" s="49">
        <v>0</v>
      </c>
      <c r="CZ94" s="48">
        <v>0</v>
      </c>
      <c r="DA94" s="49">
        <v>0</v>
      </c>
      <c r="DB94" s="48">
        <v>0</v>
      </c>
      <c r="DC94" s="49">
        <v>0</v>
      </c>
      <c r="DD94" s="48">
        <v>0</v>
      </c>
      <c r="DE94" s="49">
        <v>0</v>
      </c>
      <c r="DF94" s="48">
        <v>0</v>
      </c>
      <c r="DG94" s="49">
        <v>0</v>
      </c>
      <c r="DH94" s="48">
        <v>0</v>
      </c>
      <c r="DI94" s="49">
        <v>0</v>
      </c>
      <c r="DJ94" s="48">
        <v>0</v>
      </c>
      <c r="DK94" s="49">
        <v>0</v>
      </c>
      <c r="DL94" s="48">
        <v>0</v>
      </c>
      <c r="DM94" s="49">
        <v>0</v>
      </c>
      <c r="DN94" s="48">
        <v>0</v>
      </c>
      <c r="DO94" s="49">
        <v>0</v>
      </c>
      <c r="DP94" s="50">
        <v>0</v>
      </c>
      <c r="DQ94" s="3"/>
      <c r="DR94" s="34"/>
      <c r="DS94" s="3"/>
      <c r="DT94" s="47">
        <v>0</v>
      </c>
      <c r="DU94" s="48">
        <v>0</v>
      </c>
      <c r="DV94" s="49">
        <v>0</v>
      </c>
      <c r="DW94" s="48">
        <v>0</v>
      </c>
      <c r="DX94" s="49">
        <v>0</v>
      </c>
      <c r="DY94" s="48">
        <v>0</v>
      </c>
      <c r="DZ94" s="49">
        <v>0</v>
      </c>
      <c r="EA94" s="48">
        <v>0</v>
      </c>
      <c r="EB94" s="49">
        <v>0</v>
      </c>
      <c r="EC94" s="48">
        <v>0</v>
      </c>
      <c r="ED94" s="49">
        <v>0</v>
      </c>
      <c r="EE94" s="48">
        <v>0</v>
      </c>
      <c r="EF94" s="49">
        <v>0</v>
      </c>
      <c r="EG94" s="48">
        <v>0</v>
      </c>
      <c r="EH94" s="49">
        <v>0</v>
      </c>
      <c r="EI94" s="48">
        <v>0</v>
      </c>
      <c r="EJ94" s="49">
        <v>0</v>
      </c>
      <c r="EK94" s="48">
        <v>0</v>
      </c>
      <c r="EL94" s="49">
        <v>0</v>
      </c>
      <c r="EM94" s="48">
        <v>0</v>
      </c>
      <c r="EN94" s="49">
        <v>0</v>
      </c>
      <c r="EO94" s="48">
        <v>0</v>
      </c>
      <c r="EP94" s="49">
        <v>0</v>
      </c>
      <c r="EQ94" s="48">
        <v>0</v>
      </c>
      <c r="ER94" s="49">
        <v>0</v>
      </c>
      <c r="ES94" s="48">
        <v>0</v>
      </c>
      <c r="ET94" s="49">
        <v>0</v>
      </c>
      <c r="EU94" s="48">
        <v>0</v>
      </c>
      <c r="EV94" s="49">
        <v>0</v>
      </c>
      <c r="EW94" s="48">
        <v>0</v>
      </c>
      <c r="EX94" s="49">
        <v>0</v>
      </c>
      <c r="EY94" s="48">
        <v>0</v>
      </c>
      <c r="EZ94" s="49">
        <v>0</v>
      </c>
      <c r="FA94" s="48">
        <v>0</v>
      </c>
      <c r="FB94" s="49">
        <v>0</v>
      </c>
      <c r="FC94" s="50">
        <v>0</v>
      </c>
      <c r="FD94" s="3"/>
      <c r="FE94" s="35"/>
      <c r="FF94" s="3"/>
      <c r="FG94" s="36"/>
      <c r="FI94" s="51" t="b">
        <v>1</v>
      </c>
    </row>
    <row r="95" spans="1:165" hidden="1" outlineLevel="1">
      <c r="B95" s="52">
        <v>85</v>
      </c>
      <c r="C95" s="53" t="s">
        <v>18</v>
      </c>
      <c r="E95" s="54">
        <v>0</v>
      </c>
      <c r="F95" s="55">
        <v>0</v>
      </c>
      <c r="G95" s="56">
        <v>0</v>
      </c>
      <c r="H95" s="55">
        <v>0</v>
      </c>
      <c r="I95" s="56">
        <v>0</v>
      </c>
      <c r="J95" s="55">
        <v>0</v>
      </c>
      <c r="K95" s="56">
        <v>0</v>
      </c>
      <c r="L95" s="55">
        <v>0</v>
      </c>
      <c r="M95" s="56">
        <v>0</v>
      </c>
      <c r="N95" s="55">
        <v>0</v>
      </c>
      <c r="O95" s="56">
        <v>0</v>
      </c>
      <c r="P95" s="55">
        <v>0</v>
      </c>
      <c r="Q95" s="56">
        <v>0</v>
      </c>
      <c r="R95" s="55">
        <v>0</v>
      </c>
      <c r="S95" s="56">
        <v>0</v>
      </c>
      <c r="T95" s="55">
        <v>0</v>
      </c>
      <c r="U95" s="56">
        <v>0</v>
      </c>
      <c r="V95" s="55">
        <v>0</v>
      </c>
      <c r="W95" s="56">
        <v>0</v>
      </c>
      <c r="X95" s="55">
        <v>0</v>
      </c>
      <c r="Y95" s="56">
        <v>0</v>
      </c>
      <c r="Z95" s="55">
        <v>0</v>
      </c>
      <c r="AA95" s="56">
        <v>0</v>
      </c>
      <c r="AB95" s="55">
        <v>0</v>
      </c>
      <c r="AC95" s="56">
        <v>0</v>
      </c>
      <c r="AD95" s="55">
        <v>0</v>
      </c>
      <c r="AE95" s="56">
        <v>0</v>
      </c>
      <c r="AF95" s="55">
        <v>0</v>
      </c>
      <c r="AG95" s="56">
        <v>0</v>
      </c>
      <c r="AH95" s="55">
        <v>0</v>
      </c>
      <c r="AI95" s="56">
        <v>0</v>
      </c>
      <c r="AJ95" s="55">
        <v>0</v>
      </c>
      <c r="AK95" s="56">
        <v>0</v>
      </c>
      <c r="AL95" s="55">
        <v>0</v>
      </c>
      <c r="AM95" s="56">
        <v>0</v>
      </c>
      <c r="AN95" s="57">
        <v>0</v>
      </c>
      <c r="AO95" s="3"/>
      <c r="AP95" s="21"/>
      <c r="AQ95" s="3"/>
      <c r="AR95" s="54">
        <v>0</v>
      </c>
      <c r="AS95" s="55">
        <v>0</v>
      </c>
      <c r="AT95" s="56">
        <v>0</v>
      </c>
      <c r="AU95" s="55">
        <v>0</v>
      </c>
      <c r="AV95" s="56">
        <v>0</v>
      </c>
      <c r="AW95" s="55">
        <v>0</v>
      </c>
      <c r="AX95" s="56">
        <v>0</v>
      </c>
      <c r="AY95" s="55">
        <v>0</v>
      </c>
      <c r="AZ95" s="56">
        <v>0</v>
      </c>
      <c r="BA95" s="55">
        <v>0</v>
      </c>
      <c r="BB95" s="56">
        <v>0</v>
      </c>
      <c r="BC95" s="55">
        <v>0</v>
      </c>
      <c r="BD95" s="56">
        <v>0</v>
      </c>
      <c r="BE95" s="55">
        <v>0</v>
      </c>
      <c r="BF95" s="56">
        <v>0</v>
      </c>
      <c r="BG95" s="55">
        <v>0</v>
      </c>
      <c r="BH95" s="56">
        <v>0</v>
      </c>
      <c r="BI95" s="55">
        <v>0</v>
      </c>
      <c r="BJ95" s="56">
        <v>0</v>
      </c>
      <c r="BK95" s="55">
        <v>0</v>
      </c>
      <c r="BL95" s="56">
        <v>0</v>
      </c>
      <c r="BM95" s="55">
        <v>0</v>
      </c>
      <c r="BN95" s="56">
        <v>0</v>
      </c>
      <c r="BO95" s="55">
        <v>0</v>
      </c>
      <c r="BP95" s="56">
        <v>0</v>
      </c>
      <c r="BQ95" s="55">
        <v>0</v>
      </c>
      <c r="BR95" s="56">
        <v>0</v>
      </c>
      <c r="BS95" s="55">
        <v>0</v>
      </c>
      <c r="BT95" s="56">
        <v>0</v>
      </c>
      <c r="BU95" s="55">
        <v>0</v>
      </c>
      <c r="BV95" s="56">
        <v>0</v>
      </c>
      <c r="BW95" s="55">
        <v>0</v>
      </c>
      <c r="BX95" s="56">
        <v>0</v>
      </c>
      <c r="BY95" s="55">
        <v>0</v>
      </c>
      <c r="BZ95" s="56">
        <v>0</v>
      </c>
      <c r="CA95" s="57">
        <v>0</v>
      </c>
      <c r="CB95" s="3"/>
      <c r="CC95" s="32"/>
      <c r="CD95" s="3"/>
      <c r="CE95" s="33"/>
      <c r="CF95" s="3"/>
      <c r="CG95" s="54">
        <v>0</v>
      </c>
      <c r="CH95" s="55">
        <v>0</v>
      </c>
      <c r="CI95" s="56">
        <v>0</v>
      </c>
      <c r="CJ95" s="55">
        <v>0</v>
      </c>
      <c r="CK95" s="56">
        <v>0</v>
      </c>
      <c r="CL95" s="55">
        <v>0</v>
      </c>
      <c r="CM95" s="56">
        <v>0</v>
      </c>
      <c r="CN95" s="55">
        <v>0</v>
      </c>
      <c r="CO95" s="56">
        <v>0</v>
      </c>
      <c r="CP95" s="55">
        <v>0</v>
      </c>
      <c r="CQ95" s="56">
        <v>0</v>
      </c>
      <c r="CR95" s="55">
        <v>0</v>
      </c>
      <c r="CS95" s="56">
        <v>0</v>
      </c>
      <c r="CT95" s="55">
        <v>0</v>
      </c>
      <c r="CU95" s="56">
        <v>0</v>
      </c>
      <c r="CV95" s="55">
        <v>0</v>
      </c>
      <c r="CW95" s="56">
        <v>0</v>
      </c>
      <c r="CX95" s="55">
        <v>0</v>
      </c>
      <c r="CY95" s="56">
        <v>0</v>
      </c>
      <c r="CZ95" s="55">
        <v>0</v>
      </c>
      <c r="DA95" s="56">
        <v>0</v>
      </c>
      <c r="DB95" s="55">
        <v>0</v>
      </c>
      <c r="DC95" s="56">
        <v>0</v>
      </c>
      <c r="DD95" s="55">
        <v>0</v>
      </c>
      <c r="DE95" s="56">
        <v>0</v>
      </c>
      <c r="DF95" s="55">
        <v>0</v>
      </c>
      <c r="DG95" s="56">
        <v>0</v>
      </c>
      <c r="DH95" s="55">
        <v>0</v>
      </c>
      <c r="DI95" s="56">
        <v>0</v>
      </c>
      <c r="DJ95" s="55">
        <v>0</v>
      </c>
      <c r="DK95" s="56">
        <v>0</v>
      </c>
      <c r="DL95" s="55">
        <v>0</v>
      </c>
      <c r="DM95" s="56">
        <v>0</v>
      </c>
      <c r="DN95" s="55">
        <v>0</v>
      </c>
      <c r="DO95" s="56">
        <v>0</v>
      </c>
      <c r="DP95" s="57">
        <v>0</v>
      </c>
      <c r="DQ95" s="3"/>
      <c r="DR95" s="34"/>
      <c r="DS95" s="3"/>
      <c r="DT95" s="54">
        <v>0</v>
      </c>
      <c r="DU95" s="55">
        <v>0</v>
      </c>
      <c r="DV95" s="56">
        <v>0</v>
      </c>
      <c r="DW95" s="55">
        <v>0</v>
      </c>
      <c r="DX95" s="56">
        <v>0</v>
      </c>
      <c r="DY95" s="55">
        <v>0</v>
      </c>
      <c r="DZ95" s="56">
        <v>0</v>
      </c>
      <c r="EA95" s="55">
        <v>0</v>
      </c>
      <c r="EB95" s="56">
        <v>0</v>
      </c>
      <c r="EC95" s="55">
        <v>0</v>
      </c>
      <c r="ED95" s="56">
        <v>0</v>
      </c>
      <c r="EE95" s="55">
        <v>0</v>
      </c>
      <c r="EF95" s="56">
        <v>0</v>
      </c>
      <c r="EG95" s="55">
        <v>0</v>
      </c>
      <c r="EH95" s="56">
        <v>0</v>
      </c>
      <c r="EI95" s="55">
        <v>0</v>
      </c>
      <c r="EJ95" s="56">
        <v>0</v>
      </c>
      <c r="EK95" s="55">
        <v>0</v>
      </c>
      <c r="EL95" s="56">
        <v>0</v>
      </c>
      <c r="EM95" s="55">
        <v>0</v>
      </c>
      <c r="EN95" s="56">
        <v>0</v>
      </c>
      <c r="EO95" s="55">
        <v>0</v>
      </c>
      <c r="EP95" s="56">
        <v>0</v>
      </c>
      <c r="EQ95" s="55">
        <v>0</v>
      </c>
      <c r="ER95" s="56">
        <v>0</v>
      </c>
      <c r="ES95" s="55">
        <v>0</v>
      </c>
      <c r="ET95" s="56">
        <v>0</v>
      </c>
      <c r="EU95" s="55">
        <v>0</v>
      </c>
      <c r="EV95" s="56">
        <v>0</v>
      </c>
      <c r="EW95" s="55">
        <v>0</v>
      </c>
      <c r="EX95" s="56">
        <v>0</v>
      </c>
      <c r="EY95" s="55">
        <v>0</v>
      </c>
      <c r="EZ95" s="56">
        <v>0</v>
      </c>
      <c r="FA95" s="55">
        <v>0</v>
      </c>
      <c r="FB95" s="56">
        <v>0</v>
      </c>
      <c r="FC95" s="57">
        <v>0</v>
      </c>
      <c r="FD95" s="3"/>
      <c r="FE95" s="35"/>
      <c r="FF95" s="3"/>
      <c r="FG95" s="36"/>
      <c r="FI95" s="58" t="b">
        <v>1</v>
      </c>
    </row>
    <row r="96" spans="1:165" hidden="1" outlineLevel="1">
      <c r="B96" s="45">
        <v>86</v>
      </c>
      <c r="C96" s="46" t="s">
        <v>19</v>
      </c>
      <c r="E96" s="47">
        <v>0</v>
      </c>
      <c r="F96" s="48">
        <v>0</v>
      </c>
      <c r="G96" s="49">
        <v>0</v>
      </c>
      <c r="H96" s="48">
        <v>0</v>
      </c>
      <c r="I96" s="49">
        <v>0</v>
      </c>
      <c r="J96" s="48">
        <v>0</v>
      </c>
      <c r="K96" s="49">
        <v>0</v>
      </c>
      <c r="L96" s="48">
        <v>0</v>
      </c>
      <c r="M96" s="49">
        <v>0</v>
      </c>
      <c r="N96" s="48">
        <v>0</v>
      </c>
      <c r="O96" s="49">
        <v>0</v>
      </c>
      <c r="P96" s="48">
        <v>0</v>
      </c>
      <c r="Q96" s="49">
        <v>0</v>
      </c>
      <c r="R96" s="48">
        <v>0</v>
      </c>
      <c r="S96" s="49">
        <v>0</v>
      </c>
      <c r="T96" s="48">
        <v>0</v>
      </c>
      <c r="U96" s="49">
        <v>0</v>
      </c>
      <c r="V96" s="48">
        <v>0</v>
      </c>
      <c r="W96" s="49">
        <v>0</v>
      </c>
      <c r="X96" s="48">
        <v>0</v>
      </c>
      <c r="Y96" s="49">
        <v>0</v>
      </c>
      <c r="Z96" s="48">
        <v>0</v>
      </c>
      <c r="AA96" s="49">
        <v>0</v>
      </c>
      <c r="AB96" s="48">
        <v>0</v>
      </c>
      <c r="AC96" s="49">
        <v>0</v>
      </c>
      <c r="AD96" s="48">
        <v>0</v>
      </c>
      <c r="AE96" s="49">
        <v>0</v>
      </c>
      <c r="AF96" s="48">
        <v>0</v>
      </c>
      <c r="AG96" s="49">
        <v>0</v>
      </c>
      <c r="AH96" s="48">
        <v>0</v>
      </c>
      <c r="AI96" s="49">
        <v>0</v>
      </c>
      <c r="AJ96" s="48">
        <v>0</v>
      </c>
      <c r="AK96" s="49">
        <v>0</v>
      </c>
      <c r="AL96" s="48">
        <v>0</v>
      </c>
      <c r="AM96" s="49">
        <v>0</v>
      </c>
      <c r="AN96" s="50">
        <v>0</v>
      </c>
      <c r="AO96" s="3"/>
      <c r="AP96" s="21"/>
      <c r="AQ96" s="3"/>
      <c r="AR96" s="47">
        <v>0</v>
      </c>
      <c r="AS96" s="48">
        <v>0</v>
      </c>
      <c r="AT96" s="49">
        <v>0</v>
      </c>
      <c r="AU96" s="48">
        <v>0</v>
      </c>
      <c r="AV96" s="49">
        <v>0</v>
      </c>
      <c r="AW96" s="48">
        <v>0</v>
      </c>
      <c r="AX96" s="49">
        <v>0</v>
      </c>
      <c r="AY96" s="48">
        <v>0</v>
      </c>
      <c r="AZ96" s="49">
        <v>0</v>
      </c>
      <c r="BA96" s="48">
        <v>0</v>
      </c>
      <c r="BB96" s="49">
        <v>0</v>
      </c>
      <c r="BC96" s="48">
        <v>0</v>
      </c>
      <c r="BD96" s="49">
        <v>0</v>
      </c>
      <c r="BE96" s="48">
        <v>0</v>
      </c>
      <c r="BF96" s="49">
        <v>0</v>
      </c>
      <c r="BG96" s="48">
        <v>0</v>
      </c>
      <c r="BH96" s="49">
        <v>0</v>
      </c>
      <c r="BI96" s="48">
        <v>0</v>
      </c>
      <c r="BJ96" s="49">
        <v>0</v>
      </c>
      <c r="BK96" s="48">
        <v>0</v>
      </c>
      <c r="BL96" s="49">
        <v>0</v>
      </c>
      <c r="BM96" s="48">
        <v>0</v>
      </c>
      <c r="BN96" s="49">
        <v>0</v>
      </c>
      <c r="BO96" s="48">
        <v>0</v>
      </c>
      <c r="BP96" s="49">
        <v>0</v>
      </c>
      <c r="BQ96" s="48">
        <v>0</v>
      </c>
      <c r="BR96" s="49">
        <v>0</v>
      </c>
      <c r="BS96" s="48">
        <v>0</v>
      </c>
      <c r="BT96" s="49">
        <v>0</v>
      </c>
      <c r="BU96" s="48">
        <v>0</v>
      </c>
      <c r="BV96" s="49">
        <v>0</v>
      </c>
      <c r="BW96" s="48">
        <v>0</v>
      </c>
      <c r="BX96" s="49">
        <v>0</v>
      </c>
      <c r="BY96" s="48">
        <v>0</v>
      </c>
      <c r="BZ96" s="49">
        <v>0</v>
      </c>
      <c r="CA96" s="50">
        <v>0</v>
      </c>
      <c r="CB96" s="3"/>
      <c r="CC96" s="32"/>
      <c r="CD96" s="3"/>
      <c r="CE96" s="33"/>
      <c r="CF96" s="3"/>
      <c r="CG96" s="47">
        <v>0</v>
      </c>
      <c r="CH96" s="48">
        <v>0</v>
      </c>
      <c r="CI96" s="49">
        <v>0</v>
      </c>
      <c r="CJ96" s="48">
        <v>0</v>
      </c>
      <c r="CK96" s="49">
        <v>0</v>
      </c>
      <c r="CL96" s="48">
        <v>0</v>
      </c>
      <c r="CM96" s="49">
        <v>0</v>
      </c>
      <c r="CN96" s="48">
        <v>0</v>
      </c>
      <c r="CO96" s="49">
        <v>0</v>
      </c>
      <c r="CP96" s="48">
        <v>0</v>
      </c>
      <c r="CQ96" s="49">
        <v>0</v>
      </c>
      <c r="CR96" s="48">
        <v>0</v>
      </c>
      <c r="CS96" s="49">
        <v>0</v>
      </c>
      <c r="CT96" s="48">
        <v>0</v>
      </c>
      <c r="CU96" s="49">
        <v>0</v>
      </c>
      <c r="CV96" s="48">
        <v>0</v>
      </c>
      <c r="CW96" s="49">
        <v>0</v>
      </c>
      <c r="CX96" s="48">
        <v>0</v>
      </c>
      <c r="CY96" s="49">
        <v>0</v>
      </c>
      <c r="CZ96" s="48">
        <v>0</v>
      </c>
      <c r="DA96" s="49">
        <v>0</v>
      </c>
      <c r="DB96" s="48">
        <v>0</v>
      </c>
      <c r="DC96" s="49">
        <v>0</v>
      </c>
      <c r="DD96" s="48">
        <v>0</v>
      </c>
      <c r="DE96" s="49">
        <v>0</v>
      </c>
      <c r="DF96" s="48">
        <v>0</v>
      </c>
      <c r="DG96" s="49">
        <v>0</v>
      </c>
      <c r="DH96" s="48">
        <v>0</v>
      </c>
      <c r="DI96" s="49">
        <v>0</v>
      </c>
      <c r="DJ96" s="48">
        <v>0</v>
      </c>
      <c r="DK96" s="49">
        <v>0</v>
      </c>
      <c r="DL96" s="48">
        <v>0</v>
      </c>
      <c r="DM96" s="49">
        <v>0</v>
      </c>
      <c r="DN96" s="48">
        <v>0</v>
      </c>
      <c r="DO96" s="49">
        <v>0</v>
      </c>
      <c r="DP96" s="50">
        <v>0</v>
      </c>
      <c r="DQ96" s="3"/>
      <c r="DR96" s="34"/>
      <c r="DS96" s="3"/>
      <c r="DT96" s="47">
        <v>0</v>
      </c>
      <c r="DU96" s="48">
        <v>0</v>
      </c>
      <c r="DV96" s="49">
        <v>0</v>
      </c>
      <c r="DW96" s="48">
        <v>0</v>
      </c>
      <c r="DX96" s="49">
        <v>0</v>
      </c>
      <c r="DY96" s="48">
        <v>0</v>
      </c>
      <c r="DZ96" s="49">
        <v>0</v>
      </c>
      <c r="EA96" s="48">
        <v>0</v>
      </c>
      <c r="EB96" s="49">
        <v>0</v>
      </c>
      <c r="EC96" s="48">
        <v>0</v>
      </c>
      <c r="ED96" s="49">
        <v>0</v>
      </c>
      <c r="EE96" s="48">
        <v>0</v>
      </c>
      <c r="EF96" s="49">
        <v>0</v>
      </c>
      <c r="EG96" s="48">
        <v>0</v>
      </c>
      <c r="EH96" s="49">
        <v>0</v>
      </c>
      <c r="EI96" s="48">
        <v>0</v>
      </c>
      <c r="EJ96" s="49">
        <v>0</v>
      </c>
      <c r="EK96" s="48">
        <v>0</v>
      </c>
      <c r="EL96" s="49">
        <v>0</v>
      </c>
      <c r="EM96" s="48">
        <v>0</v>
      </c>
      <c r="EN96" s="49">
        <v>0</v>
      </c>
      <c r="EO96" s="48">
        <v>0</v>
      </c>
      <c r="EP96" s="49">
        <v>0</v>
      </c>
      <c r="EQ96" s="48">
        <v>0</v>
      </c>
      <c r="ER96" s="49">
        <v>0</v>
      </c>
      <c r="ES96" s="48">
        <v>0</v>
      </c>
      <c r="ET96" s="49">
        <v>0</v>
      </c>
      <c r="EU96" s="48">
        <v>0</v>
      </c>
      <c r="EV96" s="49">
        <v>0</v>
      </c>
      <c r="EW96" s="48">
        <v>0</v>
      </c>
      <c r="EX96" s="49">
        <v>0</v>
      </c>
      <c r="EY96" s="48">
        <v>0</v>
      </c>
      <c r="EZ96" s="49">
        <v>0</v>
      </c>
      <c r="FA96" s="48">
        <v>0</v>
      </c>
      <c r="FB96" s="49">
        <v>0</v>
      </c>
      <c r="FC96" s="50">
        <v>0</v>
      </c>
      <c r="FD96" s="3"/>
      <c r="FE96" s="35"/>
      <c r="FF96" s="3"/>
      <c r="FG96" s="36"/>
      <c r="FI96" s="51" t="b">
        <v>1</v>
      </c>
    </row>
    <row r="97" spans="1:165" hidden="1" outlineLevel="1">
      <c r="B97" s="59">
        <v>87</v>
      </c>
      <c r="C97" s="60" t="s">
        <v>20</v>
      </c>
      <c r="E97" s="61">
        <v>0</v>
      </c>
      <c r="F97" s="62">
        <v>0</v>
      </c>
      <c r="G97" s="63">
        <v>0</v>
      </c>
      <c r="H97" s="62">
        <v>0</v>
      </c>
      <c r="I97" s="63">
        <v>0</v>
      </c>
      <c r="J97" s="62">
        <v>0</v>
      </c>
      <c r="K97" s="63">
        <v>0</v>
      </c>
      <c r="L97" s="62">
        <v>0</v>
      </c>
      <c r="M97" s="63">
        <v>0</v>
      </c>
      <c r="N97" s="62">
        <v>0</v>
      </c>
      <c r="O97" s="63">
        <v>0</v>
      </c>
      <c r="P97" s="62">
        <v>0</v>
      </c>
      <c r="Q97" s="63">
        <v>0</v>
      </c>
      <c r="R97" s="62">
        <v>0</v>
      </c>
      <c r="S97" s="63">
        <v>0</v>
      </c>
      <c r="T97" s="62">
        <v>0</v>
      </c>
      <c r="U97" s="63">
        <v>0</v>
      </c>
      <c r="V97" s="62">
        <v>0</v>
      </c>
      <c r="W97" s="63">
        <v>0</v>
      </c>
      <c r="X97" s="62">
        <v>0</v>
      </c>
      <c r="Y97" s="63">
        <v>0</v>
      </c>
      <c r="Z97" s="62">
        <v>0</v>
      </c>
      <c r="AA97" s="63">
        <v>0</v>
      </c>
      <c r="AB97" s="62">
        <v>0</v>
      </c>
      <c r="AC97" s="63">
        <v>0</v>
      </c>
      <c r="AD97" s="62">
        <v>0</v>
      </c>
      <c r="AE97" s="63">
        <v>0</v>
      </c>
      <c r="AF97" s="62">
        <v>0</v>
      </c>
      <c r="AG97" s="63">
        <v>0</v>
      </c>
      <c r="AH97" s="62">
        <v>0</v>
      </c>
      <c r="AI97" s="63">
        <v>0</v>
      </c>
      <c r="AJ97" s="62">
        <v>0</v>
      </c>
      <c r="AK97" s="63">
        <v>0</v>
      </c>
      <c r="AL97" s="62">
        <v>0</v>
      </c>
      <c r="AM97" s="63">
        <v>0</v>
      </c>
      <c r="AN97" s="64">
        <v>0</v>
      </c>
      <c r="AO97" s="3"/>
      <c r="AP97" s="21"/>
      <c r="AQ97" s="3"/>
      <c r="AR97" s="61">
        <v>0</v>
      </c>
      <c r="AS97" s="62">
        <v>0</v>
      </c>
      <c r="AT97" s="63">
        <v>0</v>
      </c>
      <c r="AU97" s="62">
        <v>0</v>
      </c>
      <c r="AV97" s="63">
        <v>0</v>
      </c>
      <c r="AW97" s="62">
        <v>0</v>
      </c>
      <c r="AX97" s="63">
        <v>0</v>
      </c>
      <c r="AY97" s="62">
        <v>0</v>
      </c>
      <c r="AZ97" s="63">
        <v>0</v>
      </c>
      <c r="BA97" s="62">
        <v>0</v>
      </c>
      <c r="BB97" s="63">
        <v>0</v>
      </c>
      <c r="BC97" s="62">
        <v>0</v>
      </c>
      <c r="BD97" s="63">
        <v>0</v>
      </c>
      <c r="BE97" s="62">
        <v>0</v>
      </c>
      <c r="BF97" s="63">
        <v>0</v>
      </c>
      <c r="BG97" s="62">
        <v>0</v>
      </c>
      <c r="BH97" s="63">
        <v>0</v>
      </c>
      <c r="BI97" s="62">
        <v>0</v>
      </c>
      <c r="BJ97" s="63">
        <v>0</v>
      </c>
      <c r="BK97" s="62">
        <v>0</v>
      </c>
      <c r="BL97" s="63">
        <v>0</v>
      </c>
      <c r="BM97" s="62">
        <v>0</v>
      </c>
      <c r="BN97" s="63">
        <v>0</v>
      </c>
      <c r="BO97" s="62">
        <v>0</v>
      </c>
      <c r="BP97" s="63">
        <v>0</v>
      </c>
      <c r="BQ97" s="62">
        <v>0</v>
      </c>
      <c r="BR97" s="63">
        <v>0</v>
      </c>
      <c r="BS97" s="62">
        <v>0</v>
      </c>
      <c r="BT97" s="63">
        <v>0</v>
      </c>
      <c r="BU97" s="62">
        <v>0</v>
      </c>
      <c r="BV97" s="63">
        <v>0</v>
      </c>
      <c r="BW97" s="62">
        <v>0</v>
      </c>
      <c r="BX97" s="63">
        <v>0</v>
      </c>
      <c r="BY97" s="62">
        <v>0</v>
      </c>
      <c r="BZ97" s="63">
        <v>0</v>
      </c>
      <c r="CA97" s="64">
        <v>0</v>
      </c>
      <c r="CB97" s="3"/>
      <c r="CC97" s="32"/>
      <c r="CD97" s="3"/>
      <c r="CE97" s="33"/>
      <c r="CF97" s="3"/>
      <c r="CG97" s="61">
        <v>0</v>
      </c>
      <c r="CH97" s="62">
        <v>0</v>
      </c>
      <c r="CI97" s="63">
        <v>0</v>
      </c>
      <c r="CJ97" s="62">
        <v>0</v>
      </c>
      <c r="CK97" s="63">
        <v>0</v>
      </c>
      <c r="CL97" s="62">
        <v>0</v>
      </c>
      <c r="CM97" s="63">
        <v>0</v>
      </c>
      <c r="CN97" s="62">
        <v>0</v>
      </c>
      <c r="CO97" s="63">
        <v>0</v>
      </c>
      <c r="CP97" s="62">
        <v>0</v>
      </c>
      <c r="CQ97" s="63">
        <v>0</v>
      </c>
      <c r="CR97" s="62">
        <v>0</v>
      </c>
      <c r="CS97" s="63">
        <v>0</v>
      </c>
      <c r="CT97" s="62">
        <v>0</v>
      </c>
      <c r="CU97" s="63">
        <v>0</v>
      </c>
      <c r="CV97" s="62">
        <v>0</v>
      </c>
      <c r="CW97" s="63">
        <v>0</v>
      </c>
      <c r="CX97" s="62">
        <v>0</v>
      </c>
      <c r="CY97" s="63">
        <v>0</v>
      </c>
      <c r="CZ97" s="62">
        <v>0</v>
      </c>
      <c r="DA97" s="63">
        <v>0</v>
      </c>
      <c r="DB97" s="62">
        <v>0</v>
      </c>
      <c r="DC97" s="63">
        <v>0</v>
      </c>
      <c r="DD97" s="62">
        <v>0</v>
      </c>
      <c r="DE97" s="63">
        <v>0</v>
      </c>
      <c r="DF97" s="62">
        <v>0</v>
      </c>
      <c r="DG97" s="63">
        <v>0</v>
      </c>
      <c r="DH97" s="62">
        <v>0</v>
      </c>
      <c r="DI97" s="63">
        <v>0</v>
      </c>
      <c r="DJ97" s="62">
        <v>0</v>
      </c>
      <c r="DK97" s="63">
        <v>0</v>
      </c>
      <c r="DL97" s="62">
        <v>0</v>
      </c>
      <c r="DM97" s="63">
        <v>0</v>
      </c>
      <c r="DN97" s="62">
        <v>0</v>
      </c>
      <c r="DO97" s="63">
        <v>0</v>
      </c>
      <c r="DP97" s="64">
        <v>0</v>
      </c>
      <c r="DQ97" s="3"/>
      <c r="DR97" s="34"/>
      <c r="DS97" s="3"/>
      <c r="DT97" s="61">
        <v>0</v>
      </c>
      <c r="DU97" s="62">
        <v>0</v>
      </c>
      <c r="DV97" s="63">
        <v>0</v>
      </c>
      <c r="DW97" s="62">
        <v>0</v>
      </c>
      <c r="DX97" s="63">
        <v>0</v>
      </c>
      <c r="DY97" s="62">
        <v>0</v>
      </c>
      <c r="DZ97" s="63">
        <v>0</v>
      </c>
      <c r="EA97" s="62">
        <v>0</v>
      </c>
      <c r="EB97" s="63">
        <v>0</v>
      </c>
      <c r="EC97" s="62">
        <v>0</v>
      </c>
      <c r="ED97" s="63">
        <v>0</v>
      </c>
      <c r="EE97" s="62">
        <v>0</v>
      </c>
      <c r="EF97" s="63">
        <v>0</v>
      </c>
      <c r="EG97" s="62">
        <v>0</v>
      </c>
      <c r="EH97" s="63">
        <v>0</v>
      </c>
      <c r="EI97" s="62">
        <v>0</v>
      </c>
      <c r="EJ97" s="63">
        <v>0</v>
      </c>
      <c r="EK97" s="62">
        <v>0</v>
      </c>
      <c r="EL97" s="63">
        <v>0</v>
      </c>
      <c r="EM97" s="62">
        <v>0</v>
      </c>
      <c r="EN97" s="63">
        <v>0</v>
      </c>
      <c r="EO97" s="62">
        <v>0</v>
      </c>
      <c r="EP97" s="63">
        <v>0</v>
      </c>
      <c r="EQ97" s="62">
        <v>0</v>
      </c>
      <c r="ER97" s="63">
        <v>0</v>
      </c>
      <c r="ES97" s="62">
        <v>0</v>
      </c>
      <c r="ET97" s="63">
        <v>0</v>
      </c>
      <c r="EU97" s="62">
        <v>0</v>
      </c>
      <c r="EV97" s="63">
        <v>0</v>
      </c>
      <c r="EW97" s="62">
        <v>0</v>
      </c>
      <c r="EX97" s="63">
        <v>0</v>
      </c>
      <c r="EY97" s="62">
        <v>0</v>
      </c>
      <c r="EZ97" s="63">
        <v>0</v>
      </c>
      <c r="FA97" s="62">
        <v>0</v>
      </c>
      <c r="FB97" s="63">
        <v>0</v>
      </c>
      <c r="FC97" s="64">
        <v>0</v>
      </c>
      <c r="FD97" s="3"/>
      <c r="FE97" s="35"/>
      <c r="FF97" s="3"/>
      <c r="FG97" s="36"/>
      <c r="FI97" s="65" t="b">
        <v>1</v>
      </c>
    </row>
    <row r="98" spans="1:165" outlineLevel="1">
      <c r="A98" s="1" t="s">
        <v>100</v>
      </c>
      <c r="B98" s="66">
        <v>88</v>
      </c>
      <c r="C98" s="67" t="s">
        <v>21</v>
      </c>
      <c r="E98" s="68">
        <v>265653</v>
      </c>
      <c r="F98" s="69">
        <v>265653</v>
      </c>
      <c r="G98" s="70">
        <v>265653</v>
      </c>
      <c r="H98" s="69">
        <v>265653</v>
      </c>
      <c r="I98" s="70">
        <v>265653</v>
      </c>
      <c r="J98" s="69">
        <v>265653</v>
      </c>
      <c r="K98" s="70">
        <v>265653</v>
      </c>
      <c r="L98" s="69">
        <v>265653</v>
      </c>
      <c r="M98" s="70">
        <v>265653</v>
      </c>
      <c r="N98" s="69">
        <v>265653</v>
      </c>
      <c r="O98" s="70">
        <v>265653</v>
      </c>
      <c r="P98" s="69">
        <v>265653</v>
      </c>
      <c r="Q98" s="70">
        <v>265653</v>
      </c>
      <c r="R98" s="69">
        <v>185957</v>
      </c>
      <c r="S98" s="70">
        <v>0</v>
      </c>
      <c r="T98" s="69">
        <v>0</v>
      </c>
      <c r="U98" s="70">
        <v>0</v>
      </c>
      <c r="V98" s="69">
        <v>0</v>
      </c>
      <c r="W98" s="70">
        <v>0</v>
      </c>
      <c r="X98" s="69">
        <v>0</v>
      </c>
      <c r="Y98" s="70">
        <v>0</v>
      </c>
      <c r="Z98" s="69">
        <v>0</v>
      </c>
      <c r="AA98" s="70">
        <v>0</v>
      </c>
      <c r="AB98" s="69">
        <v>0</v>
      </c>
      <c r="AC98" s="70">
        <v>0</v>
      </c>
      <c r="AD98" s="69">
        <v>0</v>
      </c>
      <c r="AE98" s="70">
        <v>0</v>
      </c>
      <c r="AF98" s="69">
        <v>0</v>
      </c>
      <c r="AG98" s="70">
        <v>0</v>
      </c>
      <c r="AH98" s="69">
        <v>0</v>
      </c>
      <c r="AI98" s="70">
        <v>0</v>
      </c>
      <c r="AJ98" s="69">
        <v>0</v>
      </c>
      <c r="AK98" s="70">
        <v>0</v>
      </c>
      <c r="AL98" s="69">
        <v>0</v>
      </c>
      <c r="AM98" s="70">
        <v>0</v>
      </c>
      <c r="AN98" s="71">
        <v>0</v>
      </c>
      <c r="AO98" s="3"/>
      <c r="AP98" s="21"/>
      <c r="AQ98" s="3"/>
      <c r="AR98" s="68">
        <v>57</v>
      </c>
      <c r="AS98" s="69">
        <v>57</v>
      </c>
      <c r="AT98" s="70">
        <v>57</v>
      </c>
      <c r="AU98" s="69">
        <v>57</v>
      </c>
      <c r="AV98" s="70">
        <v>57</v>
      </c>
      <c r="AW98" s="69">
        <v>57</v>
      </c>
      <c r="AX98" s="70">
        <v>57</v>
      </c>
      <c r="AY98" s="69">
        <v>57</v>
      </c>
      <c r="AZ98" s="70">
        <v>57</v>
      </c>
      <c r="BA98" s="69">
        <v>57</v>
      </c>
      <c r="BB98" s="70">
        <v>57</v>
      </c>
      <c r="BC98" s="69">
        <v>57</v>
      </c>
      <c r="BD98" s="70">
        <v>57</v>
      </c>
      <c r="BE98" s="69">
        <v>40</v>
      </c>
      <c r="BF98" s="70">
        <v>0</v>
      </c>
      <c r="BG98" s="69">
        <v>0</v>
      </c>
      <c r="BH98" s="70">
        <v>0</v>
      </c>
      <c r="BI98" s="69">
        <v>0</v>
      </c>
      <c r="BJ98" s="70">
        <v>0</v>
      </c>
      <c r="BK98" s="69">
        <v>0</v>
      </c>
      <c r="BL98" s="70">
        <v>0</v>
      </c>
      <c r="BM98" s="69">
        <v>0</v>
      </c>
      <c r="BN98" s="70">
        <v>0</v>
      </c>
      <c r="BO98" s="69">
        <v>0</v>
      </c>
      <c r="BP98" s="70">
        <v>0</v>
      </c>
      <c r="BQ98" s="69">
        <v>0</v>
      </c>
      <c r="BR98" s="70">
        <v>0</v>
      </c>
      <c r="BS98" s="69">
        <v>0</v>
      </c>
      <c r="BT98" s="70">
        <v>0</v>
      </c>
      <c r="BU98" s="69">
        <v>0</v>
      </c>
      <c r="BV98" s="70">
        <v>0</v>
      </c>
      <c r="BW98" s="69">
        <v>0</v>
      </c>
      <c r="BX98" s="70">
        <v>0</v>
      </c>
      <c r="BY98" s="69">
        <v>0</v>
      </c>
      <c r="BZ98" s="70">
        <v>0</v>
      </c>
      <c r="CA98" s="71">
        <v>0</v>
      </c>
      <c r="CB98" s="3"/>
      <c r="CC98" s="32"/>
      <c r="CD98" s="3"/>
      <c r="CE98" s="33"/>
      <c r="CF98" s="3"/>
      <c r="CG98" s="68">
        <v>233501</v>
      </c>
      <c r="CH98" s="69">
        <v>233501</v>
      </c>
      <c r="CI98" s="70">
        <v>233501</v>
      </c>
      <c r="CJ98" s="69">
        <v>233501</v>
      </c>
      <c r="CK98" s="70">
        <v>233501</v>
      </c>
      <c r="CL98" s="69">
        <v>233501</v>
      </c>
      <c r="CM98" s="70">
        <v>233501</v>
      </c>
      <c r="CN98" s="69">
        <v>233501</v>
      </c>
      <c r="CO98" s="70">
        <v>233501</v>
      </c>
      <c r="CP98" s="69">
        <v>233501</v>
      </c>
      <c r="CQ98" s="70">
        <v>233501</v>
      </c>
      <c r="CR98" s="69">
        <v>233501</v>
      </c>
      <c r="CS98" s="70">
        <v>233501</v>
      </c>
      <c r="CT98" s="69">
        <v>163451</v>
      </c>
      <c r="CU98" s="70">
        <v>0</v>
      </c>
      <c r="CV98" s="69">
        <v>0</v>
      </c>
      <c r="CW98" s="70">
        <v>0</v>
      </c>
      <c r="CX98" s="69">
        <v>0</v>
      </c>
      <c r="CY98" s="70">
        <v>0</v>
      </c>
      <c r="CZ98" s="69">
        <v>0</v>
      </c>
      <c r="DA98" s="70">
        <v>0</v>
      </c>
      <c r="DB98" s="69">
        <v>0</v>
      </c>
      <c r="DC98" s="70">
        <v>0</v>
      </c>
      <c r="DD98" s="69">
        <v>0</v>
      </c>
      <c r="DE98" s="70">
        <v>0</v>
      </c>
      <c r="DF98" s="69">
        <v>0</v>
      </c>
      <c r="DG98" s="70">
        <v>0</v>
      </c>
      <c r="DH98" s="69">
        <v>0</v>
      </c>
      <c r="DI98" s="70">
        <v>0</v>
      </c>
      <c r="DJ98" s="69">
        <v>0</v>
      </c>
      <c r="DK98" s="70">
        <v>0</v>
      </c>
      <c r="DL98" s="69">
        <v>0</v>
      </c>
      <c r="DM98" s="70">
        <v>0</v>
      </c>
      <c r="DN98" s="69">
        <v>0</v>
      </c>
      <c r="DO98" s="70">
        <v>0</v>
      </c>
      <c r="DP98" s="71">
        <v>0</v>
      </c>
      <c r="DQ98" s="3"/>
      <c r="DR98" s="34"/>
      <c r="DS98" s="3"/>
      <c r="DT98" s="68">
        <v>50</v>
      </c>
      <c r="DU98" s="69">
        <v>50</v>
      </c>
      <c r="DV98" s="70">
        <v>50</v>
      </c>
      <c r="DW98" s="69">
        <v>50</v>
      </c>
      <c r="DX98" s="70">
        <v>50</v>
      </c>
      <c r="DY98" s="69">
        <v>50</v>
      </c>
      <c r="DZ98" s="70">
        <v>50</v>
      </c>
      <c r="EA98" s="69">
        <v>50</v>
      </c>
      <c r="EB98" s="70">
        <v>50</v>
      </c>
      <c r="EC98" s="69">
        <v>50</v>
      </c>
      <c r="ED98" s="70">
        <v>50</v>
      </c>
      <c r="EE98" s="69">
        <v>50</v>
      </c>
      <c r="EF98" s="70">
        <v>50</v>
      </c>
      <c r="EG98" s="69">
        <v>35</v>
      </c>
      <c r="EH98" s="70">
        <v>0</v>
      </c>
      <c r="EI98" s="69">
        <v>0</v>
      </c>
      <c r="EJ98" s="70">
        <v>0</v>
      </c>
      <c r="EK98" s="69">
        <v>0</v>
      </c>
      <c r="EL98" s="70">
        <v>0</v>
      </c>
      <c r="EM98" s="69">
        <v>0</v>
      </c>
      <c r="EN98" s="70">
        <v>0</v>
      </c>
      <c r="EO98" s="69">
        <v>0</v>
      </c>
      <c r="EP98" s="70">
        <v>0</v>
      </c>
      <c r="EQ98" s="69">
        <v>0</v>
      </c>
      <c r="ER98" s="70">
        <v>0</v>
      </c>
      <c r="ES98" s="69">
        <v>0</v>
      </c>
      <c r="ET98" s="70">
        <v>0</v>
      </c>
      <c r="EU98" s="69">
        <v>0</v>
      </c>
      <c r="EV98" s="70">
        <v>0</v>
      </c>
      <c r="EW98" s="69">
        <v>0</v>
      </c>
      <c r="EX98" s="70">
        <v>0</v>
      </c>
      <c r="EY98" s="69">
        <v>0</v>
      </c>
      <c r="EZ98" s="70">
        <v>0</v>
      </c>
      <c r="FA98" s="69">
        <v>0</v>
      </c>
      <c r="FB98" s="70">
        <v>0</v>
      </c>
      <c r="FC98" s="71">
        <v>0</v>
      </c>
      <c r="FD98" s="3"/>
      <c r="FE98" s="35"/>
      <c r="FF98" s="3"/>
      <c r="FG98" s="36"/>
      <c r="FI98" s="72" t="b">
        <v>0</v>
      </c>
    </row>
    <row r="99" spans="1:165" outlineLevel="1">
      <c r="A99" s="1" t="s">
        <v>100</v>
      </c>
      <c r="B99" s="52">
        <v>89</v>
      </c>
      <c r="C99" s="73" t="s">
        <v>22</v>
      </c>
      <c r="E99" s="54">
        <v>1308005</v>
      </c>
      <c r="F99" s="55">
        <v>1304658</v>
      </c>
      <c r="G99" s="56">
        <v>1297740</v>
      </c>
      <c r="H99" s="55">
        <v>1297740</v>
      </c>
      <c r="I99" s="56">
        <v>1297740</v>
      </c>
      <c r="J99" s="55">
        <v>1297740</v>
      </c>
      <c r="K99" s="56">
        <v>1236108</v>
      </c>
      <c r="L99" s="55">
        <v>1236108</v>
      </c>
      <c r="M99" s="56">
        <v>1234767</v>
      </c>
      <c r="N99" s="55">
        <v>1039625</v>
      </c>
      <c r="O99" s="56">
        <v>543719</v>
      </c>
      <c r="P99" s="55">
        <v>502721</v>
      </c>
      <c r="Q99" s="56">
        <v>122348</v>
      </c>
      <c r="R99" s="55">
        <v>122348</v>
      </c>
      <c r="S99" s="56">
        <v>122348</v>
      </c>
      <c r="T99" s="55">
        <v>78658</v>
      </c>
      <c r="U99" s="56">
        <v>456</v>
      </c>
      <c r="V99" s="55">
        <v>456</v>
      </c>
      <c r="W99" s="56">
        <v>456</v>
      </c>
      <c r="X99" s="55">
        <v>456</v>
      </c>
      <c r="Y99" s="56">
        <v>0</v>
      </c>
      <c r="Z99" s="55">
        <v>0</v>
      </c>
      <c r="AA99" s="56">
        <v>0</v>
      </c>
      <c r="AB99" s="55">
        <v>0</v>
      </c>
      <c r="AC99" s="56">
        <v>0</v>
      </c>
      <c r="AD99" s="55">
        <v>0</v>
      </c>
      <c r="AE99" s="56">
        <v>0</v>
      </c>
      <c r="AF99" s="55">
        <v>0</v>
      </c>
      <c r="AG99" s="56">
        <v>0</v>
      </c>
      <c r="AH99" s="55">
        <v>0</v>
      </c>
      <c r="AI99" s="56">
        <v>0</v>
      </c>
      <c r="AJ99" s="55">
        <v>0</v>
      </c>
      <c r="AK99" s="56">
        <v>0</v>
      </c>
      <c r="AL99" s="55">
        <v>0</v>
      </c>
      <c r="AM99" s="56">
        <v>0</v>
      </c>
      <c r="AN99" s="57">
        <v>0</v>
      </c>
      <c r="AO99" s="3"/>
      <c r="AP99" s="21"/>
      <c r="AQ99" s="3"/>
      <c r="AR99" s="54">
        <v>215</v>
      </c>
      <c r="AS99" s="55">
        <v>214</v>
      </c>
      <c r="AT99" s="56">
        <v>212</v>
      </c>
      <c r="AU99" s="55">
        <v>212</v>
      </c>
      <c r="AV99" s="56">
        <v>212</v>
      </c>
      <c r="AW99" s="55">
        <v>212</v>
      </c>
      <c r="AX99" s="56">
        <v>200</v>
      </c>
      <c r="AY99" s="55">
        <v>200</v>
      </c>
      <c r="AZ99" s="56">
        <v>200</v>
      </c>
      <c r="BA99" s="55">
        <v>163</v>
      </c>
      <c r="BB99" s="56">
        <v>71</v>
      </c>
      <c r="BC99" s="55">
        <v>63</v>
      </c>
      <c r="BD99" s="56">
        <v>7</v>
      </c>
      <c r="BE99" s="55">
        <v>7</v>
      </c>
      <c r="BF99" s="56">
        <v>7</v>
      </c>
      <c r="BG99" s="55">
        <v>4</v>
      </c>
      <c r="BH99" s="56">
        <v>1</v>
      </c>
      <c r="BI99" s="55">
        <v>1</v>
      </c>
      <c r="BJ99" s="56">
        <v>1</v>
      </c>
      <c r="BK99" s="55">
        <v>1</v>
      </c>
      <c r="BL99" s="56">
        <v>0</v>
      </c>
      <c r="BM99" s="55">
        <v>0</v>
      </c>
      <c r="BN99" s="56">
        <v>0</v>
      </c>
      <c r="BO99" s="55">
        <v>0</v>
      </c>
      <c r="BP99" s="56">
        <v>0</v>
      </c>
      <c r="BQ99" s="55">
        <v>0</v>
      </c>
      <c r="BR99" s="56">
        <v>0</v>
      </c>
      <c r="BS99" s="55">
        <v>0</v>
      </c>
      <c r="BT99" s="56">
        <v>0</v>
      </c>
      <c r="BU99" s="55">
        <v>0</v>
      </c>
      <c r="BV99" s="56">
        <v>0</v>
      </c>
      <c r="BW99" s="55">
        <v>0</v>
      </c>
      <c r="BX99" s="56">
        <v>0</v>
      </c>
      <c r="BY99" s="55">
        <v>0</v>
      </c>
      <c r="BZ99" s="56">
        <v>0</v>
      </c>
      <c r="CA99" s="57">
        <v>0</v>
      </c>
      <c r="CB99" s="3"/>
      <c r="CC99" s="32"/>
      <c r="CD99" s="3"/>
      <c r="CE99" s="33"/>
      <c r="CF99" s="3"/>
      <c r="CG99" s="54">
        <v>994637</v>
      </c>
      <c r="CH99" s="55">
        <v>991980</v>
      </c>
      <c r="CI99" s="56">
        <v>986490</v>
      </c>
      <c r="CJ99" s="55">
        <v>986490</v>
      </c>
      <c r="CK99" s="56">
        <v>986490</v>
      </c>
      <c r="CL99" s="55">
        <v>986490</v>
      </c>
      <c r="CM99" s="56">
        <v>940322</v>
      </c>
      <c r="CN99" s="55">
        <v>940322</v>
      </c>
      <c r="CO99" s="56">
        <v>939368</v>
      </c>
      <c r="CP99" s="55">
        <v>793208</v>
      </c>
      <c r="CQ99" s="56">
        <v>422261</v>
      </c>
      <c r="CR99" s="55">
        <v>391123</v>
      </c>
      <c r="CS99" s="56">
        <v>89238</v>
      </c>
      <c r="CT99" s="55">
        <v>89238</v>
      </c>
      <c r="CU99" s="56">
        <v>89238</v>
      </c>
      <c r="CV99" s="55">
        <v>57007</v>
      </c>
      <c r="CW99" s="56">
        <v>342</v>
      </c>
      <c r="CX99" s="55">
        <v>342</v>
      </c>
      <c r="CY99" s="56">
        <v>342</v>
      </c>
      <c r="CZ99" s="55">
        <v>342</v>
      </c>
      <c r="DA99" s="56">
        <v>0</v>
      </c>
      <c r="DB99" s="55">
        <v>0</v>
      </c>
      <c r="DC99" s="56">
        <v>0</v>
      </c>
      <c r="DD99" s="55">
        <v>0</v>
      </c>
      <c r="DE99" s="56">
        <v>0</v>
      </c>
      <c r="DF99" s="55">
        <v>0</v>
      </c>
      <c r="DG99" s="56">
        <v>0</v>
      </c>
      <c r="DH99" s="55">
        <v>0</v>
      </c>
      <c r="DI99" s="56">
        <v>0</v>
      </c>
      <c r="DJ99" s="55">
        <v>0</v>
      </c>
      <c r="DK99" s="56">
        <v>0</v>
      </c>
      <c r="DL99" s="55">
        <v>0</v>
      </c>
      <c r="DM99" s="56">
        <v>0</v>
      </c>
      <c r="DN99" s="55">
        <v>0</v>
      </c>
      <c r="DO99" s="56">
        <v>0</v>
      </c>
      <c r="DP99" s="57">
        <v>0</v>
      </c>
      <c r="DQ99" s="3"/>
      <c r="DR99" s="34"/>
      <c r="DS99" s="3"/>
      <c r="DT99" s="54">
        <v>163</v>
      </c>
      <c r="DU99" s="55">
        <v>162</v>
      </c>
      <c r="DV99" s="56">
        <v>161</v>
      </c>
      <c r="DW99" s="55">
        <v>161</v>
      </c>
      <c r="DX99" s="56">
        <v>161</v>
      </c>
      <c r="DY99" s="55">
        <v>161</v>
      </c>
      <c r="DZ99" s="56">
        <v>152</v>
      </c>
      <c r="EA99" s="55">
        <v>152</v>
      </c>
      <c r="EB99" s="56">
        <v>152</v>
      </c>
      <c r="EC99" s="55">
        <v>124</v>
      </c>
      <c r="ED99" s="56">
        <v>56</v>
      </c>
      <c r="EE99" s="55">
        <v>49</v>
      </c>
      <c r="EF99" s="56">
        <v>6</v>
      </c>
      <c r="EG99" s="55">
        <v>6</v>
      </c>
      <c r="EH99" s="56">
        <v>6</v>
      </c>
      <c r="EI99" s="55">
        <v>3</v>
      </c>
      <c r="EJ99" s="56">
        <v>0</v>
      </c>
      <c r="EK99" s="55">
        <v>0</v>
      </c>
      <c r="EL99" s="56">
        <v>0</v>
      </c>
      <c r="EM99" s="55">
        <v>0</v>
      </c>
      <c r="EN99" s="56">
        <v>0</v>
      </c>
      <c r="EO99" s="55">
        <v>0</v>
      </c>
      <c r="EP99" s="56">
        <v>0</v>
      </c>
      <c r="EQ99" s="55">
        <v>0</v>
      </c>
      <c r="ER99" s="56">
        <v>0</v>
      </c>
      <c r="ES99" s="55">
        <v>0</v>
      </c>
      <c r="ET99" s="56">
        <v>0</v>
      </c>
      <c r="EU99" s="55">
        <v>0</v>
      </c>
      <c r="EV99" s="56">
        <v>0</v>
      </c>
      <c r="EW99" s="55">
        <v>0</v>
      </c>
      <c r="EX99" s="56">
        <v>0</v>
      </c>
      <c r="EY99" s="55">
        <v>0</v>
      </c>
      <c r="EZ99" s="56">
        <v>0</v>
      </c>
      <c r="FA99" s="55">
        <v>0</v>
      </c>
      <c r="FB99" s="56">
        <v>0</v>
      </c>
      <c r="FC99" s="57">
        <v>0</v>
      </c>
      <c r="FD99" s="3"/>
      <c r="FE99" s="35"/>
      <c r="FF99" s="3"/>
      <c r="FG99" s="36"/>
      <c r="FI99" s="58" t="b">
        <v>0</v>
      </c>
    </row>
    <row r="100" spans="1:165" hidden="1" outlineLevel="1">
      <c r="B100" s="45">
        <v>90</v>
      </c>
      <c r="C100" s="74" t="s">
        <v>23</v>
      </c>
      <c r="E100" s="47">
        <v>0</v>
      </c>
      <c r="F100" s="48">
        <v>0</v>
      </c>
      <c r="G100" s="49">
        <v>0</v>
      </c>
      <c r="H100" s="48">
        <v>0</v>
      </c>
      <c r="I100" s="49">
        <v>0</v>
      </c>
      <c r="J100" s="48">
        <v>0</v>
      </c>
      <c r="K100" s="49">
        <v>0</v>
      </c>
      <c r="L100" s="48">
        <v>0</v>
      </c>
      <c r="M100" s="49">
        <v>0</v>
      </c>
      <c r="N100" s="48">
        <v>0</v>
      </c>
      <c r="O100" s="49">
        <v>0</v>
      </c>
      <c r="P100" s="48">
        <v>0</v>
      </c>
      <c r="Q100" s="49">
        <v>0</v>
      </c>
      <c r="R100" s="48">
        <v>0</v>
      </c>
      <c r="S100" s="49">
        <v>0</v>
      </c>
      <c r="T100" s="48">
        <v>0</v>
      </c>
      <c r="U100" s="49">
        <v>0</v>
      </c>
      <c r="V100" s="48">
        <v>0</v>
      </c>
      <c r="W100" s="49">
        <v>0</v>
      </c>
      <c r="X100" s="48">
        <v>0</v>
      </c>
      <c r="Y100" s="49">
        <v>0</v>
      </c>
      <c r="Z100" s="48">
        <v>0</v>
      </c>
      <c r="AA100" s="49">
        <v>0</v>
      </c>
      <c r="AB100" s="48">
        <v>0</v>
      </c>
      <c r="AC100" s="49">
        <v>0</v>
      </c>
      <c r="AD100" s="48">
        <v>0</v>
      </c>
      <c r="AE100" s="49">
        <v>0</v>
      </c>
      <c r="AF100" s="48">
        <v>0</v>
      </c>
      <c r="AG100" s="49">
        <v>0</v>
      </c>
      <c r="AH100" s="48">
        <v>0</v>
      </c>
      <c r="AI100" s="49">
        <v>0</v>
      </c>
      <c r="AJ100" s="48">
        <v>0</v>
      </c>
      <c r="AK100" s="49">
        <v>0</v>
      </c>
      <c r="AL100" s="48">
        <v>0</v>
      </c>
      <c r="AM100" s="49">
        <v>0</v>
      </c>
      <c r="AN100" s="50">
        <v>0</v>
      </c>
      <c r="AO100" s="3"/>
      <c r="AP100" s="21"/>
      <c r="AQ100" s="3"/>
      <c r="AR100" s="47">
        <v>0</v>
      </c>
      <c r="AS100" s="48">
        <v>0</v>
      </c>
      <c r="AT100" s="49">
        <v>0</v>
      </c>
      <c r="AU100" s="48">
        <v>0</v>
      </c>
      <c r="AV100" s="49">
        <v>0</v>
      </c>
      <c r="AW100" s="48">
        <v>0</v>
      </c>
      <c r="AX100" s="49">
        <v>0</v>
      </c>
      <c r="AY100" s="48">
        <v>0</v>
      </c>
      <c r="AZ100" s="49">
        <v>0</v>
      </c>
      <c r="BA100" s="48">
        <v>0</v>
      </c>
      <c r="BB100" s="49">
        <v>0</v>
      </c>
      <c r="BC100" s="48">
        <v>0</v>
      </c>
      <c r="BD100" s="49">
        <v>0</v>
      </c>
      <c r="BE100" s="48">
        <v>0</v>
      </c>
      <c r="BF100" s="49">
        <v>0</v>
      </c>
      <c r="BG100" s="48">
        <v>0</v>
      </c>
      <c r="BH100" s="49">
        <v>0</v>
      </c>
      <c r="BI100" s="48">
        <v>0</v>
      </c>
      <c r="BJ100" s="49">
        <v>0</v>
      </c>
      <c r="BK100" s="48">
        <v>0</v>
      </c>
      <c r="BL100" s="49">
        <v>0</v>
      </c>
      <c r="BM100" s="48">
        <v>0</v>
      </c>
      <c r="BN100" s="49">
        <v>0</v>
      </c>
      <c r="BO100" s="48">
        <v>0</v>
      </c>
      <c r="BP100" s="49">
        <v>0</v>
      </c>
      <c r="BQ100" s="48">
        <v>0</v>
      </c>
      <c r="BR100" s="49">
        <v>0</v>
      </c>
      <c r="BS100" s="48">
        <v>0</v>
      </c>
      <c r="BT100" s="49">
        <v>0</v>
      </c>
      <c r="BU100" s="48">
        <v>0</v>
      </c>
      <c r="BV100" s="49">
        <v>0</v>
      </c>
      <c r="BW100" s="48">
        <v>0</v>
      </c>
      <c r="BX100" s="49">
        <v>0</v>
      </c>
      <c r="BY100" s="48">
        <v>0</v>
      </c>
      <c r="BZ100" s="49">
        <v>0</v>
      </c>
      <c r="CA100" s="50">
        <v>0</v>
      </c>
      <c r="CB100" s="3"/>
      <c r="CC100" s="32"/>
      <c r="CD100" s="3"/>
      <c r="CE100" s="33"/>
      <c r="CF100" s="3"/>
      <c r="CG100" s="47">
        <v>0</v>
      </c>
      <c r="CH100" s="48">
        <v>0</v>
      </c>
      <c r="CI100" s="49">
        <v>0</v>
      </c>
      <c r="CJ100" s="48">
        <v>0</v>
      </c>
      <c r="CK100" s="49">
        <v>0</v>
      </c>
      <c r="CL100" s="48">
        <v>0</v>
      </c>
      <c r="CM100" s="49">
        <v>0</v>
      </c>
      <c r="CN100" s="48">
        <v>0</v>
      </c>
      <c r="CO100" s="49">
        <v>0</v>
      </c>
      <c r="CP100" s="48">
        <v>0</v>
      </c>
      <c r="CQ100" s="49">
        <v>0</v>
      </c>
      <c r="CR100" s="48">
        <v>0</v>
      </c>
      <c r="CS100" s="49">
        <v>0</v>
      </c>
      <c r="CT100" s="48">
        <v>0</v>
      </c>
      <c r="CU100" s="49">
        <v>0</v>
      </c>
      <c r="CV100" s="48">
        <v>0</v>
      </c>
      <c r="CW100" s="49">
        <v>0</v>
      </c>
      <c r="CX100" s="48">
        <v>0</v>
      </c>
      <c r="CY100" s="49">
        <v>0</v>
      </c>
      <c r="CZ100" s="48">
        <v>0</v>
      </c>
      <c r="DA100" s="49">
        <v>0</v>
      </c>
      <c r="DB100" s="48">
        <v>0</v>
      </c>
      <c r="DC100" s="49">
        <v>0</v>
      </c>
      <c r="DD100" s="48">
        <v>0</v>
      </c>
      <c r="DE100" s="49">
        <v>0</v>
      </c>
      <c r="DF100" s="48">
        <v>0</v>
      </c>
      <c r="DG100" s="49">
        <v>0</v>
      </c>
      <c r="DH100" s="48">
        <v>0</v>
      </c>
      <c r="DI100" s="49">
        <v>0</v>
      </c>
      <c r="DJ100" s="48">
        <v>0</v>
      </c>
      <c r="DK100" s="49">
        <v>0</v>
      </c>
      <c r="DL100" s="48">
        <v>0</v>
      </c>
      <c r="DM100" s="49">
        <v>0</v>
      </c>
      <c r="DN100" s="48">
        <v>0</v>
      </c>
      <c r="DO100" s="49">
        <v>0</v>
      </c>
      <c r="DP100" s="50">
        <v>0</v>
      </c>
      <c r="DQ100" s="3"/>
      <c r="DR100" s="34"/>
      <c r="DS100" s="3"/>
      <c r="DT100" s="47">
        <v>0</v>
      </c>
      <c r="DU100" s="48">
        <v>0</v>
      </c>
      <c r="DV100" s="49">
        <v>0</v>
      </c>
      <c r="DW100" s="48">
        <v>0</v>
      </c>
      <c r="DX100" s="49">
        <v>0</v>
      </c>
      <c r="DY100" s="48">
        <v>0</v>
      </c>
      <c r="DZ100" s="49">
        <v>0</v>
      </c>
      <c r="EA100" s="48">
        <v>0</v>
      </c>
      <c r="EB100" s="49">
        <v>0</v>
      </c>
      <c r="EC100" s="48">
        <v>0</v>
      </c>
      <c r="ED100" s="49">
        <v>0</v>
      </c>
      <c r="EE100" s="48">
        <v>0</v>
      </c>
      <c r="EF100" s="49">
        <v>0</v>
      </c>
      <c r="EG100" s="48">
        <v>0</v>
      </c>
      <c r="EH100" s="49">
        <v>0</v>
      </c>
      <c r="EI100" s="48">
        <v>0</v>
      </c>
      <c r="EJ100" s="49">
        <v>0</v>
      </c>
      <c r="EK100" s="48">
        <v>0</v>
      </c>
      <c r="EL100" s="49">
        <v>0</v>
      </c>
      <c r="EM100" s="48">
        <v>0</v>
      </c>
      <c r="EN100" s="49">
        <v>0</v>
      </c>
      <c r="EO100" s="48">
        <v>0</v>
      </c>
      <c r="EP100" s="49">
        <v>0</v>
      </c>
      <c r="EQ100" s="48">
        <v>0</v>
      </c>
      <c r="ER100" s="49">
        <v>0</v>
      </c>
      <c r="ES100" s="48">
        <v>0</v>
      </c>
      <c r="ET100" s="49">
        <v>0</v>
      </c>
      <c r="EU100" s="48">
        <v>0</v>
      </c>
      <c r="EV100" s="49">
        <v>0</v>
      </c>
      <c r="EW100" s="48">
        <v>0</v>
      </c>
      <c r="EX100" s="49">
        <v>0</v>
      </c>
      <c r="EY100" s="48">
        <v>0</v>
      </c>
      <c r="EZ100" s="49">
        <v>0</v>
      </c>
      <c r="FA100" s="48">
        <v>0</v>
      </c>
      <c r="FB100" s="49">
        <v>0</v>
      </c>
      <c r="FC100" s="50">
        <v>0</v>
      </c>
      <c r="FD100" s="3"/>
      <c r="FE100" s="35"/>
      <c r="FF100" s="3"/>
      <c r="FG100" s="36"/>
      <c r="FI100" s="51" t="b">
        <v>1</v>
      </c>
    </row>
    <row r="101" spans="1:165" hidden="1" outlineLevel="1">
      <c r="B101" s="52">
        <v>91</v>
      </c>
      <c r="C101" s="73" t="s">
        <v>24</v>
      </c>
      <c r="E101" s="54">
        <v>0</v>
      </c>
      <c r="F101" s="55">
        <v>0</v>
      </c>
      <c r="G101" s="56">
        <v>0</v>
      </c>
      <c r="H101" s="55">
        <v>0</v>
      </c>
      <c r="I101" s="56">
        <v>0</v>
      </c>
      <c r="J101" s="55">
        <v>0</v>
      </c>
      <c r="K101" s="56">
        <v>0</v>
      </c>
      <c r="L101" s="55">
        <v>0</v>
      </c>
      <c r="M101" s="56">
        <v>0</v>
      </c>
      <c r="N101" s="55">
        <v>0</v>
      </c>
      <c r="O101" s="56">
        <v>0</v>
      </c>
      <c r="P101" s="55">
        <v>0</v>
      </c>
      <c r="Q101" s="56">
        <v>0</v>
      </c>
      <c r="R101" s="55">
        <v>0</v>
      </c>
      <c r="S101" s="56">
        <v>0</v>
      </c>
      <c r="T101" s="55">
        <v>0</v>
      </c>
      <c r="U101" s="56">
        <v>0</v>
      </c>
      <c r="V101" s="55">
        <v>0</v>
      </c>
      <c r="W101" s="56">
        <v>0</v>
      </c>
      <c r="X101" s="55">
        <v>0</v>
      </c>
      <c r="Y101" s="56">
        <v>0</v>
      </c>
      <c r="Z101" s="55">
        <v>0</v>
      </c>
      <c r="AA101" s="56">
        <v>0</v>
      </c>
      <c r="AB101" s="55">
        <v>0</v>
      </c>
      <c r="AC101" s="56">
        <v>0</v>
      </c>
      <c r="AD101" s="55">
        <v>0</v>
      </c>
      <c r="AE101" s="56">
        <v>0</v>
      </c>
      <c r="AF101" s="55">
        <v>0</v>
      </c>
      <c r="AG101" s="56">
        <v>0</v>
      </c>
      <c r="AH101" s="55">
        <v>0</v>
      </c>
      <c r="AI101" s="56">
        <v>0</v>
      </c>
      <c r="AJ101" s="55">
        <v>0</v>
      </c>
      <c r="AK101" s="56">
        <v>0</v>
      </c>
      <c r="AL101" s="55">
        <v>0</v>
      </c>
      <c r="AM101" s="56">
        <v>0</v>
      </c>
      <c r="AN101" s="57">
        <v>0</v>
      </c>
      <c r="AO101" s="3"/>
      <c r="AP101" s="21"/>
      <c r="AQ101" s="3"/>
      <c r="AR101" s="54">
        <v>0</v>
      </c>
      <c r="AS101" s="55">
        <v>0</v>
      </c>
      <c r="AT101" s="56">
        <v>0</v>
      </c>
      <c r="AU101" s="55">
        <v>0</v>
      </c>
      <c r="AV101" s="56">
        <v>0</v>
      </c>
      <c r="AW101" s="55">
        <v>0</v>
      </c>
      <c r="AX101" s="56">
        <v>0</v>
      </c>
      <c r="AY101" s="55">
        <v>0</v>
      </c>
      <c r="AZ101" s="56">
        <v>0</v>
      </c>
      <c r="BA101" s="55">
        <v>0</v>
      </c>
      <c r="BB101" s="56">
        <v>0</v>
      </c>
      <c r="BC101" s="55">
        <v>0</v>
      </c>
      <c r="BD101" s="56">
        <v>0</v>
      </c>
      <c r="BE101" s="55">
        <v>0</v>
      </c>
      <c r="BF101" s="56">
        <v>0</v>
      </c>
      <c r="BG101" s="55">
        <v>0</v>
      </c>
      <c r="BH101" s="56">
        <v>0</v>
      </c>
      <c r="BI101" s="55">
        <v>0</v>
      </c>
      <c r="BJ101" s="56">
        <v>0</v>
      </c>
      <c r="BK101" s="55">
        <v>0</v>
      </c>
      <c r="BL101" s="56">
        <v>0</v>
      </c>
      <c r="BM101" s="55">
        <v>0</v>
      </c>
      <c r="BN101" s="56">
        <v>0</v>
      </c>
      <c r="BO101" s="55">
        <v>0</v>
      </c>
      <c r="BP101" s="56">
        <v>0</v>
      </c>
      <c r="BQ101" s="55">
        <v>0</v>
      </c>
      <c r="BR101" s="56">
        <v>0</v>
      </c>
      <c r="BS101" s="55">
        <v>0</v>
      </c>
      <c r="BT101" s="56">
        <v>0</v>
      </c>
      <c r="BU101" s="55">
        <v>0</v>
      </c>
      <c r="BV101" s="56">
        <v>0</v>
      </c>
      <c r="BW101" s="55">
        <v>0</v>
      </c>
      <c r="BX101" s="56">
        <v>0</v>
      </c>
      <c r="BY101" s="55">
        <v>0</v>
      </c>
      <c r="BZ101" s="56">
        <v>0</v>
      </c>
      <c r="CA101" s="57">
        <v>0</v>
      </c>
      <c r="CB101" s="3"/>
      <c r="CC101" s="32"/>
      <c r="CD101" s="3"/>
      <c r="CE101" s="33"/>
      <c r="CF101" s="3"/>
      <c r="CG101" s="54">
        <v>0</v>
      </c>
      <c r="CH101" s="55">
        <v>0</v>
      </c>
      <c r="CI101" s="56">
        <v>0</v>
      </c>
      <c r="CJ101" s="55">
        <v>0</v>
      </c>
      <c r="CK101" s="56">
        <v>0</v>
      </c>
      <c r="CL101" s="55">
        <v>0</v>
      </c>
      <c r="CM101" s="56">
        <v>0</v>
      </c>
      <c r="CN101" s="55">
        <v>0</v>
      </c>
      <c r="CO101" s="56">
        <v>0</v>
      </c>
      <c r="CP101" s="55">
        <v>0</v>
      </c>
      <c r="CQ101" s="56">
        <v>0</v>
      </c>
      <c r="CR101" s="55">
        <v>0</v>
      </c>
      <c r="CS101" s="56">
        <v>0</v>
      </c>
      <c r="CT101" s="55">
        <v>0</v>
      </c>
      <c r="CU101" s="56">
        <v>0</v>
      </c>
      <c r="CV101" s="55">
        <v>0</v>
      </c>
      <c r="CW101" s="56">
        <v>0</v>
      </c>
      <c r="CX101" s="55">
        <v>0</v>
      </c>
      <c r="CY101" s="56">
        <v>0</v>
      </c>
      <c r="CZ101" s="55">
        <v>0</v>
      </c>
      <c r="DA101" s="56">
        <v>0</v>
      </c>
      <c r="DB101" s="55">
        <v>0</v>
      </c>
      <c r="DC101" s="56">
        <v>0</v>
      </c>
      <c r="DD101" s="55">
        <v>0</v>
      </c>
      <c r="DE101" s="56">
        <v>0</v>
      </c>
      <c r="DF101" s="55">
        <v>0</v>
      </c>
      <c r="DG101" s="56">
        <v>0</v>
      </c>
      <c r="DH101" s="55">
        <v>0</v>
      </c>
      <c r="DI101" s="56">
        <v>0</v>
      </c>
      <c r="DJ101" s="55">
        <v>0</v>
      </c>
      <c r="DK101" s="56">
        <v>0</v>
      </c>
      <c r="DL101" s="55">
        <v>0</v>
      </c>
      <c r="DM101" s="56">
        <v>0</v>
      </c>
      <c r="DN101" s="55">
        <v>0</v>
      </c>
      <c r="DO101" s="56">
        <v>0</v>
      </c>
      <c r="DP101" s="57">
        <v>0</v>
      </c>
      <c r="DQ101" s="3"/>
      <c r="DR101" s="34"/>
      <c r="DS101" s="3"/>
      <c r="DT101" s="54">
        <v>0</v>
      </c>
      <c r="DU101" s="55">
        <v>0</v>
      </c>
      <c r="DV101" s="56">
        <v>0</v>
      </c>
      <c r="DW101" s="55">
        <v>0</v>
      </c>
      <c r="DX101" s="56">
        <v>0</v>
      </c>
      <c r="DY101" s="55">
        <v>0</v>
      </c>
      <c r="DZ101" s="56">
        <v>0</v>
      </c>
      <c r="EA101" s="55">
        <v>0</v>
      </c>
      <c r="EB101" s="56">
        <v>0</v>
      </c>
      <c r="EC101" s="55">
        <v>0</v>
      </c>
      <c r="ED101" s="56">
        <v>0</v>
      </c>
      <c r="EE101" s="55">
        <v>0</v>
      </c>
      <c r="EF101" s="56">
        <v>0</v>
      </c>
      <c r="EG101" s="55">
        <v>0</v>
      </c>
      <c r="EH101" s="56">
        <v>0</v>
      </c>
      <c r="EI101" s="55">
        <v>0</v>
      </c>
      <c r="EJ101" s="56">
        <v>0</v>
      </c>
      <c r="EK101" s="55">
        <v>0</v>
      </c>
      <c r="EL101" s="56">
        <v>0</v>
      </c>
      <c r="EM101" s="55">
        <v>0</v>
      </c>
      <c r="EN101" s="56">
        <v>0</v>
      </c>
      <c r="EO101" s="55">
        <v>0</v>
      </c>
      <c r="EP101" s="56">
        <v>0</v>
      </c>
      <c r="EQ101" s="55">
        <v>0</v>
      </c>
      <c r="ER101" s="56">
        <v>0</v>
      </c>
      <c r="ES101" s="55">
        <v>0</v>
      </c>
      <c r="ET101" s="56">
        <v>0</v>
      </c>
      <c r="EU101" s="55">
        <v>0</v>
      </c>
      <c r="EV101" s="56">
        <v>0</v>
      </c>
      <c r="EW101" s="55">
        <v>0</v>
      </c>
      <c r="EX101" s="56">
        <v>0</v>
      </c>
      <c r="EY101" s="55">
        <v>0</v>
      </c>
      <c r="EZ101" s="56">
        <v>0</v>
      </c>
      <c r="FA101" s="55">
        <v>0</v>
      </c>
      <c r="FB101" s="56">
        <v>0</v>
      </c>
      <c r="FC101" s="57">
        <v>0</v>
      </c>
      <c r="FD101" s="3"/>
      <c r="FE101" s="35"/>
      <c r="FF101" s="3"/>
      <c r="FG101" s="36"/>
      <c r="FI101" s="58" t="b">
        <v>1</v>
      </c>
    </row>
    <row r="102" spans="1:165" hidden="1" outlineLevel="1">
      <c r="B102" s="45">
        <v>92</v>
      </c>
      <c r="C102" s="74" t="s">
        <v>25</v>
      </c>
      <c r="E102" s="47">
        <v>0</v>
      </c>
      <c r="F102" s="48">
        <v>0</v>
      </c>
      <c r="G102" s="49">
        <v>0</v>
      </c>
      <c r="H102" s="48">
        <v>0</v>
      </c>
      <c r="I102" s="49">
        <v>0</v>
      </c>
      <c r="J102" s="48">
        <v>0</v>
      </c>
      <c r="K102" s="49">
        <v>0</v>
      </c>
      <c r="L102" s="48">
        <v>0</v>
      </c>
      <c r="M102" s="49">
        <v>0</v>
      </c>
      <c r="N102" s="48">
        <v>0</v>
      </c>
      <c r="O102" s="49">
        <v>0</v>
      </c>
      <c r="P102" s="48">
        <v>0</v>
      </c>
      <c r="Q102" s="49">
        <v>0</v>
      </c>
      <c r="R102" s="48">
        <v>0</v>
      </c>
      <c r="S102" s="49">
        <v>0</v>
      </c>
      <c r="T102" s="48">
        <v>0</v>
      </c>
      <c r="U102" s="49">
        <v>0</v>
      </c>
      <c r="V102" s="48">
        <v>0</v>
      </c>
      <c r="W102" s="49">
        <v>0</v>
      </c>
      <c r="X102" s="48">
        <v>0</v>
      </c>
      <c r="Y102" s="49">
        <v>0</v>
      </c>
      <c r="Z102" s="48">
        <v>0</v>
      </c>
      <c r="AA102" s="49">
        <v>0</v>
      </c>
      <c r="AB102" s="48">
        <v>0</v>
      </c>
      <c r="AC102" s="49">
        <v>0</v>
      </c>
      <c r="AD102" s="48">
        <v>0</v>
      </c>
      <c r="AE102" s="49">
        <v>0</v>
      </c>
      <c r="AF102" s="48">
        <v>0</v>
      </c>
      <c r="AG102" s="49">
        <v>0</v>
      </c>
      <c r="AH102" s="48">
        <v>0</v>
      </c>
      <c r="AI102" s="49">
        <v>0</v>
      </c>
      <c r="AJ102" s="48">
        <v>0</v>
      </c>
      <c r="AK102" s="49">
        <v>0</v>
      </c>
      <c r="AL102" s="48">
        <v>0</v>
      </c>
      <c r="AM102" s="49">
        <v>0</v>
      </c>
      <c r="AN102" s="50">
        <v>0</v>
      </c>
      <c r="AO102" s="3"/>
      <c r="AP102" s="21"/>
      <c r="AQ102" s="3"/>
      <c r="AR102" s="47">
        <v>0</v>
      </c>
      <c r="AS102" s="48">
        <v>0</v>
      </c>
      <c r="AT102" s="49">
        <v>0</v>
      </c>
      <c r="AU102" s="48">
        <v>0</v>
      </c>
      <c r="AV102" s="49">
        <v>0</v>
      </c>
      <c r="AW102" s="48">
        <v>0</v>
      </c>
      <c r="AX102" s="49">
        <v>0</v>
      </c>
      <c r="AY102" s="48">
        <v>0</v>
      </c>
      <c r="AZ102" s="49">
        <v>0</v>
      </c>
      <c r="BA102" s="48">
        <v>0</v>
      </c>
      <c r="BB102" s="49">
        <v>0</v>
      </c>
      <c r="BC102" s="48">
        <v>0</v>
      </c>
      <c r="BD102" s="49">
        <v>0</v>
      </c>
      <c r="BE102" s="48">
        <v>0</v>
      </c>
      <c r="BF102" s="49">
        <v>0</v>
      </c>
      <c r="BG102" s="48">
        <v>0</v>
      </c>
      <c r="BH102" s="49">
        <v>0</v>
      </c>
      <c r="BI102" s="48">
        <v>0</v>
      </c>
      <c r="BJ102" s="49">
        <v>0</v>
      </c>
      <c r="BK102" s="48">
        <v>0</v>
      </c>
      <c r="BL102" s="49">
        <v>0</v>
      </c>
      <c r="BM102" s="48">
        <v>0</v>
      </c>
      <c r="BN102" s="49">
        <v>0</v>
      </c>
      <c r="BO102" s="48">
        <v>0</v>
      </c>
      <c r="BP102" s="49">
        <v>0</v>
      </c>
      <c r="BQ102" s="48">
        <v>0</v>
      </c>
      <c r="BR102" s="49">
        <v>0</v>
      </c>
      <c r="BS102" s="48">
        <v>0</v>
      </c>
      <c r="BT102" s="49">
        <v>0</v>
      </c>
      <c r="BU102" s="48">
        <v>0</v>
      </c>
      <c r="BV102" s="49">
        <v>0</v>
      </c>
      <c r="BW102" s="48">
        <v>0</v>
      </c>
      <c r="BX102" s="49">
        <v>0</v>
      </c>
      <c r="BY102" s="48">
        <v>0</v>
      </c>
      <c r="BZ102" s="49">
        <v>0</v>
      </c>
      <c r="CA102" s="50">
        <v>0</v>
      </c>
      <c r="CB102" s="3"/>
      <c r="CC102" s="32"/>
      <c r="CD102" s="3"/>
      <c r="CE102" s="33"/>
      <c r="CF102" s="3"/>
      <c r="CG102" s="47">
        <v>0</v>
      </c>
      <c r="CH102" s="48">
        <v>0</v>
      </c>
      <c r="CI102" s="49">
        <v>0</v>
      </c>
      <c r="CJ102" s="48">
        <v>0</v>
      </c>
      <c r="CK102" s="49">
        <v>0</v>
      </c>
      <c r="CL102" s="48">
        <v>0</v>
      </c>
      <c r="CM102" s="49">
        <v>0</v>
      </c>
      <c r="CN102" s="48">
        <v>0</v>
      </c>
      <c r="CO102" s="49">
        <v>0</v>
      </c>
      <c r="CP102" s="48">
        <v>0</v>
      </c>
      <c r="CQ102" s="49">
        <v>0</v>
      </c>
      <c r="CR102" s="48">
        <v>0</v>
      </c>
      <c r="CS102" s="49">
        <v>0</v>
      </c>
      <c r="CT102" s="48">
        <v>0</v>
      </c>
      <c r="CU102" s="49">
        <v>0</v>
      </c>
      <c r="CV102" s="48">
        <v>0</v>
      </c>
      <c r="CW102" s="49">
        <v>0</v>
      </c>
      <c r="CX102" s="48">
        <v>0</v>
      </c>
      <c r="CY102" s="49">
        <v>0</v>
      </c>
      <c r="CZ102" s="48">
        <v>0</v>
      </c>
      <c r="DA102" s="49">
        <v>0</v>
      </c>
      <c r="DB102" s="48">
        <v>0</v>
      </c>
      <c r="DC102" s="49">
        <v>0</v>
      </c>
      <c r="DD102" s="48">
        <v>0</v>
      </c>
      <c r="DE102" s="49">
        <v>0</v>
      </c>
      <c r="DF102" s="48">
        <v>0</v>
      </c>
      <c r="DG102" s="49">
        <v>0</v>
      </c>
      <c r="DH102" s="48">
        <v>0</v>
      </c>
      <c r="DI102" s="49">
        <v>0</v>
      </c>
      <c r="DJ102" s="48">
        <v>0</v>
      </c>
      <c r="DK102" s="49">
        <v>0</v>
      </c>
      <c r="DL102" s="48">
        <v>0</v>
      </c>
      <c r="DM102" s="49">
        <v>0</v>
      </c>
      <c r="DN102" s="48">
        <v>0</v>
      </c>
      <c r="DO102" s="49">
        <v>0</v>
      </c>
      <c r="DP102" s="50">
        <v>0</v>
      </c>
      <c r="DQ102" s="3"/>
      <c r="DR102" s="34"/>
      <c r="DS102" s="3"/>
      <c r="DT102" s="47">
        <v>0</v>
      </c>
      <c r="DU102" s="48">
        <v>0</v>
      </c>
      <c r="DV102" s="49">
        <v>0</v>
      </c>
      <c r="DW102" s="48">
        <v>0</v>
      </c>
      <c r="DX102" s="49">
        <v>0</v>
      </c>
      <c r="DY102" s="48">
        <v>0</v>
      </c>
      <c r="DZ102" s="49">
        <v>0</v>
      </c>
      <c r="EA102" s="48">
        <v>0</v>
      </c>
      <c r="EB102" s="49">
        <v>0</v>
      </c>
      <c r="EC102" s="48">
        <v>0</v>
      </c>
      <c r="ED102" s="49">
        <v>0</v>
      </c>
      <c r="EE102" s="48">
        <v>0</v>
      </c>
      <c r="EF102" s="49">
        <v>0</v>
      </c>
      <c r="EG102" s="48">
        <v>0</v>
      </c>
      <c r="EH102" s="49">
        <v>0</v>
      </c>
      <c r="EI102" s="48">
        <v>0</v>
      </c>
      <c r="EJ102" s="49">
        <v>0</v>
      </c>
      <c r="EK102" s="48">
        <v>0</v>
      </c>
      <c r="EL102" s="49">
        <v>0</v>
      </c>
      <c r="EM102" s="48">
        <v>0</v>
      </c>
      <c r="EN102" s="49">
        <v>0</v>
      </c>
      <c r="EO102" s="48">
        <v>0</v>
      </c>
      <c r="EP102" s="49">
        <v>0</v>
      </c>
      <c r="EQ102" s="48">
        <v>0</v>
      </c>
      <c r="ER102" s="49">
        <v>0</v>
      </c>
      <c r="ES102" s="48">
        <v>0</v>
      </c>
      <c r="ET102" s="49">
        <v>0</v>
      </c>
      <c r="EU102" s="48">
        <v>0</v>
      </c>
      <c r="EV102" s="49">
        <v>0</v>
      </c>
      <c r="EW102" s="48">
        <v>0</v>
      </c>
      <c r="EX102" s="49">
        <v>0</v>
      </c>
      <c r="EY102" s="48">
        <v>0</v>
      </c>
      <c r="EZ102" s="49">
        <v>0</v>
      </c>
      <c r="FA102" s="48">
        <v>0</v>
      </c>
      <c r="FB102" s="49">
        <v>0</v>
      </c>
      <c r="FC102" s="50">
        <v>0</v>
      </c>
      <c r="FD102" s="3"/>
      <c r="FE102" s="35"/>
      <c r="FF102" s="3"/>
      <c r="FG102" s="36"/>
      <c r="FI102" s="51" t="b">
        <v>1</v>
      </c>
    </row>
    <row r="103" spans="1:165" hidden="1" outlineLevel="1">
      <c r="B103" s="52">
        <v>93</v>
      </c>
      <c r="C103" s="73" t="s">
        <v>26</v>
      </c>
      <c r="E103" s="54">
        <v>0</v>
      </c>
      <c r="F103" s="55">
        <v>0</v>
      </c>
      <c r="G103" s="56">
        <v>0</v>
      </c>
      <c r="H103" s="55">
        <v>0</v>
      </c>
      <c r="I103" s="56">
        <v>0</v>
      </c>
      <c r="J103" s="55">
        <v>0</v>
      </c>
      <c r="K103" s="56">
        <v>0</v>
      </c>
      <c r="L103" s="55">
        <v>0</v>
      </c>
      <c r="M103" s="56">
        <v>0</v>
      </c>
      <c r="N103" s="55">
        <v>0</v>
      </c>
      <c r="O103" s="56">
        <v>0</v>
      </c>
      <c r="P103" s="55">
        <v>0</v>
      </c>
      <c r="Q103" s="56">
        <v>0</v>
      </c>
      <c r="R103" s="55">
        <v>0</v>
      </c>
      <c r="S103" s="56">
        <v>0</v>
      </c>
      <c r="T103" s="55">
        <v>0</v>
      </c>
      <c r="U103" s="56">
        <v>0</v>
      </c>
      <c r="V103" s="55">
        <v>0</v>
      </c>
      <c r="W103" s="56">
        <v>0</v>
      </c>
      <c r="X103" s="55">
        <v>0</v>
      </c>
      <c r="Y103" s="56">
        <v>0</v>
      </c>
      <c r="Z103" s="55">
        <v>0</v>
      </c>
      <c r="AA103" s="56">
        <v>0</v>
      </c>
      <c r="AB103" s="55">
        <v>0</v>
      </c>
      <c r="AC103" s="56">
        <v>0</v>
      </c>
      <c r="AD103" s="55">
        <v>0</v>
      </c>
      <c r="AE103" s="56">
        <v>0</v>
      </c>
      <c r="AF103" s="55">
        <v>0</v>
      </c>
      <c r="AG103" s="56">
        <v>0</v>
      </c>
      <c r="AH103" s="55">
        <v>0</v>
      </c>
      <c r="AI103" s="56">
        <v>0</v>
      </c>
      <c r="AJ103" s="55">
        <v>0</v>
      </c>
      <c r="AK103" s="56">
        <v>0</v>
      </c>
      <c r="AL103" s="55">
        <v>0</v>
      </c>
      <c r="AM103" s="56">
        <v>0</v>
      </c>
      <c r="AN103" s="57">
        <v>0</v>
      </c>
      <c r="AO103" s="3"/>
      <c r="AP103" s="21"/>
      <c r="AQ103" s="3"/>
      <c r="AR103" s="54">
        <v>0</v>
      </c>
      <c r="AS103" s="55">
        <v>0</v>
      </c>
      <c r="AT103" s="56">
        <v>0</v>
      </c>
      <c r="AU103" s="55">
        <v>0</v>
      </c>
      <c r="AV103" s="56">
        <v>0</v>
      </c>
      <c r="AW103" s="55">
        <v>0</v>
      </c>
      <c r="AX103" s="56">
        <v>0</v>
      </c>
      <c r="AY103" s="55">
        <v>0</v>
      </c>
      <c r="AZ103" s="56">
        <v>0</v>
      </c>
      <c r="BA103" s="55">
        <v>0</v>
      </c>
      <c r="BB103" s="56">
        <v>0</v>
      </c>
      <c r="BC103" s="55">
        <v>0</v>
      </c>
      <c r="BD103" s="56">
        <v>0</v>
      </c>
      <c r="BE103" s="55">
        <v>0</v>
      </c>
      <c r="BF103" s="56">
        <v>0</v>
      </c>
      <c r="BG103" s="55">
        <v>0</v>
      </c>
      <c r="BH103" s="56">
        <v>0</v>
      </c>
      <c r="BI103" s="55">
        <v>0</v>
      </c>
      <c r="BJ103" s="56">
        <v>0</v>
      </c>
      <c r="BK103" s="55">
        <v>0</v>
      </c>
      <c r="BL103" s="56">
        <v>0</v>
      </c>
      <c r="BM103" s="55">
        <v>0</v>
      </c>
      <c r="BN103" s="56">
        <v>0</v>
      </c>
      <c r="BO103" s="55">
        <v>0</v>
      </c>
      <c r="BP103" s="56">
        <v>0</v>
      </c>
      <c r="BQ103" s="55">
        <v>0</v>
      </c>
      <c r="BR103" s="56">
        <v>0</v>
      </c>
      <c r="BS103" s="55">
        <v>0</v>
      </c>
      <c r="BT103" s="56">
        <v>0</v>
      </c>
      <c r="BU103" s="55">
        <v>0</v>
      </c>
      <c r="BV103" s="56">
        <v>0</v>
      </c>
      <c r="BW103" s="55">
        <v>0</v>
      </c>
      <c r="BX103" s="56">
        <v>0</v>
      </c>
      <c r="BY103" s="55">
        <v>0</v>
      </c>
      <c r="BZ103" s="56">
        <v>0</v>
      </c>
      <c r="CA103" s="57">
        <v>0</v>
      </c>
      <c r="CB103" s="3"/>
      <c r="CC103" s="32"/>
      <c r="CD103" s="3"/>
      <c r="CE103" s="33"/>
      <c r="CF103" s="3"/>
      <c r="CG103" s="54">
        <v>0</v>
      </c>
      <c r="CH103" s="55">
        <v>0</v>
      </c>
      <c r="CI103" s="56">
        <v>0</v>
      </c>
      <c r="CJ103" s="55">
        <v>0</v>
      </c>
      <c r="CK103" s="56">
        <v>0</v>
      </c>
      <c r="CL103" s="55">
        <v>0</v>
      </c>
      <c r="CM103" s="56">
        <v>0</v>
      </c>
      <c r="CN103" s="55">
        <v>0</v>
      </c>
      <c r="CO103" s="56">
        <v>0</v>
      </c>
      <c r="CP103" s="55">
        <v>0</v>
      </c>
      <c r="CQ103" s="56">
        <v>0</v>
      </c>
      <c r="CR103" s="55">
        <v>0</v>
      </c>
      <c r="CS103" s="56">
        <v>0</v>
      </c>
      <c r="CT103" s="55">
        <v>0</v>
      </c>
      <c r="CU103" s="56">
        <v>0</v>
      </c>
      <c r="CV103" s="55">
        <v>0</v>
      </c>
      <c r="CW103" s="56">
        <v>0</v>
      </c>
      <c r="CX103" s="55">
        <v>0</v>
      </c>
      <c r="CY103" s="56">
        <v>0</v>
      </c>
      <c r="CZ103" s="55">
        <v>0</v>
      </c>
      <c r="DA103" s="56">
        <v>0</v>
      </c>
      <c r="DB103" s="55">
        <v>0</v>
      </c>
      <c r="DC103" s="56">
        <v>0</v>
      </c>
      <c r="DD103" s="55">
        <v>0</v>
      </c>
      <c r="DE103" s="56">
        <v>0</v>
      </c>
      <c r="DF103" s="55">
        <v>0</v>
      </c>
      <c r="DG103" s="56">
        <v>0</v>
      </c>
      <c r="DH103" s="55">
        <v>0</v>
      </c>
      <c r="DI103" s="56">
        <v>0</v>
      </c>
      <c r="DJ103" s="55">
        <v>0</v>
      </c>
      <c r="DK103" s="56">
        <v>0</v>
      </c>
      <c r="DL103" s="55">
        <v>0</v>
      </c>
      <c r="DM103" s="56">
        <v>0</v>
      </c>
      <c r="DN103" s="55">
        <v>0</v>
      </c>
      <c r="DO103" s="56">
        <v>0</v>
      </c>
      <c r="DP103" s="57">
        <v>0</v>
      </c>
      <c r="DQ103" s="3"/>
      <c r="DR103" s="34"/>
      <c r="DS103" s="3"/>
      <c r="DT103" s="54">
        <v>0</v>
      </c>
      <c r="DU103" s="55">
        <v>0</v>
      </c>
      <c r="DV103" s="56">
        <v>0</v>
      </c>
      <c r="DW103" s="55">
        <v>0</v>
      </c>
      <c r="DX103" s="56">
        <v>0</v>
      </c>
      <c r="DY103" s="55">
        <v>0</v>
      </c>
      <c r="DZ103" s="56">
        <v>0</v>
      </c>
      <c r="EA103" s="55">
        <v>0</v>
      </c>
      <c r="EB103" s="56">
        <v>0</v>
      </c>
      <c r="EC103" s="55">
        <v>0</v>
      </c>
      <c r="ED103" s="56">
        <v>0</v>
      </c>
      <c r="EE103" s="55">
        <v>0</v>
      </c>
      <c r="EF103" s="56">
        <v>0</v>
      </c>
      <c r="EG103" s="55">
        <v>0</v>
      </c>
      <c r="EH103" s="56">
        <v>0</v>
      </c>
      <c r="EI103" s="55">
        <v>0</v>
      </c>
      <c r="EJ103" s="56">
        <v>0</v>
      </c>
      <c r="EK103" s="55">
        <v>0</v>
      </c>
      <c r="EL103" s="56">
        <v>0</v>
      </c>
      <c r="EM103" s="55">
        <v>0</v>
      </c>
      <c r="EN103" s="56">
        <v>0</v>
      </c>
      <c r="EO103" s="55">
        <v>0</v>
      </c>
      <c r="EP103" s="56">
        <v>0</v>
      </c>
      <c r="EQ103" s="55">
        <v>0</v>
      </c>
      <c r="ER103" s="56">
        <v>0</v>
      </c>
      <c r="ES103" s="55">
        <v>0</v>
      </c>
      <c r="ET103" s="56">
        <v>0</v>
      </c>
      <c r="EU103" s="55">
        <v>0</v>
      </c>
      <c r="EV103" s="56">
        <v>0</v>
      </c>
      <c r="EW103" s="55">
        <v>0</v>
      </c>
      <c r="EX103" s="56">
        <v>0</v>
      </c>
      <c r="EY103" s="55">
        <v>0</v>
      </c>
      <c r="EZ103" s="56">
        <v>0</v>
      </c>
      <c r="FA103" s="55">
        <v>0</v>
      </c>
      <c r="FB103" s="56">
        <v>0</v>
      </c>
      <c r="FC103" s="57">
        <v>0</v>
      </c>
      <c r="FD103" s="3"/>
      <c r="FE103" s="35"/>
      <c r="FF103" s="3"/>
      <c r="FG103" s="36"/>
      <c r="FI103" s="58" t="b">
        <v>1</v>
      </c>
    </row>
    <row r="104" spans="1:165" hidden="1" outlineLevel="1">
      <c r="B104" s="45">
        <v>94</v>
      </c>
      <c r="C104" s="74" t="s">
        <v>27</v>
      </c>
      <c r="E104" s="47">
        <v>0</v>
      </c>
      <c r="F104" s="48">
        <v>0</v>
      </c>
      <c r="G104" s="49">
        <v>0</v>
      </c>
      <c r="H104" s="48">
        <v>0</v>
      </c>
      <c r="I104" s="49">
        <v>0</v>
      </c>
      <c r="J104" s="48">
        <v>0</v>
      </c>
      <c r="K104" s="49">
        <v>0</v>
      </c>
      <c r="L104" s="48">
        <v>0</v>
      </c>
      <c r="M104" s="49">
        <v>0</v>
      </c>
      <c r="N104" s="48">
        <v>0</v>
      </c>
      <c r="O104" s="49">
        <v>0</v>
      </c>
      <c r="P104" s="48">
        <v>0</v>
      </c>
      <c r="Q104" s="49">
        <v>0</v>
      </c>
      <c r="R104" s="48">
        <v>0</v>
      </c>
      <c r="S104" s="49">
        <v>0</v>
      </c>
      <c r="T104" s="48">
        <v>0</v>
      </c>
      <c r="U104" s="49">
        <v>0</v>
      </c>
      <c r="V104" s="48">
        <v>0</v>
      </c>
      <c r="W104" s="49">
        <v>0</v>
      </c>
      <c r="X104" s="48">
        <v>0</v>
      </c>
      <c r="Y104" s="49">
        <v>0</v>
      </c>
      <c r="Z104" s="48">
        <v>0</v>
      </c>
      <c r="AA104" s="49">
        <v>0</v>
      </c>
      <c r="AB104" s="48">
        <v>0</v>
      </c>
      <c r="AC104" s="49">
        <v>0</v>
      </c>
      <c r="AD104" s="48">
        <v>0</v>
      </c>
      <c r="AE104" s="49">
        <v>0</v>
      </c>
      <c r="AF104" s="48">
        <v>0</v>
      </c>
      <c r="AG104" s="49">
        <v>0</v>
      </c>
      <c r="AH104" s="48">
        <v>0</v>
      </c>
      <c r="AI104" s="49">
        <v>0</v>
      </c>
      <c r="AJ104" s="48">
        <v>0</v>
      </c>
      <c r="AK104" s="49">
        <v>0</v>
      </c>
      <c r="AL104" s="48">
        <v>0</v>
      </c>
      <c r="AM104" s="49">
        <v>0</v>
      </c>
      <c r="AN104" s="50">
        <v>0</v>
      </c>
      <c r="AO104" s="3"/>
      <c r="AP104" s="21"/>
      <c r="AQ104" s="3"/>
      <c r="AR104" s="47">
        <v>0</v>
      </c>
      <c r="AS104" s="48">
        <v>0</v>
      </c>
      <c r="AT104" s="49">
        <v>0</v>
      </c>
      <c r="AU104" s="48">
        <v>0</v>
      </c>
      <c r="AV104" s="49">
        <v>0</v>
      </c>
      <c r="AW104" s="48">
        <v>0</v>
      </c>
      <c r="AX104" s="49">
        <v>0</v>
      </c>
      <c r="AY104" s="48">
        <v>0</v>
      </c>
      <c r="AZ104" s="49">
        <v>0</v>
      </c>
      <c r="BA104" s="48">
        <v>0</v>
      </c>
      <c r="BB104" s="49">
        <v>0</v>
      </c>
      <c r="BC104" s="48">
        <v>0</v>
      </c>
      <c r="BD104" s="49">
        <v>0</v>
      </c>
      <c r="BE104" s="48">
        <v>0</v>
      </c>
      <c r="BF104" s="49">
        <v>0</v>
      </c>
      <c r="BG104" s="48">
        <v>0</v>
      </c>
      <c r="BH104" s="49">
        <v>0</v>
      </c>
      <c r="BI104" s="48">
        <v>0</v>
      </c>
      <c r="BJ104" s="49">
        <v>0</v>
      </c>
      <c r="BK104" s="48">
        <v>0</v>
      </c>
      <c r="BL104" s="49">
        <v>0</v>
      </c>
      <c r="BM104" s="48">
        <v>0</v>
      </c>
      <c r="BN104" s="49">
        <v>0</v>
      </c>
      <c r="BO104" s="48">
        <v>0</v>
      </c>
      <c r="BP104" s="49">
        <v>0</v>
      </c>
      <c r="BQ104" s="48">
        <v>0</v>
      </c>
      <c r="BR104" s="49">
        <v>0</v>
      </c>
      <c r="BS104" s="48">
        <v>0</v>
      </c>
      <c r="BT104" s="49">
        <v>0</v>
      </c>
      <c r="BU104" s="48">
        <v>0</v>
      </c>
      <c r="BV104" s="49">
        <v>0</v>
      </c>
      <c r="BW104" s="48">
        <v>0</v>
      </c>
      <c r="BX104" s="49">
        <v>0</v>
      </c>
      <c r="BY104" s="48">
        <v>0</v>
      </c>
      <c r="BZ104" s="49">
        <v>0</v>
      </c>
      <c r="CA104" s="50">
        <v>0</v>
      </c>
      <c r="CB104" s="3"/>
      <c r="CC104" s="32"/>
      <c r="CD104" s="3"/>
      <c r="CE104" s="33"/>
      <c r="CF104" s="3"/>
      <c r="CG104" s="47">
        <v>0</v>
      </c>
      <c r="CH104" s="48">
        <v>0</v>
      </c>
      <c r="CI104" s="49">
        <v>0</v>
      </c>
      <c r="CJ104" s="48">
        <v>0</v>
      </c>
      <c r="CK104" s="49">
        <v>0</v>
      </c>
      <c r="CL104" s="48">
        <v>0</v>
      </c>
      <c r="CM104" s="49">
        <v>0</v>
      </c>
      <c r="CN104" s="48">
        <v>0</v>
      </c>
      <c r="CO104" s="49">
        <v>0</v>
      </c>
      <c r="CP104" s="48">
        <v>0</v>
      </c>
      <c r="CQ104" s="49">
        <v>0</v>
      </c>
      <c r="CR104" s="48">
        <v>0</v>
      </c>
      <c r="CS104" s="49">
        <v>0</v>
      </c>
      <c r="CT104" s="48">
        <v>0</v>
      </c>
      <c r="CU104" s="49">
        <v>0</v>
      </c>
      <c r="CV104" s="48">
        <v>0</v>
      </c>
      <c r="CW104" s="49">
        <v>0</v>
      </c>
      <c r="CX104" s="48">
        <v>0</v>
      </c>
      <c r="CY104" s="49">
        <v>0</v>
      </c>
      <c r="CZ104" s="48">
        <v>0</v>
      </c>
      <c r="DA104" s="49">
        <v>0</v>
      </c>
      <c r="DB104" s="48">
        <v>0</v>
      </c>
      <c r="DC104" s="49">
        <v>0</v>
      </c>
      <c r="DD104" s="48">
        <v>0</v>
      </c>
      <c r="DE104" s="49">
        <v>0</v>
      </c>
      <c r="DF104" s="48">
        <v>0</v>
      </c>
      <c r="DG104" s="49">
        <v>0</v>
      </c>
      <c r="DH104" s="48">
        <v>0</v>
      </c>
      <c r="DI104" s="49">
        <v>0</v>
      </c>
      <c r="DJ104" s="48">
        <v>0</v>
      </c>
      <c r="DK104" s="49">
        <v>0</v>
      </c>
      <c r="DL104" s="48">
        <v>0</v>
      </c>
      <c r="DM104" s="49">
        <v>0</v>
      </c>
      <c r="DN104" s="48">
        <v>0</v>
      </c>
      <c r="DO104" s="49">
        <v>0</v>
      </c>
      <c r="DP104" s="50">
        <v>0</v>
      </c>
      <c r="DQ104" s="3"/>
      <c r="DR104" s="34"/>
      <c r="DS104" s="3"/>
      <c r="DT104" s="47">
        <v>0</v>
      </c>
      <c r="DU104" s="48">
        <v>0</v>
      </c>
      <c r="DV104" s="49">
        <v>0</v>
      </c>
      <c r="DW104" s="48">
        <v>0</v>
      </c>
      <c r="DX104" s="49">
        <v>0</v>
      </c>
      <c r="DY104" s="48">
        <v>0</v>
      </c>
      <c r="DZ104" s="49">
        <v>0</v>
      </c>
      <c r="EA104" s="48">
        <v>0</v>
      </c>
      <c r="EB104" s="49">
        <v>0</v>
      </c>
      <c r="EC104" s="48">
        <v>0</v>
      </c>
      <c r="ED104" s="49">
        <v>0</v>
      </c>
      <c r="EE104" s="48">
        <v>0</v>
      </c>
      <c r="EF104" s="49">
        <v>0</v>
      </c>
      <c r="EG104" s="48">
        <v>0</v>
      </c>
      <c r="EH104" s="49">
        <v>0</v>
      </c>
      <c r="EI104" s="48">
        <v>0</v>
      </c>
      <c r="EJ104" s="49">
        <v>0</v>
      </c>
      <c r="EK104" s="48">
        <v>0</v>
      </c>
      <c r="EL104" s="49">
        <v>0</v>
      </c>
      <c r="EM104" s="48">
        <v>0</v>
      </c>
      <c r="EN104" s="49">
        <v>0</v>
      </c>
      <c r="EO104" s="48">
        <v>0</v>
      </c>
      <c r="EP104" s="49">
        <v>0</v>
      </c>
      <c r="EQ104" s="48">
        <v>0</v>
      </c>
      <c r="ER104" s="49">
        <v>0</v>
      </c>
      <c r="ES104" s="48">
        <v>0</v>
      </c>
      <c r="ET104" s="49">
        <v>0</v>
      </c>
      <c r="EU104" s="48">
        <v>0</v>
      </c>
      <c r="EV104" s="49">
        <v>0</v>
      </c>
      <c r="EW104" s="48">
        <v>0</v>
      </c>
      <c r="EX104" s="49">
        <v>0</v>
      </c>
      <c r="EY104" s="48">
        <v>0</v>
      </c>
      <c r="EZ104" s="49">
        <v>0</v>
      </c>
      <c r="FA104" s="48">
        <v>0</v>
      </c>
      <c r="FB104" s="49">
        <v>0</v>
      </c>
      <c r="FC104" s="50">
        <v>0</v>
      </c>
      <c r="FD104" s="3"/>
      <c r="FE104" s="35"/>
      <c r="FF104" s="3"/>
      <c r="FG104" s="36"/>
      <c r="FI104" s="51" t="b">
        <v>1</v>
      </c>
    </row>
    <row r="105" spans="1:165" hidden="1" outlineLevel="1">
      <c r="B105" s="52">
        <v>95</v>
      </c>
      <c r="C105" s="73" t="s">
        <v>28</v>
      </c>
      <c r="E105" s="54">
        <v>0</v>
      </c>
      <c r="F105" s="55">
        <v>0</v>
      </c>
      <c r="G105" s="56">
        <v>0</v>
      </c>
      <c r="H105" s="55">
        <v>0</v>
      </c>
      <c r="I105" s="56">
        <v>0</v>
      </c>
      <c r="J105" s="55">
        <v>0</v>
      </c>
      <c r="K105" s="56">
        <v>0</v>
      </c>
      <c r="L105" s="55">
        <v>0</v>
      </c>
      <c r="M105" s="56">
        <v>0</v>
      </c>
      <c r="N105" s="55">
        <v>0</v>
      </c>
      <c r="O105" s="56">
        <v>0</v>
      </c>
      <c r="P105" s="55">
        <v>0</v>
      </c>
      <c r="Q105" s="56">
        <v>0</v>
      </c>
      <c r="R105" s="55">
        <v>0</v>
      </c>
      <c r="S105" s="56">
        <v>0</v>
      </c>
      <c r="T105" s="55">
        <v>0</v>
      </c>
      <c r="U105" s="56">
        <v>0</v>
      </c>
      <c r="V105" s="55">
        <v>0</v>
      </c>
      <c r="W105" s="56">
        <v>0</v>
      </c>
      <c r="X105" s="55">
        <v>0</v>
      </c>
      <c r="Y105" s="56">
        <v>0</v>
      </c>
      <c r="Z105" s="55">
        <v>0</v>
      </c>
      <c r="AA105" s="56">
        <v>0</v>
      </c>
      <c r="AB105" s="55">
        <v>0</v>
      </c>
      <c r="AC105" s="56">
        <v>0</v>
      </c>
      <c r="AD105" s="55">
        <v>0</v>
      </c>
      <c r="AE105" s="56">
        <v>0</v>
      </c>
      <c r="AF105" s="55">
        <v>0</v>
      </c>
      <c r="AG105" s="56">
        <v>0</v>
      </c>
      <c r="AH105" s="55">
        <v>0</v>
      </c>
      <c r="AI105" s="56">
        <v>0</v>
      </c>
      <c r="AJ105" s="55">
        <v>0</v>
      </c>
      <c r="AK105" s="56">
        <v>0</v>
      </c>
      <c r="AL105" s="55">
        <v>0</v>
      </c>
      <c r="AM105" s="56">
        <v>0</v>
      </c>
      <c r="AN105" s="57">
        <v>0</v>
      </c>
      <c r="AO105" s="3"/>
      <c r="AP105" s="21"/>
      <c r="AQ105" s="3"/>
      <c r="AR105" s="54">
        <v>0</v>
      </c>
      <c r="AS105" s="55">
        <v>0</v>
      </c>
      <c r="AT105" s="56">
        <v>0</v>
      </c>
      <c r="AU105" s="55">
        <v>0</v>
      </c>
      <c r="AV105" s="56">
        <v>0</v>
      </c>
      <c r="AW105" s="55">
        <v>0</v>
      </c>
      <c r="AX105" s="56">
        <v>0</v>
      </c>
      <c r="AY105" s="55">
        <v>0</v>
      </c>
      <c r="AZ105" s="56">
        <v>0</v>
      </c>
      <c r="BA105" s="55">
        <v>0</v>
      </c>
      <c r="BB105" s="56">
        <v>0</v>
      </c>
      <c r="BC105" s="55">
        <v>0</v>
      </c>
      <c r="BD105" s="56">
        <v>0</v>
      </c>
      <c r="BE105" s="55">
        <v>0</v>
      </c>
      <c r="BF105" s="56">
        <v>0</v>
      </c>
      <c r="BG105" s="55">
        <v>0</v>
      </c>
      <c r="BH105" s="56">
        <v>0</v>
      </c>
      <c r="BI105" s="55">
        <v>0</v>
      </c>
      <c r="BJ105" s="56">
        <v>0</v>
      </c>
      <c r="BK105" s="55">
        <v>0</v>
      </c>
      <c r="BL105" s="56">
        <v>0</v>
      </c>
      <c r="BM105" s="55">
        <v>0</v>
      </c>
      <c r="BN105" s="56">
        <v>0</v>
      </c>
      <c r="BO105" s="55">
        <v>0</v>
      </c>
      <c r="BP105" s="56">
        <v>0</v>
      </c>
      <c r="BQ105" s="55">
        <v>0</v>
      </c>
      <c r="BR105" s="56">
        <v>0</v>
      </c>
      <c r="BS105" s="55">
        <v>0</v>
      </c>
      <c r="BT105" s="56">
        <v>0</v>
      </c>
      <c r="BU105" s="55">
        <v>0</v>
      </c>
      <c r="BV105" s="56">
        <v>0</v>
      </c>
      <c r="BW105" s="55">
        <v>0</v>
      </c>
      <c r="BX105" s="56">
        <v>0</v>
      </c>
      <c r="BY105" s="55">
        <v>0</v>
      </c>
      <c r="BZ105" s="56">
        <v>0</v>
      </c>
      <c r="CA105" s="57">
        <v>0</v>
      </c>
      <c r="CB105" s="3"/>
      <c r="CC105" s="32"/>
      <c r="CD105" s="3"/>
      <c r="CE105" s="33"/>
      <c r="CF105" s="3"/>
      <c r="CG105" s="54">
        <v>0</v>
      </c>
      <c r="CH105" s="55">
        <v>0</v>
      </c>
      <c r="CI105" s="56">
        <v>0</v>
      </c>
      <c r="CJ105" s="55">
        <v>0</v>
      </c>
      <c r="CK105" s="56">
        <v>0</v>
      </c>
      <c r="CL105" s="55">
        <v>0</v>
      </c>
      <c r="CM105" s="56">
        <v>0</v>
      </c>
      <c r="CN105" s="55">
        <v>0</v>
      </c>
      <c r="CO105" s="56">
        <v>0</v>
      </c>
      <c r="CP105" s="55">
        <v>0</v>
      </c>
      <c r="CQ105" s="56">
        <v>0</v>
      </c>
      <c r="CR105" s="55">
        <v>0</v>
      </c>
      <c r="CS105" s="56">
        <v>0</v>
      </c>
      <c r="CT105" s="55">
        <v>0</v>
      </c>
      <c r="CU105" s="56">
        <v>0</v>
      </c>
      <c r="CV105" s="55">
        <v>0</v>
      </c>
      <c r="CW105" s="56">
        <v>0</v>
      </c>
      <c r="CX105" s="55">
        <v>0</v>
      </c>
      <c r="CY105" s="56">
        <v>0</v>
      </c>
      <c r="CZ105" s="55">
        <v>0</v>
      </c>
      <c r="DA105" s="56">
        <v>0</v>
      </c>
      <c r="DB105" s="55">
        <v>0</v>
      </c>
      <c r="DC105" s="56">
        <v>0</v>
      </c>
      <c r="DD105" s="55">
        <v>0</v>
      </c>
      <c r="DE105" s="56">
        <v>0</v>
      </c>
      <c r="DF105" s="55">
        <v>0</v>
      </c>
      <c r="DG105" s="56">
        <v>0</v>
      </c>
      <c r="DH105" s="55">
        <v>0</v>
      </c>
      <c r="DI105" s="56">
        <v>0</v>
      </c>
      <c r="DJ105" s="55">
        <v>0</v>
      </c>
      <c r="DK105" s="56">
        <v>0</v>
      </c>
      <c r="DL105" s="55">
        <v>0</v>
      </c>
      <c r="DM105" s="56">
        <v>0</v>
      </c>
      <c r="DN105" s="55">
        <v>0</v>
      </c>
      <c r="DO105" s="56">
        <v>0</v>
      </c>
      <c r="DP105" s="57">
        <v>0</v>
      </c>
      <c r="DQ105" s="3"/>
      <c r="DR105" s="34"/>
      <c r="DS105" s="3"/>
      <c r="DT105" s="54">
        <v>0</v>
      </c>
      <c r="DU105" s="55">
        <v>0</v>
      </c>
      <c r="DV105" s="56">
        <v>0</v>
      </c>
      <c r="DW105" s="55">
        <v>0</v>
      </c>
      <c r="DX105" s="56">
        <v>0</v>
      </c>
      <c r="DY105" s="55">
        <v>0</v>
      </c>
      <c r="DZ105" s="56">
        <v>0</v>
      </c>
      <c r="EA105" s="55">
        <v>0</v>
      </c>
      <c r="EB105" s="56">
        <v>0</v>
      </c>
      <c r="EC105" s="55">
        <v>0</v>
      </c>
      <c r="ED105" s="56">
        <v>0</v>
      </c>
      <c r="EE105" s="55">
        <v>0</v>
      </c>
      <c r="EF105" s="56">
        <v>0</v>
      </c>
      <c r="EG105" s="55">
        <v>0</v>
      </c>
      <c r="EH105" s="56">
        <v>0</v>
      </c>
      <c r="EI105" s="55">
        <v>0</v>
      </c>
      <c r="EJ105" s="56">
        <v>0</v>
      </c>
      <c r="EK105" s="55">
        <v>0</v>
      </c>
      <c r="EL105" s="56">
        <v>0</v>
      </c>
      <c r="EM105" s="55">
        <v>0</v>
      </c>
      <c r="EN105" s="56">
        <v>0</v>
      </c>
      <c r="EO105" s="55">
        <v>0</v>
      </c>
      <c r="EP105" s="56">
        <v>0</v>
      </c>
      <c r="EQ105" s="55">
        <v>0</v>
      </c>
      <c r="ER105" s="56">
        <v>0</v>
      </c>
      <c r="ES105" s="55">
        <v>0</v>
      </c>
      <c r="ET105" s="56">
        <v>0</v>
      </c>
      <c r="EU105" s="55">
        <v>0</v>
      </c>
      <c r="EV105" s="56">
        <v>0</v>
      </c>
      <c r="EW105" s="55">
        <v>0</v>
      </c>
      <c r="EX105" s="56">
        <v>0</v>
      </c>
      <c r="EY105" s="55">
        <v>0</v>
      </c>
      <c r="EZ105" s="56">
        <v>0</v>
      </c>
      <c r="FA105" s="55">
        <v>0</v>
      </c>
      <c r="FB105" s="56">
        <v>0</v>
      </c>
      <c r="FC105" s="57">
        <v>0</v>
      </c>
      <c r="FD105" s="3"/>
      <c r="FE105" s="35"/>
      <c r="FF105" s="3"/>
      <c r="FG105" s="36"/>
      <c r="FI105" s="58" t="b">
        <v>1</v>
      </c>
    </row>
    <row r="106" spans="1:165" hidden="1" outlineLevel="1">
      <c r="B106" s="75">
        <v>96</v>
      </c>
      <c r="C106" s="76" t="s">
        <v>29</v>
      </c>
      <c r="E106" s="77">
        <v>0</v>
      </c>
      <c r="F106" s="78">
        <v>0</v>
      </c>
      <c r="G106" s="79">
        <v>0</v>
      </c>
      <c r="H106" s="78">
        <v>0</v>
      </c>
      <c r="I106" s="79">
        <v>0</v>
      </c>
      <c r="J106" s="78">
        <v>0</v>
      </c>
      <c r="K106" s="79">
        <v>0</v>
      </c>
      <c r="L106" s="78">
        <v>0</v>
      </c>
      <c r="M106" s="79">
        <v>0</v>
      </c>
      <c r="N106" s="78">
        <v>0</v>
      </c>
      <c r="O106" s="79">
        <v>0</v>
      </c>
      <c r="P106" s="78">
        <v>0</v>
      </c>
      <c r="Q106" s="79">
        <v>0</v>
      </c>
      <c r="R106" s="78">
        <v>0</v>
      </c>
      <c r="S106" s="79">
        <v>0</v>
      </c>
      <c r="T106" s="78">
        <v>0</v>
      </c>
      <c r="U106" s="79">
        <v>0</v>
      </c>
      <c r="V106" s="78">
        <v>0</v>
      </c>
      <c r="W106" s="79">
        <v>0</v>
      </c>
      <c r="X106" s="78">
        <v>0</v>
      </c>
      <c r="Y106" s="79">
        <v>0</v>
      </c>
      <c r="Z106" s="78">
        <v>0</v>
      </c>
      <c r="AA106" s="79">
        <v>0</v>
      </c>
      <c r="AB106" s="78">
        <v>0</v>
      </c>
      <c r="AC106" s="79">
        <v>0</v>
      </c>
      <c r="AD106" s="78">
        <v>0</v>
      </c>
      <c r="AE106" s="79">
        <v>0</v>
      </c>
      <c r="AF106" s="78">
        <v>0</v>
      </c>
      <c r="AG106" s="79">
        <v>0</v>
      </c>
      <c r="AH106" s="78">
        <v>0</v>
      </c>
      <c r="AI106" s="79">
        <v>0</v>
      </c>
      <c r="AJ106" s="78">
        <v>0</v>
      </c>
      <c r="AK106" s="79">
        <v>0</v>
      </c>
      <c r="AL106" s="78">
        <v>0</v>
      </c>
      <c r="AM106" s="79">
        <v>0</v>
      </c>
      <c r="AN106" s="80">
        <v>0</v>
      </c>
      <c r="AO106" s="3"/>
      <c r="AP106" s="21"/>
      <c r="AQ106" s="3"/>
      <c r="AR106" s="77">
        <v>0</v>
      </c>
      <c r="AS106" s="78">
        <v>0</v>
      </c>
      <c r="AT106" s="79">
        <v>0</v>
      </c>
      <c r="AU106" s="78">
        <v>0</v>
      </c>
      <c r="AV106" s="79">
        <v>0</v>
      </c>
      <c r="AW106" s="78">
        <v>0</v>
      </c>
      <c r="AX106" s="79">
        <v>0</v>
      </c>
      <c r="AY106" s="78">
        <v>0</v>
      </c>
      <c r="AZ106" s="79">
        <v>0</v>
      </c>
      <c r="BA106" s="78">
        <v>0</v>
      </c>
      <c r="BB106" s="79">
        <v>0</v>
      </c>
      <c r="BC106" s="78">
        <v>0</v>
      </c>
      <c r="BD106" s="79">
        <v>0</v>
      </c>
      <c r="BE106" s="78">
        <v>0</v>
      </c>
      <c r="BF106" s="79">
        <v>0</v>
      </c>
      <c r="BG106" s="78">
        <v>0</v>
      </c>
      <c r="BH106" s="79">
        <v>0</v>
      </c>
      <c r="BI106" s="78">
        <v>0</v>
      </c>
      <c r="BJ106" s="79">
        <v>0</v>
      </c>
      <c r="BK106" s="78">
        <v>0</v>
      </c>
      <c r="BL106" s="79">
        <v>0</v>
      </c>
      <c r="BM106" s="78">
        <v>0</v>
      </c>
      <c r="BN106" s="79">
        <v>0</v>
      </c>
      <c r="BO106" s="78">
        <v>0</v>
      </c>
      <c r="BP106" s="79">
        <v>0</v>
      </c>
      <c r="BQ106" s="78">
        <v>0</v>
      </c>
      <c r="BR106" s="79">
        <v>0</v>
      </c>
      <c r="BS106" s="78">
        <v>0</v>
      </c>
      <c r="BT106" s="79">
        <v>0</v>
      </c>
      <c r="BU106" s="78">
        <v>0</v>
      </c>
      <c r="BV106" s="79">
        <v>0</v>
      </c>
      <c r="BW106" s="78">
        <v>0</v>
      </c>
      <c r="BX106" s="79">
        <v>0</v>
      </c>
      <c r="BY106" s="78">
        <v>0</v>
      </c>
      <c r="BZ106" s="79">
        <v>0</v>
      </c>
      <c r="CA106" s="80">
        <v>0</v>
      </c>
      <c r="CB106" s="3"/>
      <c r="CC106" s="32"/>
      <c r="CD106" s="3"/>
      <c r="CE106" s="33"/>
      <c r="CF106" s="3"/>
      <c r="CG106" s="77">
        <v>0</v>
      </c>
      <c r="CH106" s="78">
        <v>0</v>
      </c>
      <c r="CI106" s="79">
        <v>0</v>
      </c>
      <c r="CJ106" s="78">
        <v>0</v>
      </c>
      <c r="CK106" s="79">
        <v>0</v>
      </c>
      <c r="CL106" s="78">
        <v>0</v>
      </c>
      <c r="CM106" s="79">
        <v>0</v>
      </c>
      <c r="CN106" s="78">
        <v>0</v>
      </c>
      <c r="CO106" s="79">
        <v>0</v>
      </c>
      <c r="CP106" s="78">
        <v>0</v>
      </c>
      <c r="CQ106" s="79">
        <v>0</v>
      </c>
      <c r="CR106" s="78">
        <v>0</v>
      </c>
      <c r="CS106" s="79">
        <v>0</v>
      </c>
      <c r="CT106" s="78">
        <v>0</v>
      </c>
      <c r="CU106" s="79">
        <v>0</v>
      </c>
      <c r="CV106" s="78">
        <v>0</v>
      </c>
      <c r="CW106" s="79">
        <v>0</v>
      </c>
      <c r="CX106" s="78">
        <v>0</v>
      </c>
      <c r="CY106" s="79">
        <v>0</v>
      </c>
      <c r="CZ106" s="78">
        <v>0</v>
      </c>
      <c r="DA106" s="79">
        <v>0</v>
      </c>
      <c r="DB106" s="78">
        <v>0</v>
      </c>
      <c r="DC106" s="79">
        <v>0</v>
      </c>
      <c r="DD106" s="78">
        <v>0</v>
      </c>
      <c r="DE106" s="79">
        <v>0</v>
      </c>
      <c r="DF106" s="78">
        <v>0</v>
      </c>
      <c r="DG106" s="79">
        <v>0</v>
      </c>
      <c r="DH106" s="78">
        <v>0</v>
      </c>
      <c r="DI106" s="79">
        <v>0</v>
      </c>
      <c r="DJ106" s="78">
        <v>0</v>
      </c>
      <c r="DK106" s="79">
        <v>0</v>
      </c>
      <c r="DL106" s="78">
        <v>0</v>
      </c>
      <c r="DM106" s="79">
        <v>0</v>
      </c>
      <c r="DN106" s="78">
        <v>0</v>
      </c>
      <c r="DO106" s="79">
        <v>0</v>
      </c>
      <c r="DP106" s="80">
        <v>0</v>
      </c>
      <c r="DQ106" s="3"/>
      <c r="DR106" s="34"/>
      <c r="DS106" s="3"/>
      <c r="DT106" s="77">
        <v>0</v>
      </c>
      <c r="DU106" s="78">
        <v>0</v>
      </c>
      <c r="DV106" s="79">
        <v>0</v>
      </c>
      <c r="DW106" s="78">
        <v>0</v>
      </c>
      <c r="DX106" s="79">
        <v>0</v>
      </c>
      <c r="DY106" s="78">
        <v>0</v>
      </c>
      <c r="DZ106" s="79">
        <v>0</v>
      </c>
      <c r="EA106" s="78">
        <v>0</v>
      </c>
      <c r="EB106" s="79">
        <v>0</v>
      </c>
      <c r="EC106" s="78">
        <v>0</v>
      </c>
      <c r="ED106" s="79">
        <v>0</v>
      </c>
      <c r="EE106" s="78">
        <v>0</v>
      </c>
      <c r="EF106" s="79">
        <v>0</v>
      </c>
      <c r="EG106" s="78">
        <v>0</v>
      </c>
      <c r="EH106" s="79">
        <v>0</v>
      </c>
      <c r="EI106" s="78">
        <v>0</v>
      </c>
      <c r="EJ106" s="79">
        <v>0</v>
      </c>
      <c r="EK106" s="78">
        <v>0</v>
      </c>
      <c r="EL106" s="79">
        <v>0</v>
      </c>
      <c r="EM106" s="78">
        <v>0</v>
      </c>
      <c r="EN106" s="79">
        <v>0</v>
      </c>
      <c r="EO106" s="78">
        <v>0</v>
      </c>
      <c r="EP106" s="79">
        <v>0</v>
      </c>
      <c r="EQ106" s="78">
        <v>0</v>
      </c>
      <c r="ER106" s="79">
        <v>0</v>
      </c>
      <c r="ES106" s="78">
        <v>0</v>
      </c>
      <c r="ET106" s="79">
        <v>0</v>
      </c>
      <c r="EU106" s="78">
        <v>0</v>
      </c>
      <c r="EV106" s="79">
        <v>0</v>
      </c>
      <c r="EW106" s="78">
        <v>0</v>
      </c>
      <c r="EX106" s="79">
        <v>0</v>
      </c>
      <c r="EY106" s="78">
        <v>0</v>
      </c>
      <c r="EZ106" s="79">
        <v>0</v>
      </c>
      <c r="FA106" s="78">
        <v>0</v>
      </c>
      <c r="FB106" s="79">
        <v>0</v>
      </c>
      <c r="FC106" s="80">
        <v>0</v>
      </c>
      <c r="FD106" s="3"/>
      <c r="FE106" s="35"/>
      <c r="FF106" s="3"/>
      <c r="FG106" s="36"/>
      <c r="FI106" s="81" t="b">
        <v>1</v>
      </c>
    </row>
    <row r="107" spans="1:165" hidden="1" outlineLevel="1">
      <c r="B107" s="38">
        <v>97</v>
      </c>
      <c r="C107" s="82" t="s">
        <v>30</v>
      </c>
      <c r="E107" s="40">
        <v>0</v>
      </c>
      <c r="F107" s="41">
        <v>0</v>
      </c>
      <c r="G107" s="42">
        <v>0</v>
      </c>
      <c r="H107" s="41">
        <v>0</v>
      </c>
      <c r="I107" s="42">
        <v>0</v>
      </c>
      <c r="J107" s="41">
        <v>0</v>
      </c>
      <c r="K107" s="42">
        <v>0</v>
      </c>
      <c r="L107" s="41">
        <v>0</v>
      </c>
      <c r="M107" s="42">
        <v>0</v>
      </c>
      <c r="N107" s="41">
        <v>0</v>
      </c>
      <c r="O107" s="42">
        <v>0</v>
      </c>
      <c r="P107" s="41">
        <v>0</v>
      </c>
      <c r="Q107" s="42">
        <v>0</v>
      </c>
      <c r="R107" s="41">
        <v>0</v>
      </c>
      <c r="S107" s="42">
        <v>0</v>
      </c>
      <c r="T107" s="41">
        <v>0</v>
      </c>
      <c r="U107" s="42">
        <v>0</v>
      </c>
      <c r="V107" s="41">
        <v>0</v>
      </c>
      <c r="W107" s="42">
        <v>0</v>
      </c>
      <c r="X107" s="41">
        <v>0</v>
      </c>
      <c r="Y107" s="42">
        <v>0</v>
      </c>
      <c r="Z107" s="41">
        <v>0</v>
      </c>
      <c r="AA107" s="42">
        <v>0</v>
      </c>
      <c r="AB107" s="41">
        <v>0</v>
      </c>
      <c r="AC107" s="42">
        <v>0</v>
      </c>
      <c r="AD107" s="41">
        <v>0</v>
      </c>
      <c r="AE107" s="42">
        <v>0</v>
      </c>
      <c r="AF107" s="41">
        <v>0</v>
      </c>
      <c r="AG107" s="42">
        <v>0</v>
      </c>
      <c r="AH107" s="41">
        <v>0</v>
      </c>
      <c r="AI107" s="42">
        <v>0</v>
      </c>
      <c r="AJ107" s="41">
        <v>0</v>
      </c>
      <c r="AK107" s="42">
        <v>0</v>
      </c>
      <c r="AL107" s="41">
        <v>0</v>
      </c>
      <c r="AM107" s="42">
        <v>0</v>
      </c>
      <c r="AN107" s="43">
        <v>0</v>
      </c>
      <c r="AO107" s="3"/>
      <c r="AP107" s="21"/>
      <c r="AQ107" s="3"/>
      <c r="AR107" s="40">
        <v>0</v>
      </c>
      <c r="AS107" s="41">
        <v>0</v>
      </c>
      <c r="AT107" s="42">
        <v>0</v>
      </c>
      <c r="AU107" s="41">
        <v>0</v>
      </c>
      <c r="AV107" s="42">
        <v>0</v>
      </c>
      <c r="AW107" s="41">
        <v>0</v>
      </c>
      <c r="AX107" s="42">
        <v>0</v>
      </c>
      <c r="AY107" s="41">
        <v>0</v>
      </c>
      <c r="AZ107" s="42">
        <v>0</v>
      </c>
      <c r="BA107" s="41">
        <v>0</v>
      </c>
      <c r="BB107" s="42">
        <v>0</v>
      </c>
      <c r="BC107" s="41">
        <v>0</v>
      </c>
      <c r="BD107" s="42">
        <v>0</v>
      </c>
      <c r="BE107" s="41">
        <v>0</v>
      </c>
      <c r="BF107" s="42">
        <v>0</v>
      </c>
      <c r="BG107" s="41">
        <v>0</v>
      </c>
      <c r="BH107" s="42">
        <v>0</v>
      </c>
      <c r="BI107" s="41">
        <v>0</v>
      </c>
      <c r="BJ107" s="42">
        <v>0</v>
      </c>
      <c r="BK107" s="41">
        <v>0</v>
      </c>
      <c r="BL107" s="42">
        <v>0</v>
      </c>
      <c r="BM107" s="41">
        <v>0</v>
      </c>
      <c r="BN107" s="42">
        <v>0</v>
      </c>
      <c r="BO107" s="41">
        <v>0</v>
      </c>
      <c r="BP107" s="42">
        <v>0</v>
      </c>
      <c r="BQ107" s="41">
        <v>0</v>
      </c>
      <c r="BR107" s="42">
        <v>0</v>
      </c>
      <c r="BS107" s="41">
        <v>0</v>
      </c>
      <c r="BT107" s="42">
        <v>0</v>
      </c>
      <c r="BU107" s="41">
        <v>0</v>
      </c>
      <c r="BV107" s="42">
        <v>0</v>
      </c>
      <c r="BW107" s="41">
        <v>0</v>
      </c>
      <c r="BX107" s="42">
        <v>0</v>
      </c>
      <c r="BY107" s="41">
        <v>0</v>
      </c>
      <c r="BZ107" s="42">
        <v>0</v>
      </c>
      <c r="CA107" s="43">
        <v>0</v>
      </c>
      <c r="CB107" s="3"/>
      <c r="CC107" s="32"/>
      <c r="CD107" s="3"/>
      <c r="CE107" s="33"/>
      <c r="CF107" s="3"/>
      <c r="CG107" s="40">
        <v>0</v>
      </c>
      <c r="CH107" s="41">
        <v>0</v>
      </c>
      <c r="CI107" s="42">
        <v>0</v>
      </c>
      <c r="CJ107" s="41">
        <v>0</v>
      </c>
      <c r="CK107" s="42">
        <v>0</v>
      </c>
      <c r="CL107" s="41">
        <v>0</v>
      </c>
      <c r="CM107" s="42">
        <v>0</v>
      </c>
      <c r="CN107" s="41">
        <v>0</v>
      </c>
      <c r="CO107" s="42">
        <v>0</v>
      </c>
      <c r="CP107" s="41">
        <v>0</v>
      </c>
      <c r="CQ107" s="42">
        <v>0</v>
      </c>
      <c r="CR107" s="41">
        <v>0</v>
      </c>
      <c r="CS107" s="42">
        <v>0</v>
      </c>
      <c r="CT107" s="41">
        <v>0</v>
      </c>
      <c r="CU107" s="42">
        <v>0</v>
      </c>
      <c r="CV107" s="41">
        <v>0</v>
      </c>
      <c r="CW107" s="42">
        <v>0</v>
      </c>
      <c r="CX107" s="41">
        <v>0</v>
      </c>
      <c r="CY107" s="42">
        <v>0</v>
      </c>
      <c r="CZ107" s="41">
        <v>0</v>
      </c>
      <c r="DA107" s="42">
        <v>0</v>
      </c>
      <c r="DB107" s="41">
        <v>0</v>
      </c>
      <c r="DC107" s="42">
        <v>0</v>
      </c>
      <c r="DD107" s="41">
        <v>0</v>
      </c>
      <c r="DE107" s="42">
        <v>0</v>
      </c>
      <c r="DF107" s="41">
        <v>0</v>
      </c>
      <c r="DG107" s="42">
        <v>0</v>
      </c>
      <c r="DH107" s="41">
        <v>0</v>
      </c>
      <c r="DI107" s="42">
        <v>0</v>
      </c>
      <c r="DJ107" s="41">
        <v>0</v>
      </c>
      <c r="DK107" s="42">
        <v>0</v>
      </c>
      <c r="DL107" s="41">
        <v>0</v>
      </c>
      <c r="DM107" s="42">
        <v>0</v>
      </c>
      <c r="DN107" s="41">
        <v>0</v>
      </c>
      <c r="DO107" s="42">
        <v>0</v>
      </c>
      <c r="DP107" s="43">
        <v>0</v>
      </c>
      <c r="DQ107" s="3"/>
      <c r="DR107" s="34"/>
      <c r="DS107" s="3"/>
      <c r="DT107" s="40">
        <v>0</v>
      </c>
      <c r="DU107" s="41">
        <v>0</v>
      </c>
      <c r="DV107" s="42">
        <v>0</v>
      </c>
      <c r="DW107" s="41">
        <v>0</v>
      </c>
      <c r="DX107" s="42">
        <v>0</v>
      </c>
      <c r="DY107" s="41">
        <v>0</v>
      </c>
      <c r="DZ107" s="42">
        <v>0</v>
      </c>
      <c r="EA107" s="41">
        <v>0</v>
      </c>
      <c r="EB107" s="42">
        <v>0</v>
      </c>
      <c r="EC107" s="41">
        <v>0</v>
      </c>
      <c r="ED107" s="42">
        <v>0</v>
      </c>
      <c r="EE107" s="41">
        <v>0</v>
      </c>
      <c r="EF107" s="42">
        <v>0</v>
      </c>
      <c r="EG107" s="41">
        <v>0</v>
      </c>
      <c r="EH107" s="42">
        <v>0</v>
      </c>
      <c r="EI107" s="41">
        <v>0</v>
      </c>
      <c r="EJ107" s="42">
        <v>0</v>
      </c>
      <c r="EK107" s="41">
        <v>0</v>
      </c>
      <c r="EL107" s="42">
        <v>0</v>
      </c>
      <c r="EM107" s="41">
        <v>0</v>
      </c>
      <c r="EN107" s="42">
        <v>0</v>
      </c>
      <c r="EO107" s="41">
        <v>0</v>
      </c>
      <c r="EP107" s="42">
        <v>0</v>
      </c>
      <c r="EQ107" s="41">
        <v>0</v>
      </c>
      <c r="ER107" s="42">
        <v>0</v>
      </c>
      <c r="ES107" s="41">
        <v>0</v>
      </c>
      <c r="ET107" s="42">
        <v>0</v>
      </c>
      <c r="EU107" s="41">
        <v>0</v>
      </c>
      <c r="EV107" s="42">
        <v>0</v>
      </c>
      <c r="EW107" s="41">
        <v>0</v>
      </c>
      <c r="EX107" s="42">
        <v>0</v>
      </c>
      <c r="EY107" s="41">
        <v>0</v>
      </c>
      <c r="EZ107" s="42">
        <v>0</v>
      </c>
      <c r="FA107" s="41">
        <v>0</v>
      </c>
      <c r="FB107" s="42">
        <v>0</v>
      </c>
      <c r="FC107" s="43">
        <v>0</v>
      </c>
      <c r="FD107" s="3"/>
      <c r="FE107" s="35"/>
      <c r="FF107" s="3"/>
      <c r="FG107" s="36"/>
      <c r="FI107" s="44" t="b">
        <v>1</v>
      </c>
    </row>
    <row r="108" spans="1:165" hidden="1" outlineLevel="1">
      <c r="B108" s="75">
        <v>98</v>
      </c>
      <c r="C108" s="76" t="s">
        <v>31</v>
      </c>
      <c r="E108" s="77">
        <v>0</v>
      </c>
      <c r="F108" s="78">
        <v>0</v>
      </c>
      <c r="G108" s="79">
        <v>0</v>
      </c>
      <c r="H108" s="78">
        <v>0</v>
      </c>
      <c r="I108" s="79">
        <v>0</v>
      </c>
      <c r="J108" s="78">
        <v>0</v>
      </c>
      <c r="K108" s="79">
        <v>0</v>
      </c>
      <c r="L108" s="78">
        <v>0</v>
      </c>
      <c r="M108" s="79">
        <v>0</v>
      </c>
      <c r="N108" s="78">
        <v>0</v>
      </c>
      <c r="O108" s="79">
        <v>0</v>
      </c>
      <c r="P108" s="78">
        <v>0</v>
      </c>
      <c r="Q108" s="79">
        <v>0</v>
      </c>
      <c r="R108" s="78">
        <v>0</v>
      </c>
      <c r="S108" s="79">
        <v>0</v>
      </c>
      <c r="T108" s="78">
        <v>0</v>
      </c>
      <c r="U108" s="79">
        <v>0</v>
      </c>
      <c r="V108" s="78">
        <v>0</v>
      </c>
      <c r="W108" s="79">
        <v>0</v>
      </c>
      <c r="X108" s="78">
        <v>0</v>
      </c>
      <c r="Y108" s="79">
        <v>0</v>
      </c>
      <c r="Z108" s="78">
        <v>0</v>
      </c>
      <c r="AA108" s="79">
        <v>0</v>
      </c>
      <c r="AB108" s="78">
        <v>0</v>
      </c>
      <c r="AC108" s="79">
        <v>0</v>
      </c>
      <c r="AD108" s="78">
        <v>0</v>
      </c>
      <c r="AE108" s="79">
        <v>0</v>
      </c>
      <c r="AF108" s="78">
        <v>0</v>
      </c>
      <c r="AG108" s="79">
        <v>0</v>
      </c>
      <c r="AH108" s="78">
        <v>0</v>
      </c>
      <c r="AI108" s="79">
        <v>0</v>
      </c>
      <c r="AJ108" s="78">
        <v>0</v>
      </c>
      <c r="AK108" s="79">
        <v>0</v>
      </c>
      <c r="AL108" s="78">
        <v>0</v>
      </c>
      <c r="AM108" s="79">
        <v>0</v>
      </c>
      <c r="AN108" s="80">
        <v>0</v>
      </c>
      <c r="AO108" s="3"/>
      <c r="AP108" s="21"/>
      <c r="AQ108" s="3"/>
      <c r="AR108" s="77">
        <v>0</v>
      </c>
      <c r="AS108" s="78">
        <v>0</v>
      </c>
      <c r="AT108" s="79">
        <v>0</v>
      </c>
      <c r="AU108" s="78">
        <v>0</v>
      </c>
      <c r="AV108" s="79">
        <v>0</v>
      </c>
      <c r="AW108" s="78">
        <v>0</v>
      </c>
      <c r="AX108" s="79">
        <v>0</v>
      </c>
      <c r="AY108" s="78">
        <v>0</v>
      </c>
      <c r="AZ108" s="79">
        <v>0</v>
      </c>
      <c r="BA108" s="78">
        <v>0</v>
      </c>
      <c r="BB108" s="79">
        <v>0</v>
      </c>
      <c r="BC108" s="78">
        <v>0</v>
      </c>
      <c r="BD108" s="79">
        <v>0</v>
      </c>
      <c r="BE108" s="78">
        <v>0</v>
      </c>
      <c r="BF108" s="79">
        <v>0</v>
      </c>
      <c r="BG108" s="78">
        <v>0</v>
      </c>
      <c r="BH108" s="79">
        <v>0</v>
      </c>
      <c r="BI108" s="78">
        <v>0</v>
      </c>
      <c r="BJ108" s="79">
        <v>0</v>
      </c>
      <c r="BK108" s="78">
        <v>0</v>
      </c>
      <c r="BL108" s="79">
        <v>0</v>
      </c>
      <c r="BM108" s="78">
        <v>0</v>
      </c>
      <c r="BN108" s="79">
        <v>0</v>
      </c>
      <c r="BO108" s="78">
        <v>0</v>
      </c>
      <c r="BP108" s="79">
        <v>0</v>
      </c>
      <c r="BQ108" s="78">
        <v>0</v>
      </c>
      <c r="BR108" s="79">
        <v>0</v>
      </c>
      <c r="BS108" s="78">
        <v>0</v>
      </c>
      <c r="BT108" s="79">
        <v>0</v>
      </c>
      <c r="BU108" s="78">
        <v>0</v>
      </c>
      <c r="BV108" s="79">
        <v>0</v>
      </c>
      <c r="BW108" s="78">
        <v>0</v>
      </c>
      <c r="BX108" s="79">
        <v>0</v>
      </c>
      <c r="BY108" s="78">
        <v>0</v>
      </c>
      <c r="BZ108" s="79">
        <v>0</v>
      </c>
      <c r="CA108" s="80">
        <v>0</v>
      </c>
      <c r="CB108" s="3"/>
      <c r="CC108" s="32"/>
      <c r="CD108" s="3"/>
      <c r="CE108" s="33"/>
      <c r="CF108" s="3"/>
      <c r="CG108" s="77">
        <v>0</v>
      </c>
      <c r="CH108" s="78">
        <v>0</v>
      </c>
      <c r="CI108" s="79">
        <v>0</v>
      </c>
      <c r="CJ108" s="78">
        <v>0</v>
      </c>
      <c r="CK108" s="79">
        <v>0</v>
      </c>
      <c r="CL108" s="78">
        <v>0</v>
      </c>
      <c r="CM108" s="79">
        <v>0</v>
      </c>
      <c r="CN108" s="78">
        <v>0</v>
      </c>
      <c r="CO108" s="79">
        <v>0</v>
      </c>
      <c r="CP108" s="78">
        <v>0</v>
      </c>
      <c r="CQ108" s="79">
        <v>0</v>
      </c>
      <c r="CR108" s="78">
        <v>0</v>
      </c>
      <c r="CS108" s="79">
        <v>0</v>
      </c>
      <c r="CT108" s="78">
        <v>0</v>
      </c>
      <c r="CU108" s="79">
        <v>0</v>
      </c>
      <c r="CV108" s="78">
        <v>0</v>
      </c>
      <c r="CW108" s="79">
        <v>0</v>
      </c>
      <c r="CX108" s="78">
        <v>0</v>
      </c>
      <c r="CY108" s="79">
        <v>0</v>
      </c>
      <c r="CZ108" s="78">
        <v>0</v>
      </c>
      <c r="DA108" s="79">
        <v>0</v>
      </c>
      <c r="DB108" s="78">
        <v>0</v>
      </c>
      <c r="DC108" s="79">
        <v>0</v>
      </c>
      <c r="DD108" s="78">
        <v>0</v>
      </c>
      <c r="DE108" s="79">
        <v>0</v>
      </c>
      <c r="DF108" s="78">
        <v>0</v>
      </c>
      <c r="DG108" s="79">
        <v>0</v>
      </c>
      <c r="DH108" s="78">
        <v>0</v>
      </c>
      <c r="DI108" s="79">
        <v>0</v>
      </c>
      <c r="DJ108" s="78">
        <v>0</v>
      </c>
      <c r="DK108" s="79">
        <v>0</v>
      </c>
      <c r="DL108" s="78">
        <v>0</v>
      </c>
      <c r="DM108" s="79">
        <v>0</v>
      </c>
      <c r="DN108" s="78">
        <v>0</v>
      </c>
      <c r="DO108" s="79">
        <v>0</v>
      </c>
      <c r="DP108" s="80">
        <v>0</v>
      </c>
      <c r="DQ108" s="3"/>
      <c r="DR108" s="34"/>
      <c r="DS108" s="3"/>
      <c r="DT108" s="77">
        <v>0</v>
      </c>
      <c r="DU108" s="78">
        <v>0</v>
      </c>
      <c r="DV108" s="79">
        <v>0</v>
      </c>
      <c r="DW108" s="78">
        <v>0</v>
      </c>
      <c r="DX108" s="79">
        <v>0</v>
      </c>
      <c r="DY108" s="78">
        <v>0</v>
      </c>
      <c r="DZ108" s="79">
        <v>0</v>
      </c>
      <c r="EA108" s="78">
        <v>0</v>
      </c>
      <c r="EB108" s="79">
        <v>0</v>
      </c>
      <c r="EC108" s="78">
        <v>0</v>
      </c>
      <c r="ED108" s="79">
        <v>0</v>
      </c>
      <c r="EE108" s="78">
        <v>0</v>
      </c>
      <c r="EF108" s="79">
        <v>0</v>
      </c>
      <c r="EG108" s="78">
        <v>0</v>
      </c>
      <c r="EH108" s="79">
        <v>0</v>
      </c>
      <c r="EI108" s="78">
        <v>0</v>
      </c>
      <c r="EJ108" s="79">
        <v>0</v>
      </c>
      <c r="EK108" s="78">
        <v>0</v>
      </c>
      <c r="EL108" s="79">
        <v>0</v>
      </c>
      <c r="EM108" s="78">
        <v>0</v>
      </c>
      <c r="EN108" s="79">
        <v>0</v>
      </c>
      <c r="EO108" s="78">
        <v>0</v>
      </c>
      <c r="EP108" s="79">
        <v>0</v>
      </c>
      <c r="EQ108" s="78">
        <v>0</v>
      </c>
      <c r="ER108" s="79">
        <v>0</v>
      </c>
      <c r="ES108" s="78">
        <v>0</v>
      </c>
      <c r="ET108" s="79">
        <v>0</v>
      </c>
      <c r="EU108" s="78">
        <v>0</v>
      </c>
      <c r="EV108" s="79">
        <v>0</v>
      </c>
      <c r="EW108" s="78">
        <v>0</v>
      </c>
      <c r="EX108" s="79">
        <v>0</v>
      </c>
      <c r="EY108" s="78">
        <v>0</v>
      </c>
      <c r="EZ108" s="79">
        <v>0</v>
      </c>
      <c r="FA108" s="78">
        <v>0</v>
      </c>
      <c r="FB108" s="79">
        <v>0</v>
      </c>
      <c r="FC108" s="80">
        <v>0</v>
      </c>
      <c r="FD108" s="3"/>
      <c r="FE108" s="35"/>
      <c r="FF108" s="3"/>
      <c r="FG108" s="36"/>
      <c r="FI108" s="81" t="b">
        <v>1</v>
      </c>
    </row>
    <row r="109" spans="1:165" hidden="1" outlineLevel="1">
      <c r="B109" s="38">
        <v>99</v>
      </c>
      <c r="C109" s="82" t="s">
        <v>32</v>
      </c>
      <c r="E109" s="40">
        <v>0</v>
      </c>
      <c r="F109" s="41">
        <v>0</v>
      </c>
      <c r="G109" s="42">
        <v>0</v>
      </c>
      <c r="H109" s="41">
        <v>0</v>
      </c>
      <c r="I109" s="42">
        <v>0</v>
      </c>
      <c r="J109" s="41">
        <v>0</v>
      </c>
      <c r="K109" s="42">
        <v>0</v>
      </c>
      <c r="L109" s="41">
        <v>0</v>
      </c>
      <c r="M109" s="42">
        <v>0</v>
      </c>
      <c r="N109" s="41">
        <v>0</v>
      </c>
      <c r="O109" s="42">
        <v>0</v>
      </c>
      <c r="P109" s="41">
        <v>0</v>
      </c>
      <c r="Q109" s="42">
        <v>0</v>
      </c>
      <c r="R109" s="41">
        <v>0</v>
      </c>
      <c r="S109" s="42">
        <v>0</v>
      </c>
      <c r="T109" s="41">
        <v>0</v>
      </c>
      <c r="U109" s="42">
        <v>0</v>
      </c>
      <c r="V109" s="41">
        <v>0</v>
      </c>
      <c r="W109" s="42">
        <v>0</v>
      </c>
      <c r="X109" s="41">
        <v>0</v>
      </c>
      <c r="Y109" s="42">
        <v>0</v>
      </c>
      <c r="Z109" s="41">
        <v>0</v>
      </c>
      <c r="AA109" s="42">
        <v>0</v>
      </c>
      <c r="AB109" s="41">
        <v>0</v>
      </c>
      <c r="AC109" s="42">
        <v>0</v>
      </c>
      <c r="AD109" s="41">
        <v>0</v>
      </c>
      <c r="AE109" s="42">
        <v>0</v>
      </c>
      <c r="AF109" s="41">
        <v>0</v>
      </c>
      <c r="AG109" s="42">
        <v>0</v>
      </c>
      <c r="AH109" s="41">
        <v>0</v>
      </c>
      <c r="AI109" s="42">
        <v>0</v>
      </c>
      <c r="AJ109" s="41">
        <v>0</v>
      </c>
      <c r="AK109" s="42">
        <v>0</v>
      </c>
      <c r="AL109" s="41">
        <v>0</v>
      </c>
      <c r="AM109" s="42">
        <v>0</v>
      </c>
      <c r="AN109" s="43">
        <v>0</v>
      </c>
      <c r="AO109" s="3"/>
      <c r="AP109" s="21"/>
      <c r="AQ109" s="3"/>
      <c r="AR109" s="40">
        <v>0</v>
      </c>
      <c r="AS109" s="41">
        <v>0</v>
      </c>
      <c r="AT109" s="42">
        <v>0</v>
      </c>
      <c r="AU109" s="41">
        <v>0</v>
      </c>
      <c r="AV109" s="42">
        <v>0</v>
      </c>
      <c r="AW109" s="41">
        <v>0</v>
      </c>
      <c r="AX109" s="42">
        <v>0</v>
      </c>
      <c r="AY109" s="41">
        <v>0</v>
      </c>
      <c r="AZ109" s="42">
        <v>0</v>
      </c>
      <c r="BA109" s="41">
        <v>0</v>
      </c>
      <c r="BB109" s="42">
        <v>0</v>
      </c>
      <c r="BC109" s="41">
        <v>0</v>
      </c>
      <c r="BD109" s="42">
        <v>0</v>
      </c>
      <c r="BE109" s="41">
        <v>0</v>
      </c>
      <c r="BF109" s="42">
        <v>0</v>
      </c>
      <c r="BG109" s="41">
        <v>0</v>
      </c>
      <c r="BH109" s="42">
        <v>0</v>
      </c>
      <c r="BI109" s="41">
        <v>0</v>
      </c>
      <c r="BJ109" s="42">
        <v>0</v>
      </c>
      <c r="BK109" s="41">
        <v>0</v>
      </c>
      <c r="BL109" s="42">
        <v>0</v>
      </c>
      <c r="BM109" s="41">
        <v>0</v>
      </c>
      <c r="BN109" s="42">
        <v>0</v>
      </c>
      <c r="BO109" s="41">
        <v>0</v>
      </c>
      <c r="BP109" s="42">
        <v>0</v>
      </c>
      <c r="BQ109" s="41">
        <v>0</v>
      </c>
      <c r="BR109" s="42">
        <v>0</v>
      </c>
      <c r="BS109" s="41">
        <v>0</v>
      </c>
      <c r="BT109" s="42">
        <v>0</v>
      </c>
      <c r="BU109" s="41">
        <v>0</v>
      </c>
      <c r="BV109" s="42">
        <v>0</v>
      </c>
      <c r="BW109" s="41">
        <v>0</v>
      </c>
      <c r="BX109" s="42">
        <v>0</v>
      </c>
      <c r="BY109" s="41">
        <v>0</v>
      </c>
      <c r="BZ109" s="42">
        <v>0</v>
      </c>
      <c r="CA109" s="43">
        <v>0</v>
      </c>
      <c r="CB109" s="3"/>
      <c r="CC109" s="32"/>
      <c r="CD109" s="3"/>
      <c r="CE109" s="33"/>
      <c r="CF109" s="3"/>
      <c r="CG109" s="40">
        <v>0</v>
      </c>
      <c r="CH109" s="41">
        <v>0</v>
      </c>
      <c r="CI109" s="42">
        <v>0</v>
      </c>
      <c r="CJ109" s="41">
        <v>0</v>
      </c>
      <c r="CK109" s="42">
        <v>0</v>
      </c>
      <c r="CL109" s="41">
        <v>0</v>
      </c>
      <c r="CM109" s="42">
        <v>0</v>
      </c>
      <c r="CN109" s="41">
        <v>0</v>
      </c>
      <c r="CO109" s="42">
        <v>0</v>
      </c>
      <c r="CP109" s="41">
        <v>0</v>
      </c>
      <c r="CQ109" s="42">
        <v>0</v>
      </c>
      <c r="CR109" s="41">
        <v>0</v>
      </c>
      <c r="CS109" s="42">
        <v>0</v>
      </c>
      <c r="CT109" s="41">
        <v>0</v>
      </c>
      <c r="CU109" s="42">
        <v>0</v>
      </c>
      <c r="CV109" s="41">
        <v>0</v>
      </c>
      <c r="CW109" s="42">
        <v>0</v>
      </c>
      <c r="CX109" s="41">
        <v>0</v>
      </c>
      <c r="CY109" s="42">
        <v>0</v>
      </c>
      <c r="CZ109" s="41">
        <v>0</v>
      </c>
      <c r="DA109" s="42">
        <v>0</v>
      </c>
      <c r="DB109" s="41">
        <v>0</v>
      </c>
      <c r="DC109" s="42">
        <v>0</v>
      </c>
      <c r="DD109" s="41">
        <v>0</v>
      </c>
      <c r="DE109" s="42">
        <v>0</v>
      </c>
      <c r="DF109" s="41">
        <v>0</v>
      </c>
      <c r="DG109" s="42">
        <v>0</v>
      </c>
      <c r="DH109" s="41">
        <v>0</v>
      </c>
      <c r="DI109" s="42">
        <v>0</v>
      </c>
      <c r="DJ109" s="41">
        <v>0</v>
      </c>
      <c r="DK109" s="42">
        <v>0</v>
      </c>
      <c r="DL109" s="41">
        <v>0</v>
      </c>
      <c r="DM109" s="42">
        <v>0</v>
      </c>
      <c r="DN109" s="41">
        <v>0</v>
      </c>
      <c r="DO109" s="42">
        <v>0</v>
      </c>
      <c r="DP109" s="43">
        <v>0</v>
      </c>
      <c r="DQ109" s="3"/>
      <c r="DR109" s="34"/>
      <c r="DS109" s="3"/>
      <c r="DT109" s="40">
        <v>0</v>
      </c>
      <c r="DU109" s="41">
        <v>0</v>
      </c>
      <c r="DV109" s="42">
        <v>0</v>
      </c>
      <c r="DW109" s="41">
        <v>0</v>
      </c>
      <c r="DX109" s="42">
        <v>0</v>
      </c>
      <c r="DY109" s="41">
        <v>0</v>
      </c>
      <c r="DZ109" s="42">
        <v>0</v>
      </c>
      <c r="EA109" s="41">
        <v>0</v>
      </c>
      <c r="EB109" s="42">
        <v>0</v>
      </c>
      <c r="EC109" s="41">
        <v>0</v>
      </c>
      <c r="ED109" s="42">
        <v>0</v>
      </c>
      <c r="EE109" s="41">
        <v>0</v>
      </c>
      <c r="EF109" s="42">
        <v>0</v>
      </c>
      <c r="EG109" s="41">
        <v>0</v>
      </c>
      <c r="EH109" s="42">
        <v>0</v>
      </c>
      <c r="EI109" s="41">
        <v>0</v>
      </c>
      <c r="EJ109" s="42">
        <v>0</v>
      </c>
      <c r="EK109" s="41">
        <v>0</v>
      </c>
      <c r="EL109" s="42">
        <v>0</v>
      </c>
      <c r="EM109" s="41">
        <v>0</v>
      </c>
      <c r="EN109" s="42">
        <v>0</v>
      </c>
      <c r="EO109" s="41">
        <v>0</v>
      </c>
      <c r="EP109" s="42">
        <v>0</v>
      </c>
      <c r="EQ109" s="41">
        <v>0</v>
      </c>
      <c r="ER109" s="42">
        <v>0</v>
      </c>
      <c r="ES109" s="41">
        <v>0</v>
      </c>
      <c r="ET109" s="42">
        <v>0</v>
      </c>
      <c r="EU109" s="41">
        <v>0</v>
      </c>
      <c r="EV109" s="42">
        <v>0</v>
      </c>
      <c r="EW109" s="41">
        <v>0</v>
      </c>
      <c r="EX109" s="42">
        <v>0</v>
      </c>
      <c r="EY109" s="41">
        <v>0</v>
      </c>
      <c r="EZ109" s="42">
        <v>0</v>
      </c>
      <c r="FA109" s="41">
        <v>0</v>
      </c>
      <c r="FB109" s="42">
        <v>0</v>
      </c>
      <c r="FC109" s="43">
        <v>0</v>
      </c>
      <c r="FD109" s="3"/>
      <c r="FE109" s="35"/>
      <c r="FF109" s="3"/>
      <c r="FG109" s="36"/>
      <c r="FI109" s="44" t="b">
        <v>1</v>
      </c>
    </row>
    <row r="110" spans="1:165" hidden="1" outlineLevel="1">
      <c r="B110" s="45">
        <v>100</v>
      </c>
      <c r="C110" s="74" t="s">
        <v>33</v>
      </c>
      <c r="E110" s="47">
        <v>0</v>
      </c>
      <c r="F110" s="48">
        <v>0</v>
      </c>
      <c r="G110" s="49">
        <v>0</v>
      </c>
      <c r="H110" s="48">
        <v>0</v>
      </c>
      <c r="I110" s="49">
        <v>0</v>
      </c>
      <c r="J110" s="48">
        <v>0</v>
      </c>
      <c r="K110" s="49">
        <v>0</v>
      </c>
      <c r="L110" s="48">
        <v>0</v>
      </c>
      <c r="M110" s="49">
        <v>0</v>
      </c>
      <c r="N110" s="48">
        <v>0</v>
      </c>
      <c r="O110" s="49">
        <v>0</v>
      </c>
      <c r="P110" s="48">
        <v>0</v>
      </c>
      <c r="Q110" s="49">
        <v>0</v>
      </c>
      <c r="R110" s="48">
        <v>0</v>
      </c>
      <c r="S110" s="49">
        <v>0</v>
      </c>
      <c r="T110" s="48">
        <v>0</v>
      </c>
      <c r="U110" s="49">
        <v>0</v>
      </c>
      <c r="V110" s="48">
        <v>0</v>
      </c>
      <c r="W110" s="49">
        <v>0</v>
      </c>
      <c r="X110" s="48">
        <v>0</v>
      </c>
      <c r="Y110" s="49">
        <v>0</v>
      </c>
      <c r="Z110" s="48">
        <v>0</v>
      </c>
      <c r="AA110" s="49">
        <v>0</v>
      </c>
      <c r="AB110" s="48">
        <v>0</v>
      </c>
      <c r="AC110" s="49">
        <v>0</v>
      </c>
      <c r="AD110" s="48">
        <v>0</v>
      </c>
      <c r="AE110" s="49">
        <v>0</v>
      </c>
      <c r="AF110" s="48">
        <v>0</v>
      </c>
      <c r="AG110" s="49">
        <v>0</v>
      </c>
      <c r="AH110" s="48">
        <v>0</v>
      </c>
      <c r="AI110" s="49">
        <v>0</v>
      </c>
      <c r="AJ110" s="48">
        <v>0</v>
      </c>
      <c r="AK110" s="49">
        <v>0</v>
      </c>
      <c r="AL110" s="48">
        <v>0</v>
      </c>
      <c r="AM110" s="49">
        <v>0</v>
      </c>
      <c r="AN110" s="50">
        <v>0</v>
      </c>
      <c r="AO110" s="3"/>
      <c r="AP110" s="21"/>
      <c r="AQ110" s="3"/>
      <c r="AR110" s="47">
        <v>0</v>
      </c>
      <c r="AS110" s="48">
        <v>0</v>
      </c>
      <c r="AT110" s="49">
        <v>0</v>
      </c>
      <c r="AU110" s="48">
        <v>0</v>
      </c>
      <c r="AV110" s="49">
        <v>0</v>
      </c>
      <c r="AW110" s="48">
        <v>0</v>
      </c>
      <c r="AX110" s="49">
        <v>0</v>
      </c>
      <c r="AY110" s="48">
        <v>0</v>
      </c>
      <c r="AZ110" s="49">
        <v>0</v>
      </c>
      <c r="BA110" s="48">
        <v>0</v>
      </c>
      <c r="BB110" s="49">
        <v>0</v>
      </c>
      <c r="BC110" s="48">
        <v>0</v>
      </c>
      <c r="BD110" s="49">
        <v>0</v>
      </c>
      <c r="BE110" s="48">
        <v>0</v>
      </c>
      <c r="BF110" s="49">
        <v>0</v>
      </c>
      <c r="BG110" s="48">
        <v>0</v>
      </c>
      <c r="BH110" s="49">
        <v>0</v>
      </c>
      <c r="BI110" s="48">
        <v>0</v>
      </c>
      <c r="BJ110" s="49">
        <v>0</v>
      </c>
      <c r="BK110" s="48">
        <v>0</v>
      </c>
      <c r="BL110" s="49">
        <v>0</v>
      </c>
      <c r="BM110" s="48">
        <v>0</v>
      </c>
      <c r="BN110" s="49">
        <v>0</v>
      </c>
      <c r="BO110" s="48">
        <v>0</v>
      </c>
      <c r="BP110" s="49">
        <v>0</v>
      </c>
      <c r="BQ110" s="48">
        <v>0</v>
      </c>
      <c r="BR110" s="49">
        <v>0</v>
      </c>
      <c r="BS110" s="48">
        <v>0</v>
      </c>
      <c r="BT110" s="49">
        <v>0</v>
      </c>
      <c r="BU110" s="48">
        <v>0</v>
      </c>
      <c r="BV110" s="49">
        <v>0</v>
      </c>
      <c r="BW110" s="48">
        <v>0</v>
      </c>
      <c r="BX110" s="49">
        <v>0</v>
      </c>
      <c r="BY110" s="48">
        <v>0</v>
      </c>
      <c r="BZ110" s="49">
        <v>0</v>
      </c>
      <c r="CA110" s="50">
        <v>0</v>
      </c>
      <c r="CB110" s="3"/>
      <c r="CC110" s="32"/>
      <c r="CD110" s="3"/>
      <c r="CE110" s="33"/>
      <c r="CF110" s="3"/>
      <c r="CG110" s="47">
        <v>0</v>
      </c>
      <c r="CH110" s="48">
        <v>0</v>
      </c>
      <c r="CI110" s="49">
        <v>0</v>
      </c>
      <c r="CJ110" s="48">
        <v>0</v>
      </c>
      <c r="CK110" s="49">
        <v>0</v>
      </c>
      <c r="CL110" s="48">
        <v>0</v>
      </c>
      <c r="CM110" s="49">
        <v>0</v>
      </c>
      <c r="CN110" s="48">
        <v>0</v>
      </c>
      <c r="CO110" s="49">
        <v>0</v>
      </c>
      <c r="CP110" s="48">
        <v>0</v>
      </c>
      <c r="CQ110" s="49">
        <v>0</v>
      </c>
      <c r="CR110" s="48">
        <v>0</v>
      </c>
      <c r="CS110" s="49">
        <v>0</v>
      </c>
      <c r="CT110" s="48">
        <v>0</v>
      </c>
      <c r="CU110" s="49">
        <v>0</v>
      </c>
      <c r="CV110" s="48">
        <v>0</v>
      </c>
      <c r="CW110" s="49">
        <v>0</v>
      </c>
      <c r="CX110" s="48">
        <v>0</v>
      </c>
      <c r="CY110" s="49">
        <v>0</v>
      </c>
      <c r="CZ110" s="48">
        <v>0</v>
      </c>
      <c r="DA110" s="49">
        <v>0</v>
      </c>
      <c r="DB110" s="48">
        <v>0</v>
      </c>
      <c r="DC110" s="49">
        <v>0</v>
      </c>
      <c r="DD110" s="48">
        <v>0</v>
      </c>
      <c r="DE110" s="49">
        <v>0</v>
      </c>
      <c r="DF110" s="48">
        <v>0</v>
      </c>
      <c r="DG110" s="49">
        <v>0</v>
      </c>
      <c r="DH110" s="48">
        <v>0</v>
      </c>
      <c r="DI110" s="49">
        <v>0</v>
      </c>
      <c r="DJ110" s="48">
        <v>0</v>
      </c>
      <c r="DK110" s="49">
        <v>0</v>
      </c>
      <c r="DL110" s="48">
        <v>0</v>
      </c>
      <c r="DM110" s="49">
        <v>0</v>
      </c>
      <c r="DN110" s="48">
        <v>0</v>
      </c>
      <c r="DO110" s="49">
        <v>0</v>
      </c>
      <c r="DP110" s="50">
        <v>0</v>
      </c>
      <c r="DQ110" s="3"/>
      <c r="DR110" s="34"/>
      <c r="DS110" s="3"/>
      <c r="DT110" s="47">
        <v>0</v>
      </c>
      <c r="DU110" s="48">
        <v>0</v>
      </c>
      <c r="DV110" s="49">
        <v>0</v>
      </c>
      <c r="DW110" s="48">
        <v>0</v>
      </c>
      <c r="DX110" s="49">
        <v>0</v>
      </c>
      <c r="DY110" s="48">
        <v>0</v>
      </c>
      <c r="DZ110" s="49">
        <v>0</v>
      </c>
      <c r="EA110" s="48">
        <v>0</v>
      </c>
      <c r="EB110" s="49">
        <v>0</v>
      </c>
      <c r="EC110" s="48">
        <v>0</v>
      </c>
      <c r="ED110" s="49">
        <v>0</v>
      </c>
      <c r="EE110" s="48">
        <v>0</v>
      </c>
      <c r="EF110" s="49">
        <v>0</v>
      </c>
      <c r="EG110" s="48">
        <v>0</v>
      </c>
      <c r="EH110" s="49">
        <v>0</v>
      </c>
      <c r="EI110" s="48">
        <v>0</v>
      </c>
      <c r="EJ110" s="49">
        <v>0</v>
      </c>
      <c r="EK110" s="48">
        <v>0</v>
      </c>
      <c r="EL110" s="49">
        <v>0</v>
      </c>
      <c r="EM110" s="48">
        <v>0</v>
      </c>
      <c r="EN110" s="49">
        <v>0</v>
      </c>
      <c r="EO110" s="48">
        <v>0</v>
      </c>
      <c r="EP110" s="49">
        <v>0</v>
      </c>
      <c r="EQ110" s="48">
        <v>0</v>
      </c>
      <c r="ER110" s="49">
        <v>0</v>
      </c>
      <c r="ES110" s="48">
        <v>0</v>
      </c>
      <c r="ET110" s="49">
        <v>0</v>
      </c>
      <c r="EU110" s="48">
        <v>0</v>
      </c>
      <c r="EV110" s="49">
        <v>0</v>
      </c>
      <c r="EW110" s="48">
        <v>0</v>
      </c>
      <c r="EX110" s="49">
        <v>0</v>
      </c>
      <c r="EY110" s="48">
        <v>0</v>
      </c>
      <c r="EZ110" s="49">
        <v>0</v>
      </c>
      <c r="FA110" s="48">
        <v>0</v>
      </c>
      <c r="FB110" s="49">
        <v>0</v>
      </c>
      <c r="FC110" s="50">
        <v>0</v>
      </c>
      <c r="FD110" s="3"/>
      <c r="FE110" s="35"/>
      <c r="FF110" s="3"/>
      <c r="FG110" s="36"/>
      <c r="FI110" s="51" t="b">
        <v>1</v>
      </c>
    </row>
    <row r="111" spans="1:165" hidden="1" outlineLevel="1">
      <c r="B111" s="52">
        <v>101</v>
      </c>
      <c r="C111" s="73" t="s">
        <v>34</v>
      </c>
      <c r="E111" s="54">
        <v>0</v>
      </c>
      <c r="F111" s="55">
        <v>0</v>
      </c>
      <c r="G111" s="56">
        <v>0</v>
      </c>
      <c r="H111" s="55">
        <v>0</v>
      </c>
      <c r="I111" s="56">
        <v>0</v>
      </c>
      <c r="J111" s="55">
        <v>0</v>
      </c>
      <c r="K111" s="56">
        <v>0</v>
      </c>
      <c r="L111" s="55">
        <v>0</v>
      </c>
      <c r="M111" s="56">
        <v>0</v>
      </c>
      <c r="N111" s="55">
        <v>0</v>
      </c>
      <c r="O111" s="56">
        <v>0</v>
      </c>
      <c r="P111" s="55">
        <v>0</v>
      </c>
      <c r="Q111" s="56">
        <v>0</v>
      </c>
      <c r="R111" s="55">
        <v>0</v>
      </c>
      <c r="S111" s="56">
        <v>0</v>
      </c>
      <c r="T111" s="55">
        <v>0</v>
      </c>
      <c r="U111" s="56">
        <v>0</v>
      </c>
      <c r="V111" s="55">
        <v>0</v>
      </c>
      <c r="W111" s="56">
        <v>0</v>
      </c>
      <c r="X111" s="55">
        <v>0</v>
      </c>
      <c r="Y111" s="56">
        <v>0</v>
      </c>
      <c r="Z111" s="55">
        <v>0</v>
      </c>
      <c r="AA111" s="56">
        <v>0</v>
      </c>
      <c r="AB111" s="55">
        <v>0</v>
      </c>
      <c r="AC111" s="56">
        <v>0</v>
      </c>
      <c r="AD111" s="55">
        <v>0</v>
      </c>
      <c r="AE111" s="56">
        <v>0</v>
      </c>
      <c r="AF111" s="55">
        <v>0</v>
      </c>
      <c r="AG111" s="56">
        <v>0</v>
      </c>
      <c r="AH111" s="55">
        <v>0</v>
      </c>
      <c r="AI111" s="56">
        <v>0</v>
      </c>
      <c r="AJ111" s="55">
        <v>0</v>
      </c>
      <c r="AK111" s="56">
        <v>0</v>
      </c>
      <c r="AL111" s="55">
        <v>0</v>
      </c>
      <c r="AM111" s="56">
        <v>0</v>
      </c>
      <c r="AN111" s="57">
        <v>0</v>
      </c>
      <c r="AO111" s="3"/>
      <c r="AP111" s="21"/>
      <c r="AQ111" s="3"/>
      <c r="AR111" s="54">
        <v>0</v>
      </c>
      <c r="AS111" s="55">
        <v>0</v>
      </c>
      <c r="AT111" s="56">
        <v>0</v>
      </c>
      <c r="AU111" s="55">
        <v>0</v>
      </c>
      <c r="AV111" s="56">
        <v>0</v>
      </c>
      <c r="AW111" s="55">
        <v>0</v>
      </c>
      <c r="AX111" s="56">
        <v>0</v>
      </c>
      <c r="AY111" s="55">
        <v>0</v>
      </c>
      <c r="AZ111" s="56">
        <v>0</v>
      </c>
      <c r="BA111" s="55">
        <v>0</v>
      </c>
      <c r="BB111" s="56">
        <v>0</v>
      </c>
      <c r="BC111" s="55">
        <v>0</v>
      </c>
      <c r="BD111" s="56">
        <v>0</v>
      </c>
      <c r="BE111" s="55">
        <v>0</v>
      </c>
      <c r="BF111" s="56">
        <v>0</v>
      </c>
      <c r="BG111" s="55">
        <v>0</v>
      </c>
      <c r="BH111" s="56">
        <v>0</v>
      </c>
      <c r="BI111" s="55">
        <v>0</v>
      </c>
      <c r="BJ111" s="56">
        <v>0</v>
      </c>
      <c r="BK111" s="55">
        <v>0</v>
      </c>
      <c r="BL111" s="56">
        <v>0</v>
      </c>
      <c r="BM111" s="55">
        <v>0</v>
      </c>
      <c r="BN111" s="56">
        <v>0</v>
      </c>
      <c r="BO111" s="55">
        <v>0</v>
      </c>
      <c r="BP111" s="56">
        <v>0</v>
      </c>
      <c r="BQ111" s="55">
        <v>0</v>
      </c>
      <c r="BR111" s="56">
        <v>0</v>
      </c>
      <c r="BS111" s="55">
        <v>0</v>
      </c>
      <c r="BT111" s="56">
        <v>0</v>
      </c>
      <c r="BU111" s="55">
        <v>0</v>
      </c>
      <c r="BV111" s="56">
        <v>0</v>
      </c>
      <c r="BW111" s="55">
        <v>0</v>
      </c>
      <c r="BX111" s="56">
        <v>0</v>
      </c>
      <c r="BY111" s="55">
        <v>0</v>
      </c>
      <c r="BZ111" s="56">
        <v>0</v>
      </c>
      <c r="CA111" s="57">
        <v>0</v>
      </c>
      <c r="CB111" s="3"/>
      <c r="CC111" s="32"/>
      <c r="CD111" s="3"/>
      <c r="CE111" s="33"/>
      <c r="CF111" s="3"/>
      <c r="CG111" s="54">
        <v>0</v>
      </c>
      <c r="CH111" s="55">
        <v>0</v>
      </c>
      <c r="CI111" s="56">
        <v>0</v>
      </c>
      <c r="CJ111" s="55">
        <v>0</v>
      </c>
      <c r="CK111" s="56">
        <v>0</v>
      </c>
      <c r="CL111" s="55">
        <v>0</v>
      </c>
      <c r="CM111" s="56">
        <v>0</v>
      </c>
      <c r="CN111" s="55">
        <v>0</v>
      </c>
      <c r="CO111" s="56">
        <v>0</v>
      </c>
      <c r="CP111" s="55">
        <v>0</v>
      </c>
      <c r="CQ111" s="56">
        <v>0</v>
      </c>
      <c r="CR111" s="55">
        <v>0</v>
      </c>
      <c r="CS111" s="56">
        <v>0</v>
      </c>
      <c r="CT111" s="55">
        <v>0</v>
      </c>
      <c r="CU111" s="56">
        <v>0</v>
      </c>
      <c r="CV111" s="55">
        <v>0</v>
      </c>
      <c r="CW111" s="56">
        <v>0</v>
      </c>
      <c r="CX111" s="55">
        <v>0</v>
      </c>
      <c r="CY111" s="56">
        <v>0</v>
      </c>
      <c r="CZ111" s="55">
        <v>0</v>
      </c>
      <c r="DA111" s="56">
        <v>0</v>
      </c>
      <c r="DB111" s="55">
        <v>0</v>
      </c>
      <c r="DC111" s="56">
        <v>0</v>
      </c>
      <c r="DD111" s="55">
        <v>0</v>
      </c>
      <c r="DE111" s="56">
        <v>0</v>
      </c>
      <c r="DF111" s="55">
        <v>0</v>
      </c>
      <c r="DG111" s="56">
        <v>0</v>
      </c>
      <c r="DH111" s="55">
        <v>0</v>
      </c>
      <c r="DI111" s="56">
        <v>0</v>
      </c>
      <c r="DJ111" s="55">
        <v>0</v>
      </c>
      <c r="DK111" s="56">
        <v>0</v>
      </c>
      <c r="DL111" s="55">
        <v>0</v>
      </c>
      <c r="DM111" s="56">
        <v>0</v>
      </c>
      <c r="DN111" s="55">
        <v>0</v>
      </c>
      <c r="DO111" s="56">
        <v>0</v>
      </c>
      <c r="DP111" s="57">
        <v>0</v>
      </c>
      <c r="DQ111" s="3"/>
      <c r="DR111" s="34"/>
      <c r="DS111" s="3"/>
      <c r="DT111" s="54">
        <v>0</v>
      </c>
      <c r="DU111" s="55">
        <v>0</v>
      </c>
      <c r="DV111" s="56">
        <v>0</v>
      </c>
      <c r="DW111" s="55">
        <v>0</v>
      </c>
      <c r="DX111" s="56">
        <v>0</v>
      </c>
      <c r="DY111" s="55">
        <v>0</v>
      </c>
      <c r="DZ111" s="56">
        <v>0</v>
      </c>
      <c r="EA111" s="55">
        <v>0</v>
      </c>
      <c r="EB111" s="56">
        <v>0</v>
      </c>
      <c r="EC111" s="55">
        <v>0</v>
      </c>
      <c r="ED111" s="56">
        <v>0</v>
      </c>
      <c r="EE111" s="55">
        <v>0</v>
      </c>
      <c r="EF111" s="56">
        <v>0</v>
      </c>
      <c r="EG111" s="55">
        <v>0</v>
      </c>
      <c r="EH111" s="56">
        <v>0</v>
      </c>
      <c r="EI111" s="55">
        <v>0</v>
      </c>
      <c r="EJ111" s="56">
        <v>0</v>
      </c>
      <c r="EK111" s="55">
        <v>0</v>
      </c>
      <c r="EL111" s="56">
        <v>0</v>
      </c>
      <c r="EM111" s="55">
        <v>0</v>
      </c>
      <c r="EN111" s="56">
        <v>0</v>
      </c>
      <c r="EO111" s="55">
        <v>0</v>
      </c>
      <c r="EP111" s="56">
        <v>0</v>
      </c>
      <c r="EQ111" s="55">
        <v>0</v>
      </c>
      <c r="ER111" s="56">
        <v>0</v>
      </c>
      <c r="ES111" s="55">
        <v>0</v>
      </c>
      <c r="ET111" s="56">
        <v>0</v>
      </c>
      <c r="EU111" s="55">
        <v>0</v>
      </c>
      <c r="EV111" s="56">
        <v>0</v>
      </c>
      <c r="EW111" s="55">
        <v>0</v>
      </c>
      <c r="EX111" s="56">
        <v>0</v>
      </c>
      <c r="EY111" s="55">
        <v>0</v>
      </c>
      <c r="EZ111" s="56">
        <v>0</v>
      </c>
      <c r="FA111" s="55">
        <v>0</v>
      </c>
      <c r="FB111" s="56">
        <v>0</v>
      </c>
      <c r="FC111" s="57">
        <v>0</v>
      </c>
      <c r="FD111" s="3"/>
      <c r="FE111" s="35"/>
      <c r="FF111" s="3"/>
      <c r="FG111" s="36"/>
      <c r="FI111" s="58" t="b">
        <v>1</v>
      </c>
    </row>
    <row r="112" spans="1:165" hidden="1" outlineLevel="1">
      <c r="B112" s="45">
        <v>102</v>
      </c>
      <c r="C112" s="74" t="s">
        <v>35</v>
      </c>
      <c r="E112" s="47">
        <v>0</v>
      </c>
      <c r="F112" s="48">
        <v>0</v>
      </c>
      <c r="G112" s="49">
        <v>0</v>
      </c>
      <c r="H112" s="48">
        <v>0</v>
      </c>
      <c r="I112" s="49">
        <v>0</v>
      </c>
      <c r="J112" s="48">
        <v>0</v>
      </c>
      <c r="K112" s="49">
        <v>0</v>
      </c>
      <c r="L112" s="48">
        <v>0</v>
      </c>
      <c r="M112" s="49">
        <v>0</v>
      </c>
      <c r="N112" s="48">
        <v>0</v>
      </c>
      <c r="O112" s="49">
        <v>0</v>
      </c>
      <c r="P112" s="48">
        <v>0</v>
      </c>
      <c r="Q112" s="49">
        <v>0</v>
      </c>
      <c r="R112" s="48">
        <v>0</v>
      </c>
      <c r="S112" s="49">
        <v>0</v>
      </c>
      <c r="T112" s="48">
        <v>0</v>
      </c>
      <c r="U112" s="49">
        <v>0</v>
      </c>
      <c r="V112" s="48">
        <v>0</v>
      </c>
      <c r="W112" s="49">
        <v>0</v>
      </c>
      <c r="X112" s="48">
        <v>0</v>
      </c>
      <c r="Y112" s="49">
        <v>0</v>
      </c>
      <c r="Z112" s="48">
        <v>0</v>
      </c>
      <c r="AA112" s="49">
        <v>0</v>
      </c>
      <c r="AB112" s="48">
        <v>0</v>
      </c>
      <c r="AC112" s="49">
        <v>0</v>
      </c>
      <c r="AD112" s="48">
        <v>0</v>
      </c>
      <c r="AE112" s="49">
        <v>0</v>
      </c>
      <c r="AF112" s="48">
        <v>0</v>
      </c>
      <c r="AG112" s="49">
        <v>0</v>
      </c>
      <c r="AH112" s="48">
        <v>0</v>
      </c>
      <c r="AI112" s="49">
        <v>0</v>
      </c>
      <c r="AJ112" s="48">
        <v>0</v>
      </c>
      <c r="AK112" s="49">
        <v>0</v>
      </c>
      <c r="AL112" s="48">
        <v>0</v>
      </c>
      <c r="AM112" s="49">
        <v>0</v>
      </c>
      <c r="AN112" s="50">
        <v>0</v>
      </c>
      <c r="AO112" s="3"/>
      <c r="AP112" s="21"/>
      <c r="AQ112" s="3"/>
      <c r="AR112" s="47">
        <v>0</v>
      </c>
      <c r="AS112" s="48">
        <v>0</v>
      </c>
      <c r="AT112" s="49">
        <v>0</v>
      </c>
      <c r="AU112" s="48">
        <v>0</v>
      </c>
      <c r="AV112" s="49">
        <v>0</v>
      </c>
      <c r="AW112" s="48">
        <v>0</v>
      </c>
      <c r="AX112" s="49">
        <v>0</v>
      </c>
      <c r="AY112" s="48">
        <v>0</v>
      </c>
      <c r="AZ112" s="49">
        <v>0</v>
      </c>
      <c r="BA112" s="48">
        <v>0</v>
      </c>
      <c r="BB112" s="49">
        <v>0</v>
      </c>
      <c r="BC112" s="48">
        <v>0</v>
      </c>
      <c r="BD112" s="49">
        <v>0</v>
      </c>
      <c r="BE112" s="48">
        <v>0</v>
      </c>
      <c r="BF112" s="49">
        <v>0</v>
      </c>
      <c r="BG112" s="48">
        <v>0</v>
      </c>
      <c r="BH112" s="49">
        <v>0</v>
      </c>
      <c r="BI112" s="48">
        <v>0</v>
      </c>
      <c r="BJ112" s="49">
        <v>0</v>
      </c>
      <c r="BK112" s="48">
        <v>0</v>
      </c>
      <c r="BL112" s="49">
        <v>0</v>
      </c>
      <c r="BM112" s="48">
        <v>0</v>
      </c>
      <c r="BN112" s="49">
        <v>0</v>
      </c>
      <c r="BO112" s="48">
        <v>0</v>
      </c>
      <c r="BP112" s="49">
        <v>0</v>
      </c>
      <c r="BQ112" s="48">
        <v>0</v>
      </c>
      <c r="BR112" s="49">
        <v>0</v>
      </c>
      <c r="BS112" s="48">
        <v>0</v>
      </c>
      <c r="BT112" s="49">
        <v>0</v>
      </c>
      <c r="BU112" s="48">
        <v>0</v>
      </c>
      <c r="BV112" s="49">
        <v>0</v>
      </c>
      <c r="BW112" s="48">
        <v>0</v>
      </c>
      <c r="BX112" s="49">
        <v>0</v>
      </c>
      <c r="BY112" s="48">
        <v>0</v>
      </c>
      <c r="BZ112" s="49">
        <v>0</v>
      </c>
      <c r="CA112" s="50">
        <v>0</v>
      </c>
      <c r="CB112" s="3"/>
      <c r="CC112" s="32"/>
      <c r="CD112" s="3"/>
      <c r="CE112" s="33"/>
      <c r="CF112" s="3"/>
      <c r="CG112" s="47">
        <v>0</v>
      </c>
      <c r="CH112" s="48">
        <v>0</v>
      </c>
      <c r="CI112" s="49">
        <v>0</v>
      </c>
      <c r="CJ112" s="48">
        <v>0</v>
      </c>
      <c r="CK112" s="49">
        <v>0</v>
      </c>
      <c r="CL112" s="48">
        <v>0</v>
      </c>
      <c r="CM112" s="49">
        <v>0</v>
      </c>
      <c r="CN112" s="48">
        <v>0</v>
      </c>
      <c r="CO112" s="49">
        <v>0</v>
      </c>
      <c r="CP112" s="48">
        <v>0</v>
      </c>
      <c r="CQ112" s="49">
        <v>0</v>
      </c>
      <c r="CR112" s="48">
        <v>0</v>
      </c>
      <c r="CS112" s="49">
        <v>0</v>
      </c>
      <c r="CT112" s="48">
        <v>0</v>
      </c>
      <c r="CU112" s="49">
        <v>0</v>
      </c>
      <c r="CV112" s="48">
        <v>0</v>
      </c>
      <c r="CW112" s="49">
        <v>0</v>
      </c>
      <c r="CX112" s="48">
        <v>0</v>
      </c>
      <c r="CY112" s="49">
        <v>0</v>
      </c>
      <c r="CZ112" s="48">
        <v>0</v>
      </c>
      <c r="DA112" s="49">
        <v>0</v>
      </c>
      <c r="DB112" s="48">
        <v>0</v>
      </c>
      <c r="DC112" s="49">
        <v>0</v>
      </c>
      <c r="DD112" s="48">
        <v>0</v>
      </c>
      <c r="DE112" s="49">
        <v>0</v>
      </c>
      <c r="DF112" s="48">
        <v>0</v>
      </c>
      <c r="DG112" s="49">
        <v>0</v>
      </c>
      <c r="DH112" s="48">
        <v>0</v>
      </c>
      <c r="DI112" s="49">
        <v>0</v>
      </c>
      <c r="DJ112" s="48">
        <v>0</v>
      </c>
      <c r="DK112" s="49">
        <v>0</v>
      </c>
      <c r="DL112" s="48">
        <v>0</v>
      </c>
      <c r="DM112" s="49">
        <v>0</v>
      </c>
      <c r="DN112" s="48">
        <v>0</v>
      </c>
      <c r="DO112" s="49">
        <v>0</v>
      </c>
      <c r="DP112" s="50">
        <v>0</v>
      </c>
      <c r="DQ112" s="3"/>
      <c r="DR112" s="34"/>
      <c r="DS112" s="3"/>
      <c r="DT112" s="47">
        <v>0</v>
      </c>
      <c r="DU112" s="48">
        <v>0</v>
      </c>
      <c r="DV112" s="49">
        <v>0</v>
      </c>
      <c r="DW112" s="48">
        <v>0</v>
      </c>
      <c r="DX112" s="49">
        <v>0</v>
      </c>
      <c r="DY112" s="48">
        <v>0</v>
      </c>
      <c r="DZ112" s="49">
        <v>0</v>
      </c>
      <c r="EA112" s="48">
        <v>0</v>
      </c>
      <c r="EB112" s="49">
        <v>0</v>
      </c>
      <c r="EC112" s="48">
        <v>0</v>
      </c>
      <c r="ED112" s="49">
        <v>0</v>
      </c>
      <c r="EE112" s="48">
        <v>0</v>
      </c>
      <c r="EF112" s="49">
        <v>0</v>
      </c>
      <c r="EG112" s="48">
        <v>0</v>
      </c>
      <c r="EH112" s="49">
        <v>0</v>
      </c>
      <c r="EI112" s="48">
        <v>0</v>
      </c>
      <c r="EJ112" s="49">
        <v>0</v>
      </c>
      <c r="EK112" s="48">
        <v>0</v>
      </c>
      <c r="EL112" s="49">
        <v>0</v>
      </c>
      <c r="EM112" s="48">
        <v>0</v>
      </c>
      <c r="EN112" s="49">
        <v>0</v>
      </c>
      <c r="EO112" s="48">
        <v>0</v>
      </c>
      <c r="EP112" s="49">
        <v>0</v>
      </c>
      <c r="EQ112" s="48">
        <v>0</v>
      </c>
      <c r="ER112" s="49">
        <v>0</v>
      </c>
      <c r="ES112" s="48">
        <v>0</v>
      </c>
      <c r="ET112" s="49">
        <v>0</v>
      </c>
      <c r="EU112" s="48">
        <v>0</v>
      </c>
      <c r="EV112" s="49">
        <v>0</v>
      </c>
      <c r="EW112" s="48">
        <v>0</v>
      </c>
      <c r="EX112" s="49">
        <v>0</v>
      </c>
      <c r="EY112" s="48">
        <v>0</v>
      </c>
      <c r="EZ112" s="49">
        <v>0</v>
      </c>
      <c r="FA112" s="48">
        <v>0</v>
      </c>
      <c r="FB112" s="49">
        <v>0</v>
      </c>
      <c r="FC112" s="50">
        <v>0</v>
      </c>
      <c r="FD112" s="3"/>
      <c r="FE112" s="35"/>
      <c r="FF112" s="3"/>
      <c r="FG112" s="36"/>
      <c r="FI112" s="51" t="b">
        <v>1</v>
      </c>
    </row>
    <row r="113" spans="2:165" hidden="1" outlineLevel="1">
      <c r="B113" s="52">
        <v>103</v>
      </c>
      <c r="C113" s="73" t="s">
        <v>36</v>
      </c>
      <c r="E113" s="54">
        <v>0</v>
      </c>
      <c r="F113" s="55">
        <v>0</v>
      </c>
      <c r="G113" s="56">
        <v>0</v>
      </c>
      <c r="H113" s="55">
        <v>0</v>
      </c>
      <c r="I113" s="56">
        <v>0</v>
      </c>
      <c r="J113" s="55">
        <v>0</v>
      </c>
      <c r="K113" s="56">
        <v>0</v>
      </c>
      <c r="L113" s="55">
        <v>0</v>
      </c>
      <c r="M113" s="56">
        <v>0</v>
      </c>
      <c r="N113" s="55">
        <v>0</v>
      </c>
      <c r="O113" s="56">
        <v>0</v>
      </c>
      <c r="P113" s="55">
        <v>0</v>
      </c>
      <c r="Q113" s="56">
        <v>0</v>
      </c>
      <c r="R113" s="55">
        <v>0</v>
      </c>
      <c r="S113" s="56">
        <v>0</v>
      </c>
      <c r="T113" s="55">
        <v>0</v>
      </c>
      <c r="U113" s="56">
        <v>0</v>
      </c>
      <c r="V113" s="55">
        <v>0</v>
      </c>
      <c r="W113" s="56">
        <v>0</v>
      </c>
      <c r="X113" s="55">
        <v>0</v>
      </c>
      <c r="Y113" s="56">
        <v>0</v>
      </c>
      <c r="Z113" s="55">
        <v>0</v>
      </c>
      <c r="AA113" s="56">
        <v>0</v>
      </c>
      <c r="AB113" s="55">
        <v>0</v>
      </c>
      <c r="AC113" s="56">
        <v>0</v>
      </c>
      <c r="AD113" s="55">
        <v>0</v>
      </c>
      <c r="AE113" s="56">
        <v>0</v>
      </c>
      <c r="AF113" s="55">
        <v>0</v>
      </c>
      <c r="AG113" s="56">
        <v>0</v>
      </c>
      <c r="AH113" s="55">
        <v>0</v>
      </c>
      <c r="AI113" s="56">
        <v>0</v>
      </c>
      <c r="AJ113" s="55">
        <v>0</v>
      </c>
      <c r="AK113" s="56">
        <v>0</v>
      </c>
      <c r="AL113" s="55">
        <v>0</v>
      </c>
      <c r="AM113" s="56">
        <v>0</v>
      </c>
      <c r="AN113" s="57">
        <v>0</v>
      </c>
      <c r="AO113" s="3"/>
      <c r="AP113" s="21"/>
      <c r="AQ113" s="3"/>
      <c r="AR113" s="54">
        <v>0</v>
      </c>
      <c r="AS113" s="55">
        <v>0</v>
      </c>
      <c r="AT113" s="56">
        <v>0</v>
      </c>
      <c r="AU113" s="55">
        <v>0</v>
      </c>
      <c r="AV113" s="56">
        <v>0</v>
      </c>
      <c r="AW113" s="55">
        <v>0</v>
      </c>
      <c r="AX113" s="56">
        <v>0</v>
      </c>
      <c r="AY113" s="55">
        <v>0</v>
      </c>
      <c r="AZ113" s="56">
        <v>0</v>
      </c>
      <c r="BA113" s="55">
        <v>0</v>
      </c>
      <c r="BB113" s="56">
        <v>0</v>
      </c>
      <c r="BC113" s="55">
        <v>0</v>
      </c>
      <c r="BD113" s="56">
        <v>0</v>
      </c>
      <c r="BE113" s="55">
        <v>0</v>
      </c>
      <c r="BF113" s="56">
        <v>0</v>
      </c>
      <c r="BG113" s="55">
        <v>0</v>
      </c>
      <c r="BH113" s="56">
        <v>0</v>
      </c>
      <c r="BI113" s="55">
        <v>0</v>
      </c>
      <c r="BJ113" s="56">
        <v>0</v>
      </c>
      <c r="BK113" s="55">
        <v>0</v>
      </c>
      <c r="BL113" s="56">
        <v>0</v>
      </c>
      <c r="BM113" s="55">
        <v>0</v>
      </c>
      <c r="BN113" s="56">
        <v>0</v>
      </c>
      <c r="BO113" s="55">
        <v>0</v>
      </c>
      <c r="BP113" s="56">
        <v>0</v>
      </c>
      <c r="BQ113" s="55">
        <v>0</v>
      </c>
      <c r="BR113" s="56">
        <v>0</v>
      </c>
      <c r="BS113" s="55">
        <v>0</v>
      </c>
      <c r="BT113" s="56">
        <v>0</v>
      </c>
      <c r="BU113" s="55">
        <v>0</v>
      </c>
      <c r="BV113" s="56">
        <v>0</v>
      </c>
      <c r="BW113" s="55">
        <v>0</v>
      </c>
      <c r="BX113" s="56">
        <v>0</v>
      </c>
      <c r="BY113" s="55">
        <v>0</v>
      </c>
      <c r="BZ113" s="56">
        <v>0</v>
      </c>
      <c r="CA113" s="57">
        <v>0</v>
      </c>
      <c r="CB113" s="3"/>
      <c r="CC113" s="32"/>
      <c r="CD113" s="3"/>
      <c r="CE113" s="33"/>
      <c r="CF113" s="3"/>
      <c r="CG113" s="54">
        <v>0</v>
      </c>
      <c r="CH113" s="55">
        <v>0</v>
      </c>
      <c r="CI113" s="56">
        <v>0</v>
      </c>
      <c r="CJ113" s="55">
        <v>0</v>
      </c>
      <c r="CK113" s="56">
        <v>0</v>
      </c>
      <c r="CL113" s="55">
        <v>0</v>
      </c>
      <c r="CM113" s="56">
        <v>0</v>
      </c>
      <c r="CN113" s="55">
        <v>0</v>
      </c>
      <c r="CO113" s="56">
        <v>0</v>
      </c>
      <c r="CP113" s="55">
        <v>0</v>
      </c>
      <c r="CQ113" s="56">
        <v>0</v>
      </c>
      <c r="CR113" s="55">
        <v>0</v>
      </c>
      <c r="CS113" s="56">
        <v>0</v>
      </c>
      <c r="CT113" s="55">
        <v>0</v>
      </c>
      <c r="CU113" s="56">
        <v>0</v>
      </c>
      <c r="CV113" s="55">
        <v>0</v>
      </c>
      <c r="CW113" s="56">
        <v>0</v>
      </c>
      <c r="CX113" s="55">
        <v>0</v>
      </c>
      <c r="CY113" s="56">
        <v>0</v>
      </c>
      <c r="CZ113" s="55">
        <v>0</v>
      </c>
      <c r="DA113" s="56">
        <v>0</v>
      </c>
      <c r="DB113" s="55">
        <v>0</v>
      </c>
      <c r="DC113" s="56">
        <v>0</v>
      </c>
      <c r="DD113" s="55">
        <v>0</v>
      </c>
      <c r="DE113" s="56">
        <v>0</v>
      </c>
      <c r="DF113" s="55">
        <v>0</v>
      </c>
      <c r="DG113" s="56">
        <v>0</v>
      </c>
      <c r="DH113" s="55">
        <v>0</v>
      </c>
      <c r="DI113" s="56">
        <v>0</v>
      </c>
      <c r="DJ113" s="55">
        <v>0</v>
      </c>
      <c r="DK113" s="56">
        <v>0</v>
      </c>
      <c r="DL113" s="55">
        <v>0</v>
      </c>
      <c r="DM113" s="56">
        <v>0</v>
      </c>
      <c r="DN113" s="55">
        <v>0</v>
      </c>
      <c r="DO113" s="56">
        <v>0</v>
      </c>
      <c r="DP113" s="57">
        <v>0</v>
      </c>
      <c r="DQ113" s="3"/>
      <c r="DR113" s="34"/>
      <c r="DS113" s="3"/>
      <c r="DT113" s="54">
        <v>0</v>
      </c>
      <c r="DU113" s="55">
        <v>0</v>
      </c>
      <c r="DV113" s="56">
        <v>0</v>
      </c>
      <c r="DW113" s="55">
        <v>0</v>
      </c>
      <c r="DX113" s="56">
        <v>0</v>
      </c>
      <c r="DY113" s="55">
        <v>0</v>
      </c>
      <c r="DZ113" s="56">
        <v>0</v>
      </c>
      <c r="EA113" s="55">
        <v>0</v>
      </c>
      <c r="EB113" s="56">
        <v>0</v>
      </c>
      <c r="EC113" s="55">
        <v>0</v>
      </c>
      <c r="ED113" s="56">
        <v>0</v>
      </c>
      <c r="EE113" s="55">
        <v>0</v>
      </c>
      <c r="EF113" s="56">
        <v>0</v>
      </c>
      <c r="EG113" s="55">
        <v>0</v>
      </c>
      <c r="EH113" s="56">
        <v>0</v>
      </c>
      <c r="EI113" s="55">
        <v>0</v>
      </c>
      <c r="EJ113" s="56">
        <v>0</v>
      </c>
      <c r="EK113" s="55">
        <v>0</v>
      </c>
      <c r="EL113" s="56">
        <v>0</v>
      </c>
      <c r="EM113" s="55">
        <v>0</v>
      </c>
      <c r="EN113" s="56">
        <v>0</v>
      </c>
      <c r="EO113" s="55">
        <v>0</v>
      </c>
      <c r="EP113" s="56">
        <v>0</v>
      </c>
      <c r="EQ113" s="55">
        <v>0</v>
      </c>
      <c r="ER113" s="56">
        <v>0</v>
      </c>
      <c r="ES113" s="55">
        <v>0</v>
      </c>
      <c r="ET113" s="56">
        <v>0</v>
      </c>
      <c r="EU113" s="55">
        <v>0</v>
      </c>
      <c r="EV113" s="56">
        <v>0</v>
      </c>
      <c r="EW113" s="55">
        <v>0</v>
      </c>
      <c r="EX113" s="56">
        <v>0</v>
      </c>
      <c r="EY113" s="55">
        <v>0</v>
      </c>
      <c r="EZ113" s="56">
        <v>0</v>
      </c>
      <c r="FA113" s="55">
        <v>0</v>
      </c>
      <c r="FB113" s="56">
        <v>0</v>
      </c>
      <c r="FC113" s="57">
        <v>0</v>
      </c>
      <c r="FD113" s="3"/>
      <c r="FE113" s="35"/>
      <c r="FF113" s="3"/>
      <c r="FG113" s="36"/>
      <c r="FI113" s="58" t="b">
        <v>1</v>
      </c>
    </row>
    <row r="114" spans="2:165" hidden="1" outlineLevel="1">
      <c r="B114" s="45">
        <v>104</v>
      </c>
      <c r="C114" s="74" t="s">
        <v>37</v>
      </c>
      <c r="E114" s="47">
        <v>0</v>
      </c>
      <c r="F114" s="48">
        <v>0</v>
      </c>
      <c r="G114" s="49">
        <v>0</v>
      </c>
      <c r="H114" s="48">
        <v>0</v>
      </c>
      <c r="I114" s="49">
        <v>0</v>
      </c>
      <c r="J114" s="48">
        <v>0</v>
      </c>
      <c r="K114" s="49">
        <v>0</v>
      </c>
      <c r="L114" s="48">
        <v>0</v>
      </c>
      <c r="M114" s="49">
        <v>0</v>
      </c>
      <c r="N114" s="48">
        <v>0</v>
      </c>
      <c r="O114" s="49">
        <v>0</v>
      </c>
      <c r="P114" s="48">
        <v>0</v>
      </c>
      <c r="Q114" s="49">
        <v>0</v>
      </c>
      <c r="R114" s="48">
        <v>0</v>
      </c>
      <c r="S114" s="49">
        <v>0</v>
      </c>
      <c r="T114" s="48">
        <v>0</v>
      </c>
      <c r="U114" s="49">
        <v>0</v>
      </c>
      <c r="V114" s="48">
        <v>0</v>
      </c>
      <c r="W114" s="49">
        <v>0</v>
      </c>
      <c r="X114" s="48">
        <v>0</v>
      </c>
      <c r="Y114" s="49">
        <v>0</v>
      </c>
      <c r="Z114" s="48">
        <v>0</v>
      </c>
      <c r="AA114" s="49">
        <v>0</v>
      </c>
      <c r="AB114" s="48">
        <v>0</v>
      </c>
      <c r="AC114" s="49">
        <v>0</v>
      </c>
      <c r="AD114" s="48">
        <v>0</v>
      </c>
      <c r="AE114" s="49">
        <v>0</v>
      </c>
      <c r="AF114" s="48">
        <v>0</v>
      </c>
      <c r="AG114" s="49">
        <v>0</v>
      </c>
      <c r="AH114" s="48">
        <v>0</v>
      </c>
      <c r="AI114" s="49">
        <v>0</v>
      </c>
      <c r="AJ114" s="48">
        <v>0</v>
      </c>
      <c r="AK114" s="49">
        <v>0</v>
      </c>
      <c r="AL114" s="48">
        <v>0</v>
      </c>
      <c r="AM114" s="49">
        <v>0</v>
      </c>
      <c r="AN114" s="50">
        <v>0</v>
      </c>
      <c r="AO114" s="3"/>
      <c r="AP114" s="21"/>
      <c r="AQ114" s="3"/>
      <c r="AR114" s="47">
        <v>0</v>
      </c>
      <c r="AS114" s="48">
        <v>0</v>
      </c>
      <c r="AT114" s="49">
        <v>0</v>
      </c>
      <c r="AU114" s="48">
        <v>0</v>
      </c>
      <c r="AV114" s="49">
        <v>0</v>
      </c>
      <c r="AW114" s="48">
        <v>0</v>
      </c>
      <c r="AX114" s="49">
        <v>0</v>
      </c>
      <c r="AY114" s="48">
        <v>0</v>
      </c>
      <c r="AZ114" s="49">
        <v>0</v>
      </c>
      <c r="BA114" s="48">
        <v>0</v>
      </c>
      <c r="BB114" s="49">
        <v>0</v>
      </c>
      <c r="BC114" s="48">
        <v>0</v>
      </c>
      <c r="BD114" s="49">
        <v>0</v>
      </c>
      <c r="BE114" s="48">
        <v>0</v>
      </c>
      <c r="BF114" s="49">
        <v>0</v>
      </c>
      <c r="BG114" s="48">
        <v>0</v>
      </c>
      <c r="BH114" s="49">
        <v>0</v>
      </c>
      <c r="BI114" s="48">
        <v>0</v>
      </c>
      <c r="BJ114" s="49">
        <v>0</v>
      </c>
      <c r="BK114" s="48">
        <v>0</v>
      </c>
      <c r="BL114" s="49">
        <v>0</v>
      </c>
      <c r="BM114" s="48">
        <v>0</v>
      </c>
      <c r="BN114" s="49">
        <v>0</v>
      </c>
      <c r="BO114" s="48">
        <v>0</v>
      </c>
      <c r="BP114" s="49">
        <v>0</v>
      </c>
      <c r="BQ114" s="48">
        <v>0</v>
      </c>
      <c r="BR114" s="49">
        <v>0</v>
      </c>
      <c r="BS114" s="48">
        <v>0</v>
      </c>
      <c r="BT114" s="49">
        <v>0</v>
      </c>
      <c r="BU114" s="48">
        <v>0</v>
      </c>
      <c r="BV114" s="49">
        <v>0</v>
      </c>
      <c r="BW114" s="48">
        <v>0</v>
      </c>
      <c r="BX114" s="49">
        <v>0</v>
      </c>
      <c r="BY114" s="48">
        <v>0</v>
      </c>
      <c r="BZ114" s="49">
        <v>0</v>
      </c>
      <c r="CA114" s="50">
        <v>0</v>
      </c>
      <c r="CB114" s="3"/>
      <c r="CC114" s="32"/>
      <c r="CD114" s="3"/>
      <c r="CE114" s="33"/>
      <c r="CF114" s="3"/>
      <c r="CG114" s="47">
        <v>0</v>
      </c>
      <c r="CH114" s="48">
        <v>0</v>
      </c>
      <c r="CI114" s="49">
        <v>0</v>
      </c>
      <c r="CJ114" s="48">
        <v>0</v>
      </c>
      <c r="CK114" s="49">
        <v>0</v>
      </c>
      <c r="CL114" s="48">
        <v>0</v>
      </c>
      <c r="CM114" s="49">
        <v>0</v>
      </c>
      <c r="CN114" s="48">
        <v>0</v>
      </c>
      <c r="CO114" s="49">
        <v>0</v>
      </c>
      <c r="CP114" s="48">
        <v>0</v>
      </c>
      <c r="CQ114" s="49">
        <v>0</v>
      </c>
      <c r="CR114" s="48">
        <v>0</v>
      </c>
      <c r="CS114" s="49">
        <v>0</v>
      </c>
      <c r="CT114" s="48">
        <v>0</v>
      </c>
      <c r="CU114" s="49">
        <v>0</v>
      </c>
      <c r="CV114" s="48">
        <v>0</v>
      </c>
      <c r="CW114" s="49">
        <v>0</v>
      </c>
      <c r="CX114" s="48">
        <v>0</v>
      </c>
      <c r="CY114" s="49">
        <v>0</v>
      </c>
      <c r="CZ114" s="48">
        <v>0</v>
      </c>
      <c r="DA114" s="49">
        <v>0</v>
      </c>
      <c r="DB114" s="48">
        <v>0</v>
      </c>
      <c r="DC114" s="49">
        <v>0</v>
      </c>
      <c r="DD114" s="48">
        <v>0</v>
      </c>
      <c r="DE114" s="49">
        <v>0</v>
      </c>
      <c r="DF114" s="48">
        <v>0</v>
      </c>
      <c r="DG114" s="49">
        <v>0</v>
      </c>
      <c r="DH114" s="48">
        <v>0</v>
      </c>
      <c r="DI114" s="49">
        <v>0</v>
      </c>
      <c r="DJ114" s="48">
        <v>0</v>
      </c>
      <c r="DK114" s="49">
        <v>0</v>
      </c>
      <c r="DL114" s="48">
        <v>0</v>
      </c>
      <c r="DM114" s="49">
        <v>0</v>
      </c>
      <c r="DN114" s="48">
        <v>0</v>
      </c>
      <c r="DO114" s="49">
        <v>0</v>
      </c>
      <c r="DP114" s="50">
        <v>0</v>
      </c>
      <c r="DQ114" s="3"/>
      <c r="DR114" s="34"/>
      <c r="DS114" s="3"/>
      <c r="DT114" s="47">
        <v>0</v>
      </c>
      <c r="DU114" s="48">
        <v>0</v>
      </c>
      <c r="DV114" s="49">
        <v>0</v>
      </c>
      <c r="DW114" s="48">
        <v>0</v>
      </c>
      <c r="DX114" s="49">
        <v>0</v>
      </c>
      <c r="DY114" s="48">
        <v>0</v>
      </c>
      <c r="DZ114" s="49">
        <v>0</v>
      </c>
      <c r="EA114" s="48">
        <v>0</v>
      </c>
      <c r="EB114" s="49">
        <v>0</v>
      </c>
      <c r="EC114" s="48">
        <v>0</v>
      </c>
      <c r="ED114" s="49">
        <v>0</v>
      </c>
      <c r="EE114" s="48">
        <v>0</v>
      </c>
      <c r="EF114" s="49">
        <v>0</v>
      </c>
      <c r="EG114" s="48">
        <v>0</v>
      </c>
      <c r="EH114" s="49">
        <v>0</v>
      </c>
      <c r="EI114" s="48">
        <v>0</v>
      </c>
      <c r="EJ114" s="49">
        <v>0</v>
      </c>
      <c r="EK114" s="48">
        <v>0</v>
      </c>
      <c r="EL114" s="49">
        <v>0</v>
      </c>
      <c r="EM114" s="48">
        <v>0</v>
      </c>
      <c r="EN114" s="49">
        <v>0</v>
      </c>
      <c r="EO114" s="48">
        <v>0</v>
      </c>
      <c r="EP114" s="49">
        <v>0</v>
      </c>
      <c r="EQ114" s="48">
        <v>0</v>
      </c>
      <c r="ER114" s="49">
        <v>0</v>
      </c>
      <c r="ES114" s="48">
        <v>0</v>
      </c>
      <c r="ET114" s="49">
        <v>0</v>
      </c>
      <c r="EU114" s="48">
        <v>0</v>
      </c>
      <c r="EV114" s="49">
        <v>0</v>
      </c>
      <c r="EW114" s="48">
        <v>0</v>
      </c>
      <c r="EX114" s="49">
        <v>0</v>
      </c>
      <c r="EY114" s="48">
        <v>0</v>
      </c>
      <c r="EZ114" s="49">
        <v>0</v>
      </c>
      <c r="FA114" s="48">
        <v>0</v>
      </c>
      <c r="FB114" s="49">
        <v>0</v>
      </c>
      <c r="FC114" s="50">
        <v>0</v>
      </c>
      <c r="FD114" s="3"/>
      <c r="FE114" s="35"/>
      <c r="FF114" s="3"/>
      <c r="FG114" s="36"/>
      <c r="FI114" s="51" t="b">
        <v>1</v>
      </c>
    </row>
    <row r="115" spans="2:165" hidden="1" outlineLevel="1">
      <c r="B115" s="52">
        <v>105</v>
      </c>
      <c r="C115" s="73" t="s">
        <v>38</v>
      </c>
      <c r="E115" s="54">
        <v>0</v>
      </c>
      <c r="F115" s="55">
        <v>0</v>
      </c>
      <c r="G115" s="56">
        <v>0</v>
      </c>
      <c r="H115" s="55">
        <v>0</v>
      </c>
      <c r="I115" s="56">
        <v>0</v>
      </c>
      <c r="J115" s="55">
        <v>0</v>
      </c>
      <c r="K115" s="56">
        <v>0</v>
      </c>
      <c r="L115" s="55">
        <v>0</v>
      </c>
      <c r="M115" s="56">
        <v>0</v>
      </c>
      <c r="N115" s="55">
        <v>0</v>
      </c>
      <c r="O115" s="56">
        <v>0</v>
      </c>
      <c r="P115" s="55">
        <v>0</v>
      </c>
      <c r="Q115" s="56">
        <v>0</v>
      </c>
      <c r="R115" s="55">
        <v>0</v>
      </c>
      <c r="S115" s="56">
        <v>0</v>
      </c>
      <c r="T115" s="55">
        <v>0</v>
      </c>
      <c r="U115" s="56">
        <v>0</v>
      </c>
      <c r="V115" s="55">
        <v>0</v>
      </c>
      <c r="W115" s="56">
        <v>0</v>
      </c>
      <c r="X115" s="55">
        <v>0</v>
      </c>
      <c r="Y115" s="56">
        <v>0</v>
      </c>
      <c r="Z115" s="55">
        <v>0</v>
      </c>
      <c r="AA115" s="56">
        <v>0</v>
      </c>
      <c r="AB115" s="55">
        <v>0</v>
      </c>
      <c r="AC115" s="56">
        <v>0</v>
      </c>
      <c r="AD115" s="55">
        <v>0</v>
      </c>
      <c r="AE115" s="56">
        <v>0</v>
      </c>
      <c r="AF115" s="55">
        <v>0</v>
      </c>
      <c r="AG115" s="56">
        <v>0</v>
      </c>
      <c r="AH115" s="55">
        <v>0</v>
      </c>
      <c r="AI115" s="56">
        <v>0</v>
      </c>
      <c r="AJ115" s="55">
        <v>0</v>
      </c>
      <c r="AK115" s="56">
        <v>0</v>
      </c>
      <c r="AL115" s="55">
        <v>0</v>
      </c>
      <c r="AM115" s="56">
        <v>0</v>
      </c>
      <c r="AN115" s="57">
        <v>0</v>
      </c>
      <c r="AO115" s="3"/>
      <c r="AP115" s="21"/>
      <c r="AQ115" s="3"/>
      <c r="AR115" s="54">
        <v>0</v>
      </c>
      <c r="AS115" s="55">
        <v>0</v>
      </c>
      <c r="AT115" s="56">
        <v>0</v>
      </c>
      <c r="AU115" s="55">
        <v>0</v>
      </c>
      <c r="AV115" s="56">
        <v>0</v>
      </c>
      <c r="AW115" s="55">
        <v>0</v>
      </c>
      <c r="AX115" s="56">
        <v>0</v>
      </c>
      <c r="AY115" s="55">
        <v>0</v>
      </c>
      <c r="AZ115" s="56">
        <v>0</v>
      </c>
      <c r="BA115" s="55">
        <v>0</v>
      </c>
      <c r="BB115" s="56">
        <v>0</v>
      </c>
      <c r="BC115" s="55">
        <v>0</v>
      </c>
      <c r="BD115" s="56">
        <v>0</v>
      </c>
      <c r="BE115" s="55">
        <v>0</v>
      </c>
      <c r="BF115" s="56">
        <v>0</v>
      </c>
      <c r="BG115" s="55">
        <v>0</v>
      </c>
      <c r="BH115" s="56">
        <v>0</v>
      </c>
      <c r="BI115" s="55">
        <v>0</v>
      </c>
      <c r="BJ115" s="56">
        <v>0</v>
      </c>
      <c r="BK115" s="55">
        <v>0</v>
      </c>
      <c r="BL115" s="56">
        <v>0</v>
      </c>
      <c r="BM115" s="55">
        <v>0</v>
      </c>
      <c r="BN115" s="56">
        <v>0</v>
      </c>
      <c r="BO115" s="55">
        <v>0</v>
      </c>
      <c r="BP115" s="56">
        <v>0</v>
      </c>
      <c r="BQ115" s="55">
        <v>0</v>
      </c>
      <c r="BR115" s="56">
        <v>0</v>
      </c>
      <c r="BS115" s="55">
        <v>0</v>
      </c>
      <c r="BT115" s="56">
        <v>0</v>
      </c>
      <c r="BU115" s="55">
        <v>0</v>
      </c>
      <c r="BV115" s="56">
        <v>0</v>
      </c>
      <c r="BW115" s="55">
        <v>0</v>
      </c>
      <c r="BX115" s="56">
        <v>0</v>
      </c>
      <c r="BY115" s="55">
        <v>0</v>
      </c>
      <c r="BZ115" s="56">
        <v>0</v>
      </c>
      <c r="CA115" s="57">
        <v>0</v>
      </c>
      <c r="CB115" s="3"/>
      <c r="CC115" s="32"/>
      <c r="CD115" s="3"/>
      <c r="CE115" s="33"/>
      <c r="CF115" s="3"/>
      <c r="CG115" s="54">
        <v>0</v>
      </c>
      <c r="CH115" s="55">
        <v>0</v>
      </c>
      <c r="CI115" s="56">
        <v>0</v>
      </c>
      <c r="CJ115" s="55">
        <v>0</v>
      </c>
      <c r="CK115" s="56">
        <v>0</v>
      </c>
      <c r="CL115" s="55">
        <v>0</v>
      </c>
      <c r="CM115" s="56">
        <v>0</v>
      </c>
      <c r="CN115" s="55">
        <v>0</v>
      </c>
      <c r="CO115" s="56">
        <v>0</v>
      </c>
      <c r="CP115" s="55">
        <v>0</v>
      </c>
      <c r="CQ115" s="56">
        <v>0</v>
      </c>
      <c r="CR115" s="55">
        <v>0</v>
      </c>
      <c r="CS115" s="56">
        <v>0</v>
      </c>
      <c r="CT115" s="55">
        <v>0</v>
      </c>
      <c r="CU115" s="56">
        <v>0</v>
      </c>
      <c r="CV115" s="55">
        <v>0</v>
      </c>
      <c r="CW115" s="56">
        <v>0</v>
      </c>
      <c r="CX115" s="55">
        <v>0</v>
      </c>
      <c r="CY115" s="56">
        <v>0</v>
      </c>
      <c r="CZ115" s="55">
        <v>0</v>
      </c>
      <c r="DA115" s="56">
        <v>0</v>
      </c>
      <c r="DB115" s="55">
        <v>0</v>
      </c>
      <c r="DC115" s="56">
        <v>0</v>
      </c>
      <c r="DD115" s="55">
        <v>0</v>
      </c>
      <c r="DE115" s="56">
        <v>0</v>
      </c>
      <c r="DF115" s="55">
        <v>0</v>
      </c>
      <c r="DG115" s="56">
        <v>0</v>
      </c>
      <c r="DH115" s="55">
        <v>0</v>
      </c>
      <c r="DI115" s="56">
        <v>0</v>
      </c>
      <c r="DJ115" s="55">
        <v>0</v>
      </c>
      <c r="DK115" s="56">
        <v>0</v>
      </c>
      <c r="DL115" s="55">
        <v>0</v>
      </c>
      <c r="DM115" s="56">
        <v>0</v>
      </c>
      <c r="DN115" s="55">
        <v>0</v>
      </c>
      <c r="DO115" s="56">
        <v>0</v>
      </c>
      <c r="DP115" s="57">
        <v>0</v>
      </c>
      <c r="DQ115" s="3"/>
      <c r="DR115" s="34"/>
      <c r="DS115" s="3"/>
      <c r="DT115" s="54">
        <v>0</v>
      </c>
      <c r="DU115" s="55">
        <v>0</v>
      </c>
      <c r="DV115" s="56">
        <v>0</v>
      </c>
      <c r="DW115" s="55">
        <v>0</v>
      </c>
      <c r="DX115" s="56">
        <v>0</v>
      </c>
      <c r="DY115" s="55">
        <v>0</v>
      </c>
      <c r="DZ115" s="56">
        <v>0</v>
      </c>
      <c r="EA115" s="55">
        <v>0</v>
      </c>
      <c r="EB115" s="56">
        <v>0</v>
      </c>
      <c r="EC115" s="55">
        <v>0</v>
      </c>
      <c r="ED115" s="56">
        <v>0</v>
      </c>
      <c r="EE115" s="55">
        <v>0</v>
      </c>
      <c r="EF115" s="56">
        <v>0</v>
      </c>
      <c r="EG115" s="55">
        <v>0</v>
      </c>
      <c r="EH115" s="56">
        <v>0</v>
      </c>
      <c r="EI115" s="55">
        <v>0</v>
      </c>
      <c r="EJ115" s="56">
        <v>0</v>
      </c>
      <c r="EK115" s="55">
        <v>0</v>
      </c>
      <c r="EL115" s="56">
        <v>0</v>
      </c>
      <c r="EM115" s="55">
        <v>0</v>
      </c>
      <c r="EN115" s="56">
        <v>0</v>
      </c>
      <c r="EO115" s="55">
        <v>0</v>
      </c>
      <c r="EP115" s="56">
        <v>0</v>
      </c>
      <c r="EQ115" s="55">
        <v>0</v>
      </c>
      <c r="ER115" s="56">
        <v>0</v>
      </c>
      <c r="ES115" s="55">
        <v>0</v>
      </c>
      <c r="ET115" s="56">
        <v>0</v>
      </c>
      <c r="EU115" s="55">
        <v>0</v>
      </c>
      <c r="EV115" s="56">
        <v>0</v>
      </c>
      <c r="EW115" s="55">
        <v>0</v>
      </c>
      <c r="EX115" s="56">
        <v>0</v>
      </c>
      <c r="EY115" s="55">
        <v>0</v>
      </c>
      <c r="EZ115" s="56">
        <v>0</v>
      </c>
      <c r="FA115" s="55">
        <v>0</v>
      </c>
      <c r="FB115" s="56">
        <v>0</v>
      </c>
      <c r="FC115" s="57">
        <v>0</v>
      </c>
      <c r="FD115" s="3"/>
      <c r="FE115" s="35"/>
      <c r="FF115" s="3"/>
      <c r="FG115" s="36"/>
      <c r="FI115" s="58" t="b">
        <v>1</v>
      </c>
    </row>
    <row r="116" spans="2:165" hidden="1" outlineLevel="1">
      <c r="B116" s="45">
        <v>106</v>
      </c>
      <c r="C116" s="74" t="s">
        <v>39</v>
      </c>
      <c r="E116" s="47">
        <v>0</v>
      </c>
      <c r="F116" s="48">
        <v>0</v>
      </c>
      <c r="G116" s="49">
        <v>0</v>
      </c>
      <c r="H116" s="48">
        <v>0</v>
      </c>
      <c r="I116" s="49">
        <v>0</v>
      </c>
      <c r="J116" s="48">
        <v>0</v>
      </c>
      <c r="K116" s="49">
        <v>0</v>
      </c>
      <c r="L116" s="48">
        <v>0</v>
      </c>
      <c r="M116" s="49">
        <v>0</v>
      </c>
      <c r="N116" s="48">
        <v>0</v>
      </c>
      <c r="O116" s="49">
        <v>0</v>
      </c>
      <c r="P116" s="48">
        <v>0</v>
      </c>
      <c r="Q116" s="49">
        <v>0</v>
      </c>
      <c r="R116" s="48">
        <v>0</v>
      </c>
      <c r="S116" s="49">
        <v>0</v>
      </c>
      <c r="T116" s="48">
        <v>0</v>
      </c>
      <c r="U116" s="49">
        <v>0</v>
      </c>
      <c r="V116" s="48">
        <v>0</v>
      </c>
      <c r="W116" s="49">
        <v>0</v>
      </c>
      <c r="X116" s="48">
        <v>0</v>
      </c>
      <c r="Y116" s="49">
        <v>0</v>
      </c>
      <c r="Z116" s="48">
        <v>0</v>
      </c>
      <c r="AA116" s="49">
        <v>0</v>
      </c>
      <c r="AB116" s="48">
        <v>0</v>
      </c>
      <c r="AC116" s="49">
        <v>0</v>
      </c>
      <c r="AD116" s="48">
        <v>0</v>
      </c>
      <c r="AE116" s="49">
        <v>0</v>
      </c>
      <c r="AF116" s="48">
        <v>0</v>
      </c>
      <c r="AG116" s="49">
        <v>0</v>
      </c>
      <c r="AH116" s="48">
        <v>0</v>
      </c>
      <c r="AI116" s="49">
        <v>0</v>
      </c>
      <c r="AJ116" s="48">
        <v>0</v>
      </c>
      <c r="AK116" s="49">
        <v>0</v>
      </c>
      <c r="AL116" s="48">
        <v>0</v>
      </c>
      <c r="AM116" s="49">
        <v>0</v>
      </c>
      <c r="AN116" s="50">
        <v>0</v>
      </c>
      <c r="AO116" s="3"/>
      <c r="AP116" s="21"/>
      <c r="AQ116" s="3"/>
      <c r="AR116" s="47">
        <v>0</v>
      </c>
      <c r="AS116" s="48">
        <v>0</v>
      </c>
      <c r="AT116" s="49">
        <v>0</v>
      </c>
      <c r="AU116" s="48">
        <v>0</v>
      </c>
      <c r="AV116" s="49">
        <v>0</v>
      </c>
      <c r="AW116" s="48">
        <v>0</v>
      </c>
      <c r="AX116" s="49">
        <v>0</v>
      </c>
      <c r="AY116" s="48">
        <v>0</v>
      </c>
      <c r="AZ116" s="49">
        <v>0</v>
      </c>
      <c r="BA116" s="48">
        <v>0</v>
      </c>
      <c r="BB116" s="49">
        <v>0</v>
      </c>
      <c r="BC116" s="48">
        <v>0</v>
      </c>
      <c r="BD116" s="49">
        <v>0</v>
      </c>
      <c r="BE116" s="48">
        <v>0</v>
      </c>
      <c r="BF116" s="49">
        <v>0</v>
      </c>
      <c r="BG116" s="48">
        <v>0</v>
      </c>
      <c r="BH116" s="49">
        <v>0</v>
      </c>
      <c r="BI116" s="48">
        <v>0</v>
      </c>
      <c r="BJ116" s="49">
        <v>0</v>
      </c>
      <c r="BK116" s="48">
        <v>0</v>
      </c>
      <c r="BL116" s="49">
        <v>0</v>
      </c>
      <c r="BM116" s="48">
        <v>0</v>
      </c>
      <c r="BN116" s="49">
        <v>0</v>
      </c>
      <c r="BO116" s="48">
        <v>0</v>
      </c>
      <c r="BP116" s="49">
        <v>0</v>
      </c>
      <c r="BQ116" s="48">
        <v>0</v>
      </c>
      <c r="BR116" s="49">
        <v>0</v>
      </c>
      <c r="BS116" s="48">
        <v>0</v>
      </c>
      <c r="BT116" s="49">
        <v>0</v>
      </c>
      <c r="BU116" s="48">
        <v>0</v>
      </c>
      <c r="BV116" s="49">
        <v>0</v>
      </c>
      <c r="BW116" s="48">
        <v>0</v>
      </c>
      <c r="BX116" s="49">
        <v>0</v>
      </c>
      <c r="BY116" s="48">
        <v>0</v>
      </c>
      <c r="BZ116" s="49">
        <v>0</v>
      </c>
      <c r="CA116" s="50">
        <v>0</v>
      </c>
      <c r="CB116" s="3"/>
      <c r="CC116" s="32"/>
      <c r="CD116" s="3"/>
      <c r="CE116" s="33"/>
      <c r="CF116" s="3"/>
      <c r="CG116" s="47">
        <v>0</v>
      </c>
      <c r="CH116" s="48">
        <v>0</v>
      </c>
      <c r="CI116" s="49">
        <v>0</v>
      </c>
      <c r="CJ116" s="48">
        <v>0</v>
      </c>
      <c r="CK116" s="49">
        <v>0</v>
      </c>
      <c r="CL116" s="48">
        <v>0</v>
      </c>
      <c r="CM116" s="49">
        <v>0</v>
      </c>
      <c r="CN116" s="48">
        <v>0</v>
      </c>
      <c r="CO116" s="49">
        <v>0</v>
      </c>
      <c r="CP116" s="48">
        <v>0</v>
      </c>
      <c r="CQ116" s="49">
        <v>0</v>
      </c>
      <c r="CR116" s="48">
        <v>0</v>
      </c>
      <c r="CS116" s="49">
        <v>0</v>
      </c>
      <c r="CT116" s="48">
        <v>0</v>
      </c>
      <c r="CU116" s="49">
        <v>0</v>
      </c>
      <c r="CV116" s="48">
        <v>0</v>
      </c>
      <c r="CW116" s="49">
        <v>0</v>
      </c>
      <c r="CX116" s="48">
        <v>0</v>
      </c>
      <c r="CY116" s="49">
        <v>0</v>
      </c>
      <c r="CZ116" s="48">
        <v>0</v>
      </c>
      <c r="DA116" s="49">
        <v>0</v>
      </c>
      <c r="DB116" s="48">
        <v>0</v>
      </c>
      <c r="DC116" s="49">
        <v>0</v>
      </c>
      <c r="DD116" s="48">
        <v>0</v>
      </c>
      <c r="DE116" s="49">
        <v>0</v>
      </c>
      <c r="DF116" s="48">
        <v>0</v>
      </c>
      <c r="DG116" s="49">
        <v>0</v>
      </c>
      <c r="DH116" s="48">
        <v>0</v>
      </c>
      <c r="DI116" s="49">
        <v>0</v>
      </c>
      <c r="DJ116" s="48">
        <v>0</v>
      </c>
      <c r="DK116" s="49">
        <v>0</v>
      </c>
      <c r="DL116" s="48">
        <v>0</v>
      </c>
      <c r="DM116" s="49">
        <v>0</v>
      </c>
      <c r="DN116" s="48">
        <v>0</v>
      </c>
      <c r="DO116" s="49">
        <v>0</v>
      </c>
      <c r="DP116" s="50">
        <v>0</v>
      </c>
      <c r="DQ116" s="3"/>
      <c r="DR116" s="34"/>
      <c r="DS116" s="3"/>
      <c r="DT116" s="47">
        <v>0</v>
      </c>
      <c r="DU116" s="48">
        <v>0</v>
      </c>
      <c r="DV116" s="49">
        <v>0</v>
      </c>
      <c r="DW116" s="48">
        <v>0</v>
      </c>
      <c r="DX116" s="49">
        <v>0</v>
      </c>
      <c r="DY116" s="48">
        <v>0</v>
      </c>
      <c r="DZ116" s="49">
        <v>0</v>
      </c>
      <c r="EA116" s="48">
        <v>0</v>
      </c>
      <c r="EB116" s="49">
        <v>0</v>
      </c>
      <c r="EC116" s="48">
        <v>0</v>
      </c>
      <c r="ED116" s="49">
        <v>0</v>
      </c>
      <c r="EE116" s="48">
        <v>0</v>
      </c>
      <c r="EF116" s="49">
        <v>0</v>
      </c>
      <c r="EG116" s="48">
        <v>0</v>
      </c>
      <c r="EH116" s="49">
        <v>0</v>
      </c>
      <c r="EI116" s="48">
        <v>0</v>
      </c>
      <c r="EJ116" s="49">
        <v>0</v>
      </c>
      <c r="EK116" s="48">
        <v>0</v>
      </c>
      <c r="EL116" s="49">
        <v>0</v>
      </c>
      <c r="EM116" s="48">
        <v>0</v>
      </c>
      <c r="EN116" s="49">
        <v>0</v>
      </c>
      <c r="EO116" s="48">
        <v>0</v>
      </c>
      <c r="EP116" s="49">
        <v>0</v>
      </c>
      <c r="EQ116" s="48">
        <v>0</v>
      </c>
      <c r="ER116" s="49">
        <v>0</v>
      </c>
      <c r="ES116" s="48">
        <v>0</v>
      </c>
      <c r="ET116" s="49">
        <v>0</v>
      </c>
      <c r="EU116" s="48">
        <v>0</v>
      </c>
      <c r="EV116" s="49">
        <v>0</v>
      </c>
      <c r="EW116" s="48">
        <v>0</v>
      </c>
      <c r="EX116" s="49">
        <v>0</v>
      </c>
      <c r="EY116" s="48">
        <v>0</v>
      </c>
      <c r="EZ116" s="49">
        <v>0</v>
      </c>
      <c r="FA116" s="48">
        <v>0</v>
      </c>
      <c r="FB116" s="49">
        <v>0</v>
      </c>
      <c r="FC116" s="50">
        <v>0</v>
      </c>
      <c r="FD116" s="3"/>
      <c r="FE116" s="35"/>
      <c r="FF116" s="3"/>
      <c r="FG116" s="36"/>
      <c r="FI116" s="51" t="b">
        <v>1</v>
      </c>
    </row>
    <row r="117" spans="2:165" hidden="1" outlineLevel="1">
      <c r="B117" s="52">
        <v>107</v>
      </c>
      <c r="C117" s="73" t="s">
        <v>40</v>
      </c>
      <c r="E117" s="54">
        <v>0</v>
      </c>
      <c r="F117" s="55">
        <v>0</v>
      </c>
      <c r="G117" s="56">
        <v>0</v>
      </c>
      <c r="H117" s="55">
        <v>0</v>
      </c>
      <c r="I117" s="56">
        <v>0</v>
      </c>
      <c r="J117" s="55">
        <v>0</v>
      </c>
      <c r="K117" s="56">
        <v>0</v>
      </c>
      <c r="L117" s="55">
        <v>0</v>
      </c>
      <c r="M117" s="56">
        <v>0</v>
      </c>
      <c r="N117" s="55">
        <v>0</v>
      </c>
      <c r="O117" s="56">
        <v>0</v>
      </c>
      <c r="P117" s="55">
        <v>0</v>
      </c>
      <c r="Q117" s="56">
        <v>0</v>
      </c>
      <c r="R117" s="55">
        <v>0</v>
      </c>
      <c r="S117" s="56">
        <v>0</v>
      </c>
      <c r="T117" s="55">
        <v>0</v>
      </c>
      <c r="U117" s="56">
        <v>0</v>
      </c>
      <c r="V117" s="55">
        <v>0</v>
      </c>
      <c r="W117" s="56">
        <v>0</v>
      </c>
      <c r="X117" s="55">
        <v>0</v>
      </c>
      <c r="Y117" s="56">
        <v>0</v>
      </c>
      <c r="Z117" s="55">
        <v>0</v>
      </c>
      <c r="AA117" s="56">
        <v>0</v>
      </c>
      <c r="AB117" s="55">
        <v>0</v>
      </c>
      <c r="AC117" s="56">
        <v>0</v>
      </c>
      <c r="AD117" s="55">
        <v>0</v>
      </c>
      <c r="AE117" s="56">
        <v>0</v>
      </c>
      <c r="AF117" s="55">
        <v>0</v>
      </c>
      <c r="AG117" s="56">
        <v>0</v>
      </c>
      <c r="AH117" s="55">
        <v>0</v>
      </c>
      <c r="AI117" s="56">
        <v>0</v>
      </c>
      <c r="AJ117" s="55">
        <v>0</v>
      </c>
      <c r="AK117" s="56">
        <v>0</v>
      </c>
      <c r="AL117" s="55">
        <v>0</v>
      </c>
      <c r="AM117" s="56">
        <v>0</v>
      </c>
      <c r="AN117" s="57">
        <v>0</v>
      </c>
      <c r="AO117" s="3"/>
      <c r="AP117" s="21"/>
      <c r="AQ117" s="3"/>
      <c r="AR117" s="54">
        <v>0</v>
      </c>
      <c r="AS117" s="55">
        <v>0</v>
      </c>
      <c r="AT117" s="56">
        <v>0</v>
      </c>
      <c r="AU117" s="55">
        <v>0</v>
      </c>
      <c r="AV117" s="56">
        <v>0</v>
      </c>
      <c r="AW117" s="55">
        <v>0</v>
      </c>
      <c r="AX117" s="56">
        <v>0</v>
      </c>
      <c r="AY117" s="55">
        <v>0</v>
      </c>
      <c r="AZ117" s="56">
        <v>0</v>
      </c>
      <c r="BA117" s="55">
        <v>0</v>
      </c>
      <c r="BB117" s="56">
        <v>0</v>
      </c>
      <c r="BC117" s="55">
        <v>0</v>
      </c>
      <c r="BD117" s="56">
        <v>0</v>
      </c>
      <c r="BE117" s="55">
        <v>0</v>
      </c>
      <c r="BF117" s="56">
        <v>0</v>
      </c>
      <c r="BG117" s="55">
        <v>0</v>
      </c>
      <c r="BH117" s="56">
        <v>0</v>
      </c>
      <c r="BI117" s="55">
        <v>0</v>
      </c>
      <c r="BJ117" s="56">
        <v>0</v>
      </c>
      <c r="BK117" s="55">
        <v>0</v>
      </c>
      <c r="BL117" s="56">
        <v>0</v>
      </c>
      <c r="BM117" s="55">
        <v>0</v>
      </c>
      <c r="BN117" s="56">
        <v>0</v>
      </c>
      <c r="BO117" s="55">
        <v>0</v>
      </c>
      <c r="BP117" s="56">
        <v>0</v>
      </c>
      <c r="BQ117" s="55">
        <v>0</v>
      </c>
      <c r="BR117" s="56">
        <v>0</v>
      </c>
      <c r="BS117" s="55">
        <v>0</v>
      </c>
      <c r="BT117" s="56">
        <v>0</v>
      </c>
      <c r="BU117" s="55">
        <v>0</v>
      </c>
      <c r="BV117" s="56">
        <v>0</v>
      </c>
      <c r="BW117" s="55">
        <v>0</v>
      </c>
      <c r="BX117" s="56">
        <v>0</v>
      </c>
      <c r="BY117" s="55">
        <v>0</v>
      </c>
      <c r="BZ117" s="56">
        <v>0</v>
      </c>
      <c r="CA117" s="57">
        <v>0</v>
      </c>
      <c r="CB117" s="3"/>
      <c r="CC117" s="32"/>
      <c r="CD117" s="3"/>
      <c r="CE117" s="33"/>
      <c r="CF117" s="3"/>
      <c r="CG117" s="54">
        <v>0</v>
      </c>
      <c r="CH117" s="55">
        <v>0</v>
      </c>
      <c r="CI117" s="56">
        <v>0</v>
      </c>
      <c r="CJ117" s="55">
        <v>0</v>
      </c>
      <c r="CK117" s="56">
        <v>0</v>
      </c>
      <c r="CL117" s="55">
        <v>0</v>
      </c>
      <c r="CM117" s="56">
        <v>0</v>
      </c>
      <c r="CN117" s="55">
        <v>0</v>
      </c>
      <c r="CO117" s="56">
        <v>0</v>
      </c>
      <c r="CP117" s="55">
        <v>0</v>
      </c>
      <c r="CQ117" s="56">
        <v>0</v>
      </c>
      <c r="CR117" s="55">
        <v>0</v>
      </c>
      <c r="CS117" s="56">
        <v>0</v>
      </c>
      <c r="CT117" s="55">
        <v>0</v>
      </c>
      <c r="CU117" s="56">
        <v>0</v>
      </c>
      <c r="CV117" s="55">
        <v>0</v>
      </c>
      <c r="CW117" s="56">
        <v>0</v>
      </c>
      <c r="CX117" s="55">
        <v>0</v>
      </c>
      <c r="CY117" s="56">
        <v>0</v>
      </c>
      <c r="CZ117" s="55">
        <v>0</v>
      </c>
      <c r="DA117" s="56">
        <v>0</v>
      </c>
      <c r="DB117" s="55">
        <v>0</v>
      </c>
      <c r="DC117" s="56">
        <v>0</v>
      </c>
      <c r="DD117" s="55">
        <v>0</v>
      </c>
      <c r="DE117" s="56">
        <v>0</v>
      </c>
      <c r="DF117" s="55">
        <v>0</v>
      </c>
      <c r="DG117" s="56">
        <v>0</v>
      </c>
      <c r="DH117" s="55">
        <v>0</v>
      </c>
      <c r="DI117" s="56">
        <v>0</v>
      </c>
      <c r="DJ117" s="55">
        <v>0</v>
      </c>
      <c r="DK117" s="56">
        <v>0</v>
      </c>
      <c r="DL117" s="55">
        <v>0</v>
      </c>
      <c r="DM117" s="56">
        <v>0</v>
      </c>
      <c r="DN117" s="55">
        <v>0</v>
      </c>
      <c r="DO117" s="56">
        <v>0</v>
      </c>
      <c r="DP117" s="57">
        <v>0</v>
      </c>
      <c r="DQ117" s="3"/>
      <c r="DR117" s="34"/>
      <c r="DS117" s="3"/>
      <c r="DT117" s="54">
        <v>0</v>
      </c>
      <c r="DU117" s="55">
        <v>0</v>
      </c>
      <c r="DV117" s="56">
        <v>0</v>
      </c>
      <c r="DW117" s="55">
        <v>0</v>
      </c>
      <c r="DX117" s="56">
        <v>0</v>
      </c>
      <c r="DY117" s="55">
        <v>0</v>
      </c>
      <c r="DZ117" s="56">
        <v>0</v>
      </c>
      <c r="EA117" s="55">
        <v>0</v>
      </c>
      <c r="EB117" s="56">
        <v>0</v>
      </c>
      <c r="EC117" s="55">
        <v>0</v>
      </c>
      <c r="ED117" s="56">
        <v>0</v>
      </c>
      <c r="EE117" s="55">
        <v>0</v>
      </c>
      <c r="EF117" s="56">
        <v>0</v>
      </c>
      <c r="EG117" s="55">
        <v>0</v>
      </c>
      <c r="EH117" s="56">
        <v>0</v>
      </c>
      <c r="EI117" s="55">
        <v>0</v>
      </c>
      <c r="EJ117" s="56">
        <v>0</v>
      </c>
      <c r="EK117" s="55">
        <v>0</v>
      </c>
      <c r="EL117" s="56">
        <v>0</v>
      </c>
      <c r="EM117" s="55">
        <v>0</v>
      </c>
      <c r="EN117" s="56">
        <v>0</v>
      </c>
      <c r="EO117" s="55">
        <v>0</v>
      </c>
      <c r="EP117" s="56">
        <v>0</v>
      </c>
      <c r="EQ117" s="55">
        <v>0</v>
      </c>
      <c r="ER117" s="56">
        <v>0</v>
      </c>
      <c r="ES117" s="55">
        <v>0</v>
      </c>
      <c r="ET117" s="56">
        <v>0</v>
      </c>
      <c r="EU117" s="55">
        <v>0</v>
      </c>
      <c r="EV117" s="56">
        <v>0</v>
      </c>
      <c r="EW117" s="55">
        <v>0</v>
      </c>
      <c r="EX117" s="56">
        <v>0</v>
      </c>
      <c r="EY117" s="55">
        <v>0</v>
      </c>
      <c r="EZ117" s="56">
        <v>0</v>
      </c>
      <c r="FA117" s="55">
        <v>0</v>
      </c>
      <c r="FB117" s="56">
        <v>0</v>
      </c>
      <c r="FC117" s="57">
        <v>0</v>
      </c>
      <c r="FD117" s="3"/>
      <c r="FE117" s="35"/>
      <c r="FF117" s="3"/>
      <c r="FG117" s="36"/>
      <c r="FI117" s="58" t="b">
        <v>1</v>
      </c>
    </row>
    <row r="118" spans="2:165" hidden="1" outlineLevel="1">
      <c r="B118" s="45">
        <v>108</v>
      </c>
      <c r="C118" s="74" t="s">
        <v>41</v>
      </c>
      <c r="E118" s="47">
        <v>0</v>
      </c>
      <c r="F118" s="48">
        <v>0</v>
      </c>
      <c r="G118" s="49">
        <v>0</v>
      </c>
      <c r="H118" s="48">
        <v>0</v>
      </c>
      <c r="I118" s="49">
        <v>0</v>
      </c>
      <c r="J118" s="48">
        <v>0</v>
      </c>
      <c r="K118" s="49">
        <v>0</v>
      </c>
      <c r="L118" s="48">
        <v>0</v>
      </c>
      <c r="M118" s="49">
        <v>0</v>
      </c>
      <c r="N118" s="48">
        <v>0</v>
      </c>
      <c r="O118" s="49">
        <v>0</v>
      </c>
      <c r="P118" s="48">
        <v>0</v>
      </c>
      <c r="Q118" s="49">
        <v>0</v>
      </c>
      <c r="R118" s="48">
        <v>0</v>
      </c>
      <c r="S118" s="49">
        <v>0</v>
      </c>
      <c r="T118" s="48">
        <v>0</v>
      </c>
      <c r="U118" s="49">
        <v>0</v>
      </c>
      <c r="V118" s="48">
        <v>0</v>
      </c>
      <c r="W118" s="49">
        <v>0</v>
      </c>
      <c r="X118" s="48">
        <v>0</v>
      </c>
      <c r="Y118" s="49">
        <v>0</v>
      </c>
      <c r="Z118" s="48">
        <v>0</v>
      </c>
      <c r="AA118" s="49">
        <v>0</v>
      </c>
      <c r="AB118" s="48">
        <v>0</v>
      </c>
      <c r="AC118" s="49">
        <v>0</v>
      </c>
      <c r="AD118" s="48">
        <v>0</v>
      </c>
      <c r="AE118" s="49">
        <v>0</v>
      </c>
      <c r="AF118" s="48">
        <v>0</v>
      </c>
      <c r="AG118" s="49">
        <v>0</v>
      </c>
      <c r="AH118" s="48">
        <v>0</v>
      </c>
      <c r="AI118" s="49">
        <v>0</v>
      </c>
      <c r="AJ118" s="48">
        <v>0</v>
      </c>
      <c r="AK118" s="49">
        <v>0</v>
      </c>
      <c r="AL118" s="48">
        <v>0</v>
      </c>
      <c r="AM118" s="49">
        <v>0</v>
      </c>
      <c r="AN118" s="50">
        <v>0</v>
      </c>
      <c r="AO118" s="3"/>
      <c r="AP118" s="21"/>
      <c r="AQ118" s="3"/>
      <c r="AR118" s="47">
        <v>0</v>
      </c>
      <c r="AS118" s="48">
        <v>0</v>
      </c>
      <c r="AT118" s="49">
        <v>0</v>
      </c>
      <c r="AU118" s="48">
        <v>0</v>
      </c>
      <c r="AV118" s="49">
        <v>0</v>
      </c>
      <c r="AW118" s="48">
        <v>0</v>
      </c>
      <c r="AX118" s="49">
        <v>0</v>
      </c>
      <c r="AY118" s="48">
        <v>0</v>
      </c>
      <c r="AZ118" s="49">
        <v>0</v>
      </c>
      <c r="BA118" s="48">
        <v>0</v>
      </c>
      <c r="BB118" s="49">
        <v>0</v>
      </c>
      <c r="BC118" s="48">
        <v>0</v>
      </c>
      <c r="BD118" s="49">
        <v>0</v>
      </c>
      <c r="BE118" s="48">
        <v>0</v>
      </c>
      <c r="BF118" s="49">
        <v>0</v>
      </c>
      <c r="BG118" s="48">
        <v>0</v>
      </c>
      <c r="BH118" s="49">
        <v>0</v>
      </c>
      <c r="BI118" s="48">
        <v>0</v>
      </c>
      <c r="BJ118" s="49">
        <v>0</v>
      </c>
      <c r="BK118" s="48">
        <v>0</v>
      </c>
      <c r="BL118" s="49">
        <v>0</v>
      </c>
      <c r="BM118" s="48">
        <v>0</v>
      </c>
      <c r="BN118" s="49">
        <v>0</v>
      </c>
      <c r="BO118" s="48">
        <v>0</v>
      </c>
      <c r="BP118" s="49">
        <v>0</v>
      </c>
      <c r="BQ118" s="48">
        <v>0</v>
      </c>
      <c r="BR118" s="49">
        <v>0</v>
      </c>
      <c r="BS118" s="48">
        <v>0</v>
      </c>
      <c r="BT118" s="49">
        <v>0</v>
      </c>
      <c r="BU118" s="48">
        <v>0</v>
      </c>
      <c r="BV118" s="49">
        <v>0</v>
      </c>
      <c r="BW118" s="48">
        <v>0</v>
      </c>
      <c r="BX118" s="49">
        <v>0</v>
      </c>
      <c r="BY118" s="48">
        <v>0</v>
      </c>
      <c r="BZ118" s="49">
        <v>0</v>
      </c>
      <c r="CA118" s="50">
        <v>0</v>
      </c>
      <c r="CB118" s="3"/>
      <c r="CC118" s="32"/>
      <c r="CD118" s="3"/>
      <c r="CE118" s="33"/>
      <c r="CF118" s="3"/>
      <c r="CG118" s="47">
        <v>0</v>
      </c>
      <c r="CH118" s="48">
        <v>0</v>
      </c>
      <c r="CI118" s="49">
        <v>0</v>
      </c>
      <c r="CJ118" s="48">
        <v>0</v>
      </c>
      <c r="CK118" s="49">
        <v>0</v>
      </c>
      <c r="CL118" s="48">
        <v>0</v>
      </c>
      <c r="CM118" s="49">
        <v>0</v>
      </c>
      <c r="CN118" s="48">
        <v>0</v>
      </c>
      <c r="CO118" s="49">
        <v>0</v>
      </c>
      <c r="CP118" s="48">
        <v>0</v>
      </c>
      <c r="CQ118" s="49">
        <v>0</v>
      </c>
      <c r="CR118" s="48">
        <v>0</v>
      </c>
      <c r="CS118" s="49">
        <v>0</v>
      </c>
      <c r="CT118" s="48">
        <v>0</v>
      </c>
      <c r="CU118" s="49">
        <v>0</v>
      </c>
      <c r="CV118" s="48">
        <v>0</v>
      </c>
      <c r="CW118" s="49">
        <v>0</v>
      </c>
      <c r="CX118" s="48">
        <v>0</v>
      </c>
      <c r="CY118" s="49">
        <v>0</v>
      </c>
      <c r="CZ118" s="48">
        <v>0</v>
      </c>
      <c r="DA118" s="49">
        <v>0</v>
      </c>
      <c r="DB118" s="48">
        <v>0</v>
      </c>
      <c r="DC118" s="49">
        <v>0</v>
      </c>
      <c r="DD118" s="48">
        <v>0</v>
      </c>
      <c r="DE118" s="49">
        <v>0</v>
      </c>
      <c r="DF118" s="48">
        <v>0</v>
      </c>
      <c r="DG118" s="49">
        <v>0</v>
      </c>
      <c r="DH118" s="48">
        <v>0</v>
      </c>
      <c r="DI118" s="49">
        <v>0</v>
      </c>
      <c r="DJ118" s="48">
        <v>0</v>
      </c>
      <c r="DK118" s="49">
        <v>0</v>
      </c>
      <c r="DL118" s="48">
        <v>0</v>
      </c>
      <c r="DM118" s="49">
        <v>0</v>
      </c>
      <c r="DN118" s="48">
        <v>0</v>
      </c>
      <c r="DO118" s="49">
        <v>0</v>
      </c>
      <c r="DP118" s="50">
        <v>0</v>
      </c>
      <c r="DQ118" s="3"/>
      <c r="DR118" s="34"/>
      <c r="DS118" s="3"/>
      <c r="DT118" s="47">
        <v>0</v>
      </c>
      <c r="DU118" s="48">
        <v>0</v>
      </c>
      <c r="DV118" s="49">
        <v>0</v>
      </c>
      <c r="DW118" s="48">
        <v>0</v>
      </c>
      <c r="DX118" s="49">
        <v>0</v>
      </c>
      <c r="DY118" s="48">
        <v>0</v>
      </c>
      <c r="DZ118" s="49">
        <v>0</v>
      </c>
      <c r="EA118" s="48">
        <v>0</v>
      </c>
      <c r="EB118" s="49">
        <v>0</v>
      </c>
      <c r="EC118" s="48">
        <v>0</v>
      </c>
      <c r="ED118" s="49">
        <v>0</v>
      </c>
      <c r="EE118" s="48">
        <v>0</v>
      </c>
      <c r="EF118" s="49">
        <v>0</v>
      </c>
      <c r="EG118" s="48">
        <v>0</v>
      </c>
      <c r="EH118" s="49">
        <v>0</v>
      </c>
      <c r="EI118" s="48">
        <v>0</v>
      </c>
      <c r="EJ118" s="49">
        <v>0</v>
      </c>
      <c r="EK118" s="48">
        <v>0</v>
      </c>
      <c r="EL118" s="49">
        <v>0</v>
      </c>
      <c r="EM118" s="48">
        <v>0</v>
      </c>
      <c r="EN118" s="49">
        <v>0</v>
      </c>
      <c r="EO118" s="48">
        <v>0</v>
      </c>
      <c r="EP118" s="49">
        <v>0</v>
      </c>
      <c r="EQ118" s="48">
        <v>0</v>
      </c>
      <c r="ER118" s="49">
        <v>0</v>
      </c>
      <c r="ES118" s="48">
        <v>0</v>
      </c>
      <c r="ET118" s="49">
        <v>0</v>
      </c>
      <c r="EU118" s="48">
        <v>0</v>
      </c>
      <c r="EV118" s="49">
        <v>0</v>
      </c>
      <c r="EW118" s="48">
        <v>0</v>
      </c>
      <c r="EX118" s="49">
        <v>0</v>
      </c>
      <c r="EY118" s="48">
        <v>0</v>
      </c>
      <c r="EZ118" s="49">
        <v>0</v>
      </c>
      <c r="FA118" s="48">
        <v>0</v>
      </c>
      <c r="FB118" s="49">
        <v>0</v>
      </c>
      <c r="FC118" s="50">
        <v>0</v>
      </c>
      <c r="FD118" s="3"/>
      <c r="FE118" s="35"/>
      <c r="FF118" s="3"/>
      <c r="FG118" s="36"/>
      <c r="FI118" s="51" t="b">
        <v>1</v>
      </c>
    </row>
    <row r="119" spans="2:165" hidden="1" outlineLevel="1">
      <c r="B119" s="52">
        <v>109</v>
      </c>
      <c r="C119" s="73" t="s">
        <v>42</v>
      </c>
      <c r="E119" s="54">
        <v>0</v>
      </c>
      <c r="F119" s="55">
        <v>0</v>
      </c>
      <c r="G119" s="56">
        <v>0</v>
      </c>
      <c r="H119" s="55">
        <v>0</v>
      </c>
      <c r="I119" s="56">
        <v>0</v>
      </c>
      <c r="J119" s="55">
        <v>0</v>
      </c>
      <c r="K119" s="56">
        <v>0</v>
      </c>
      <c r="L119" s="55">
        <v>0</v>
      </c>
      <c r="M119" s="56">
        <v>0</v>
      </c>
      <c r="N119" s="55">
        <v>0</v>
      </c>
      <c r="O119" s="56">
        <v>0</v>
      </c>
      <c r="P119" s="55">
        <v>0</v>
      </c>
      <c r="Q119" s="56">
        <v>0</v>
      </c>
      <c r="R119" s="55">
        <v>0</v>
      </c>
      <c r="S119" s="56">
        <v>0</v>
      </c>
      <c r="T119" s="55">
        <v>0</v>
      </c>
      <c r="U119" s="56">
        <v>0</v>
      </c>
      <c r="V119" s="55">
        <v>0</v>
      </c>
      <c r="W119" s="56">
        <v>0</v>
      </c>
      <c r="X119" s="55">
        <v>0</v>
      </c>
      <c r="Y119" s="56">
        <v>0</v>
      </c>
      <c r="Z119" s="55">
        <v>0</v>
      </c>
      <c r="AA119" s="56">
        <v>0</v>
      </c>
      <c r="AB119" s="55">
        <v>0</v>
      </c>
      <c r="AC119" s="56">
        <v>0</v>
      </c>
      <c r="AD119" s="55">
        <v>0</v>
      </c>
      <c r="AE119" s="56">
        <v>0</v>
      </c>
      <c r="AF119" s="55">
        <v>0</v>
      </c>
      <c r="AG119" s="56">
        <v>0</v>
      </c>
      <c r="AH119" s="55">
        <v>0</v>
      </c>
      <c r="AI119" s="56">
        <v>0</v>
      </c>
      <c r="AJ119" s="55">
        <v>0</v>
      </c>
      <c r="AK119" s="56">
        <v>0</v>
      </c>
      <c r="AL119" s="55">
        <v>0</v>
      </c>
      <c r="AM119" s="56">
        <v>0</v>
      </c>
      <c r="AN119" s="57">
        <v>0</v>
      </c>
      <c r="AO119" s="3"/>
      <c r="AP119" s="21"/>
      <c r="AQ119" s="3"/>
      <c r="AR119" s="54">
        <v>0</v>
      </c>
      <c r="AS119" s="55">
        <v>0</v>
      </c>
      <c r="AT119" s="56">
        <v>0</v>
      </c>
      <c r="AU119" s="55">
        <v>0</v>
      </c>
      <c r="AV119" s="56">
        <v>0</v>
      </c>
      <c r="AW119" s="55">
        <v>0</v>
      </c>
      <c r="AX119" s="56">
        <v>0</v>
      </c>
      <c r="AY119" s="55">
        <v>0</v>
      </c>
      <c r="AZ119" s="56">
        <v>0</v>
      </c>
      <c r="BA119" s="55">
        <v>0</v>
      </c>
      <c r="BB119" s="56">
        <v>0</v>
      </c>
      <c r="BC119" s="55">
        <v>0</v>
      </c>
      <c r="BD119" s="56">
        <v>0</v>
      </c>
      <c r="BE119" s="55">
        <v>0</v>
      </c>
      <c r="BF119" s="56">
        <v>0</v>
      </c>
      <c r="BG119" s="55">
        <v>0</v>
      </c>
      <c r="BH119" s="56">
        <v>0</v>
      </c>
      <c r="BI119" s="55">
        <v>0</v>
      </c>
      <c r="BJ119" s="56">
        <v>0</v>
      </c>
      <c r="BK119" s="55">
        <v>0</v>
      </c>
      <c r="BL119" s="56">
        <v>0</v>
      </c>
      <c r="BM119" s="55">
        <v>0</v>
      </c>
      <c r="BN119" s="56">
        <v>0</v>
      </c>
      <c r="BO119" s="55">
        <v>0</v>
      </c>
      <c r="BP119" s="56">
        <v>0</v>
      </c>
      <c r="BQ119" s="55">
        <v>0</v>
      </c>
      <c r="BR119" s="56">
        <v>0</v>
      </c>
      <c r="BS119" s="55">
        <v>0</v>
      </c>
      <c r="BT119" s="56">
        <v>0</v>
      </c>
      <c r="BU119" s="55">
        <v>0</v>
      </c>
      <c r="BV119" s="56">
        <v>0</v>
      </c>
      <c r="BW119" s="55">
        <v>0</v>
      </c>
      <c r="BX119" s="56">
        <v>0</v>
      </c>
      <c r="BY119" s="55">
        <v>0</v>
      </c>
      <c r="BZ119" s="56">
        <v>0</v>
      </c>
      <c r="CA119" s="57">
        <v>0</v>
      </c>
      <c r="CB119" s="3"/>
      <c r="CC119" s="32"/>
      <c r="CD119" s="3"/>
      <c r="CE119" s="33"/>
      <c r="CF119" s="3"/>
      <c r="CG119" s="54">
        <v>0</v>
      </c>
      <c r="CH119" s="55">
        <v>0</v>
      </c>
      <c r="CI119" s="56">
        <v>0</v>
      </c>
      <c r="CJ119" s="55">
        <v>0</v>
      </c>
      <c r="CK119" s="56">
        <v>0</v>
      </c>
      <c r="CL119" s="55">
        <v>0</v>
      </c>
      <c r="CM119" s="56">
        <v>0</v>
      </c>
      <c r="CN119" s="55">
        <v>0</v>
      </c>
      <c r="CO119" s="56">
        <v>0</v>
      </c>
      <c r="CP119" s="55">
        <v>0</v>
      </c>
      <c r="CQ119" s="56">
        <v>0</v>
      </c>
      <c r="CR119" s="55">
        <v>0</v>
      </c>
      <c r="CS119" s="56">
        <v>0</v>
      </c>
      <c r="CT119" s="55">
        <v>0</v>
      </c>
      <c r="CU119" s="56">
        <v>0</v>
      </c>
      <c r="CV119" s="55">
        <v>0</v>
      </c>
      <c r="CW119" s="56">
        <v>0</v>
      </c>
      <c r="CX119" s="55">
        <v>0</v>
      </c>
      <c r="CY119" s="56">
        <v>0</v>
      </c>
      <c r="CZ119" s="55">
        <v>0</v>
      </c>
      <c r="DA119" s="56">
        <v>0</v>
      </c>
      <c r="DB119" s="55">
        <v>0</v>
      </c>
      <c r="DC119" s="56">
        <v>0</v>
      </c>
      <c r="DD119" s="55">
        <v>0</v>
      </c>
      <c r="DE119" s="56">
        <v>0</v>
      </c>
      <c r="DF119" s="55">
        <v>0</v>
      </c>
      <c r="DG119" s="56">
        <v>0</v>
      </c>
      <c r="DH119" s="55">
        <v>0</v>
      </c>
      <c r="DI119" s="56">
        <v>0</v>
      </c>
      <c r="DJ119" s="55">
        <v>0</v>
      </c>
      <c r="DK119" s="56">
        <v>0</v>
      </c>
      <c r="DL119" s="55">
        <v>0</v>
      </c>
      <c r="DM119" s="56">
        <v>0</v>
      </c>
      <c r="DN119" s="55">
        <v>0</v>
      </c>
      <c r="DO119" s="56">
        <v>0</v>
      </c>
      <c r="DP119" s="57">
        <v>0</v>
      </c>
      <c r="DQ119" s="3"/>
      <c r="DR119" s="34"/>
      <c r="DS119" s="3"/>
      <c r="DT119" s="54">
        <v>0</v>
      </c>
      <c r="DU119" s="55">
        <v>0</v>
      </c>
      <c r="DV119" s="56">
        <v>0</v>
      </c>
      <c r="DW119" s="55">
        <v>0</v>
      </c>
      <c r="DX119" s="56">
        <v>0</v>
      </c>
      <c r="DY119" s="55">
        <v>0</v>
      </c>
      <c r="DZ119" s="56">
        <v>0</v>
      </c>
      <c r="EA119" s="55">
        <v>0</v>
      </c>
      <c r="EB119" s="56">
        <v>0</v>
      </c>
      <c r="EC119" s="55">
        <v>0</v>
      </c>
      <c r="ED119" s="56">
        <v>0</v>
      </c>
      <c r="EE119" s="55">
        <v>0</v>
      </c>
      <c r="EF119" s="56">
        <v>0</v>
      </c>
      <c r="EG119" s="55">
        <v>0</v>
      </c>
      <c r="EH119" s="56">
        <v>0</v>
      </c>
      <c r="EI119" s="55">
        <v>0</v>
      </c>
      <c r="EJ119" s="56">
        <v>0</v>
      </c>
      <c r="EK119" s="55">
        <v>0</v>
      </c>
      <c r="EL119" s="56">
        <v>0</v>
      </c>
      <c r="EM119" s="55">
        <v>0</v>
      </c>
      <c r="EN119" s="56">
        <v>0</v>
      </c>
      <c r="EO119" s="55">
        <v>0</v>
      </c>
      <c r="EP119" s="56">
        <v>0</v>
      </c>
      <c r="EQ119" s="55">
        <v>0</v>
      </c>
      <c r="ER119" s="56">
        <v>0</v>
      </c>
      <c r="ES119" s="55">
        <v>0</v>
      </c>
      <c r="ET119" s="56">
        <v>0</v>
      </c>
      <c r="EU119" s="55">
        <v>0</v>
      </c>
      <c r="EV119" s="56">
        <v>0</v>
      </c>
      <c r="EW119" s="55">
        <v>0</v>
      </c>
      <c r="EX119" s="56">
        <v>0</v>
      </c>
      <c r="EY119" s="55">
        <v>0</v>
      </c>
      <c r="EZ119" s="56">
        <v>0</v>
      </c>
      <c r="FA119" s="55">
        <v>0</v>
      </c>
      <c r="FB119" s="56">
        <v>0</v>
      </c>
      <c r="FC119" s="57">
        <v>0</v>
      </c>
      <c r="FD119" s="3"/>
      <c r="FE119" s="35"/>
      <c r="FF119" s="3"/>
      <c r="FG119" s="36"/>
      <c r="FI119" s="58" t="b">
        <v>1</v>
      </c>
    </row>
    <row r="120" spans="2:165" hidden="1" outlineLevel="1">
      <c r="B120" s="75">
        <v>110</v>
      </c>
      <c r="C120" s="76" t="s">
        <v>43</v>
      </c>
      <c r="E120" s="77">
        <v>0</v>
      </c>
      <c r="F120" s="78">
        <v>0</v>
      </c>
      <c r="G120" s="79">
        <v>0</v>
      </c>
      <c r="H120" s="78">
        <v>0</v>
      </c>
      <c r="I120" s="79">
        <v>0</v>
      </c>
      <c r="J120" s="78">
        <v>0</v>
      </c>
      <c r="K120" s="79">
        <v>0</v>
      </c>
      <c r="L120" s="78">
        <v>0</v>
      </c>
      <c r="M120" s="79">
        <v>0</v>
      </c>
      <c r="N120" s="78">
        <v>0</v>
      </c>
      <c r="O120" s="79">
        <v>0</v>
      </c>
      <c r="P120" s="78">
        <v>0</v>
      </c>
      <c r="Q120" s="79">
        <v>0</v>
      </c>
      <c r="R120" s="78">
        <v>0</v>
      </c>
      <c r="S120" s="79">
        <v>0</v>
      </c>
      <c r="T120" s="78">
        <v>0</v>
      </c>
      <c r="U120" s="79">
        <v>0</v>
      </c>
      <c r="V120" s="78">
        <v>0</v>
      </c>
      <c r="W120" s="79">
        <v>0</v>
      </c>
      <c r="X120" s="78">
        <v>0</v>
      </c>
      <c r="Y120" s="79">
        <v>0</v>
      </c>
      <c r="Z120" s="78">
        <v>0</v>
      </c>
      <c r="AA120" s="79">
        <v>0</v>
      </c>
      <c r="AB120" s="78">
        <v>0</v>
      </c>
      <c r="AC120" s="79">
        <v>0</v>
      </c>
      <c r="AD120" s="78">
        <v>0</v>
      </c>
      <c r="AE120" s="79">
        <v>0</v>
      </c>
      <c r="AF120" s="78">
        <v>0</v>
      </c>
      <c r="AG120" s="79">
        <v>0</v>
      </c>
      <c r="AH120" s="78">
        <v>0</v>
      </c>
      <c r="AI120" s="79">
        <v>0</v>
      </c>
      <c r="AJ120" s="78">
        <v>0</v>
      </c>
      <c r="AK120" s="79">
        <v>0</v>
      </c>
      <c r="AL120" s="78">
        <v>0</v>
      </c>
      <c r="AM120" s="79">
        <v>0</v>
      </c>
      <c r="AN120" s="80">
        <v>0</v>
      </c>
      <c r="AO120" s="3"/>
      <c r="AP120" s="21"/>
      <c r="AQ120" s="3"/>
      <c r="AR120" s="77">
        <v>0</v>
      </c>
      <c r="AS120" s="78">
        <v>0</v>
      </c>
      <c r="AT120" s="79">
        <v>0</v>
      </c>
      <c r="AU120" s="78">
        <v>0</v>
      </c>
      <c r="AV120" s="79">
        <v>0</v>
      </c>
      <c r="AW120" s="78">
        <v>0</v>
      </c>
      <c r="AX120" s="79">
        <v>0</v>
      </c>
      <c r="AY120" s="78">
        <v>0</v>
      </c>
      <c r="AZ120" s="79">
        <v>0</v>
      </c>
      <c r="BA120" s="78">
        <v>0</v>
      </c>
      <c r="BB120" s="79">
        <v>0</v>
      </c>
      <c r="BC120" s="78">
        <v>0</v>
      </c>
      <c r="BD120" s="79">
        <v>0</v>
      </c>
      <c r="BE120" s="78">
        <v>0</v>
      </c>
      <c r="BF120" s="79">
        <v>0</v>
      </c>
      <c r="BG120" s="78">
        <v>0</v>
      </c>
      <c r="BH120" s="79">
        <v>0</v>
      </c>
      <c r="BI120" s="78">
        <v>0</v>
      </c>
      <c r="BJ120" s="79">
        <v>0</v>
      </c>
      <c r="BK120" s="78">
        <v>0</v>
      </c>
      <c r="BL120" s="79">
        <v>0</v>
      </c>
      <c r="BM120" s="78">
        <v>0</v>
      </c>
      <c r="BN120" s="79">
        <v>0</v>
      </c>
      <c r="BO120" s="78">
        <v>0</v>
      </c>
      <c r="BP120" s="79">
        <v>0</v>
      </c>
      <c r="BQ120" s="78">
        <v>0</v>
      </c>
      <c r="BR120" s="79">
        <v>0</v>
      </c>
      <c r="BS120" s="78">
        <v>0</v>
      </c>
      <c r="BT120" s="79">
        <v>0</v>
      </c>
      <c r="BU120" s="78">
        <v>0</v>
      </c>
      <c r="BV120" s="79">
        <v>0</v>
      </c>
      <c r="BW120" s="78">
        <v>0</v>
      </c>
      <c r="BX120" s="79">
        <v>0</v>
      </c>
      <c r="BY120" s="78">
        <v>0</v>
      </c>
      <c r="BZ120" s="79">
        <v>0</v>
      </c>
      <c r="CA120" s="80">
        <v>0</v>
      </c>
      <c r="CB120" s="3"/>
      <c r="CC120" s="32"/>
      <c r="CD120" s="3"/>
      <c r="CE120" s="33"/>
      <c r="CF120" s="3"/>
      <c r="CG120" s="77">
        <v>0</v>
      </c>
      <c r="CH120" s="78">
        <v>0</v>
      </c>
      <c r="CI120" s="79">
        <v>0</v>
      </c>
      <c r="CJ120" s="78">
        <v>0</v>
      </c>
      <c r="CK120" s="79">
        <v>0</v>
      </c>
      <c r="CL120" s="78">
        <v>0</v>
      </c>
      <c r="CM120" s="79">
        <v>0</v>
      </c>
      <c r="CN120" s="78">
        <v>0</v>
      </c>
      <c r="CO120" s="79">
        <v>0</v>
      </c>
      <c r="CP120" s="78">
        <v>0</v>
      </c>
      <c r="CQ120" s="79">
        <v>0</v>
      </c>
      <c r="CR120" s="78">
        <v>0</v>
      </c>
      <c r="CS120" s="79">
        <v>0</v>
      </c>
      <c r="CT120" s="78">
        <v>0</v>
      </c>
      <c r="CU120" s="79">
        <v>0</v>
      </c>
      <c r="CV120" s="78">
        <v>0</v>
      </c>
      <c r="CW120" s="79">
        <v>0</v>
      </c>
      <c r="CX120" s="78">
        <v>0</v>
      </c>
      <c r="CY120" s="79">
        <v>0</v>
      </c>
      <c r="CZ120" s="78">
        <v>0</v>
      </c>
      <c r="DA120" s="79">
        <v>0</v>
      </c>
      <c r="DB120" s="78">
        <v>0</v>
      </c>
      <c r="DC120" s="79">
        <v>0</v>
      </c>
      <c r="DD120" s="78">
        <v>0</v>
      </c>
      <c r="DE120" s="79">
        <v>0</v>
      </c>
      <c r="DF120" s="78">
        <v>0</v>
      </c>
      <c r="DG120" s="79">
        <v>0</v>
      </c>
      <c r="DH120" s="78">
        <v>0</v>
      </c>
      <c r="DI120" s="79">
        <v>0</v>
      </c>
      <c r="DJ120" s="78">
        <v>0</v>
      </c>
      <c r="DK120" s="79">
        <v>0</v>
      </c>
      <c r="DL120" s="78">
        <v>0</v>
      </c>
      <c r="DM120" s="79">
        <v>0</v>
      </c>
      <c r="DN120" s="78">
        <v>0</v>
      </c>
      <c r="DO120" s="79">
        <v>0</v>
      </c>
      <c r="DP120" s="80">
        <v>0</v>
      </c>
      <c r="DQ120" s="3"/>
      <c r="DR120" s="34"/>
      <c r="DS120" s="3"/>
      <c r="DT120" s="77">
        <v>0</v>
      </c>
      <c r="DU120" s="78">
        <v>0</v>
      </c>
      <c r="DV120" s="79">
        <v>0</v>
      </c>
      <c r="DW120" s="78">
        <v>0</v>
      </c>
      <c r="DX120" s="79">
        <v>0</v>
      </c>
      <c r="DY120" s="78">
        <v>0</v>
      </c>
      <c r="DZ120" s="79">
        <v>0</v>
      </c>
      <c r="EA120" s="78">
        <v>0</v>
      </c>
      <c r="EB120" s="79">
        <v>0</v>
      </c>
      <c r="EC120" s="78">
        <v>0</v>
      </c>
      <c r="ED120" s="79">
        <v>0</v>
      </c>
      <c r="EE120" s="78">
        <v>0</v>
      </c>
      <c r="EF120" s="79">
        <v>0</v>
      </c>
      <c r="EG120" s="78">
        <v>0</v>
      </c>
      <c r="EH120" s="79">
        <v>0</v>
      </c>
      <c r="EI120" s="78">
        <v>0</v>
      </c>
      <c r="EJ120" s="79">
        <v>0</v>
      </c>
      <c r="EK120" s="78">
        <v>0</v>
      </c>
      <c r="EL120" s="79">
        <v>0</v>
      </c>
      <c r="EM120" s="78">
        <v>0</v>
      </c>
      <c r="EN120" s="79">
        <v>0</v>
      </c>
      <c r="EO120" s="78">
        <v>0</v>
      </c>
      <c r="EP120" s="79">
        <v>0</v>
      </c>
      <c r="EQ120" s="78">
        <v>0</v>
      </c>
      <c r="ER120" s="79">
        <v>0</v>
      </c>
      <c r="ES120" s="78">
        <v>0</v>
      </c>
      <c r="ET120" s="79">
        <v>0</v>
      </c>
      <c r="EU120" s="78">
        <v>0</v>
      </c>
      <c r="EV120" s="79">
        <v>0</v>
      </c>
      <c r="EW120" s="78">
        <v>0</v>
      </c>
      <c r="EX120" s="79">
        <v>0</v>
      </c>
      <c r="EY120" s="78">
        <v>0</v>
      </c>
      <c r="EZ120" s="79">
        <v>0</v>
      </c>
      <c r="FA120" s="78">
        <v>0</v>
      </c>
      <c r="FB120" s="79">
        <v>0</v>
      </c>
      <c r="FC120" s="80">
        <v>0</v>
      </c>
      <c r="FD120" s="3"/>
      <c r="FE120" s="35"/>
      <c r="FF120" s="3"/>
      <c r="FG120" s="36"/>
      <c r="FI120" s="81" t="b">
        <v>1</v>
      </c>
    </row>
    <row r="121" spans="2:165" hidden="1" outlineLevel="1">
      <c r="B121" s="38">
        <v>111</v>
      </c>
      <c r="C121" s="82" t="s">
        <v>44</v>
      </c>
      <c r="E121" s="40">
        <v>0</v>
      </c>
      <c r="F121" s="41">
        <v>0</v>
      </c>
      <c r="G121" s="42">
        <v>0</v>
      </c>
      <c r="H121" s="41">
        <v>0</v>
      </c>
      <c r="I121" s="42">
        <v>0</v>
      </c>
      <c r="J121" s="41">
        <v>0</v>
      </c>
      <c r="K121" s="42">
        <v>0</v>
      </c>
      <c r="L121" s="41">
        <v>0</v>
      </c>
      <c r="M121" s="42">
        <v>0</v>
      </c>
      <c r="N121" s="41">
        <v>0</v>
      </c>
      <c r="O121" s="42">
        <v>0</v>
      </c>
      <c r="P121" s="41">
        <v>0</v>
      </c>
      <c r="Q121" s="42">
        <v>0</v>
      </c>
      <c r="R121" s="41">
        <v>0</v>
      </c>
      <c r="S121" s="42">
        <v>0</v>
      </c>
      <c r="T121" s="41">
        <v>0</v>
      </c>
      <c r="U121" s="42">
        <v>0</v>
      </c>
      <c r="V121" s="41">
        <v>0</v>
      </c>
      <c r="W121" s="42">
        <v>0</v>
      </c>
      <c r="X121" s="41">
        <v>0</v>
      </c>
      <c r="Y121" s="42">
        <v>0</v>
      </c>
      <c r="Z121" s="41">
        <v>0</v>
      </c>
      <c r="AA121" s="42">
        <v>0</v>
      </c>
      <c r="AB121" s="41">
        <v>0</v>
      </c>
      <c r="AC121" s="42">
        <v>0</v>
      </c>
      <c r="AD121" s="41">
        <v>0</v>
      </c>
      <c r="AE121" s="42">
        <v>0</v>
      </c>
      <c r="AF121" s="41">
        <v>0</v>
      </c>
      <c r="AG121" s="42">
        <v>0</v>
      </c>
      <c r="AH121" s="41">
        <v>0</v>
      </c>
      <c r="AI121" s="42">
        <v>0</v>
      </c>
      <c r="AJ121" s="41">
        <v>0</v>
      </c>
      <c r="AK121" s="42">
        <v>0</v>
      </c>
      <c r="AL121" s="41">
        <v>0</v>
      </c>
      <c r="AM121" s="42">
        <v>0</v>
      </c>
      <c r="AN121" s="43">
        <v>0</v>
      </c>
      <c r="AO121" s="3"/>
      <c r="AP121" s="21"/>
      <c r="AQ121" s="3"/>
      <c r="AR121" s="40">
        <v>0</v>
      </c>
      <c r="AS121" s="41">
        <v>0</v>
      </c>
      <c r="AT121" s="42">
        <v>0</v>
      </c>
      <c r="AU121" s="41">
        <v>0</v>
      </c>
      <c r="AV121" s="42">
        <v>0</v>
      </c>
      <c r="AW121" s="41">
        <v>0</v>
      </c>
      <c r="AX121" s="42">
        <v>0</v>
      </c>
      <c r="AY121" s="41">
        <v>0</v>
      </c>
      <c r="AZ121" s="42">
        <v>0</v>
      </c>
      <c r="BA121" s="41">
        <v>0</v>
      </c>
      <c r="BB121" s="42">
        <v>0</v>
      </c>
      <c r="BC121" s="41">
        <v>0</v>
      </c>
      <c r="BD121" s="42">
        <v>0</v>
      </c>
      <c r="BE121" s="41">
        <v>0</v>
      </c>
      <c r="BF121" s="42">
        <v>0</v>
      </c>
      <c r="BG121" s="41">
        <v>0</v>
      </c>
      <c r="BH121" s="42">
        <v>0</v>
      </c>
      <c r="BI121" s="41">
        <v>0</v>
      </c>
      <c r="BJ121" s="42">
        <v>0</v>
      </c>
      <c r="BK121" s="41">
        <v>0</v>
      </c>
      <c r="BL121" s="42">
        <v>0</v>
      </c>
      <c r="BM121" s="41">
        <v>0</v>
      </c>
      <c r="BN121" s="42">
        <v>0</v>
      </c>
      <c r="BO121" s="41">
        <v>0</v>
      </c>
      <c r="BP121" s="42">
        <v>0</v>
      </c>
      <c r="BQ121" s="41">
        <v>0</v>
      </c>
      <c r="BR121" s="42">
        <v>0</v>
      </c>
      <c r="BS121" s="41">
        <v>0</v>
      </c>
      <c r="BT121" s="42">
        <v>0</v>
      </c>
      <c r="BU121" s="41">
        <v>0</v>
      </c>
      <c r="BV121" s="42">
        <v>0</v>
      </c>
      <c r="BW121" s="41">
        <v>0</v>
      </c>
      <c r="BX121" s="42">
        <v>0</v>
      </c>
      <c r="BY121" s="41">
        <v>0</v>
      </c>
      <c r="BZ121" s="42">
        <v>0</v>
      </c>
      <c r="CA121" s="43">
        <v>0</v>
      </c>
      <c r="CB121" s="3"/>
      <c r="CC121" s="32"/>
      <c r="CD121" s="3"/>
      <c r="CE121" s="33"/>
      <c r="CF121" s="3"/>
      <c r="CG121" s="40">
        <v>0</v>
      </c>
      <c r="CH121" s="41">
        <v>0</v>
      </c>
      <c r="CI121" s="42">
        <v>0</v>
      </c>
      <c r="CJ121" s="41">
        <v>0</v>
      </c>
      <c r="CK121" s="42">
        <v>0</v>
      </c>
      <c r="CL121" s="41">
        <v>0</v>
      </c>
      <c r="CM121" s="42">
        <v>0</v>
      </c>
      <c r="CN121" s="41">
        <v>0</v>
      </c>
      <c r="CO121" s="42">
        <v>0</v>
      </c>
      <c r="CP121" s="41">
        <v>0</v>
      </c>
      <c r="CQ121" s="42">
        <v>0</v>
      </c>
      <c r="CR121" s="41">
        <v>0</v>
      </c>
      <c r="CS121" s="42">
        <v>0</v>
      </c>
      <c r="CT121" s="41">
        <v>0</v>
      </c>
      <c r="CU121" s="42">
        <v>0</v>
      </c>
      <c r="CV121" s="41">
        <v>0</v>
      </c>
      <c r="CW121" s="42">
        <v>0</v>
      </c>
      <c r="CX121" s="41">
        <v>0</v>
      </c>
      <c r="CY121" s="42">
        <v>0</v>
      </c>
      <c r="CZ121" s="41">
        <v>0</v>
      </c>
      <c r="DA121" s="42">
        <v>0</v>
      </c>
      <c r="DB121" s="41">
        <v>0</v>
      </c>
      <c r="DC121" s="42">
        <v>0</v>
      </c>
      <c r="DD121" s="41">
        <v>0</v>
      </c>
      <c r="DE121" s="42">
        <v>0</v>
      </c>
      <c r="DF121" s="41">
        <v>0</v>
      </c>
      <c r="DG121" s="42">
        <v>0</v>
      </c>
      <c r="DH121" s="41">
        <v>0</v>
      </c>
      <c r="DI121" s="42">
        <v>0</v>
      </c>
      <c r="DJ121" s="41">
        <v>0</v>
      </c>
      <c r="DK121" s="42">
        <v>0</v>
      </c>
      <c r="DL121" s="41">
        <v>0</v>
      </c>
      <c r="DM121" s="42">
        <v>0</v>
      </c>
      <c r="DN121" s="41">
        <v>0</v>
      </c>
      <c r="DO121" s="42">
        <v>0</v>
      </c>
      <c r="DP121" s="43">
        <v>0</v>
      </c>
      <c r="DQ121" s="3"/>
      <c r="DR121" s="34"/>
      <c r="DS121" s="3"/>
      <c r="DT121" s="40">
        <v>0</v>
      </c>
      <c r="DU121" s="41">
        <v>0</v>
      </c>
      <c r="DV121" s="42">
        <v>0</v>
      </c>
      <c r="DW121" s="41">
        <v>0</v>
      </c>
      <c r="DX121" s="42">
        <v>0</v>
      </c>
      <c r="DY121" s="41">
        <v>0</v>
      </c>
      <c r="DZ121" s="42">
        <v>0</v>
      </c>
      <c r="EA121" s="41">
        <v>0</v>
      </c>
      <c r="EB121" s="42">
        <v>0</v>
      </c>
      <c r="EC121" s="41">
        <v>0</v>
      </c>
      <c r="ED121" s="42">
        <v>0</v>
      </c>
      <c r="EE121" s="41">
        <v>0</v>
      </c>
      <c r="EF121" s="42">
        <v>0</v>
      </c>
      <c r="EG121" s="41">
        <v>0</v>
      </c>
      <c r="EH121" s="42">
        <v>0</v>
      </c>
      <c r="EI121" s="41">
        <v>0</v>
      </c>
      <c r="EJ121" s="42">
        <v>0</v>
      </c>
      <c r="EK121" s="41">
        <v>0</v>
      </c>
      <c r="EL121" s="42">
        <v>0</v>
      </c>
      <c r="EM121" s="41">
        <v>0</v>
      </c>
      <c r="EN121" s="42">
        <v>0</v>
      </c>
      <c r="EO121" s="41">
        <v>0</v>
      </c>
      <c r="EP121" s="42">
        <v>0</v>
      </c>
      <c r="EQ121" s="41">
        <v>0</v>
      </c>
      <c r="ER121" s="42">
        <v>0</v>
      </c>
      <c r="ES121" s="41">
        <v>0</v>
      </c>
      <c r="ET121" s="42">
        <v>0</v>
      </c>
      <c r="EU121" s="41">
        <v>0</v>
      </c>
      <c r="EV121" s="42">
        <v>0</v>
      </c>
      <c r="EW121" s="41">
        <v>0</v>
      </c>
      <c r="EX121" s="42">
        <v>0</v>
      </c>
      <c r="EY121" s="41">
        <v>0</v>
      </c>
      <c r="EZ121" s="42">
        <v>0</v>
      </c>
      <c r="FA121" s="41">
        <v>0</v>
      </c>
      <c r="FB121" s="42">
        <v>0</v>
      </c>
      <c r="FC121" s="43">
        <v>0</v>
      </c>
      <c r="FD121" s="3"/>
      <c r="FE121" s="35"/>
      <c r="FF121" s="3"/>
      <c r="FG121" s="36"/>
      <c r="FI121" s="44" t="b">
        <v>1</v>
      </c>
    </row>
    <row r="122" spans="2:165" hidden="1" outlineLevel="1">
      <c r="B122" s="45">
        <v>112</v>
      </c>
      <c r="C122" s="74" t="s">
        <v>45</v>
      </c>
      <c r="E122" s="47">
        <v>0</v>
      </c>
      <c r="F122" s="48">
        <v>0</v>
      </c>
      <c r="G122" s="49">
        <v>0</v>
      </c>
      <c r="H122" s="48">
        <v>0</v>
      </c>
      <c r="I122" s="49">
        <v>0</v>
      </c>
      <c r="J122" s="48">
        <v>0</v>
      </c>
      <c r="K122" s="49">
        <v>0</v>
      </c>
      <c r="L122" s="48">
        <v>0</v>
      </c>
      <c r="M122" s="49">
        <v>0</v>
      </c>
      <c r="N122" s="48">
        <v>0</v>
      </c>
      <c r="O122" s="49">
        <v>0</v>
      </c>
      <c r="P122" s="48">
        <v>0</v>
      </c>
      <c r="Q122" s="49">
        <v>0</v>
      </c>
      <c r="R122" s="48">
        <v>0</v>
      </c>
      <c r="S122" s="49">
        <v>0</v>
      </c>
      <c r="T122" s="48">
        <v>0</v>
      </c>
      <c r="U122" s="49">
        <v>0</v>
      </c>
      <c r="V122" s="48">
        <v>0</v>
      </c>
      <c r="W122" s="49">
        <v>0</v>
      </c>
      <c r="X122" s="48">
        <v>0</v>
      </c>
      <c r="Y122" s="49">
        <v>0</v>
      </c>
      <c r="Z122" s="48">
        <v>0</v>
      </c>
      <c r="AA122" s="49">
        <v>0</v>
      </c>
      <c r="AB122" s="48">
        <v>0</v>
      </c>
      <c r="AC122" s="49">
        <v>0</v>
      </c>
      <c r="AD122" s="48">
        <v>0</v>
      </c>
      <c r="AE122" s="49">
        <v>0</v>
      </c>
      <c r="AF122" s="48">
        <v>0</v>
      </c>
      <c r="AG122" s="49">
        <v>0</v>
      </c>
      <c r="AH122" s="48">
        <v>0</v>
      </c>
      <c r="AI122" s="49">
        <v>0</v>
      </c>
      <c r="AJ122" s="48">
        <v>0</v>
      </c>
      <c r="AK122" s="49">
        <v>0</v>
      </c>
      <c r="AL122" s="48">
        <v>0</v>
      </c>
      <c r="AM122" s="49">
        <v>0</v>
      </c>
      <c r="AN122" s="50">
        <v>0</v>
      </c>
      <c r="AO122" s="3"/>
      <c r="AP122" s="21"/>
      <c r="AQ122" s="3"/>
      <c r="AR122" s="47">
        <v>0</v>
      </c>
      <c r="AS122" s="48">
        <v>0</v>
      </c>
      <c r="AT122" s="49">
        <v>0</v>
      </c>
      <c r="AU122" s="48">
        <v>0</v>
      </c>
      <c r="AV122" s="49">
        <v>0</v>
      </c>
      <c r="AW122" s="48">
        <v>0</v>
      </c>
      <c r="AX122" s="49">
        <v>0</v>
      </c>
      <c r="AY122" s="48">
        <v>0</v>
      </c>
      <c r="AZ122" s="49">
        <v>0</v>
      </c>
      <c r="BA122" s="48">
        <v>0</v>
      </c>
      <c r="BB122" s="49">
        <v>0</v>
      </c>
      <c r="BC122" s="48">
        <v>0</v>
      </c>
      <c r="BD122" s="49">
        <v>0</v>
      </c>
      <c r="BE122" s="48">
        <v>0</v>
      </c>
      <c r="BF122" s="49">
        <v>0</v>
      </c>
      <c r="BG122" s="48">
        <v>0</v>
      </c>
      <c r="BH122" s="49">
        <v>0</v>
      </c>
      <c r="BI122" s="48">
        <v>0</v>
      </c>
      <c r="BJ122" s="49">
        <v>0</v>
      </c>
      <c r="BK122" s="48">
        <v>0</v>
      </c>
      <c r="BL122" s="49">
        <v>0</v>
      </c>
      <c r="BM122" s="48">
        <v>0</v>
      </c>
      <c r="BN122" s="49">
        <v>0</v>
      </c>
      <c r="BO122" s="48">
        <v>0</v>
      </c>
      <c r="BP122" s="49">
        <v>0</v>
      </c>
      <c r="BQ122" s="48">
        <v>0</v>
      </c>
      <c r="BR122" s="49">
        <v>0</v>
      </c>
      <c r="BS122" s="48">
        <v>0</v>
      </c>
      <c r="BT122" s="49">
        <v>0</v>
      </c>
      <c r="BU122" s="48">
        <v>0</v>
      </c>
      <c r="BV122" s="49">
        <v>0</v>
      </c>
      <c r="BW122" s="48">
        <v>0</v>
      </c>
      <c r="BX122" s="49">
        <v>0</v>
      </c>
      <c r="BY122" s="48">
        <v>0</v>
      </c>
      <c r="BZ122" s="49">
        <v>0</v>
      </c>
      <c r="CA122" s="50">
        <v>0</v>
      </c>
      <c r="CB122" s="3"/>
      <c r="CC122" s="32"/>
      <c r="CD122" s="3"/>
      <c r="CE122" s="33"/>
      <c r="CF122" s="3"/>
      <c r="CG122" s="47">
        <v>0</v>
      </c>
      <c r="CH122" s="48">
        <v>0</v>
      </c>
      <c r="CI122" s="49">
        <v>0</v>
      </c>
      <c r="CJ122" s="48">
        <v>0</v>
      </c>
      <c r="CK122" s="49">
        <v>0</v>
      </c>
      <c r="CL122" s="48">
        <v>0</v>
      </c>
      <c r="CM122" s="49">
        <v>0</v>
      </c>
      <c r="CN122" s="48">
        <v>0</v>
      </c>
      <c r="CO122" s="49">
        <v>0</v>
      </c>
      <c r="CP122" s="48">
        <v>0</v>
      </c>
      <c r="CQ122" s="49">
        <v>0</v>
      </c>
      <c r="CR122" s="48">
        <v>0</v>
      </c>
      <c r="CS122" s="49">
        <v>0</v>
      </c>
      <c r="CT122" s="48">
        <v>0</v>
      </c>
      <c r="CU122" s="49">
        <v>0</v>
      </c>
      <c r="CV122" s="48">
        <v>0</v>
      </c>
      <c r="CW122" s="49">
        <v>0</v>
      </c>
      <c r="CX122" s="48">
        <v>0</v>
      </c>
      <c r="CY122" s="49">
        <v>0</v>
      </c>
      <c r="CZ122" s="48">
        <v>0</v>
      </c>
      <c r="DA122" s="49">
        <v>0</v>
      </c>
      <c r="DB122" s="48">
        <v>0</v>
      </c>
      <c r="DC122" s="49">
        <v>0</v>
      </c>
      <c r="DD122" s="48">
        <v>0</v>
      </c>
      <c r="DE122" s="49">
        <v>0</v>
      </c>
      <c r="DF122" s="48">
        <v>0</v>
      </c>
      <c r="DG122" s="49">
        <v>0</v>
      </c>
      <c r="DH122" s="48">
        <v>0</v>
      </c>
      <c r="DI122" s="49">
        <v>0</v>
      </c>
      <c r="DJ122" s="48">
        <v>0</v>
      </c>
      <c r="DK122" s="49">
        <v>0</v>
      </c>
      <c r="DL122" s="48">
        <v>0</v>
      </c>
      <c r="DM122" s="49">
        <v>0</v>
      </c>
      <c r="DN122" s="48">
        <v>0</v>
      </c>
      <c r="DO122" s="49">
        <v>0</v>
      </c>
      <c r="DP122" s="50">
        <v>0</v>
      </c>
      <c r="DQ122" s="3"/>
      <c r="DR122" s="34"/>
      <c r="DS122" s="3"/>
      <c r="DT122" s="47">
        <v>0</v>
      </c>
      <c r="DU122" s="48">
        <v>0</v>
      </c>
      <c r="DV122" s="49">
        <v>0</v>
      </c>
      <c r="DW122" s="48">
        <v>0</v>
      </c>
      <c r="DX122" s="49">
        <v>0</v>
      </c>
      <c r="DY122" s="48">
        <v>0</v>
      </c>
      <c r="DZ122" s="49">
        <v>0</v>
      </c>
      <c r="EA122" s="48">
        <v>0</v>
      </c>
      <c r="EB122" s="49">
        <v>0</v>
      </c>
      <c r="EC122" s="48">
        <v>0</v>
      </c>
      <c r="ED122" s="49">
        <v>0</v>
      </c>
      <c r="EE122" s="48">
        <v>0</v>
      </c>
      <c r="EF122" s="49">
        <v>0</v>
      </c>
      <c r="EG122" s="48">
        <v>0</v>
      </c>
      <c r="EH122" s="49">
        <v>0</v>
      </c>
      <c r="EI122" s="48">
        <v>0</v>
      </c>
      <c r="EJ122" s="49">
        <v>0</v>
      </c>
      <c r="EK122" s="48">
        <v>0</v>
      </c>
      <c r="EL122" s="49">
        <v>0</v>
      </c>
      <c r="EM122" s="48">
        <v>0</v>
      </c>
      <c r="EN122" s="49">
        <v>0</v>
      </c>
      <c r="EO122" s="48">
        <v>0</v>
      </c>
      <c r="EP122" s="49">
        <v>0</v>
      </c>
      <c r="EQ122" s="48">
        <v>0</v>
      </c>
      <c r="ER122" s="49">
        <v>0</v>
      </c>
      <c r="ES122" s="48">
        <v>0</v>
      </c>
      <c r="ET122" s="49">
        <v>0</v>
      </c>
      <c r="EU122" s="48">
        <v>0</v>
      </c>
      <c r="EV122" s="49">
        <v>0</v>
      </c>
      <c r="EW122" s="48">
        <v>0</v>
      </c>
      <c r="EX122" s="49">
        <v>0</v>
      </c>
      <c r="EY122" s="48">
        <v>0</v>
      </c>
      <c r="EZ122" s="49">
        <v>0</v>
      </c>
      <c r="FA122" s="48">
        <v>0</v>
      </c>
      <c r="FB122" s="49">
        <v>0</v>
      </c>
      <c r="FC122" s="50">
        <v>0</v>
      </c>
      <c r="FD122" s="3"/>
      <c r="FE122" s="35"/>
      <c r="FF122" s="3"/>
      <c r="FG122" s="36"/>
      <c r="FI122" s="51" t="b">
        <v>1</v>
      </c>
    </row>
    <row r="123" spans="2:165" hidden="1" outlineLevel="1">
      <c r="B123" s="52">
        <v>113</v>
      </c>
      <c r="C123" s="73" t="s">
        <v>46</v>
      </c>
      <c r="E123" s="54">
        <v>0</v>
      </c>
      <c r="F123" s="55">
        <v>0</v>
      </c>
      <c r="G123" s="56">
        <v>0</v>
      </c>
      <c r="H123" s="55">
        <v>0</v>
      </c>
      <c r="I123" s="56">
        <v>0</v>
      </c>
      <c r="J123" s="55">
        <v>0</v>
      </c>
      <c r="K123" s="56">
        <v>0</v>
      </c>
      <c r="L123" s="55">
        <v>0</v>
      </c>
      <c r="M123" s="56">
        <v>0</v>
      </c>
      <c r="N123" s="55">
        <v>0</v>
      </c>
      <c r="O123" s="56">
        <v>0</v>
      </c>
      <c r="P123" s="55">
        <v>0</v>
      </c>
      <c r="Q123" s="56">
        <v>0</v>
      </c>
      <c r="R123" s="55">
        <v>0</v>
      </c>
      <c r="S123" s="56">
        <v>0</v>
      </c>
      <c r="T123" s="55">
        <v>0</v>
      </c>
      <c r="U123" s="56">
        <v>0</v>
      </c>
      <c r="V123" s="55">
        <v>0</v>
      </c>
      <c r="W123" s="56">
        <v>0</v>
      </c>
      <c r="X123" s="55">
        <v>0</v>
      </c>
      <c r="Y123" s="56">
        <v>0</v>
      </c>
      <c r="Z123" s="55">
        <v>0</v>
      </c>
      <c r="AA123" s="56">
        <v>0</v>
      </c>
      <c r="AB123" s="55">
        <v>0</v>
      </c>
      <c r="AC123" s="56">
        <v>0</v>
      </c>
      <c r="AD123" s="55">
        <v>0</v>
      </c>
      <c r="AE123" s="56">
        <v>0</v>
      </c>
      <c r="AF123" s="55">
        <v>0</v>
      </c>
      <c r="AG123" s="56">
        <v>0</v>
      </c>
      <c r="AH123" s="55">
        <v>0</v>
      </c>
      <c r="AI123" s="56">
        <v>0</v>
      </c>
      <c r="AJ123" s="55">
        <v>0</v>
      </c>
      <c r="AK123" s="56">
        <v>0</v>
      </c>
      <c r="AL123" s="55">
        <v>0</v>
      </c>
      <c r="AM123" s="56">
        <v>0</v>
      </c>
      <c r="AN123" s="57">
        <v>0</v>
      </c>
      <c r="AO123" s="3"/>
      <c r="AP123" s="21"/>
      <c r="AQ123" s="3"/>
      <c r="AR123" s="54">
        <v>0</v>
      </c>
      <c r="AS123" s="55">
        <v>0</v>
      </c>
      <c r="AT123" s="56">
        <v>0</v>
      </c>
      <c r="AU123" s="55">
        <v>0</v>
      </c>
      <c r="AV123" s="56">
        <v>0</v>
      </c>
      <c r="AW123" s="55">
        <v>0</v>
      </c>
      <c r="AX123" s="56">
        <v>0</v>
      </c>
      <c r="AY123" s="55">
        <v>0</v>
      </c>
      <c r="AZ123" s="56">
        <v>0</v>
      </c>
      <c r="BA123" s="55">
        <v>0</v>
      </c>
      <c r="BB123" s="56">
        <v>0</v>
      </c>
      <c r="BC123" s="55">
        <v>0</v>
      </c>
      <c r="BD123" s="56">
        <v>0</v>
      </c>
      <c r="BE123" s="55">
        <v>0</v>
      </c>
      <c r="BF123" s="56">
        <v>0</v>
      </c>
      <c r="BG123" s="55">
        <v>0</v>
      </c>
      <c r="BH123" s="56">
        <v>0</v>
      </c>
      <c r="BI123" s="55">
        <v>0</v>
      </c>
      <c r="BJ123" s="56">
        <v>0</v>
      </c>
      <c r="BK123" s="55">
        <v>0</v>
      </c>
      <c r="BL123" s="56">
        <v>0</v>
      </c>
      <c r="BM123" s="55">
        <v>0</v>
      </c>
      <c r="BN123" s="56">
        <v>0</v>
      </c>
      <c r="BO123" s="55">
        <v>0</v>
      </c>
      <c r="BP123" s="56">
        <v>0</v>
      </c>
      <c r="BQ123" s="55">
        <v>0</v>
      </c>
      <c r="BR123" s="56">
        <v>0</v>
      </c>
      <c r="BS123" s="55">
        <v>0</v>
      </c>
      <c r="BT123" s="56">
        <v>0</v>
      </c>
      <c r="BU123" s="55">
        <v>0</v>
      </c>
      <c r="BV123" s="56">
        <v>0</v>
      </c>
      <c r="BW123" s="55">
        <v>0</v>
      </c>
      <c r="BX123" s="56">
        <v>0</v>
      </c>
      <c r="BY123" s="55">
        <v>0</v>
      </c>
      <c r="BZ123" s="56">
        <v>0</v>
      </c>
      <c r="CA123" s="57">
        <v>0</v>
      </c>
      <c r="CB123" s="3"/>
      <c r="CC123" s="32"/>
      <c r="CD123" s="3"/>
      <c r="CE123" s="33"/>
      <c r="CF123" s="3"/>
      <c r="CG123" s="54">
        <v>0</v>
      </c>
      <c r="CH123" s="55">
        <v>0</v>
      </c>
      <c r="CI123" s="56">
        <v>0</v>
      </c>
      <c r="CJ123" s="55">
        <v>0</v>
      </c>
      <c r="CK123" s="56">
        <v>0</v>
      </c>
      <c r="CL123" s="55">
        <v>0</v>
      </c>
      <c r="CM123" s="56">
        <v>0</v>
      </c>
      <c r="CN123" s="55">
        <v>0</v>
      </c>
      <c r="CO123" s="56">
        <v>0</v>
      </c>
      <c r="CP123" s="55">
        <v>0</v>
      </c>
      <c r="CQ123" s="56">
        <v>0</v>
      </c>
      <c r="CR123" s="55">
        <v>0</v>
      </c>
      <c r="CS123" s="56">
        <v>0</v>
      </c>
      <c r="CT123" s="55">
        <v>0</v>
      </c>
      <c r="CU123" s="56">
        <v>0</v>
      </c>
      <c r="CV123" s="55">
        <v>0</v>
      </c>
      <c r="CW123" s="56">
        <v>0</v>
      </c>
      <c r="CX123" s="55">
        <v>0</v>
      </c>
      <c r="CY123" s="56">
        <v>0</v>
      </c>
      <c r="CZ123" s="55">
        <v>0</v>
      </c>
      <c r="DA123" s="56">
        <v>0</v>
      </c>
      <c r="DB123" s="55">
        <v>0</v>
      </c>
      <c r="DC123" s="56">
        <v>0</v>
      </c>
      <c r="DD123" s="55">
        <v>0</v>
      </c>
      <c r="DE123" s="56">
        <v>0</v>
      </c>
      <c r="DF123" s="55">
        <v>0</v>
      </c>
      <c r="DG123" s="56">
        <v>0</v>
      </c>
      <c r="DH123" s="55">
        <v>0</v>
      </c>
      <c r="DI123" s="56">
        <v>0</v>
      </c>
      <c r="DJ123" s="55">
        <v>0</v>
      </c>
      <c r="DK123" s="56">
        <v>0</v>
      </c>
      <c r="DL123" s="55">
        <v>0</v>
      </c>
      <c r="DM123" s="56">
        <v>0</v>
      </c>
      <c r="DN123" s="55">
        <v>0</v>
      </c>
      <c r="DO123" s="56">
        <v>0</v>
      </c>
      <c r="DP123" s="57">
        <v>0</v>
      </c>
      <c r="DQ123" s="3"/>
      <c r="DR123" s="34"/>
      <c r="DS123" s="3"/>
      <c r="DT123" s="54">
        <v>0</v>
      </c>
      <c r="DU123" s="55">
        <v>0</v>
      </c>
      <c r="DV123" s="56">
        <v>0</v>
      </c>
      <c r="DW123" s="55">
        <v>0</v>
      </c>
      <c r="DX123" s="56">
        <v>0</v>
      </c>
      <c r="DY123" s="55">
        <v>0</v>
      </c>
      <c r="DZ123" s="56">
        <v>0</v>
      </c>
      <c r="EA123" s="55">
        <v>0</v>
      </c>
      <c r="EB123" s="56">
        <v>0</v>
      </c>
      <c r="EC123" s="55">
        <v>0</v>
      </c>
      <c r="ED123" s="56">
        <v>0</v>
      </c>
      <c r="EE123" s="55">
        <v>0</v>
      </c>
      <c r="EF123" s="56">
        <v>0</v>
      </c>
      <c r="EG123" s="55">
        <v>0</v>
      </c>
      <c r="EH123" s="56">
        <v>0</v>
      </c>
      <c r="EI123" s="55">
        <v>0</v>
      </c>
      <c r="EJ123" s="56">
        <v>0</v>
      </c>
      <c r="EK123" s="55">
        <v>0</v>
      </c>
      <c r="EL123" s="56">
        <v>0</v>
      </c>
      <c r="EM123" s="55">
        <v>0</v>
      </c>
      <c r="EN123" s="56">
        <v>0</v>
      </c>
      <c r="EO123" s="55">
        <v>0</v>
      </c>
      <c r="EP123" s="56">
        <v>0</v>
      </c>
      <c r="EQ123" s="55">
        <v>0</v>
      </c>
      <c r="ER123" s="56">
        <v>0</v>
      </c>
      <c r="ES123" s="55">
        <v>0</v>
      </c>
      <c r="ET123" s="56">
        <v>0</v>
      </c>
      <c r="EU123" s="55">
        <v>0</v>
      </c>
      <c r="EV123" s="56">
        <v>0</v>
      </c>
      <c r="EW123" s="55">
        <v>0</v>
      </c>
      <c r="EX123" s="56">
        <v>0</v>
      </c>
      <c r="EY123" s="55">
        <v>0</v>
      </c>
      <c r="EZ123" s="56">
        <v>0</v>
      </c>
      <c r="FA123" s="55">
        <v>0</v>
      </c>
      <c r="FB123" s="56">
        <v>0</v>
      </c>
      <c r="FC123" s="57">
        <v>0</v>
      </c>
      <c r="FD123" s="3"/>
      <c r="FE123" s="35"/>
      <c r="FF123" s="3"/>
      <c r="FG123" s="36"/>
      <c r="FI123" s="58" t="b">
        <v>1</v>
      </c>
    </row>
    <row r="124" spans="2:165" hidden="1" outlineLevel="1">
      <c r="B124" s="45">
        <v>114</v>
      </c>
      <c r="C124" s="74" t="s">
        <v>47</v>
      </c>
      <c r="E124" s="47">
        <v>0</v>
      </c>
      <c r="F124" s="48">
        <v>0</v>
      </c>
      <c r="G124" s="49">
        <v>0</v>
      </c>
      <c r="H124" s="48">
        <v>0</v>
      </c>
      <c r="I124" s="49">
        <v>0</v>
      </c>
      <c r="J124" s="48">
        <v>0</v>
      </c>
      <c r="K124" s="49">
        <v>0</v>
      </c>
      <c r="L124" s="48">
        <v>0</v>
      </c>
      <c r="M124" s="49">
        <v>0</v>
      </c>
      <c r="N124" s="48">
        <v>0</v>
      </c>
      <c r="O124" s="49">
        <v>0</v>
      </c>
      <c r="P124" s="48">
        <v>0</v>
      </c>
      <c r="Q124" s="49">
        <v>0</v>
      </c>
      <c r="R124" s="48">
        <v>0</v>
      </c>
      <c r="S124" s="49">
        <v>0</v>
      </c>
      <c r="T124" s="48">
        <v>0</v>
      </c>
      <c r="U124" s="49">
        <v>0</v>
      </c>
      <c r="V124" s="48">
        <v>0</v>
      </c>
      <c r="W124" s="49">
        <v>0</v>
      </c>
      <c r="X124" s="48">
        <v>0</v>
      </c>
      <c r="Y124" s="49">
        <v>0</v>
      </c>
      <c r="Z124" s="48">
        <v>0</v>
      </c>
      <c r="AA124" s="49">
        <v>0</v>
      </c>
      <c r="AB124" s="48">
        <v>0</v>
      </c>
      <c r="AC124" s="49">
        <v>0</v>
      </c>
      <c r="AD124" s="48">
        <v>0</v>
      </c>
      <c r="AE124" s="49">
        <v>0</v>
      </c>
      <c r="AF124" s="48">
        <v>0</v>
      </c>
      <c r="AG124" s="49">
        <v>0</v>
      </c>
      <c r="AH124" s="48">
        <v>0</v>
      </c>
      <c r="AI124" s="49">
        <v>0</v>
      </c>
      <c r="AJ124" s="48">
        <v>0</v>
      </c>
      <c r="AK124" s="49">
        <v>0</v>
      </c>
      <c r="AL124" s="48">
        <v>0</v>
      </c>
      <c r="AM124" s="49">
        <v>0</v>
      </c>
      <c r="AN124" s="50">
        <v>0</v>
      </c>
      <c r="AO124" s="3"/>
      <c r="AP124" s="21"/>
      <c r="AQ124" s="3"/>
      <c r="AR124" s="47">
        <v>0</v>
      </c>
      <c r="AS124" s="48">
        <v>0</v>
      </c>
      <c r="AT124" s="49">
        <v>0</v>
      </c>
      <c r="AU124" s="48">
        <v>0</v>
      </c>
      <c r="AV124" s="49">
        <v>0</v>
      </c>
      <c r="AW124" s="48">
        <v>0</v>
      </c>
      <c r="AX124" s="49">
        <v>0</v>
      </c>
      <c r="AY124" s="48">
        <v>0</v>
      </c>
      <c r="AZ124" s="49">
        <v>0</v>
      </c>
      <c r="BA124" s="48">
        <v>0</v>
      </c>
      <c r="BB124" s="49">
        <v>0</v>
      </c>
      <c r="BC124" s="48">
        <v>0</v>
      </c>
      <c r="BD124" s="49">
        <v>0</v>
      </c>
      <c r="BE124" s="48">
        <v>0</v>
      </c>
      <c r="BF124" s="49">
        <v>0</v>
      </c>
      <c r="BG124" s="48">
        <v>0</v>
      </c>
      <c r="BH124" s="49">
        <v>0</v>
      </c>
      <c r="BI124" s="48">
        <v>0</v>
      </c>
      <c r="BJ124" s="49">
        <v>0</v>
      </c>
      <c r="BK124" s="48">
        <v>0</v>
      </c>
      <c r="BL124" s="49">
        <v>0</v>
      </c>
      <c r="BM124" s="48">
        <v>0</v>
      </c>
      <c r="BN124" s="49">
        <v>0</v>
      </c>
      <c r="BO124" s="48">
        <v>0</v>
      </c>
      <c r="BP124" s="49">
        <v>0</v>
      </c>
      <c r="BQ124" s="48">
        <v>0</v>
      </c>
      <c r="BR124" s="49">
        <v>0</v>
      </c>
      <c r="BS124" s="48">
        <v>0</v>
      </c>
      <c r="BT124" s="49">
        <v>0</v>
      </c>
      <c r="BU124" s="48">
        <v>0</v>
      </c>
      <c r="BV124" s="49">
        <v>0</v>
      </c>
      <c r="BW124" s="48">
        <v>0</v>
      </c>
      <c r="BX124" s="49">
        <v>0</v>
      </c>
      <c r="BY124" s="48">
        <v>0</v>
      </c>
      <c r="BZ124" s="49">
        <v>0</v>
      </c>
      <c r="CA124" s="50">
        <v>0</v>
      </c>
      <c r="CB124" s="3"/>
      <c r="CC124" s="32"/>
      <c r="CD124" s="3"/>
      <c r="CE124" s="33"/>
      <c r="CF124" s="3"/>
      <c r="CG124" s="47">
        <v>0</v>
      </c>
      <c r="CH124" s="48">
        <v>0</v>
      </c>
      <c r="CI124" s="49">
        <v>0</v>
      </c>
      <c r="CJ124" s="48">
        <v>0</v>
      </c>
      <c r="CK124" s="49">
        <v>0</v>
      </c>
      <c r="CL124" s="48">
        <v>0</v>
      </c>
      <c r="CM124" s="49">
        <v>0</v>
      </c>
      <c r="CN124" s="48">
        <v>0</v>
      </c>
      <c r="CO124" s="49">
        <v>0</v>
      </c>
      <c r="CP124" s="48">
        <v>0</v>
      </c>
      <c r="CQ124" s="49">
        <v>0</v>
      </c>
      <c r="CR124" s="48">
        <v>0</v>
      </c>
      <c r="CS124" s="49">
        <v>0</v>
      </c>
      <c r="CT124" s="48">
        <v>0</v>
      </c>
      <c r="CU124" s="49">
        <v>0</v>
      </c>
      <c r="CV124" s="48">
        <v>0</v>
      </c>
      <c r="CW124" s="49">
        <v>0</v>
      </c>
      <c r="CX124" s="48">
        <v>0</v>
      </c>
      <c r="CY124" s="49">
        <v>0</v>
      </c>
      <c r="CZ124" s="48">
        <v>0</v>
      </c>
      <c r="DA124" s="49">
        <v>0</v>
      </c>
      <c r="DB124" s="48">
        <v>0</v>
      </c>
      <c r="DC124" s="49">
        <v>0</v>
      </c>
      <c r="DD124" s="48">
        <v>0</v>
      </c>
      <c r="DE124" s="49">
        <v>0</v>
      </c>
      <c r="DF124" s="48">
        <v>0</v>
      </c>
      <c r="DG124" s="49">
        <v>0</v>
      </c>
      <c r="DH124" s="48">
        <v>0</v>
      </c>
      <c r="DI124" s="49">
        <v>0</v>
      </c>
      <c r="DJ124" s="48">
        <v>0</v>
      </c>
      <c r="DK124" s="49">
        <v>0</v>
      </c>
      <c r="DL124" s="48">
        <v>0</v>
      </c>
      <c r="DM124" s="49">
        <v>0</v>
      </c>
      <c r="DN124" s="48">
        <v>0</v>
      </c>
      <c r="DO124" s="49">
        <v>0</v>
      </c>
      <c r="DP124" s="50">
        <v>0</v>
      </c>
      <c r="DQ124" s="3"/>
      <c r="DR124" s="34"/>
      <c r="DS124" s="3"/>
      <c r="DT124" s="47">
        <v>0</v>
      </c>
      <c r="DU124" s="48">
        <v>0</v>
      </c>
      <c r="DV124" s="49">
        <v>0</v>
      </c>
      <c r="DW124" s="48">
        <v>0</v>
      </c>
      <c r="DX124" s="49">
        <v>0</v>
      </c>
      <c r="DY124" s="48">
        <v>0</v>
      </c>
      <c r="DZ124" s="49">
        <v>0</v>
      </c>
      <c r="EA124" s="48">
        <v>0</v>
      </c>
      <c r="EB124" s="49">
        <v>0</v>
      </c>
      <c r="EC124" s="48">
        <v>0</v>
      </c>
      <c r="ED124" s="49">
        <v>0</v>
      </c>
      <c r="EE124" s="48">
        <v>0</v>
      </c>
      <c r="EF124" s="49">
        <v>0</v>
      </c>
      <c r="EG124" s="48">
        <v>0</v>
      </c>
      <c r="EH124" s="49">
        <v>0</v>
      </c>
      <c r="EI124" s="48">
        <v>0</v>
      </c>
      <c r="EJ124" s="49">
        <v>0</v>
      </c>
      <c r="EK124" s="48">
        <v>0</v>
      </c>
      <c r="EL124" s="49">
        <v>0</v>
      </c>
      <c r="EM124" s="48">
        <v>0</v>
      </c>
      <c r="EN124" s="49">
        <v>0</v>
      </c>
      <c r="EO124" s="48">
        <v>0</v>
      </c>
      <c r="EP124" s="49">
        <v>0</v>
      </c>
      <c r="EQ124" s="48">
        <v>0</v>
      </c>
      <c r="ER124" s="49">
        <v>0</v>
      </c>
      <c r="ES124" s="48">
        <v>0</v>
      </c>
      <c r="ET124" s="49">
        <v>0</v>
      </c>
      <c r="EU124" s="48">
        <v>0</v>
      </c>
      <c r="EV124" s="49">
        <v>0</v>
      </c>
      <c r="EW124" s="48">
        <v>0</v>
      </c>
      <c r="EX124" s="49">
        <v>0</v>
      </c>
      <c r="EY124" s="48">
        <v>0</v>
      </c>
      <c r="EZ124" s="49">
        <v>0</v>
      </c>
      <c r="FA124" s="48">
        <v>0</v>
      </c>
      <c r="FB124" s="49">
        <v>0</v>
      </c>
      <c r="FC124" s="50">
        <v>0</v>
      </c>
      <c r="FD124" s="3"/>
      <c r="FE124" s="35"/>
      <c r="FF124" s="3"/>
      <c r="FG124" s="36"/>
      <c r="FI124" s="51" t="b">
        <v>1</v>
      </c>
    </row>
    <row r="125" spans="2:165" hidden="1" outlineLevel="1">
      <c r="B125" s="52">
        <v>115</v>
      </c>
      <c r="C125" s="73" t="s">
        <v>48</v>
      </c>
      <c r="E125" s="54">
        <v>0</v>
      </c>
      <c r="F125" s="55">
        <v>0</v>
      </c>
      <c r="G125" s="56">
        <v>0</v>
      </c>
      <c r="H125" s="55">
        <v>0</v>
      </c>
      <c r="I125" s="56">
        <v>0</v>
      </c>
      <c r="J125" s="55">
        <v>0</v>
      </c>
      <c r="K125" s="56">
        <v>0</v>
      </c>
      <c r="L125" s="55">
        <v>0</v>
      </c>
      <c r="M125" s="56">
        <v>0</v>
      </c>
      <c r="N125" s="55">
        <v>0</v>
      </c>
      <c r="O125" s="56">
        <v>0</v>
      </c>
      <c r="P125" s="55">
        <v>0</v>
      </c>
      <c r="Q125" s="56">
        <v>0</v>
      </c>
      <c r="R125" s="55">
        <v>0</v>
      </c>
      <c r="S125" s="56">
        <v>0</v>
      </c>
      <c r="T125" s="55">
        <v>0</v>
      </c>
      <c r="U125" s="56">
        <v>0</v>
      </c>
      <c r="V125" s="55">
        <v>0</v>
      </c>
      <c r="W125" s="56">
        <v>0</v>
      </c>
      <c r="X125" s="55">
        <v>0</v>
      </c>
      <c r="Y125" s="56">
        <v>0</v>
      </c>
      <c r="Z125" s="55">
        <v>0</v>
      </c>
      <c r="AA125" s="56">
        <v>0</v>
      </c>
      <c r="AB125" s="55">
        <v>0</v>
      </c>
      <c r="AC125" s="56">
        <v>0</v>
      </c>
      <c r="AD125" s="55">
        <v>0</v>
      </c>
      <c r="AE125" s="56">
        <v>0</v>
      </c>
      <c r="AF125" s="55">
        <v>0</v>
      </c>
      <c r="AG125" s="56">
        <v>0</v>
      </c>
      <c r="AH125" s="55">
        <v>0</v>
      </c>
      <c r="AI125" s="56">
        <v>0</v>
      </c>
      <c r="AJ125" s="55">
        <v>0</v>
      </c>
      <c r="AK125" s="56">
        <v>0</v>
      </c>
      <c r="AL125" s="55">
        <v>0</v>
      </c>
      <c r="AM125" s="56">
        <v>0</v>
      </c>
      <c r="AN125" s="57">
        <v>0</v>
      </c>
      <c r="AO125" s="3"/>
      <c r="AP125" s="21"/>
      <c r="AQ125" s="3"/>
      <c r="AR125" s="54">
        <v>0</v>
      </c>
      <c r="AS125" s="55">
        <v>0</v>
      </c>
      <c r="AT125" s="56">
        <v>0</v>
      </c>
      <c r="AU125" s="55">
        <v>0</v>
      </c>
      <c r="AV125" s="56">
        <v>0</v>
      </c>
      <c r="AW125" s="55">
        <v>0</v>
      </c>
      <c r="AX125" s="56">
        <v>0</v>
      </c>
      <c r="AY125" s="55">
        <v>0</v>
      </c>
      <c r="AZ125" s="56">
        <v>0</v>
      </c>
      <c r="BA125" s="55">
        <v>0</v>
      </c>
      <c r="BB125" s="56">
        <v>0</v>
      </c>
      <c r="BC125" s="55">
        <v>0</v>
      </c>
      <c r="BD125" s="56">
        <v>0</v>
      </c>
      <c r="BE125" s="55">
        <v>0</v>
      </c>
      <c r="BF125" s="56">
        <v>0</v>
      </c>
      <c r="BG125" s="55">
        <v>0</v>
      </c>
      <c r="BH125" s="56">
        <v>0</v>
      </c>
      <c r="BI125" s="55">
        <v>0</v>
      </c>
      <c r="BJ125" s="56">
        <v>0</v>
      </c>
      <c r="BK125" s="55">
        <v>0</v>
      </c>
      <c r="BL125" s="56">
        <v>0</v>
      </c>
      <c r="BM125" s="55">
        <v>0</v>
      </c>
      <c r="BN125" s="56">
        <v>0</v>
      </c>
      <c r="BO125" s="55">
        <v>0</v>
      </c>
      <c r="BP125" s="56">
        <v>0</v>
      </c>
      <c r="BQ125" s="55">
        <v>0</v>
      </c>
      <c r="BR125" s="56">
        <v>0</v>
      </c>
      <c r="BS125" s="55">
        <v>0</v>
      </c>
      <c r="BT125" s="56">
        <v>0</v>
      </c>
      <c r="BU125" s="55">
        <v>0</v>
      </c>
      <c r="BV125" s="56">
        <v>0</v>
      </c>
      <c r="BW125" s="55">
        <v>0</v>
      </c>
      <c r="BX125" s="56">
        <v>0</v>
      </c>
      <c r="BY125" s="55">
        <v>0</v>
      </c>
      <c r="BZ125" s="56">
        <v>0</v>
      </c>
      <c r="CA125" s="57">
        <v>0</v>
      </c>
      <c r="CB125" s="3"/>
      <c r="CC125" s="32"/>
      <c r="CD125" s="3"/>
      <c r="CE125" s="33"/>
      <c r="CF125" s="3"/>
      <c r="CG125" s="54">
        <v>0</v>
      </c>
      <c r="CH125" s="55">
        <v>0</v>
      </c>
      <c r="CI125" s="56">
        <v>0</v>
      </c>
      <c r="CJ125" s="55">
        <v>0</v>
      </c>
      <c r="CK125" s="56">
        <v>0</v>
      </c>
      <c r="CL125" s="55">
        <v>0</v>
      </c>
      <c r="CM125" s="56">
        <v>0</v>
      </c>
      <c r="CN125" s="55">
        <v>0</v>
      </c>
      <c r="CO125" s="56">
        <v>0</v>
      </c>
      <c r="CP125" s="55">
        <v>0</v>
      </c>
      <c r="CQ125" s="56">
        <v>0</v>
      </c>
      <c r="CR125" s="55">
        <v>0</v>
      </c>
      <c r="CS125" s="56">
        <v>0</v>
      </c>
      <c r="CT125" s="55">
        <v>0</v>
      </c>
      <c r="CU125" s="56">
        <v>0</v>
      </c>
      <c r="CV125" s="55">
        <v>0</v>
      </c>
      <c r="CW125" s="56">
        <v>0</v>
      </c>
      <c r="CX125" s="55">
        <v>0</v>
      </c>
      <c r="CY125" s="56">
        <v>0</v>
      </c>
      <c r="CZ125" s="55">
        <v>0</v>
      </c>
      <c r="DA125" s="56">
        <v>0</v>
      </c>
      <c r="DB125" s="55">
        <v>0</v>
      </c>
      <c r="DC125" s="56">
        <v>0</v>
      </c>
      <c r="DD125" s="55">
        <v>0</v>
      </c>
      <c r="DE125" s="56">
        <v>0</v>
      </c>
      <c r="DF125" s="55">
        <v>0</v>
      </c>
      <c r="DG125" s="56">
        <v>0</v>
      </c>
      <c r="DH125" s="55">
        <v>0</v>
      </c>
      <c r="DI125" s="56">
        <v>0</v>
      </c>
      <c r="DJ125" s="55">
        <v>0</v>
      </c>
      <c r="DK125" s="56">
        <v>0</v>
      </c>
      <c r="DL125" s="55">
        <v>0</v>
      </c>
      <c r="DM125" s="56">
        <v>0</v>
      </c>
      <c r="DN125" s="55">
        <v>0</v>
      </c>
      <c r="DO125" s="56">
        <v>0</v>
      </c>
      <c r="DP125" s="57">
        <v>0</v>
      </c>
      <c r="DQ125" s="3"/>
      <c r="DR125" s="34"/>
      <c r="DS125" s="3"/>
      <c r="DT125" s="54">
        <v>0</v>
      </c>
      <c r="DU125" s="55">
        <v>0</v>
      </c>
      <c r="DV125" s="56">
        <v>0</v>
      </c>
      <c r="DW125" s="55">
        <v>0</v>
      </c>
      <c r="DX125" s="56">
        <v>0</v>
      </c>
      <c r="DY125" s="55">
        <v>0</v>
      </c>
      <c r="DZ125" s="56">
        <v>0</v>
      </c>
      <c r="EA125" s="55">
        <v>0</v>
      </c>
      <c r="EB125" s="56">
        <v>0</v>
      </c>
      <c r="EC125" s="55">
        <v>0</v>
      </c>
      <c r="ED125" s="56">
        <v>0</v>
      </c>
      <c r="EE125" s="55">
        <v>0</v>
      </c>
      <c r="EF125" s="56">
        <v>0</v>
      </c>
      <c r="EG125" s="55">
        <v>0</v>
      </c>
      <c r="EH125" s="56">
        <v>0</v>
      </c>
      <c r="EI125" s="55">
        <v>0</v>
      </c>
      <c r="EJ125" s="56">
        <v>0</v>
      </c>
      <c r="EK125" s="55">
        <v>0</v>
      </c>
      <c r="EL125" s="56">
        <v>0</v>
      </c>
      <c r="EM125" s="55">
        <v>0</v>
      </c>
      <c r="EN125" s="56">
        <v>0</v>
      </c>
      <c r="EO125" s="55">
        <v>0</v>
      </c>
      <c r="EP125" s="56">
        <v>0</v>
      </c>
      <c r="EQ125" s="55">
        <v>0</v>
      </c>
      <c r="ER125" s="56">
        <v>0</v>
      </c>
      <c r="ES125" s="55">
        <v>0</v>
      </c>
      <c r="ET125" s="56">
        <v>0</v>
      </c>
      <c r="EU125" s="55">
        <v>0</v>
      </c>
      <c r="EV125" s="56">
        <v>0</v>
      </c>
      <c r="EW125" s="55">
        <v>0</v>
      </c>
      <c r="EX125" s="56">
        <v>0</v>
      </c>
      <c r="EY125" s="55">
        <v>0</v>
      </c>
      <c r="EZ125" s="56">
        <v>0</v>
      </c>
      <c r="FA125" s="55">
        <v>0</v>
      </c>
      <c r="FB125" s="56">
        <v>0</v>
      </c>
      <c r="FC125" s="57">
        <v>0</v>
      </c>
      <c r="FD125" s="3"/>
      <c r="FE125" s="35"/>
      <c r="FF125" s="3"/>
      <c r="FG125" s="36"/>
      <c r="FI125" s="58" t="b">
        <v>1</v>
      </c>
    </row>
    <row r="126" spans="2:165" hidden="1" outlineLevel="1">
      <c r="B126" s="45">
        <v>116</v>
      </c>
      <c r="C126" s="74" t="s">
        <v>49</v>
      </c>
      <c r="E126" s="47">
        <v>0</v>
      </c>
      <c r="F126" s="48">
        <v>0</v>
      </c>
      <c r="G126" s="49">
        <v>0</v>
      </c>
      <c r="H126" s="48">
        <v>0</v>
      </c>
      <c r="I126" s="49">
        <v>0</v>
      </c>
      <c r="J126" s="48">
        <v>0</v>
      </c>
      <c r="K126" s="49">
        <v>0</v>
      </c>
      <c r="L126" s="48">
        <v>0</v>
      </c>
      <c r="M126" s="49">
        <v>0</v>
      </c>
      <c r="N126" s="48">
        <v>0</v>
      </c>
      <c r="O126" s="49">
        <v>0</v>
      </c>
      <c r="P126" s="48">
        <v>0</v>
      </c>
      <c r="Q126" s="49">
        <v>0</v>
      </c>
      <c r="R126" s="48">
        <v>0</v>
      </c>
      <c r="S126" s="49">
        <v>0</v>
      </c>
      <c r="T126" s="48">
        <v>0</v>
      </c>
      <c r="U126" s="49">
        <v>0</v>
      </c>
      <c r="V126" s="48">
        <v>0</v>
      </c>
      <c r="W126" s="49">
        <v>0</v>
      </c>
      <c r="X126" s="48">
        <v>0</v>
      </c>
      <c r="Y126" s="49">
        <v>0</v>
      </c>
      <c r="Z126" s="48">
        <v>0</v>
      </c>
      <c r="AA126" s="49">
        <v>0</v>
      </c>
      <c r="AB126" s="48">
        <v>0</v>
      </c>
      <c r="AC126" s="49">
        <v>0</v>
      </c>
      <c r="AD126" s="48">
        <v>0</v>
      </c>
      <c r="AE126" s="49">
        <v>0</v>
      </c>
      <c r="AF126" s="48">
        <v>0</v>
      </c>
      <c r="AG126" s="49">
        <v>0</v>
      </c>
      <c r="AH126" s="48">
        <v>0</v>
      </c>
      <c r="AI126" s="49">
        <v>0</v>
      </c>
      <c r="AJ126" s="48">
        <v>0</v>
      </c>
      <c r="AK126" s="49">
        <v>0</v>
      </c>
      <c r="AL126" s="48">
        <v>0</v>
      </c>
      <c r="AM126" s="49">
        <v>0</v>
      </c>
      <c r="AN126" s="50">
        <v>0</v>
      </c>
      <c r="AO126" s="3"/>
      <c r="AP126" s="21"/>
      <c r="AQ126" s="3"/>
      <c r="AR126" s="47">
        <v>0</v>
      </c>
      <c r="AS126" s="48">
        <v>0</v>
      </c>
      <c r="AT126" s="49">
        <v>0</v>
      </c>
      <c r="AU126" s="48">
        <v>0</v>
      </c>
      <c r="AV126" s="49">
        <v>0</v>
      </c>
      <c r="AW126" s="48">
        <v>0</v>
      </c>
      <c r="AX126" s="49">
        <v>0</v>
      </c>
      <c r="AY126" s="48">
        <v>0</v>
      </c>
      <c r="AZ126" s="49">
        <v>0</v>
      </c>
      <c r="BA126" s="48">
        <v>0</v>
      </c>
      <c r="BB126" s="49">
        <v>0</v>
      </c>
      <c r="BC126" s="48">
        <v>0</v>
      </c>
      <c r="BD126" s="49">
        <v>0</v>
      </c>
      <c r="BE126" s="48">
        <v>0</v>
      </c>
      <c r="BF126" s="49">
        <v>0</v>
      </c>
      <c r="BG126" s="48">
        <v>0</v>
      </c>
      <c r="BH126" s="49">
        <v>0</v>
      </c>
      <c r="BI126" s="48">
        <v>0</v>
      </c>
      <c r="BJ126" s="49">
        <v>0</v>
      </c>
      <c r="BK126" s="48">
        <v>0</v>
      </c>
      <c r="BL126" s="49">
        <v>0</v>
      </c>
      <c r="BM126" s="48">
        <v>0</v>
      </c>
      <c r="BN126" s="49">
        <v>0</v>
      </c>
      <c r="BO126" s="48">
        <v>0</v>
      </c>
      <c r="BP126" s="49">
        <v>0</v>
      </c>
      <c r="BQ126" s="48">
        <v>0</v>
      </c>
      <c r="BR126" s="49">
        <v>0</v>
      </c>
      <c r="BS126" s="48">
        <v>0</v>
      </c>
      <c r="BT126" s="49">
        <v>0</v>
      </c>
      <c r="BU126" s="48">
        <v>0</v>
      </c>
      <c r="BV126" s="49">
        <v>0</v>
      </c>
      <c r="BW126" s="48">
        <v>0</v>
      </c>
      <c r="BX126" s="49">
        <v>0</v>
      </c>
      <c r="BY126" s="48">
        <v>0</v>
      </c>
      <c r="BZ126" s="49">
        <v>0</v>
      </c>
      <c r="CA126" s="50">
        <v>0</v>
      </c>
      <c r="CB126" s="3"/>
      <c r="CC126" s="32"/>
      <c r="CD126" s="3"/>
      <c r="CE126" s="33"/>
      <c r="CF126" s="3"/>
      <c r="CG126" s="47">
        <v>0</v>
      </c>
      <c r="CH126" s="48">
        <v>0</v>
      </c>
      <c r="CI126" s="49">
        <v>0</v>
      </c>
      <c r="CJ126" s="48">
        <v>0</v>
      </c>
      <c r="CK126" s="49">
        <v>0</v>
      </c>
      <c r="CL126" s="48">
        <v>0</v>
      </c>
      <c r="CM126" s="49">
        <v>0</v>
      </c>
      <c r="CN126" s="48">
        <v>0</v>
      </c>
      <c r="CO126" s="49">
        <v>0</v>
      </c>
      <c r="CP126" s="48">
        <v>0</v>
      </c>
      <c r="CQ126" s="49">
        <v>0</v>
      </c>
      <c r="CR126" s="48">
        <v>0</v>
      </c>
      <c r="CS126" s="49">
        <v>0</v>
      </c>
      <c r="CT126" s="48">
        <v>0</v>
      </c>
      <c r="CU126" s="49">
        <v>0</v>
      </c>
      <c r="CV126" s="48">
        <v>0</v>
      </c>
      <c r="CW126" s="49">
        <v>0</v>
      </c>
      <c r="CX126" s="48">
        <v>0</v>
      </c>
      <c r="CY126" s="49">
        <v>0</v>
      </c>
      <c r="CZ126" s="48">
        <v>0</v>
      </c>
      <c r="DA126" s="49">
        <v>0</v>
      </c>
      <c r="DB126" s="48">
        <v>0</v>
      </c>
      <c r="DC126" s="49">
        <v>0</v>
      </c>
      <c r="DD126" s="48">
        <v>0</v>
      </c>
      <c r="DE126" s="49">
        <v>0</v>
      </c>
      <c r="DF126" s="48">
        <v>0</v>
      </c>
      <c r="DG126" s="49">
        <v>0</v>
      </c>
      <c r="DH126" s="48">
        <v>0</v>
      </c>
      <c r="DI126" s="49">
        <v>0</v>
      </c>
      <c r="DJ126" s="48">
        <v>0</v>
      </c>
      <c r="DK126" s="49">
        <v>0</v>
      </c>
      <c r="DL126" s="48">
        <v>0</v>
      </c>
      <c r="DM126" s="49">
        <v>0</v>
      </c>
      <c r="DN126" s="48">
        <v>0</v>
      </c>
      <c r="DO126" s="49">
        <v>0</v>
      </c>
      <c r="DP126" s="50">
        <v>0</v>
      </c>
      <c r="DQ126" s="3"/>
      <c r="DR126" s="34"/>
      <c r="DS126" s="3"/>
      <c r="DT126" s="47">
        <v>0</v>
      </c>
      <c r="DU126" s="48">
        <v>0</v>
      </c>
      <c r="DV126" s="49">
        <v>0</v>
      </c>
      <c r="DW126" s="48">
        <v>0</v>
      </c>
      <c r="DX126" s="49">
        <v>0</v>
      </c>
      <c r="DY126" s="48">
        <v>0</v>
      </c>
      <c r="DZ126" s="49">
        <v>0</v>
      </c>
      <c r="EA126" s="48">
        <v>0</v>
      </c>
      <c r="EB126" s="49">
        <v>0</v>
      </c>
      <c r="EC126" s="48">
        <v>0</v>
      </c>
      <c r="ED126" s="49">
        <v>0</v>
      </c>
      <c r="EE126" s="48">
        <v>0</v>
      </c>
      <c r="EF126" s="49">
        <v>0</v>
      </c>
      <c r="EG126" s="48">
        <v>0</v>
      </c>
      <c r="EH126" s="49">
        <v>0</v>
      </c>
      <c r="EI126" s="48">
        <v>0</v>
      </c>
      <c r="EJ126" s="49">
        <v>0</v>
      </c>
      <c r="EK126" s="48">
        <v>0</v>
      </c>
      <c r="EL126" s="49">
        <v>0</v>
      </c>
      <c r="EM126" s="48">
        <v>0</v>
      </c>
      <c r="EN126" s="49">
        <v>0</v>
      </c>
      <c r="EO126" s="48">
        <v>0</v>
      </c>
      <c r="EP126" s="49">
        <v>0</v>
      </c>
      <c r="EQ126" s="48">
        <v>0</v>
      </c>
      <c r="ER126" s="49">
        <v>0</v>
      </c>
      <c r="ES126" s="48">
        <v>0</v>
      </c>
      <c r="ET126" s="49">
        <v>0</v>
      </c>
      <c r="EU126" s="48">
        <v>0</v>
      </c>
      <c r="EV126" s="49">
        <v>0</v>
      </c>
      <c r="EW126" s="48">
        <v>0</v>
      </c>
      <c r="EX126" s="49">
        <v>0</v>
      </c>
      <c r="EY126" s="48">
        <v>0</v>
      </c>
      <c r="EZ126" s="49">
        <v>0</v>
      </c>
      <c r="FA126" s="48">
        <v>0</v>
      </c>
      <c r="FB126" s="49">
        <v>0</v>
      </c>
      <c r="FC126" s="50">
        <v>0</v>
      </c>
      <c r="FD126" s="3"/>
      <c r="FE126" s="35"/>
      <c r="FF126" s="3"/>
      <c r="FG126" s="36"/>
      <c r="FI126" s="51" t="b">
        <v>1</v>
      </c>
    </row>
    <row r="127" spans="2:165" hidden="1" outlineLevel="1">
      <c r="B127" s="52">
        <v>117</v>
      </c>
      <c r="C127" s="73" t="s">
        <v>50</v>
      </c>
      <c r="E127" s="54">
        <v>0</v>
      </c>
      <c r="F127" s="55">
        <v>0</v>
      </c>
      <c r="G127" s="56">
        <v>0</v>
      </c>
      <c r="H127" s="55">
        <v>0</v>
      </c>
      <c r="I127" s="56">
        <v>0</v>
      </c>
      <c r="J127" s="55">
        <v>0</v>
      </c>
      <c r="K127" s="56">
        <v>0</v>
      </c>
      <c r="L127" s="55">
        <v>0</v>
      </c>
      <c r="M127" s="56">
        <v>0</v>
      </c>
      <c r="N127" s="55">
        <v>0</v>
      </c>
      <c r="O127" s="56">
        <v>0</v>
      </c>
      <c r="P127" s="55">
        <v>0</v>
      </c>
      <c r="Q127" s="56">
        <v>0</v>
      </c>
      <c r="R127" s="55">
        <v>0</v>
      </c>
      <c r="S127" s="56">
        <v>0</v>
      </c>
      <c r="T127" s="55">
        <v>0</v>
      </c>
      <c r="U127" s="56">
        <v>0</v>
      </c>
      <c r="V127" s="55">
        <v>0</v>
      </c>
      <c r="W127" s="56">
        <v>0</v>
      </c>
      <c r="X127" s="55">
        <v>0</v>
      </c>
      <c r="Y127" s="56">
        <v>0</v>
      </c>
      <c r="Z127" s="55">
        <v>0</v>
      </c>
      <c r="AA127" s="56">
        <v>0</v>
      </c>
      <c r="AB127" s="55">
        <v>0</v>
      </c>
      <c r="AC127" s="56">
        <v>0</v>
      </c>
      <c r="AD127" s="55">
        <v>0</v>
      </c>
      <c r="AE127" s="56">
        <v>0</v>
      </c>
      <c r="AF127" s="55">
        <v>0</v>
      </c>
      <c r="AG127" s="56">
        <v>0</v>
      </c>
      <c r="AH127" s="55">
        <v>0</v>
      </c>
      <c r="AI127" s="56">
        <v>0</v>
      </c>
      <c r="AJ127" s="55">
        <v>0</v>
      </c>
      <c r="AK127" s="56">
        <v>0</v>
      </c>
      <c r="AL127" s="55">
        <v>0</v>
      </c>
      <c r="AM127" s="56">
        <v>0</v>
      </c>
      <c r="AN127" s="57">
        <v>0</v>
      </c>
      <c r="AO127" s="3"/>
      <c r="AP127" s="21"/>
      <c r="AQ127" s="3"/>
      <c r="AR127" s="54">
        <v>0</v>
      </c>
      <c r="AS127" s="55">
        <v>0</v>
      </c>
      <c r="AT127" s="56">
        <v>0</v>
      </c>
      <c r="AU127" s="55">
        <v>0</v>
      </c>
      <c r="AV127" s="56">
        <v>0</v>
      </c>
      <c r="AW127" s="55">
        <v>0</v>
      </c>
      <c r="AX127" s="56">
        <v>0</v>
      </c>
      <c r="AY127" s="55">
        <v>0</v>
      </c>
      <c r="AZ127" s="56">
        <v>0</v>
      </c>
      <c r="BA127" s="55">
        <v>0</v>
      </c>
      <c r="BB127" s="56">
        <v>0</v>
      </c>
      <c r="BC127" s="55">
        <v>0</v>
      </c>
      <c r="BD127" s="56">
        <v>0</v>
      </c>
      <c r="BE127" s="55">
        <v>0</v>
      </c>
      <c r="BF127" s="56">
        <v>0</v>
      </c>
      <c r="BG127" s="55">
        <v>0</v>
      </c>
      <c r="BH127" s="56">
        <v>0</v>
      </c>
      <c r="BI127" s="55">
        <v>0</v>
      </c>
      <c r="BJ127" s="56">
        <v>0</v>
      </c>
      <c r="BK127" s="55">
        <v>0</v>
      </c>
      <c r="BL127" s="56">
        <v>0</v>
      </c>
      <c r="BM127" s="55">
        <v>0</v>
      </c>
      <c r="BN127" s="56">
        <v>0</v>
      </c>
      <c r="BO127" s="55">
        <v>0</v>
      </c>
      <c r="BP127" s="56">
        <v>0</v>
      </c>
      <c r="BQ127" s="55">
        <v>0</v>
      </c>
      <c r="BR127" s="56">
        <v>0</v>
      </c>
      <c r="BS127" s="55">
        <v>0</v>
      </c>
      <c r="BT127" s="56">
        <v>0</v>
      </c>
      <c r="BU127" s="55">
        <v>0</v>
      </c>
      <c r="BV127" s="56">
        <v>0</v>
      </c>
      <c r="BW127" s="55">
        <v>0</v>
      </c>
      <c r="BX127" s="56">
        <v>0</v>
      </c>
      <c r="BY127" s="55">
        <v>0</v>
      </c>
      <c r="BZ127" s="56">
        <v>0</v>
      </c>
      <c r="CA127" s="57">
        <v>0</v>
      </c>
      <c r="CB127" s="3"/>
      <c r="CC127" s="32"/>
      <c r="CD127" s="3"/>
      <c r="CE127" s="33"/>
      <c r="CF127" s="3"/>
      <c r="CG127" s="54">
        <v>0</v>
      </c>
      <c r="CH127" s="55">
        <v>0</v>
      </c>
      <c r="CI127" s="56">
        <v>0</v>
      </c>
      <c r="CJ127" s="55">
        <v>0</v>
      </c>
      <c r="CK127" s="56">
        <v>0</v>
      </c>
      <c r="CL127" s="55">
        <v>0</v>
      </c>
      <c r="CM127" s="56">
        <v>0</v>
      </c>
      <c r="CN127" s="55">
        <v>0</v>
      </c>
      <c r="CO127" s="56">
        <v>0</v>
      </c>
      <c r="CP127" s="55">
        <v>0</v>
      </c>
      <c r="CQ127" s="56">
        <v>0</v>
      </c>
      <c r="CR127" s="55">
        <v>0</v>
      </c>
      <c r="CS127" s="56">
        <v>0</v>
      </c>
      <c r="CT127" s="55">
        <v>0</v>
      </c>
      <c r="CU127" s="56">
        <v>0</v>
      </c>
      <c r="CV127" s="55">
        <v>0</v>
      </c>
      <c r="CW127" s="56">
        <v>0</v>
      </c>
      <c r="CX127" s="55">
        <v>0</v>
      </c>
      <c r="CY127" s="56">
        <v>0</v>
      </c>
      <c r="CZ127" s="55">
        <v>0</v>
      </c>
      <c r="DA127" s="56">
        <v>0</v>
      </c>
      <c r="DB127" s="55">
        <v>0</v>
      </c>
      <c r="DC127" s="56">
        <v>0</v>
      </c>
      <c r="DD127" s="55">
        <v>0</v>
      </c>
      <c r="DE127" s="56">
        <v>0</v>
      </c>
      <c r="DF127" s="55">
        <v>0</v>
      </c>
      <c r="DG127" s="56">
        <v>0</v>
      </c>
      <c r="DH127" s="55">
        <v>0</v>
      </c>
      <c r="DI127" s="56">
        <v>0</v>
      </c>
      <c r="DJ127" s="55">
        <v>0</v>
      </c>
      <c r="DK127" s="56">
        <v>0</v>
      </c>
      <c r="DL127" s="55">
        <v>0</v>
      </c>
      <c r="DM127" s="56">
        <v>0</v>
      </c>
      <c r="DN127" s="55">
        <v>0</v>
      </c>
      <c r="DO127" s="56">
        <v>0</v>
      </c>
      <c r="DP127" s="57">
        <v>0</v>
      </c>
      <c r="DQ127" s="3"/>
      <c r="DR127" s="34"/>
      <c r="DS127" s="3"/>
      <c r="DT127" s="54">
        <v>0</v>
      </c>
      <c r="DU127" s="55">
        <v>0</v>
      </c>
      <c r="DV127" s="56">
        <v>0</v>
      </c>
      <c r="DW127" s="55">
        <v>0</v>
      </c>
      <c r="DX127" s="56">
        <v>0</v>
      </c>
      <c r="DY127" s="55">
        <v>0</v>
      </c>
      <c r="DZ127" s="56">
        <v>0</v>
      </c>
      <c r="EA127" s="55">
        <v>0</v>
      </c>
      <c r="EB127" s="56">
        <v>0</v>
      </c>
      <c r="EC127" s="55">
        <v>0</v>
      </c>
      <c r="ED127" s="56">
        <v>0</v>
      </c>
      <c r="EE127" s="55">
        <v>0</v>
      </c>
      <c r="EF127" s="56">
        <v>0</v>
      </c>
      <c r="EG127" s="55">
        <v>0</v>
      </c>
      <c r="EH127" s="56">
        <v>0</v>
      </c>
      <c r="EI127" s="55">
        <v>0</v>
      </c>
      <c r="EJ127" s="56">
        <v>0</v>
      </c>
      <c r="EK127" s="55">
        <v>0</v>
      </c>
      <c r="EL127" s="56">
        <v>0</v>
      </c>
      <c r="EM127" s="55">
        <v>0</v>
      </c>
      <c r="EN127" s="56">
        <v>0</v>
      </c>
      <c r="EO127" s="55">
        <v>0</v>
      </c>
      <c r="EP127" s="56">
        <v>0</v>
      </c>
      <c r="EQ127" s="55">
        <v>0</v>
      </c>
      <c r="ER127" s="56">
        <v>0</v>
      </c>
      <c r="ES127" s="55">
        <v>0</v>
      </c>
      <c r="ET127" s="56">
        <v>0</v>
      </c>
      <c r="EU127" s="55">
        <v>0</v>
      </c>
      <c r="EV127" s="56">
        <v>0</v>
      </c>
      <c r="EW127" s="55">
        <v>0</v>
      </c>
      <c r="EX127" s="56">
        <v>0</v>
      </c>
      <c r="EY127" s="55">
        <v>0</v>
      </c>
      <c r="EZ127" s="56">
        <v>0</v>
      </c>
      <c r="FA127" s="55">
        <v>0</v>
      </c>
      <c r="FB127" s="56">
        <v>0</v>
      </c>
      <c r="FC127" s="57">
        <v>0</v>
      </c>
      <c r="FD127" s="3"/>
      <c r="FE127" s="35"/>
      <c r="FF127" s="3"/>
      <c r="FG127" s="36"/>
      <c r="FI127" s="58" t="b">
        <v>1</v>
      </c>
    </row>
    <row r="128" spans="2:165" hidden="1" outlineLevel="1">
      <c r="B128" s="45">
        <v>118</v>
      </c>
      <c r="C128" s="74" t="s">
        <v>51</v>
      </c>
      <c r="E128" s="47">
        <v>0</v>
      </c>
      <c r="F128" s="48">
        <v>0</v>
      </c>
      <c r="G128" s="49">
        <v>0</v>
      </c>
      <c r="H128" s="48">
        <v>0</v>
      </c>
      <c r="I128" s="49">
        <v>0</v>
      </c>
      <c r="J128" s="48">
        <v>0</v>
      </c>
      <c r="K128" s="49">
        <v>0</v>
      </c>
      <c r="L128" s="48">
        <v>0</v>
      </c>
      <c r="M128" s="49">
        <v>0</v>
      </c>
      <c r="N128" s="48">
        <v>0</v>
      </c>
      <c r="O128" s="49">
        <v>0</v>
      </c>
      <c r="P128" s="48">
        <v>0</v>
      </c>
      <c r="Q128" s="49">
        <v>0</v>
      </c>
      <c r="R128" s="48">
        <v>0</v>
      </c>
      <c r="S128" s="49">
        <v>0</v>
      </c>
      <c r="T128" s="48">
        <v>0</v>
      </c>
      <c r="U128" s="49">
        <v>0</v>
      </c>
      <c r="V128" s="48">
        <v>0</v>
      </c>
      <c r="W128" s="49">
        <v>0</v>
      </c>
      <c r="X128" s="48">
        <v>0</v>
      </c>
      <c r="Y128" s="49">
        <v>0</v>
      </c>
      <c r="Z128" s="48">
        <v>0</v>
      </c>
      <c r="AA128" s="49">
        <v>0</v>
      </c>
      <c r="AB128" s="48">
        <v>0</v>
      </c>
      <c r="AC128" s="49">
        <v>0</v>
      </c>
      <c r="AD128" s="48">
        <v>0</v>
      </c>
      <c r="AE128" s="49">
        <v>0</v>
      </c>
      <c r="AF128" s="48">
        <v>0</v>
      </c>
      <c r="AG128" s="49">
        <v>0</v>
      </c>
      <c r="AH128" s="48">
        <v>0</v>
      </c>
      <c r="AI128" s="49">
        <v>0</v>
      </c>
      <c r="AJ128" s="48">
        <v>0</v>
      </c>
      <c r="AK128" s="49">
        <v>0</v>
      </c>
      <c r="AL128" s="48">
        <v>0</v>
      </c>
      <c r="AM128" s="49">
        <v>0</v>
      </c>
      <c r="AN128" s="50">
        <v>0</v>
      </c>
      <c r="AO128" s="3"/>
      <c r="AP128" s="21"/>
      <c r="AQ128" s="3"/>
      <c r="AR128" s="47">
        <v>0</v>
      </c>
      <c r="AS128" s="48">
        <v>0</v>
      </c>
      <c r="AT128" s="49">
        <v>0</v>
      </c>
      <c r="AU128" s="48">
        <v>0</v>
      </c>
      <c r="AV128" s="49">
        <v>0</v>
      </c>
      <c r="AW128" s="48">
        <v>0</v>
      </c>
      <c r="AX128" s="49">
        <v>0</v>
      </c>
      <c r="AY128" s="48">
        <v>0</v>
      </c>
      <c r="AZ128" s="49">
        <v>0</v>
      </c>
      <c r="BA128" s="48">
        <v>0</v>
      </c>
      <c r="BB128" s="49">
        <v>0</v>
      </c>
      <c r="BC128" s="48">
        <v>0</v>
      </c>
      <c r="BD128" s="49">
        <v>0</v>
      </c>
      <c r="BE128" s="48">
        <v>0</v>
      </c>
      <c r="BF128" s="49">
        <v>0</v>
      </c>
      <c r="BG128" s="48">
        <v>0</v>
      </c>
      <c r="BH128" s="49">
        <v>0</v>
      </c>
      <c r="BI128" s="48">
        <v>0</v>
      </c>
      <c r="BJ128" s="49">
        <v>0</v>
      </c>
      <c r="BK128" s="48">
        <v>0</v>
      </c>
      <c r="BL128" s="49">
        <v>0</v>
      </c>
      <c r="BM128" s="48">
        <v>0</v>
      </c>
      <c r="BN128" s="49">
        <v>0</v>
      </c>
      <c r="BO128" s="48">
        <v>0</v>
      </c>
      <c r="BP128" s="49">
        <v>0</v>
      </c>
      <c r="BQ128" s="48">
        <v>0</v>
      </c>
      <c r="BR128" s="49">
        <v>0</v>
      </c>
      <c r="BS128" s="48">
        <v>0</v>
      </c>
      <c r="BT128" s="49">
        <v>0</v>
      </c>
      <c r="BU128" s="48">
        <v>0</v>
      </c>
      <c r="BV128" s="49">
        <v>0</v>
      </c>
      <c r="BW128" s="48">
        <v>0</v>
      </c>
      <c r="BX128" s="49">
        <v>0</v>
      </c>
      <c r="BY128" s="48">
        <v>0</v>
      </c>
      <c r="BZ128" s="49">
        <v>0</v>
      </c>
      <c r="CA128" s="50">
        <v>0</v>
      </c>
      <c r="CB128" s="3"/>
      <c r="CC128" s="32"/>
      <c r="CD128" s="3"/>
      <c r="CE128" s="33"/>
      <c r="CF128" s="3"/>
      <c r="CG128" s="47">
        <v>0</v>
      </c>
      <c r="CH128" s="48">
        <v>0</v>
      </c>
      <c r="CI128" s="49">
        <v>0</v>
      </c>
      <c r="CJ128" s="48">
        <v>0</v>
      </c>
      <c r="CK128" s="49">
        <v>0</v>
      </c>
      <c r="CL128" s="48">
        <v>0</v>
      </c>
      <c r="CM128" s="49">
        <v>0</v>
      </c>
      <c r="CN128" s="48">
        <v>0</v>
      </c>
      <c r="CO128" s="49">
        <v>0</v>
      </c>
      <c r="CP128" s="48">
        <v>0</v>
      </c>
      <c r="CQ128" s="49">
        <v>0</v>
      </c>
      <c r="CR128" s="48">
        <v>0</v>
      </c>
      <c r="CS128" s="49">
        <v>0</v>
      </c>
      <c r="CT128" s="48">
        <v>0</v>
      </c>
      <c r="CU128" s="49">
        <v>0</v>
      </c>
      <c r="CV128" s="48">
        <v>0</v>
      </c>
      <c r="CW128" s="49">
        <v>0</v>
      </c>
      <c r="CX128" s="48">
        <v>0</v>
      </c>
      <c r="CY128" s="49">
        <v>0</v>
      </c>
      <c r="CZ128" s="48">
        <v>0</v>
      </c>
      <c r="DA128" s="49">
        <v>0</v>
      </c>
      <c r="DB128" s="48">
        <v>0</v>
      </c>
      <c r="DC128" s="49">
        <v>0</v>
      </c>
      <c r="DD128" s="48">
        <v>0</v>
      </c>
      <c r="DE128" s="49">
        <v>0</v>
      </c>
      <c r="DF128" s="48">
        <v>0</v>
      </c>
      <c r="DG128" s="49">
        <v>0</v>
      </c>
      <c r="DH128" s="48">
        <v>0</v>
      </c>
      <c r="DI128" s="49">
        <v>0</v>
      </c>
      <c r="DJ128" s="48">
        <v>0</v>
      </c>
      <c r="DK128" s="49">
        <v>0</v>
      </c>
      <c r="DL128" s="48">
        <v>0</v>
      </c>
      <c r="DM128" s="49">
        <v>0</v>
      </c>
      <c r="DN128" s="48">
        <v>0</v>
      </c>
      <c r="DO128" s="49">
        <v>0</v>
      </c>
      <c r="DP128" s="50">
        <v>0</v>
      </c>
      <c r="DQ128" s="3"/>
      <c r="DR128" s="34"/>
      <c r="DS128" s="3"/>
      <c r="DT128" s="47">
        <v>0</v>
      </c>
      <c r="DU128" s="48">
        <v>0</v>
      </c>
      <c r="DV128" s="49">
        <v>0</v>
      </c>
      <c r="DW128" s="48">
        <v>0</v>
      </c>
      <c r="DX128" s="49">
        <v>0</v>
      </c>
      <c r="DY128" s="48">
        <v>0</v>
      </c>
      <c r="DZ128" s="49">
        <v>0</v>
      </c>
      <c r="EA128" s="48">
        <v>0</v>
      </c>
      <c r="EB128" s="49">
        <v>0</v>
      </c>
      <c r="EC128" s="48">
        <v>0</v>
      </c>
      <c r="ED128" s="49">
        <v>0</v>
      </c>
      <c r="EE128" s="48">
        <v>0</v>
      </c>
      <c r="EF128" s="49">
        <v>0</v>
      </c>
      <c r="EG128" s="48">
        <v>0</v>
      </c>
      <c r="EH128" s="49">
        <v>0</v>
      </c>
      <c r="EI128" s="48">
        <v>0</v>
      </c>
      <c r="EJ128" s="49">
        <v>0</v>
      </c>
      <c r="EK128" s="48">
        <v>0</v>
      </c>
      <c r="EL128" s="49">
        <v>0</v>
      </c>
      <c r="EM128" s="48">
        <v>0</v>
      </c>
      <c r="EN128" s="49">
        <v>0</v>
      </c>
      <c r="EO128" s="48">
        <v>0</v>
      </c>
      <c r="EP128" s="49">
        <v>0</v>
      </c>
      <c r="EQ128" s="48">
        <v>0</v>
      </c>
      <c r="ER128" s="49">
        <v>0</v>
      </c>
      <c r="ES128" s="48">
        <v>0</v>
      </c>
      <c r="ET128" s="49">
        <v>0</v>
      </c>
      <c r="EU128" s="48">
        <v>0</v>
      </c>
      <c r="EV128" s="49">
        <v>0</v>
      </c>
      <c r="EW128" s="48">
        <v>0</v>
      </c>
      <c r="EX128" s="49">
        <v>0</v>
      </c>
      <c r="EY128" s="48">
        <v>0</v>
      </c>
      <c r="EZ128" s="49">
        <v>0</v>
      </c>
      <c r="FA128" s="48">
        <v>0</v>
      </c>
      <c r="FB128" s="49">
        <v>0</v>
      </c>
      <c r="FC128" s="50">
        <v>0</v>
      </c>
      <c r="FD128" s="3"/>
      <c r="FE128" s="35"/>
      <c r="FF128" s="3"/>
      <c r="FG128" s="36"/>
      <c r="FI128" s="51" t="b">
        <v>1</v>
      </c>
    </row>
    <row r="129" spans="2:165" hidden="1" outlineLevel="1">
      <c r="B129" s="52">
        <v>119</v>
      </c>
      <c r="C129" s="73" t="s">
        <v>52</v>
      </c>
      <c r="E129" s="54">
        <v>0</v>
      </c>
      <c r="F129" s="55">
        <v>0</v>
      </c>
      <c r="G129" s="56">
        <v>0</v>
      </c>
      <c r="H129" s="55">
        <v>0</v>
      </c>
      <c r="I129" s="56">
        <v>0</v>
      </c>
      <c r="J129" s="55">
        <v>0</v>
      </c>
      <c r="K129" s="56">
        <v>0</v>
      </c>
      <c r="L129" s="55">
        <v>0</v>
      </c>
      <c r="M129" s="56">
        <v>0</v>
      </c>
      <c r="N129" s="55">
        <v>0</v>
      </c>
      <c r="O129" s="56">
        <v>0</v>
      </c>
      <c r="P129" s="55">
        <v>0</v>
      </c>
      <c r="Q129" s="56">
        <v>0</v>
      </c>
      <c r="R129" s="55">
        <v>0</v>
      </c>
      <c r="S129" s="56">
        <v>0</v>
      </c>
      <c r="T129" s="55">
        <v>0</v>
      </c>
      <c r="U129" s="56">
        <v>0</v>
      </c>
      <c r="V129" s="55">
        <v>0</v>
      </c>
      <c r="W129" s="56">
        <v>0</v>
      </c>
      <c r="X129" s="55">
        <v>0</v>
      </c>
      <c r="Y129" s="56">
        <v>0</v>
      </c>
      <c r="Z129" s="55">
        <v>0</v>
      </c>
      <c r="AA129" s="56">
        <v>0</v>
      </c>
      <c r="AB129" s="55">
        <v>0</v>
      </c>
      <c r="AC129" s="56">
        <v>0</v>
      </c>
      <c r="AD129" s="55">
        <v>0</v>
      </c>
      <c r="AE129" s="56">
        <v>0</v>
      </c>
      <c r="AF129" s="55">
        <v>0</v>
      </c>
      <c r="AG129" s="56">
        <v>0</v>
      </c>
      <c r="AH129" s="55">
        <v>0</v>
      </c>
      <c r="AI129" s="56">
        <v>0</v>
      </c>
      <c r="AJ129" s="55">
        <v>0</v>
      </c>
      <c r="AK129" s="56">
        <v>0</v>
      </c>
      <c r="AL129" s="55">
        <v>0</v>
      </c>
      <c r="AM129" s="56">
        <v>0</v>
      </c>
      <c r="AN129" s="57">
        <v>0</v>
      </c>
      <c r="AO129" s="3"/>
      <c r="AP129" s="21"/>
      <c r="AQ129" s="3"/>
      <c r="AR129" s="54">
        <v>0</v>
      </c>
      <c r="AS129" s="55">
        <v>0</v>
      </c>
      <c r="AT129" s="56">
        <v>0</v>
      </c>
      <c r="AU129" s="55">
        <v>0</v>
      </c>
      <c r="AV129" s="56">
        <v>0</v>
      </c>
      <c r="AW129" s="55">
        <v>0</v>
      </c>
      <c r="AX129" s="56">
        <v>0</v>
      </c>
      <c r="AY129" s="55">
        <v>0</v>
      </c>
      <c r="AZ129" s="56">
        <v>0</v>
      </c>
      <c r="BA129" s="55">
        <v>0</v>
      </c>
      <c r="BB129" s="56">
        <v>0</v>
      </c>
      <c r="BC129" s="55">
        <v>0</v>
      </c>
      <c r="BD129" s="56">
        <v>0</v>
      </c>
      <c r="BE129" s="55">
        <v>0</v>
      </c>
      <c r="BF129" s="56">
        <v>0</v>
      </c>
      <c r="BG129" s="55">
        <v>0</v>
      </c>
      <c r="BH129" s="56">
        <v>0</v>
      </c>
      <c r="BI129" s="55">
        <v>0</v>
      </c>
      <c r="BJ129" s="56">
        <v>0</v>
      </c>
      <c r="BK129" s="55">
        <v>0</v>
      </c>
      <c r="BL129" s="56">
        <v>0</v>
      </c>
      <c r="BM129" s="55">
        <v>0</v>
      </c>
      <c r="BN129" s="56">
        <v>0</v>
      </c>
      <c r="BO129" s="55">
        <v>0</v>
      </c>
      <c r="BP129" s="56">
        <v>0</v>
      </c>
      <c r="BQ129" s="55">
        <v>0</v>
      </c>
      <c r="BR129" s="56">
        <v>0</v>
      </c>
      <c r="BS129" s="55">
        <v>0</v>
      </c>
      <c r="BT129" s="56">
        <v>0</v>
      </c>
      <c r="BU129" s="55">
        <v>0</v>
      </c>
      <c r="BV129" s="56">
        <v>0</v>
      </c>
      <c r="BW129" s="55">
        <v>0</v>
      </c>
      <c r="BX129" s="56">
        <v>0</v>
      </c>
      <c r="BY129" s="55">
        <v>0</v>
      </c>
      <c r="BZ129" s="56">
        <v>0</v>
      </c>
      <c r="CA129" s="57">
        <v>0</v>
      </c>
      <c r="CB129" s="3"/>
      <c r="CC129" s="32"/>
      <c r="CD129" s="3"/>
      <c r="CE129" s="33"/>
      <c r="CF129" s="3"/>
      <c r="CG129" s="54">
        <v>0</v>
      </c>
      <c r="CH129" s="55">
        <v>0</v>
      </c>
      <c r="CI129" s="56">
        <v>0</v>
      </c>
      <c r="CJ129" s="55">
        <v>0</v>
      </c>
      <c r="CK129" s="56">
        <v>0</v>
      </c>
      <c r="CL129" s="55">
        <v>0</v>
      </c>
      <c r="CM129" s="56">
        <v>0</v>
      </c>
      <c r="CN129" s="55">
        <v>0</v>
      </c>
      <c r="CO129" s="56">
        <v>0</v>
      </c>
      <c r="CP129" s="55">
        <v>0</v>
      </c>
      <c r="CQ129" s="56">
        <v>0</v>
      </c>
      <c r="CR129" s="55">
        <v>0</v>
      </c>
      <c r="CS129" s="56">
        <v>0</v>
      </c>
      <c r="CT129" s="55">
        <v>0</v>
      </c>
      <c r="CU129" s="56">
        <v>0</v>
      </c>
      <c r="CV129" s="55">
        <v>0</v>
      </c>
      <c r="CW129" s="56">
        <v>0</v>
      </c>
      <c r="CX129" s="55">
        <v>0</v>
      </c>
      <c r="CY129" s="56">
        <v>0</v>
      </c>
      <c r="CZ129" s="55">
        <v>0</v>
      </c>
      <c r="DA129" s="56">
        <v>0</v>
      </c>
      <c r="DB129" s="55">
        <v>0</v>
      </c>
      <c r="DC129" s="56">
        <v>0</v>
      </c>
      <c r="DD129" s="55">
        <v>0</v>
      </c>
      <c r="DE129" s="56">
        <v>0</v>
      </c>
      <c r="DF129" s="55">
        <v>0</v>
      </c>
      <c r="DG129" s="56">
        <v>0</v>
      </c>
      <c r="DH129" s="55">
        <v>0</v>
      </c>
      <c r="DI129" s="56">
        <v>0</v>
      </c>
      <c r="DJ129" s="55">
        <v>0</v>
      </c>
      <c r="DK129" s="56">
        <v>0</v>
      </c>
      <c r="DL129" s="55">
        <v>0</v>
      </c>
      <c r="DM129" s="56">
        <v>0</v>
      </c>
      <c r="DN129" s="55">
        <v>0</v>
      </c>
      <c r="DO129" s="56">
        <v>0</v>
      </c>
      <c r="DP129" s="57">
        <v>0</v>
      </c>
      <c r="DQ129" s="3"/>
      <c r="DR129" s="34"/>
      <c r="DS129" s="3"/>
      <c r="DT129" s="54">
        <v>0</v>
      </c>
      <c r="DU129" s="55">
        <v>0</v>
      </c>
      <c r="DV129" s="56">
        <v>0</v>
      </c>
      <c r="DW129" s="55">
        <v>0</v>
      </c>
      <c r="DX129" s="56">
        <v>0</v>
      </c>
      <c r="DY129" s="55">
        <v>0</v>
      </c>
      <c r="DZ129" s="56">
        <v>0</v>
      </c>
      <c r="EA129" s="55">
        <v>0</v>
      </c>
      <c r="EB129" s="56">
        <v>0</v>
      </c>
      <c r="EC129" s="55">
        <v>0</v>
      </c>
      <c r="ED129" s="56">
        <v>0</v>
      </c>
      <c r="EE129" s="55">
        <v>0</v>
      </c>
      <c r="EF129" s="56">
        <v>0</v>
      </c>
      <c r="EG129" s="55">
        <v>0</v>
      </c>
      <c r="EH129" s="56">
        <v>0</v>
      </c>
      <c r="EI129" s="55">
        <v>0</v>
      </c>
      <c r="EJ129" s="56">
        <v>0</v>
      </c>
      <c r="EK129" s="55">
        <v>0</v>
      </c>
      <c r="EL129" s="56">
        <v>0</v>
      </c>
      <c r="EM129" s="55">
        <v>0</v>
      </c>
      <c r="EN129" s="56">
        <v>0</v>
      </c>
      <c r="EO129" s="55">
        <v>0</v>
      </c>
      <c r="EP129" s="56">
        <v>0</v>
      </c>
      <c r="EQ129" s="55">
        <v>0</v>
      </c>
      <c r="ER129" s="56">
        <v>0</v>
      </c>
      <c r="ES129" s="55">
        <v>0</v>
      </c>
      <c r="ET129" s="56">
        <v>0</v>
      </c>
      <c r="EU129" s="55">
        <v>0</v>
      </c>
      <c r="EV129" s="56">
        <v>0</v>
      </c>
      <c r="EW129" s="55">
        <v>0</v>
      </c>
      <c r="EX129" s="56">
        <v>0</v>
      </c>
      <c r="EY129" s="55">
        <v>0</v>
      </c>
      <c r="EZ129" s="56">
        <v>0</v>
      </c>
      <c r="FA129" s="55">
        <v>0</v>
      </c>
      <c r="FB129" s="56">
        <v>0</v>
      </c>
      <c r="FC129" s="57">
        <v>0</v>
      </c>
      <c r="FD129" s="3"/>
      <c r="FE129" s="35"/>
      <c r="FF129" s="3"/>
      <c r="FG129" s="36"/>
      <c r="FI129" s="58" t="b">
        <v>1</v>
      </c>
    </row>
    <row r="130" spans="2:165" hidden="1" outlineLevel="1">
      <c r="B130" s="45">
        <v>120</v>
      </c>
      <c r="C130" s="74" t="s">
        <v>53</v>
      </c>
      <c r="E130" s="47">
        <v>0</v>
      </c>
      <c r="F130" s="48">
        <v>0</v>
      </c>
      <c r="G130" s="49">
        <v>0</v>
      </c>
      <c r="H130" s="48">
        <v>0</v>
      </c>
      <c r="I130" s="49">
        <v>0</v>
      </c>
      <c r="J130" s="48">
        <v>0</v>
      </c>
      <c r="K130" s="49">
        <v>0</v>
      </c>
      <c r="L130" s="48">
        <v>0</v>
      </c>
      <c r="M130" s="49">
        <v>0</v>
      </c>
      <c r="N130" s="48">
        <v>0</v>
      </c>
      <c r="O130" s="49">
        <v>0</v>
      </c>
      <c r="P130" s="48">
        <v>0</v>
      </c>
      <c r="Q130" s="49">
        <v>0</v>
      </c>
      <c r="R130" s="48">
        <v>0</v>
      </c>
      <c r="S130" s="49">
        <v>0</v>
      </c>
      <c r="T130" s="48">
        <v>0</v>
      </c>
      <c r="U130" s="49">
        <v>0</v>
      </c>
      <c r="V130" s="48">
        <v>0</v>
      </c>
      <c r="W130" s="49">
        <v>0</v>
      </c>
      <c r="X130" s="48">
        <v>0</v>
      </c>
      <c r="Y130" s="49">
        <v>0</v>
      </c>
      <c r="Z130" s="48">
        <v>0</v>
      </c>
      <c r="AA130" s="49">
        <v>0</v>
      </c>
      <c r="AB130" s="48">
        <v>0</v>
      </c>
      <c r="AC130" s="49">
        <v>0</v>
      </c>
      <c r="AD130" s="48">
        <v>0</v>
      </c>
      <c r="AE130" s="49">
        <v>0</v>
      </c>
      <c r="AF130" s="48">
        <v>0</v>
      </c>
      <c r="AG130" s="49">
        <v>0</v>
      </c>
      <c r="AH130" s="48">
        <v>0</v>
      </c>
      <c r="AI130" s="49">
        <v>0</v>
      </c>
      <c r="AJ130" s="48">
        <v>0</v>
      </c>
      <c r="AK130" s="49">
        <v>0</v>
      </c>
      <c r="AL130" s="48">
        <v>0</v>
      </c>
      <c r="AM130" s="49">
        <v>0</v>
      </c>
      <c r="AN130" s="50">
        <v>0</v>
      </c>
      <c r="AO130" s="3"/>
      <c r="AP130" s="21"/>
      <c r="AQ130" s="3"/>
      <c r="AR130" s="47">
        <v>0</v>
      </c>
      <c r="AS130" s="48">
        <v>0</v>
      </c>
      <c r="AT130" s="49">
        <v>0</v>
      </c>
      <c r="AU130" s="48">
        <v>0</v>
      </c>
      <c r="AV130" s="49">
        <v>0</v>
      </c>
      <c r="AW130" s="48">
        <v>0</v>
      </c>
      <c r="AX130" s="49">
        <v>0</v>
      </c>
      <c r="AY130" s="48">
        <v>0</v>
      </c>
      <c r="AZ130" s="49">
        <v>0</v>
      </c>
      <c r="BA130" s="48">
        <v>0</v>
      </c>
      <c r="BB130" s="49">
        <v>0</v>
      </c>
      <c r="BC130" s="48">
        <v>0</v>
      </c>
      <c r="BD130" s="49">
        <v>0</v>
      </c>
      <c r="BE130" s="48">
        <v>0</v>
      </c>
      <c r="BF130" s="49">
        <v>0</v>
      </c>
      <c r="BG130" s="48">
        <v>0</v>
      </c>
      <c r="BH130" s="49">
        <v>0</v>
      </c>
      <c r="BI130" s="48">
        <v>0</v>
      </c>
      <c r="BJ130" s="49">
        <v>0</v>
      </c>
      <c r="BK130" s="48">
        <v>0</v>
      </c>
      <c r="BL130" s="49">
        <v>0</v>
      </c>
      <c r="BM130" s="48">
        <v>0</v>
      </c>
      <c r="BN130" s="49">
        <v>0</v>
      </c>
      <c r="BO130" s="48">
        <v>0</v>
      </c>
      <c r="BP130" s="49">
        <v>0</v>
      </c>
      <c r="BQ130" s="48">
        <v>0</v>
      </c>
      <c r="BR130" s="49">
        <v>0</v>
      </c>
      <c r="BS130" s="48">
        <v>0</v>
      </c>
      <c r="BT130" s="49">
        <v>0</v>
      </c>
      <c r="BU130" s="48">
        <v>0</v>
      </c>
      <c r="BV130" s="49">
        <v>0</v>
      </c>
      <c r="BW130" s="48">
        <v>0</v>
      </c>
      <c r="BX130" s="49">
        <v>0</v>
      </c>
      <c r="BY130" s="48">
        <v>0</v>
      </c>
      <c r="BZ130" s="49">
        <v>0</v>
      </c>
      <c r="CA130" s="50">
        <v>0</v>
      </c>
      <c r="CB130" s="3"/>
      <c r="CC130" s="32"/>
      <c r="CD130" s="3"/>
      <c r="CE130" s="33"/>
      <c r="CF130" s="3"/>
      <c r="CG130" s="47">
        <v>0</v>
      </c>
      <c r="CH130" s="48">
        <v>0</v>
      </c>
      <c r="CI130" s="49">
        <v>0</v>
      </c>
      <c r="CJ130" s="48">
        <v>0</v>
      </c>
      <c r="CK130" s="49">
        <v>0</v>
      </c>
      <c r="CL130" s="48">
        <v>0</v>
      </c>
      <c r="CM130" s="49">
        <v>0</v>
      </c>
      <c r="CN130" s="48">
        <v>0</v>
      </c>
      <c r="CO130" s="49">
        <v>0</v>
      </c>
      <c r="CP130" s="48">
        <v>0</v>
      </c>
      <c r="CQ130" s="49">
        <v>0</v>
      </c>
      <c r="CR130" s="48">
        <v>0</v>
      </c>
      <c r="CS130" s="49">
        <v>0</v>
      </c>
      <c r="CT130" s="48">
        <v>0</v>
      </c>
      <c r="CU130" s="49">
        <v>0</v>
      </c>
      <c r="CV130" s="48">
        <v>0</v>
      </c>
      <c r="CW130" s="49">
        <v>0</v>
      </c>
      <c r="CX130" s="48">
        <v>0</v>
      </c>
      <c r="CY130" s="49">
        <v>0</v>
      </c>
      <c r="CZ130" s="48">
        <v>0</v>
      </c>
      <c r="DA130" s="49">
        <v>0</v>
      </c>
      <c r="DB130" s="48">
        <v>0</v>
      </c>
      <c r="DC130" s="49">
        <v>0</v>
      </c>
      <c r="DD130" s="48">
        <v>0</v>
      </c>
      <c r="DE130" s="49">
        <v>0</v>
      </c>
      <c r="DF130" s="48">
        <v>0</v>
      </c>
      <c r="DG130" s="49">
        <v>0</v>
      </c>
      <c r="DH130" s="48">
        <v>0</v>
      </c>
      <c r="DI130" s="49">
        <v>0</v>
      </c>
      <c r="DJ130" s="48">
        <v>0</v>
      </c>
      <c r="DK130" s="49">
        <v>0</v>
      </c>
      <c r="DL130" s="48">
        <v>0</v>
      </c>
      <c r="DM130" s="49">
        <v>0</v>
      </c>
      <c r="DN130" s="48">
        <v>0</v>
      </c>
      <c r="DO130" s="49">
        <v>0</v>
      </c>
      <c r="DP130" s="50">
        <v>0</v>
      </c>
      <c r="DQ130" s="3"/>
      <c r="DR130" s="34"/>
      <c r="DS130" s="3"/>
      <c r="DT130" s="47">
        <v>0</v>
      </c>
      <c r="DU130" s="48">
        <v>0</v>
      </c>
      <c r="DV130" s="49">
        <v>0</v>
      </c>
      <c r="DW130" s="48">
        <v>0</v>
      </c>
      <c r="DX130" s="49">
        <v>0</v>
      </c>
      <c r="DY130" s="48">
        <v>0</v>
      </c>
      <c r="DZ130" s="49">
        <v>0</v>
      </c>
      <c r="EA130" s="48">
        <v>0</v>
      </c>
      <c r="EB130" s="49">
        <v>0</v>
      </c>
      <c r="EC130" s="48">
        <v>0</v>
      </c>
      <c r="ED130" s="49">
        <v>0</v>
      </c>
      <c r="EE130" s="48">
        <v>0</v>
      </c>
      <c r="EF130" s="49">
        <v>0</v>
      </c>
      <c r="EG130" s="48">
        <v>0</v>
      </c>
      <c r="EH130" s="49">
        <v>0</v>
      </c>
      <c r="EI130" s="48">
        <v>0</v>
      </c>
      <c r="EJ130" s="49">
        <v>0</v>
      </c>
      <c r="EK130" s="48">
        <v>0</v>
      </c>
      <c r="EL130" s="49">
        <v>0</v>
      </c>
      <c r="EM130" s="48">
        <v>0</v>
      </c>
      <c r="EN130" s="49">
        <v>0</v>
      </c>
      <c r="EO130" s="48">
        <v>0</v>
      </c>
      <c r="EP130" s="49">
        <v>0</v>
      </c>
      <c r="EQ130" s="48">
        <v>0</v>
      </c>
      <c r="ER130" s="49">
        <v>0</v>
      </c>
      <c r="ES130" s="48">
        <v>0</v>
      </c>
      <c r="ET130" s="49">
        <v>0</v>
      </c>
      <c r="EU130" s="48">
        <v>0</v>
      </c>
      <c r="EV130" s="49">
        <v>0</v>
      </c>
      <c r="EW130" s="48">
        <v>0</v>
      </c>
      <c r="EX130" s="49">
        <v>0</v>
      </c>
      <c r="EY130" s="48">
        <v>0</v>
      </c>
      <c r="EZ130" s="49">
        <v>0</v>
      </c>
      <c r="FA130" s="48">
        <v>0</v>
      </c>
      <c r="FB130" s="49">
        <v>0</v>
      </c>
      <c r="FC130" s="50">
        <v>0</v>
      </c>
      <c r="FD130" s="3"/>
      <c r="FE130" s="35"/>
      <c r="FF130" s="3"/>
      <c r="FG130" s="36"/>
      <c r="FI130" s="51" t="b">
        <v>1</v>
      </c>
    </row>
    <row r="131" spans="2:165" hidden="1" outlineLevel="1">
      <c r="B131" s="52">
        <v>121</v>
      </c>
      <c r="C131" s="73" t="s">
        <v>54</v>
      </c>
      <c r="E131" s="54">
        <v>0</v>
      </c>
      <c r="F131" s="55">
        <v>0</v>
      </c>
      <c r="G131" s="56">
        <v>0</v>
      </c>
      <c r="H131" s="55">
        <v>0</v>
      </c>
      <c r="I131" s="56">
        <v>0</v>
      </c>
      <c r="J131" s="55">
        <v>0</v>
      </c>
      <c r="K131" s="56">
        <v>0</v>
      </c>
      <c r="L131" s="55">
        <v>0</v>
      </c>
      <c r="M131" s="56">
        <v>0</v>
      </c>
      <c r="N131" s="55">
        <v>0</v>
      </c>
      <c r="O131" s="56">
        <v>0</v>
      </c>
      <c r="P131" s="55">
        <v>0</v>
      </c>
      <c r="Q131" s="56">
        <v>0</v>
      </c>
      <c r="R131" s="55">
        <v>0</v>
      </c>
      <c r="S131" s="56">
        <v>0</v>
      </c>
      <c r="T131" s="55">
        <v>0</v>
      </c>
      <c r="U131" s="56">
        <v>0</v>
      </c>
      <c r="V131" s="55">
        <v>0</v>
      </c>
      <c r="W131" s="56">
        <v>0</v>
      </c>
      <c r="X131" s="55">
        <v>0</v>
      </c>
      <c r="Y131" s="56">
        <v>0</v>
      </c>
      <c r="Z131" s="55">
        <v>0</v>
      </c>
      <c r="AA131" s="56">
        <v>0</v>
      </c>
      <c r="AB131" s="55">
        <v>0</v>
      </c>
      <c r="AC131" s="56">
        <v>0</v>
      </c>
      <c r="AD131" s="55">
        <v>0</v>
      </c>
      <c r="AE131" s="56">
        <v>0</v>
      </c>
      <c r="AF131" s="55">
        <v>0</v>
      </c>
      <c r="AG131" s="56">
        <v>0</v>
      </c>
      <c r="AH131" s="55">
        <v>0</v>
      </c>
      <c r="AI131" s="56">
        <v>0</v>
      </c>
      <c r="AJ131" s="55">
        <v>0</v>
      </c>
      <c r="AK131" s="56">
        <v>0</v>
      </c>
      <c r="AL131" s="55">
        <v>0</v>
      </c>
      <c r="AM131" s="56">
        <v>0</v>
      </c>
      <c r="AN131" s="57">
        <v>0</v>
      </c>
      <c r="AO131" s="3"/>
      <c r="AP131" s="21"/>
      <c r="AQ131" s="3"/>
      <c r="AR131" s="54">
        <v>0</v>
      </c>
      <c r="AS131" s="55">
        <v>0</v>
      </c>
      <c r="AT131" s="56">
        <v>0</v>
      </c>
      <c r="AU131" s="55">
        <v>0</v>
      </c>
      <c r="AV131" s="56">
        <v>0</v>
      </c>
      <c r="AW131" s="55">
        <v>0</v>
      </c>
      <c r="AX131" s="56">
        <v>0</v>
      </c>
      <c r="AY131" s="55">
        <v>0</v>
      </c>
      <c r="AZ131" s="56">
        <v>0</v>
      </c>
      <c r="BA131" s="55">
        <v>0</v>
      </c>
      <c r="BB131" s="56">
        <v>0</v>
      </c>
      <c r="BC131" s="55">
        <v>0</v>
      </c>
      <c r="BD131" s="56">
        <v>0</v>
      </c>
      <c r="BE131" s="55">
        <v>0</v>
      </c>
      <c r="BF131" s="56">
        <v>0</v>
      </c>
      <c r="BG131" s="55">
        <v>0</v>
      </c>
      <c r="BH131" s="56">
        <v>0</v>
      </c>
      <c r="BI131" s="55">
        <v>0</v>
      </c>
      <c r="BJ131" s="56">
        <v>0</v>
      </c>
      <c r="BK131" s="55">
        <v>0</v>
      </c>
      <c r="BL131" s="56">
        <v>0</v>
      </c>
      <c r="BM131" s="55">
        <v>0</v>
      </c>
      <c r="BN131" s="56">
        <v>0</v>
      </c>
      <c r="BO131" s="55">
        <v>0</v>
      </c>
      <c r="BP131" s="56">
        <v>0</v>
      </c>
      <c r="BQ131" s="55">
        <v>0</v>
      </c>
      <c r="BR131" s="56">
        <v>0</v>
      </c>
      <c r="BS131" s="55">
        <v>0</v>
      </c>
      <c r="BT131" s="56">
        <v>0</v>
      </c>
      <c r="BU131" s="55">
        <v>0</v>
      </c>
      <c r="BV131" s="56">
        <v>0</v>
      </c>
      <c r="BW131" s="55">
        <v>0</v>
      </c>
      <c r="BX131" s="56">
        <v>0</v>
      </c>
      <c r="BY131" s="55">
        <v>0</v>
      </c>
      <c r="BZ131" s="56">
        <v>0</v>
      </c>
      <c r="CA131" s="57">
        <v>0</v>
      </c>
      <c r="CB131" s="3"/>
      <c r="CC131" s="32"/>
      <c r="CD131" s="3"/>
      <c r="CE131" s="33"/>
      <c r="CF131" s="3"/>
      <c r="CG131" s="54">
        <v>0</v>
      </c>
      <c r="CH131" s="55">
        <v>0</v>
      </c>
      <c r="CI131" s="56">
        <v>0</v>
      </c>
      <c r="CJ131" s="55">
        <v>0</v>
      </c>
      <c r="CK131" s="56">
        <v>0</v>
      </c>
      <c r="CL131" s="55">
        <v>0</v>
      </c>
      <c r="CM131" s="56">
        <v>0</v>
      </c>
      <c r="CN131" s="55">
        <v>0</v>
      </c>
      <c r="CO131" s="56">
        <v>0</v>
      </c>
      <c r="CP131" s="55">
        <v>0</v>
      </c>
      <c r="CQ131" s="56">
        <v>0</v>
      </c>
      <c r="CR131" s="55">
        <v>0</v>
      </c>
      <c r="CS131" s="56">
        <v>0</v>
      </c>
      <c r="CT131" s="55">
        <v>0</v>
      </c>
      <c r="CU131" s="56">
        <v>0</v>
      </c>
      <c r="CV131" s="55">
        <v>0</v>
      </c>
      <c r="CW131" s="56">
        <v>0</v>
      </c>
      <c r="CX131" s="55">
        <v>0</v>
      </c>
      <c r="CY131" s="56">
        <v>0</v>
      </c>
      <c r="CZ131" s="55">
        <v>0</v>
      </c>
      <c r="DA131" s="56">
        <v>0</v>
      </c>
      <c r="DB131" s="55">
        <v>0</v>
      </c>
      <c r="DC131" s="56">
        <v>0</v>
      </c>
      <c r="DD131" s="55">
        <v>0</v>
      </c>
      <c r="DE131" s="56">
        <v>0</v>
      </c>
      <c r="DF131" s="55">
        <v>0</v>
      </c>
      <c r="DG131" s="56">
        <v>0</v>
      </c>
      <c r="DH131" s="55">
        <v>0</v>
      </c>
      <c r="DI131" s="56">
        <v>0</v>
      </c>
      <c r="DJ131" s="55">
        <v>0</v>
      </c>
      <c r="DK131" s="56">
        <v>0</v>
      </c>
      <c r="DL131" s="55">
        <v>0</v>
      </c>
      <c r="DM131" s="56">
        <v>0</v>
      </c>
      <c r="DN131" s="55">
        <v>0</v>
      </c>
      <c r="DO131" s="56">
        <v>0</v>
      </c>
      <c r="DP131" s="57">
        <v>0</v>
      </c>
      <c r="DQ131" s="3"/>
      <c r="DR131" s="34"/>
      <c r="DS131" s="3"/>
      <c r="DT131" s="54">
        <v>0</v>
      </c>
      <c r="DU131" s="55">
        <v>0</v>
      </c>
      <c r="DV131" s="56">
        <v>0</v>
      </c>
      <c r="DW131" s="55">
        <v>0</v>
      </c>
      <c r="DX131" s="56">
        <v>0</v>
      </c>
      <c r="DY131" s="55">
        <v>0</v>
      </c>
      <c r="DZ131" s="56">
        <v>0</v>
      </c>
      <c r="EA131" s="55">
        <v>0</v>
      </c>
      <c r="EB131" s="56">
        <v>0</v>
      </c>
      <c r="EC131" s="55">
        <v>0</v>
      </c>
      <c r="ED131" s="56">
        <v>0</v>
      </c>
      <c r="EE131" s="55">
        <v>0</v>
      </c>
      <c r="EF131" s="56">
        <v>0</v>
      </c>
      <c r="EG131" s="55">
        <v>0</v>
      </c>
      <c r="EH131" s="56">
        <v>0</v>
      </c>
      <c r="EI131" s="55">
        <v>0</v>
      </c>
      <c r="EJ131" s="56">
        <v>0</v>
      </c>
      <c r="EK131" s="55">
        <v>0</v>
      </c>
      <c r="EL131" s="56">
        <v>0</v>
      </c>
      <c r="EM131" s="55">
        <v>0</v>
      </c>
      <c r="EN131" s="56">
        <v>0</v>
      </c>
      <c r="EO131" s="55">
        <v>0</v>
      </c>
      <c r="EP131" s="56">
        <v>0</v>
      </c>
      <c r="EQ131" s="55">
        <v>0</v>
      </c>
      <c r="ER131" s="56">
        <v>0</v>
      </c>
      <c r="ES131" s="55">
        <v>0</v>
      </c>
      <c r="ET131" s="56">
        <v>0</v>
      </c>
      <c r="EU131" s="55">
        <v>0</v>
      </c>
      <c r="EV131" s="56">
        <v>0</v>
      </c>
      <c r="EW131" s="55">
        <v>0</v>
      </c>
      <c r="EX131" s="56">
        <v>0</v>
      </c>
      <c r="EY131" s="55">
        <v>0</v>
      </c>
      <c r="EZ131" s="56">
        <v>0</v>
      </c>
      <c r="FA131" s="55">
        <v>0</v>
      </c>
      <c r="FB131" s="56">
        <v>0</v>
      </c>
      <c r="FC131" s="57">
        <v>0</v>
      </c>
      <c r="FD131" s="3"/>
      <c r="FE131" s="35"/>
      <c r="FF131" s="3"/>
      <c r="FG131" s="36"/>
      <c r="FI131" s="58" t="b">
        <v>1</v>
      </c>
    </row>
    <row r="132" spans="2:165" hidden="1" outlineLevel="1">
      <c r="B132" s="45">
        <v>122</v>
      </c>
      <c r="C132" s="74" t="s">
        <v>55</v>
      </c>
      <c r="E132" s="47">
        <v>0</v>
      </c>
      <c r="F132" s="48">
        <v>0</v>
      </c>
      <c r="G132" s="49">
        <v>0</v>
      </c>
      <c r="H132" s="48">
        <v>0</v>
      </c>
      <c r="I132" s="49">
        <v>0</v>
      </c>
      <c r="J132" s="48">
        <v>0</v>
      </c>
      <c r="K132" s="49">
        <v>0</v>
      </c>
      <c r="L132" s="48">
        <v>0</v>
      </c>
      <c r="M132" s="49">
        <v>0</v>
      </c>
      <c r="N132" s="48">
        <v>0</v>
      </c>
      <c r="O132" s="49">
        <v>0</v>
      </c>
      <c r="P132" s="48">
        <v>0</v>
      </c>
      <c r="Q132" s="49">
        <v>0</v>
      </c>
      <c r="R132" s="48">
        <v>0</v>
      </c>
      <c r="S132" s="49">
        <v>0</v>
      </c>
      <c r="T132" s="48">
        <v>0</v>
      </c>
      <c r="U132" s="49">
        <v>0</v>
      </c>
      <c r="V132" s="48">
        <v>0</v>
      </c>
      <c r="W132" s="49">
        <v>0</v>
      </c>
      <c r="X132" s="48">
        <v>0</v>
      </c>
      <c r="Y132" s="49">
        <v>0</v>
      </c>
      <c r="Z132" s="48">
        <v>0</v>
      </c>
      <c r="AA132" s="49">
        <v>0</v>
      </c>
      <c r="AB132" s="48">
        <v>0</v>
      </c>
      <c r="AC132" s="49">
        <v>0</v>
      </c>
      <c r="AD132" s="48">
        <v>0</v>
      </c>
      <c r="AE132" s="49">
        <v>0</v>
      </c>
      <c r="AF132" s="48">
        <v>0</v>
      </c>
      <c r="AG132" s="49">
        <v>0</v>
      </c>
      <c r="AH132" s="48">
        <v>0</v>
      </c>
      <c r="AI132" s="49">
        <v>0</v>
      </c>
      <c r="AJ132" s="48">
        <v>0</v>
      </c>
      <c r="AK132" s="49">
        <v>0</v>
      </c>
      <c r="AL132" s="48">
        <v>0</v>
      </c>
      <c r="AM132" s="49">
        <v>0</v>
      </c>
      <c r="AN132" s="50">
        <v>0</v>
      </c>
      <c r="AO132" s="3"/>
      <c r="AP132" s="21"/>
      <c r="AQ132" s="3"/>
      <c r="AR132" s="47">
        <v>0</v>
      </c>
      <c r="AS132" s="48">
        <v>0</v>
      </c>
      <c r="AT132" s="49">
        <v>0</v>
      </c>
      <c r="AU132" s="48">
        <v>0</v>
      </c>
      <c r="AV132" s="49">
        <v>0</v>
      </c>
      <c r="AW132" s="48">
        <v>0</v>
      </c>
      <c r="AX132" s="49">
        <v>0</v>
      </c>
      <c r="AY132" s="48">
        <v>0</v>
      </c>
      <c r="AZ132" s="49">
        <v>0</v>
      </c>
      <c r="BA132" s="48">
        <v>0</v>
      </c>
      <c r="BB132" s="49">
        <v>0</v>
      </c>
      <c r="BC132" s="48">
        <v>0</v>
      </c>
      <c r="BD132" s="49">
        <v>0</v>
      </c>
      <c r="BE132" s="48">
        <v>0</v>
      </c>
      <c r="BF132" s="49">
        <v>0</v>
      </c>
      <c r="BG132" s="48">
        <v>0</v>
      </c>
      <c r="BH132" s="49">
        <v>0</v>
      </c>
      <c r="BI132" s="48">
        <v>0</v>
      </c>
      <c r="BJ132" s="49">
        <v>0</v>
      </c>
      <c r="BK132" s="48">
        <v>0</v>
      </c>
      <c r="BL132" s="49">
        <v>0</v>
      </c>
      <c r="BM132" s="48">
        <v>0</v>
      </c>
      <c r="BN132" s="49">
        <v>0</v>
      </c>
      <c r="BO132" s="48">
        <v>0</v>
      </c>
      <c r="BP132" s="49">
        <v>0</v>
      </c>
      <c r="BQ132" s="48">
        <v>0</v>
      </c>
      <c r="BR132" s="49">
        <v>0</v>
      </c>
      <c r="BS132" s="48">
        <v>0</v>
      </c>
      <c r="BT132" s="49">
        <v>0</v>
      </c>
      <c r="BU132" s="48">
        <v>0</v>
      </c>
      <c r="BV132" s="49">
        <v>0</v>
      </c>
      <c r="BW132" s="48">
        <v>0</v>
      </c>
      <c r="BX132" s="49">
        <v>0</v>
      </c>
      <c r="BY132" s="48">
        <v>0</v>
      </c>
      <c r="BZ132" s="49">
        <v>0</v>
      </c>
      <c r="CA132" s="50">
        <v>0</v>
      </c>
      <c r="CB132" s="3"/>
      <c r="CC132" s="32"/>
      <c r="CD132" s="3"/>
      <c r="CE132" s="33"/>
      <c r="CF132" s="3"/>
      <c r="CG132" s="47">
        <v>0</v>
      </c>
      <c r="CH132" s="48">
        <v>0</v>
      </c>
      <c r="CI132" s="49">
        <v>0</v>
      </c>
      <c r="CJ132" s="48">
        <v>0</v>
      </c>
      <c r="CK132" s="49">
        <v>0</v>
      </c>
      <c r="CL132" s="48">
        <v>0</v>
      </c>
      <c r="CM132" s="49">
        <v>0</v>
      </c>
      <c r="CN132" s="48">
        <v>0</v>
      </c>
      <c r="CO132" s="49">
        <v>0</v>
      </c>
      <c r="CP132" s="48">
        <v>0</v>
      </c>
      <c r="CQ132" s="49">
        <v>0</v>
      </c>
      <c r="CR132" s="48">
        <v>0</v>
      </c>
      <c r="CS132" s="49">
        <v>0</v>
      </c>
      <c r="CT132" s="48">
        <v>0</v>
      </c>
      <c r="CU132" s="49">
        <v>0</v>
      </c>
      <c r="CV132" s="48">
        <v>0</v>
      </c>
      <c r="CW132" s="49">
        <v>0</v>
      </c>
      <c r="CX132" s="48">
        <v>0</v>
      </c>
      <c r="CY132" s="49">
        <v>0</v>
      </c>
      <c r="CZ132" s="48">
        <v>0</v>
      </c>
      <c r="DA132" s="49">
        <v>0</v>
      </c>
      <c r="DB132" s="48">
        <v>0</v>
      </c>
      <c r="DC132" s="49">
        <v>0</v>
      </c>
      <c r="DD132" s="48">
        <v>0</v>
      </c>
      <c r="DE132" s="49">
        <v>0</v>
      </c>
      <c r="DF132" s="48">
        <v>0</v>
      </c>
      <c r="DG132" s="49">
        <v>0</v>
      </c>
      <c r="DH132" s="48">
        <v>0</v>
      </c>
      <c r="DI132" s="49">
        <v>0</v>
      </c>
      <c r="DJ132" s="48">
        <v>0</v>
      </c>
      <c r="DK132" s="49">
        <v>0</v>
      </c>
      <c r="DL132" s="48">
        <v>0</v>
      </c>
      <c r="DM132" s="49">
        <v>0</v>
      </c>
      <c r="DN132" s="48">
        <v>0</v>
      </c>
      <c r="DO132" s="49">
        <v>0</v>
      </c>
      <c r="DP132" s="50">
        <v>0</v>
      </c>
      <c r="DQ132" s="3"/>
      <c r="DR132" s="34"/>
      <c r="DS132" s="3"/>
      <c r="DT132" s="47">
        <v>0</v>
      </c>
      <c r="DU132" s="48">
        <v>0</v>
      </c>
      <c r="DV132" s="49">
        <v>0</v>
      </c>
      <c r="DW132" s="48">
        <v>0</v>
      </c>
      <c r="DX132" s="49">
        <v>0</v>
      </c>
      <c r="DY132" s="48">
        <v>0</v>
      </c>
      <c r="DZ132" s="49">
        <v>0</v>
      </c>
      <c r="EA132" s="48">
        <v>0</v>
      </c>
      <c r="EB132" s="49">
        <v>0</v>
      </c>
      <c r="EC132" s="48">
        <v>0</v>
      </c>
      <c r="ED132" s="49">
        <v>0</v>
      </c>
      <c r="EE132" s="48">
        <v>0</v>
      </c>
      <c r="EF132" s="49">
        <v>0</v>
      </c>
      <c r="EG132" s="48">
        <v>0</v>
      </c>
      <c r="EH132" s="49">
        <v>0</v>
      </c>
      <c r="EI132" s="48">
        <v>0</v>
      </c>
      <c r="EJ132" s="49">
        <v>0</v>
      </c>
      <c r="EK132" s="48">
        <v>0</v>
      </c>
      <c r="EL132" s="49">
        <v>0</v>
      </c>
      <c r="EM132" s="48">
        <v>0</v>
      </c>
      <c r="EN132" s="49">
        <v>0</v>
      </c>
      <c r="EO132" s="48">
        <v>0</v>
      </c>
      <c r="EP132" s="49">
        <v>0</v>
      </c>
      <c r="EQ132" s="48">
        <v>0</v>
      </c>
      <c r="ER132" s="49">
        <v>0</v>
      </c>
      <c r="ES132" s="48">
        <v>0</v>
      </c>
      <c r="ET132" s="49">
        <v>0</v>
      </c>
      <c r="EU132" s="48">
        <v>0</v>
      </c>
      <c r="EV132" s="49">
        <v>0</v>
      </c>
      <c r="EW132" s="48">
        <v>0</v>
      </c>
      <c r="EX132" s="49">
        <v>0</v>
      </c>
      <c r="EY132" s="48">
        <v>0</v>
      </c>
      <c r="EZ132" s="49">
        <v>0</v>
      </c>
      <c r="FA132" s="48">
        <v>0</v>
      </c>
      <c r="FB132" s="49">
        <v>0</v>
      </c>
      <c r="FC132" s="50">
        <v>0</v>
      </c>
      <c r="FD132" s="3"/>
      <c r="FE132" s="35"/>
      <c r="FF132" s="3"/>
      <c r="FG132" s="36"/>
      <c r="FI132" s="51" t="b">
        <v>1</v>
      </c>
    </row>
    <row r="133" spans="2:165" hidden="1" outlineLevel="1">
      <c r="B133" s="52">
        <v>123</v>
      </c>
      <c r="C133" s="73" t="s">
        <v>56</v>
      </c>
      <c r="E133" s="54">
        <v>0</v>
      </c>
      <c r="F133" s="55">
        <v>0</v>
      </c>
      <c r="G133" s="56">
        <v>0</v>
      </c>
      <c r="H133" s="55">
        <v>0</v>
      </c>
      <c r="I133" s="56">
        <v>0</v>
      </c>
      <c r="J133" s="55">
        <v>0</v>
      </c>
      <c r="K133" s="56">
        <v>0</v>
      </c>
      <c r="L133" s="55">
        <v>0</v>
      </c>
      <c r="M133" s="56">
        <v>0</v>
      </c>
      <c r="N133" s="55">
        <v>0</v>
      </c>
      <c r="O133" s="56">
        <v>0</v>
      </c>
      <c r="P133" s="55">
        <v>0</v>
      </c>
      <c r="Q133" s="56">
        <v>0</v>
      </c>
      <c r="R133" s="55">
        <v>0</v>
      </c>
      <c r="S133" s="56">
        <v>0</v>
      </c>
      <c r="T133" s="55">
        <v>0</v>
      </c>
      <c r="U133" s="56">
        <v>0</v>
      </c>
      <c r="V133" s="55">
        <v>0</v>
      </c>
      <c r="W133" s="56">
        <v>0</v>
      </c>
      <c r="X133" s="55">
        <v>0</v>
      </c>
      <c r="Y133" s="56">
        <v>0</v>
      </c>
      <c r="Z133" s="55">
        <v>0</v>
      </c>
      <c r="AA133" s="56">
        <v>0</v>
      </c>
      <c r="AB133" s="55">
        <v>0</v>
      </c>
      <c r="AC133" s="56">
        <v>0</v>
      </c>
      <c r="AD133" s="55">
        <v>0</v>
      </c>
      <c r="AE133" s="56">
        <v>0</v>
      </c>
      <c r="AF133" s="55">
        <v>0</v>
      </c>
      <c r="AG133" s="56">
        <v>0</v>
      </c>
      <c r="AH133" s="55">
        <v>0</v>
      </c>
      <c r="AI133" s="56">
        <v>0</v>
      </c>
      <c r="AJ133" s="55">
        <v>0</v>
      </c>
      <c r="AK133" s="56">
        <v>0</v>
      </c>
      <c r="AL133" s="55">
        <v>0</v>
      </c>
      <c r="AM133" s="56">
        <v>0</v>
      </c>
      <c r="AN133" s="57">
        <v>0</v>
      </c>
      <c r="AO133" s="3"/>
      <c r="AP133" s="21"/>
      <c r="AQ133" s="3"/>
      <c r="AR133" s="54">
        <v>0</v>
      </c>
      <c r="AS133" s="55">
        <v>0</v>
      </c>
      <c r="AT133" s="56">
        <v>0</v>
      </c>
      <c r="AU133" s="55">
        <v>0</v>
      </c>
      <c r="AV133" s="56">
        <v>0</v>
      </c>
      <c r="AW133" s="55">
        <v>0</v>
      </c>
      <c r="AX133" s="56">
        <v>0</v>
      </c>
      <c r="AY133" s="55">
        <v>0</v>
      </c>
      <c r="AZ133" s="56">
        <v>0</v>
      </c>
      <c r="BA133" s="55">
        <v>0</v>
      </c>
      <c r="BB133" s="56">
        <v>0</v>
      </c>
      <c r="BC133" s="55">
        <v>0</v>
      </c>
      <c r="BD133" s="56">
        <v>0</v>
      </c>
      <c r="BE133" s="55">
        <v>0</v>
      </c>
      <c r="BF133" s="56">
        <v>0</v>
      </c>
      <c r="BG133" s="55">
        <v>0</v>
      </c>
      <c r="BH133" s="56">
        <v>0</v>
      </c>
      <c r="BI133" s="55">
        <v>0</v>
      </c>
      <c r="BJ133" s="56">
        <v>0</v>
      </c>
      <c r="BK133" s="55">
        <v>0</v>
      </c>
      <c r="BL133" s="56">
        <v>0</v>
      </c>
      <c r="BM133" s="55">
        <v>0</v>
      </c>
      <c r="BN133" s="56">
        <v>0</v>
      </c>
      <c r="BO133" s="55">
        <v>0</v>
      </c>
      <c r="BP133" s="56">
        <v>0</v>
      </c>
      <c r="BQ133" s="55">
        <v>0</v>
      </c>
      <c r="BR133" s="56">
        <v>0</v>
      </c>
      <c r="BS133" s="55">
        <v>0</v>
      </c>
      <c r="BT133" s="56">
        <v>0</v>
      </c>
      <c r="BU133" s="55">
        <v>0</v>
      </c>
      <c r="BV133" s="56">
        <v>0</v>
      </c>
      <c r="BW133" s="55">
        <v>0</v>
      </c>
      <c r="BX133" s="56">
        <v>0</v>
      </c>
      <c r="BY133" s="55">
        <v>0</v>
      </c>
      <c r="BZ133" s="56">
        <v>0</v>
      </c>
      <c r="CA133" s="57">
        <v>0</v>
      </c>
      <c r="CB133" s="3"/>
      <c r="CC133" s="32"/>
      <c r="CD133" s="3"/>
      <c r="CE133" s="33"/>
      <c r="CF133" s="3"/>
      <c r="CG133" s="54">
        <v>0</v>
      </c>
      <c r="CH133" s="55">
        <v>0</v>
      </c>
      <c r="CI133" s="56">
        <v>0</v>
      </c>
      <c r="CJ133" s="55">
        <v>0</v>
      </c>
      <c r="CK133" s="56">
        <v>0</v>
      </c>
      <c r="CL133" s="55">
        <v>0</v>
      </c>
      <c r="CM133" s="56">
        <v>0</v>
      </c>
      <c r="CN133" s="55">
        <v>0</v>
      </c>
      <c r="CO133" s="56">
        <v>0</v>
      </c>
      <c r="CP133" s="55">
        <v>0</v>
      </c>
      <c r="CQ133" s="56">
        <v>0</v>
      </c>
      <c r="CR133" s="55">
        <v>0</v>
      </c>
      <c r="CS133" s="56">
        <v>0</v>
      </c>
      <c r="CT133" s="55">
        <v>0</v>
      </c>
      <c r="CU133" s="56">
        <v>0</v>
      </c>
      <c r="CV133" s="55">
        <v>0</v>
      </c>
      <c r="CW133" s="56">
        <v>0</v>
      </c>
      <c r="CX133" s="55">
        <v>0</v>
      </c>
      <c r="CY133" s="56">
        <v>0</v>
      </c>
      <c r="CZ133" s="55">
        <v>0</v>
      </c>
      <c r="DA133" s="56">
        <v>0</v>
      </c>
      <c r="DB133" s="55">
        <v>0</v>
      </c>
      <c r="DC133" s="56">
        <v>0</v>
      </c>
      <c r="DD133" s="55">
        <v>0</v>
      </c>
      <c r="DE133" s="56">
        <v>0</v>
      </c>
      <c r="DF133" s="55">
        <v>0</v>
      </c>
      <c r="DG133" s="56">
        <v>0</v>
      </c>
      <c r="DH133" s="55">
        <v>0</v>
      </c>
      <c r="DI133" s="56">
        <v>0</v>
      </c>
      <c r="DJ133" s="55">
        <v>0</v>
      </c>
      <c r="DK133" s="56">
        <v>0</v>
      </c>
      <c r="DL133" s="55">
        <v>0</v>
      </c>
      <c r="DM133" s="56">
        <v>0</v>
      </c>
      <c r="DN133" s="55">
        <v>0</v>
      </c>
      <c r="DO133" s="56">
        <v>0</v>
      </c>
      <c r="DP133" s="57">
        <v>0</v>
      </c>
      <c r="DQ133" s="3"/>
      <c r="DR133" s="34"/>
      <c r="DS133" s="3"/>
      <c r="DT133" s="54">
        <v>0</v>
      </c>
      <c r="DU133" s="55">
        <v>0</v>
      </c>
      <c r="DV133" s="56">
        <v>0</v>
      </c>
      <c r="DW133" s="55">
        <v>0</v>
      </c>
      <c r="DX133" s="56">
        <v>0</v>
      </c>
      <c r="DY133" s="55">
        <v>0</v>
      </c>
      <c r="DZ133" s="56">
        <v>0</v>
      </c>
      <c r="EA133" s="55">
        <v>0</v>
      </c>
      <c r="EB133" s="56">
        <v>0</v>
      </c>
      <c r="EC133" s="55">
        <v>0</v>
      </c>
      <c r="ED133" s="56">
        <v>0</v>
      </c>
      <c r="EE133" s="55">
        <v>0</v>
      </c>
      <c r="EF133" s="56">
        <v>0</v>
      </c>
      <c r="EG133" s="55">
        <v>0</v>
      </c>
      <c r="EH133" s="56">
        <v>0</v>
      </c>
      <c r="EI133" s="55">
        <v>0</v>
      </c>
      <c r="EJ133" s="56">
        <v>0</v>
      </c>
      <c r="EK133" s="55">
        <v>0</v>
      </c>
      <c r="EL133" s="56">
        <v>0</v>
      </c>
      <c r="EM133" s="55">
        <v>0</v>
      </c>
      <c r="EN133" s="56">
        <v>0</v>
      </c>
      <c r="EO133" s="55">
        <v>0</v>
      </c>
      <c r="EP133" s="56">
        <v>0</v>
      </c>
      <c r="EQ133" s="55">
        <v>0</v>
      </c>
      <c r="ER133" s="56">
        <v>0</v>
      </c>
      <c r="ES133" s="55">
        <v>0</v>
      </c>
      <c r="ET133" s="56">
        <v>0</v>
      </c>
      <c r="EU133" s="55">
        <v>0</v>
      </c>
      <c r="EV133" s="56">
        <v>0</v>
      </c>
      <c r="EW133" s="55">
        <v>0</v>
      </c>
      <c r="EX133" s="56">
        <v>0</v>
      </c>
      <c r="EY133" s="55">
        <v>0</v>
      </c>
      <c r="EZ133" s="56">
        <v>0</v>
      </c>
      <c r="FA133" s="55">
        <v>0</v>
      </c>
      <c r="FB133" s="56">
        <v>0</v>
      </c>
      <c r="FC133" s="57">
        <v>0</v>
      </c>
      <c r="FD133" s="3"/>
      <c r="FE133" s="35"/>
      <c r="FF133" s="3"/>
      <c r="FG133" s="36"/>
      <c r="FI133" s="58" t="b">
        <v>1</v>
      </c>
    </row>
    <row r="134" spans="2:165" hidden="1" outlineLevel="1">
      <c r="B134" s="45">
        <v>124</v>
      </c>
      <c r="C134" s="74" t="s">
        <v>57</v>
      </c>
      <c r="E134" s="47">
        <v>0</v>
      </c>
      <c r="F134" s="48">
        <v>0</v>
      </c>
      <c r="G134" s="49">
        <v>0</v>
      </c>
      <c r="H134" s="48">
        <v>0</v>
      </c>
      <c r="I134" s="49">
        <v>0</v>
      </c>
      <c r="J134" s="48">
        <v>0</v>
      </c>
      <c r="K134" s="49">
        <v>0</v>
      </c>
      <c r="L134" s="48">
        <v>0</v>
      </c>
      <c r="M134" s="49">
        <v>0</v>
      </c>
      <c r="N134" s="48">
        <v>0</v>
      </c>
      <c r="O134" s="49">
        <v>0</v>
      </c>
      <c r="P134" s="48">
        <v>0</v>
      </c>
      <c r="Q134" s="49">
        <v>0</v>
      </c>
      <c r="R134" s="48">
        <v>0</v>
      </c>
      <c r="S134" s="49">
        <v>0</v>
      </c>
      <c r="T134" s="48">
        <v>0</v>
      </c>
      <c r="U134" s="49">
        <v>0</v>
      </c>
      <c r="V134" s="48">
        <v>0</v>
      </c>
      <c r="W134" s="49">
        <v>0</v>
      </c>
      <c r="X134" s="48">
        <v>0</v>
      </c>
      <c r="Y134" s="49">
        <v>0</v>
      </c>
      <c r="Z134" s="48">
        <v>0</v>
      </c>
      <c r="AA134" s="49">
        <v>0</v>
      </c>
      <c r="AB134" s="48">
        <v>0</v>
      </c>
      <c r="AC134" s="49">
        <v>0</v>
      </c>
      <c r="AD134" s="48">
        <v>0</v>
      </c>
      <c r="AE134" s="49">
        <v>0</v>
      </c>
      <c r="AF134" s="48">
        <v>0</v>
      </c>
      <c r="AG134" s="49">
        <v>0</v>
      </c>
      <c r="AH134" s="48">
        <v>0</v>
      </c>
      <c r="AI134" s="49">
        <v>0</v>
      </c>
      <c r="AJ134" s="48">
        <v>0</v>
      </c>
      <c r="AK134" s="49">
        <v>0</v>
      </c>
      <c r="AL134" s="48">
        <v>0</v>
      </c>
      <c r="AM134" s="49">
        <v>0</v>
      </c>
      <c r="AN134" s="50">
        <v>0</v>
      </c>
      <c r="AO134" s="3"/>
      <c r="AP134" s="21"/>
      <c r="AQ134" s="3"/>
      <c r="AR134" s="47">
        <v>0</v>
      </c>
      <c r="AS134" s="48">
        <v>0</v>
      </c>
      <c r="AT134" s="49">
        <v>0</v>
      </c>
      <c r="AU134" s="48">
        <v>0</v>
      </c>
      <c r="AV134" s="49">
        <v>0</v>
      </c>
      <c r="AW134" s="48">
        <v>0</v>
      </c>
      <c r="AX134" s="49">
        <v>0</v>
      </c>
      <c r="AY134" s="48">
        <v>0</v>
      </c>
      <c r="AZ134" s="49">
        <v>0</v>
      </c>
      <c r="BA134" s="48">
        <v>0</v>
      </c>
      <c r="BB134" s="49">
        <v>0</v>
      </c>
      <c r="BC134" s="48">
        <v>0</v>
      </c>
      <c r="BD134" s="49">
        <v>0</v>
      </c>
      <c r="BE134" s="48">
        <v>0</v>
      </c>
      <c r="BF134" s="49">
        <v>0</v>
      </c>
      <c r="BG134" s="48">
        <v>0</v>
      </c>
      <c r="BH134" s="49">
        <v>0</v>
      </c>
      <c r="BI134" s="48">
        <v>0</v>
      </c>
      <c r="BJ134" s="49">
        <v>0</v>
      </c>
      <c r="BK134" s="48">
        <v>0</v>
      </c>
      <c r="BL134" s="49">
        <v>0</v>
      </c>
      <c r="BM134" s="48">
        <v>0</v>
      </c>
      <c r="BN134" s="49">
        <v>0</v>
      </c>
      <c r="BO134" s="48">
        <v>0</v>
      </c>
      <c r="BP134" s="49">
        <v>0</v>
      </c>
      <c r="BQ134" s="48">
        <v>0</v>
      </c>
      <c r="BR134" s="49">
        <v>0</v>
      </c>
      <c r="BS134" s="48">
        <v>0</v>
      </c>
      <c r="BT134" s="49">
        <v>0</v>
      </c>
      <c r="BU134" s="48">
        <v>0</v>
      </c>
      <c r="BV134" s="49">
        <v>0</v>
      </c>
      <c r="BW134" s="48">
        <v>0</v>
      </c>
      <c r="BX134" s="49">
        <v>0</v>
      </c>
      <c r="BY134" s="48">
        <v>0</v>
      </c>
      <c r="BZ134" s="49">
        <v>0</v>
      </c>
      <c r="CA134" s="50">
        <v>0</v>
      </c>
      <c r="CB134" s="3"/>
      <c r="CC134" s="32"/>
      <c r="CD134" s="3"/>
      <c r="CE134" s="33"/>
      <c r="CF134" s="3"/>
      <c r="CG134" s="47">
        <v>0</v>
      </c>
      <c r="CH134" s="48">
        <v>0</v>
      </c>
      <c r="CI134" s="49">
        <v>0</v>
      </c>
      <c r="CJ134" s="48">
        <v>0</v>
      </c>
      <c r="CK134" s="49">
        <v>0</v>
      </c>
      <c r="CL134" s="48">
        <v>0</v>
      </c>
      <c r="CM134" s="49">
        <v>0</v>
      </c>
      <c r="CN134" s="48">
        <v>0</v>
      </c>
      <c r="CO134" s="49">
        <v>0</v>
      </c>
      <c r="CP134" s="48">
        <v>0</v>
      </c>
      <c r="CQ134" s="49">
        <v>0</v>
      </c>
      <c r="CR134" s="48">
        <v>0</v>
      </c>
      <c r="CS134" s="49">
        <v>0</v>
      </c>
      <c r="CT134" s="48">
        <v>0</v>
      </c>
      <c r="CU134" s="49">
        <v>0</v>
      </c>
      <c r="CV134" s="48">
        <v>0</v>
      </c>
      <c r="CW134" s="49">
        <v>0</v>
      </c>
      <c r="CX134" s="48">
        <v>0</v>
      </c>
      <c r="CY134" s="49">
        <v>0</v>
      </c>
      <c r="CZ134" s="48">
        <v>0</v>
      </c>
      <c r="DA134" s="49">
        <v>0</v>
      </c>
      <c r="DB134" s="48">
        <v>0</v>
      </c>
      <c r="DC134" s="49">
        <v>0</v>
      </c>
      <c r="DD134" s="48">
        <v>0</v>
      </c>
      <c r="DE134" s="49">
        <v>0</v>
      </c>
      <c r="DF134" s="48">
        <v>0</v>
      </c>
      <c r="DG134" s="49">
        <v>0</v>
      </c>
      <c r="DH134" s="48">
        <v>0</v>
      </c>
      <c r="DI134" s="49">
        <v>0</v>
      </c>
      <c r="DJ134" s="48">
        <v>0</v>
      </c>
      <c r="DK134" s="49">
        <v>0</v>
      </c>
      <c r="DL134" s="48">
        <v>0</v>
      </c>
      <c r="DM134" s="49">
        <v>0</v>
      </c>
      <c r="DN134" s="48">
        <v>0</v>
      </c>
      <c r="DO134" s="49">
        <v>0</v>
      </c>
      <c r="DP134" s="50">
        <v>0</v>
      </c>
      <c r="DQ134" s="3"/>
      <c r="DR134" s="34"/>
      <c r="DS134" s="3"/>
      <c r="DT134" s="47">
        <v>0</v>
      </c>
      <c r="DU134" s="48">
        <v>0</v>
      </c>
      <c r="DV134" s="49">
        <v>0</v>
      </c>
      <c r="DW134" s="48">
        <v>0</v>
      </c>
      <c r="DX134" s="49">
        <v>0</v>
      </c>
      <c r="DY134" s="48">
        <v>0</v>
      </c>
      <c r="DZ134" s="49">
        <v>0</v>
      </c>
      <c r="EA134" s="48">
        <v>0</v>
      </c>
      <c r="EB134" s="49">
        <v>0</v>
      </c>
      <c r="EC134" s="48">
        <v>0</v>
      </c>
      <c r="ED134" s="49">
        <v>0</v>
      </c>
      <c r="EE134" s="48">
        <v>0</v>
      </c>
      <c r="EF134" s="49">
        <v>0</v>
      </c>
      <c r="EG134" s="48">
        <v>0</v>
      </c>
      <c r="EH134" s="49">
        <v>0</v>
      </c>
      <c r="EI134" s="48">
        <v>0</v>
      </c>
      <c r="EJ134" s="49">
        <v>0</v>
      </c>
      <c r="EK134" s="48">
        <v>0</v>
      </c>
      <c r="EL134" s="49">
        <v>0</v>
      </c>
      <c r="EM134" s="48">
        <v>0</v>
      </c>
      <c r="EN134" s="49">
        <v>0</v>
      </c>
      <c r="EO134" s="48">
        <v>0</v>
      </c>
      <c r="EP134" s="49">
        <v>0</v>
      </c>
      <c r="EQ134" s="48">
        <v>0</v>
      </c>
      <c r="ER134" s="49">
        <v>0</v>
      </c>
      <c r="ES134" s="48">
        <v>0</v>
      </c>
      <c r="ET134" s="49">
        <v>0</v>
      </c>
      <c r="EU134" s="48">
        <v>0</v>
      </c>
      <c r="EV134" s="49">
        <v>0</v>
      </c>
      <c r="EW134" s="48">
        <v>0</v>
      </c>
      <c r="EX134" s="49">
        <v>0</v>
      </c>
      <c r="EY134" s="48">
        <v>0</v>
      </c>
      <c r="EZ134" s="49">
        <v>0</v>
      </c>
      <c r="FA134" s="48">
        <v>0</v>
      </c>
      <c r="FB134" s="49">
        <v>0</v>
      </c>
      <c r="FC134" s="50">
        <v>0</v>
      </c>
      <c r="FD134" s="3"/>
      <c r="FE134" s="35"/>
      <c r="FF134" s="3"/>
      <c r="FG134" s="36"/>
      <c r="FI134" s="51" t="b">
        <v>1</v>
      </c>
    </row>
    <row r="135" spans="2:165" hidden="1" outlineLevel="1">
      <c r="B135" s="52">
        <v>125</v>
      </c>
      <c r="C135" s="73" t="s">
        <v>58</v>
      </c>
      <c r="E135" s="54">
        <v>0</v>
      </c>
      <c r="F135" s="55">
        <v>0</v>
      </c>
      <c r="G135" s="56">
        <v>0</v>
      </c>
      <c r="H135" s="55">
        <v>0</v>
      </c>
      <c r="I135" s="56">
        <v>0</v>
      </c>
      <c r="J135" s="55">
        <v>0</v>
      </c>
      <c r="K135" s="56">
        <v>0</v>
      </c>
      <c r="L135" s="55">
        <v>0</v>
      </c>
      <c r="M135" s="56">
        <v>0</v>
      </c>
      <c r="N135" s="55">
        <v>0</v>
      </c>
      <c r="O135" s="56">
        <v>0</v>
      </c>
      <c r="P135" s="55">
        <v>0</v>
      </c>
      <c r="Q135" s="56">
        <v>0</v>
      </c>
      <c r="R135" s="55">
        <v>0</v>
      </c>
      <c r="S135" s="56">
        <v>0</v>
      </c>
      <c r="T135" s="55">
        <v>0</v>
      </c>
      <c r="U135" s="56">
        <v>0</v>
      </c>
      <c r="V135" s="55">
        <v>0</v>
      </c>
      <c r="W135" s="56">
        <v>0</v>
      </c>
      <c r="X135" s="55">
        <v>0</v>
      </c>
      <c r="Y135" s="56">
        <v>0</v>
      </c>
      <c r="Z135" s="55">
        <v>0</v>
      </c>
      <c r="AA135" s="56">
        <v>0</v>
      </c>
      <c r="AB135" s="55">
        <v>0</v>
      </c>
      <c r="AC135" s="56">
        <v>0</v>
      </c>
      <c r="AD135" s="55">
        <v>0</v>
      </c>
      <c r="AE135" s="56">
        <v>0</v>
      </c>
      <c r="AF135" s="55">
        <v>0</v>
      </c>
      <c r="AG135" s="56">
        <v>0</v>
      </c>
      <c r="AH135" s="55">
        <v>0</v>
      </c>
      <c r="AI135" s="56">
        <v>0</v>
      </c>
      <c r="AJ135" s="55">
        <v>0</v>
      </c>
      <c r="AK135" s="56">
        <v>0</v>
      </c>
      <c r="AL135" s="55">
        <v>0</v>
      </c>
      <c r="AM135" s="56">
        <v>0</v>
      </c>
      <c r="AN135" s="57">
        <v>0</v>
      </c>
      <c r="AO135" s="3"/>
      <c r="AP135" s="21"/>
      <c r="AQ135" s="3"/>
      <c r="AR135" s="54">
        <v>0</v>
      </c>
      <c r="AS135" s="55">
        <v>0</v>
      </c>
      <c r="AT135" s="56">
        <v>0</v>
      </c>
      <c r="AU135" s="55">
        <v>0</v>
      </c>
      <c r="AV135" s="56">
        <v>0</v>
      </c>
      <c r="AW135" s="55">
        <v>0</v>
      </c>
      <c r="AX135" s="56">
        <v>0</v>
      </c>
      <c r="AY135" s="55">
        <v>0</v>
      </c>
      <c r="AZ135" s="56">
        <v>0</v>
      </c>
      <c r="BA135" s="55">
        <v>0</v>
      </c>
      <c r="BB135" s="56">
        <v>0</v>
      </c>
      <c r="BC135" s="55">
        <v>0</v>
      </c>
      <c r="BD135" s="56">
        <v>0</v>
      </c>
      <c r="BE135" s="55">
        <v>0</v>
      </c>
      <c r="BF135" s="56">
        <v>0</v>
      </c>
      <c r="BG135" s="55">
        <v>0</v>
      </c>
      <c r="BH135" s="56">
        <v>0</v>
      </c>
      <c r="BI135" s="55">
        <v>0</v>
      </c>
      <c r="BJ135" s="56">
        <v>0</v>
      </c>
      <c r="BK135" s="55">
        <v>0</v>
      </c>
      <c r="BL135" s="56">
        <v>0</v>
      </c>
      <c r="BM135" s="55">
        <v>0</v>
      </c>
      <c r="BN135" s="56">
        <v>0</v>
      </c>
      <c r="BO135" s="55">
        <v>0</v>
      </c>
      <c r="BP135" s="56">
        <v>0</v>
      </c>
      <c r="BQ135" s="55">
        <v>0</v>
      </c>
      <c r="BR135" s="56">
        <v>0</v>
      </c>
      <c r="BS135" s="55">
        <v>0</v>
      </c>
      <c r="BT135" s="56">
        <v>0</v>
      </c>
      <c r="BU135" s="55">
        <v>0</v>
      </c>
      <c r="BV135" s="56">
        <v>0</v>
      </c>
      <c r="BW135" s="55">
        <v>0</v>
      </c>
      <c r="BX135" s="56">
        <v>0</v>
      </c>
      <c r="BY135" s="55">
        <v>0</v>
      </c>
      <c r="BZ135" s="56">
        <v>0</v>
      </c>
      <c r="CA135" s="57">
        <v>0</v>
      </c>
      <c r="CB135" s="3"/>
      <c r="CC135" s="32"/>
      <c r="CD135" s="3"/>
      <c r="CE135" s="33"/>
      <c r="CF135" s="3"/>
      <c r="CG135" s="54">
        <v>0</v>
      </c>
      <c r="CH135" s="55">
        <v>0</v>
      </c>
      <c r="CI135" s="56">
        <v>0</v>
      </c>
      <c r="CJ135" s="55">
        <v>0</v>
      </c>
      <c r="CK135" s="56">
        <v>0</v>
      </c>
      <c r="CL135" s="55">
        <v>0</v>
      </c>
      <c r="CM135" s="56">
        <v>0</v>
      </c>
      <c r="CN135" s="55">
        <v>0</v>
      </c>
      <c r="CO135" s="56">
        <v>0</v>
      </c>
      <c r="CP135" s="55">
        <v>0</v>
      </c>
      <c r="CQ135" s="56">
        <v>0</v>
      </c>
      <c r="CR135" s="55">
        <v>0</v>
      </c>
      <c r="CS135" s="56">
        <v>0</v>
      </c>
      <c r="CT135" s="55">
        <v>0</v>
      </c>
      <c r="CU135" s="56">
        <v>0</v>
      </c>
      <c r="CV135" s="55">
        <v>0</v>
      </c>
      <c r="CW135" s="56">
        <v>0</v>
      </c>
      <c r="CX135" s="55">
        <v>0</v>
      </c>
      <c r="CY135" s="56">
        <v>0</v>
      </c>
      <c r="CZ135" s="55">
        <v>0</v>
      </c>
      <c r="DA135" s="56">
        <v>0</v>
      </c>
      <c r="DB135" s="55">
        <v>0</v>
      </c>
      <c r="DC135" s="56">
        <v>0</v>
      </c>
      <c r="DD135" s="55">
        <v>0</v>
      </c>
      <c r="DE135" s="56">
        <v>0</v>
      </c>
      <c r="DF135" s="55">
        <v>0</v>
      </c>
      <c r="DG135" s="56">
        <v>0</v>
      </c>
      <c r="DH135" s="55">
        <v>0</v>
      </c>
      <c r="DI135" s="56">
        <v>0</v>
      </c>
      <c r="DJ135" s="55">
        <v>0</v>
      </c>
      <c r="DK135" s="56">
        <v>0</v>
      </c>
      <c r="DL135" s="55">
        <v>0</v>
      </c>
      <c r="DM135" s="56">
        <v>0</v>
      </c>
      <c r="DN135" s="55">
        <v>0</v>
      </c>
      <c r="DO135" s="56">
        <v>0</v>
      </c>
      <c r="DP135" s="57">
        <v>0</v>
      </c>
      <c r="DQ135" s="3"/>
      <c r="DR135" s="34"/>
      <c r="DS135" s="3"/>
      <c r="DT135" s="54">
        <v>0</v>
      </c>
      <c r="DU135" s="55">
        <v>0</v>
      </c>
      <c r="DV135" s="56">
        <v>0</v>
      </c>
      <c r="DW135" s="55">
        <v>0</v>
      </c>
      <c r="DX135" s="56">
        <v>0</v>
      </c>
      <c r="DY135" s="55">
        <v>0</v>
      </c>
      <c r="DZ135" s="56">
        <v>0</v>
      </c>
      <c r="EA135" s="55">
        <v>0</v>
      </c>
      <c r="EB135" s="56">
        <v>0</v>
      </c>
      <c r="EC135" s="55">
        <v>0</v>
      </c>
      <c r="ED135" s="56">
        <v>0</v>
      </c>
      <c r="EE135" s="55">
        <v>0</v>
      </c>
      <c r="EF135" s="56">
        <v>0</v>
      </c>
      <c r="EG135" s="55">
        <v>0</v>
      </c>
      <c r="EH135" s="56">
        <v>0</v>
      </c>
      <c r="EI135" s="55">
        <v>0</v>
      </c>
      <c r="EJ135" s="56">
        <v>0</v>
      </c>
      <c r="EK135" s="55">
        <v>0</v>
      </c>
      <c r="EL135" s="56">
        <v>0</v>
      </c>
      <c r="EM135" s="55">
        <v>0</v>
      </c>
      <c r="EN135" s="56">
        <v>0</v>
      </c>
      <c r="EO135" s="55">
        <v>0</v>
      </c>
      <c r="EP135" s="56">
        <v>0</v>
      </c>
      <c r="EQ135" s="55">
        <v>0</v>
      </c>
      <c r="ER135" s="56">
        <v>0</v>
      </c>
      <c r="ES135" s="55">
        <v>0</v>
      </c>
      <c r="ET135" s="56">
        <v>0</v>
      </c>
      <c r="EU135" s="55">
        <v>0</v>
      </c>
      <c r="EV135" s="56">
        <v>0</v>
      </c>
      <c r="EW135" s="55">
        <v>0</v>
      </c>
      <c r="EX135" s="56">
        <v>0</v>
      </c>
      <c r="EY135" s="55">
        <v>0</v>
      </c>
      <c r="EZ135" s="56">
        <v>0</v>
      </c>
      <c r="FA135" s="55">
        <v>0</v>
      </c>
      <c r="FB135" s="56">
        <v>0</v>
      </c>
      <c r="FC135" s="57">
        <v>0</v>
      </c>
      <c r="FD135" s="3"/>
      <c r="FE135" s="35"/>
      <c r="FF135" s="3"/>
      <c r="FG135" s="36"/>
      <c r="FI135" s="58" t="b">
        <v>1</v>
      </c>
    </row>
    <row r="136" spans="2:165" hidden="1" outlineLevel="1">
      <c r="B136" s="45">
        <v>126</v>
      </c>
      <c r="C136" s="74" t="s">
        <v>59</v>
      </c>
      <c r="E136" s="47">
        <v>0</v>
      </c>
      <c r="F136" s="48">
        <v>0</v>
      </c>
      <c r="G136" s="49">
        <v>0</v>
      </c>
      <c r="H136" s="48">
        <v>0</v>
      </c>
      <c r="I136" s="49">
        <v>0</v>
      </c>
      <c r="J136" s="48">
        <v>0</v>
      </c>
      <c r="K136" s="49">
        <v>0</v>
      </c>
      <c r="L136" s="48">
        <v>0</v>
      </c>
      <c r="M136" s="49">
        <v>0</v>
      </c>
      <c r="N136" s="48">
        <v>0</v>
      </c>
      <c r="O136" s="49">
        <v>0</v>
      </c>
      <c r="P136" s="48">
        <v>0</v>
      </c>
      <c r="Q136" s="49">
        <v>0</v>
      </c>
      <c r="R136" s="48">
        <v>0</v>
      </c>
      <c r="S136" s="49">
        <v>0</v>
      </c>
      <c r="T136" s="48">
        <v>0</v>
      </c>
      <c r="U136" s="49">
        <v>0</v>
      </c>
      <c r="V136" s="48">
        <v>0</v>
      </c>
      <c r="W136" s="49">
        <v>0</v>
      </c>
      <c r="X136" s="48">
        <v>0</v>
      </c>
      <c r="Y136" s="49">
        <v>0</v>
      </c>
      <c r="Z136" s="48">
        <v>0</v>
      </c>
      <c r="AA136" s="49">
        <v>0</v>
      </c>
      <c r="AB136" s="48">
        <v>0</v>
      </c>
      <c r="AC136" s="49">
        <v>0</v>
      </c>
      <c r="AD136" s="48">
        <v>0</v>
      </c>
      <c r="AE136" s="49">
        <v>0</v>
      </c>
      <c r="AF136" s="48">
        <v>0</v>
      </c>
      <c r="AG136" s="49">
        <v>0</v>
      </c>
      <c r="AH136" s="48">
        <v>0</v>
      </c>
      <c r="AI136" s="49">
        <v>0</v>
      </c>
      <c r="AJ136" s="48">
        <v>0</v>
      </c>
      <c r="AK136" s="49">
        <v>0</v>
      </c>
      <c r="AL136" s="48">
        <v>0</v>
      </c>
      <c r="AM136" s="49">
        <v>0</v>
      </c>
      <c r="AN136" s="50">
        <v>0</v>
      </c>
      <c r="AO136" s="3"/>
      <c r="AP136" s="21"/>
      <c r="AQ136" s="3"/>
      <c r="AR136" s="47">
        <v>0</v>
      </c>
      <c r="AS136" s="48">
        <v>0</v>
      </c>
      <c r="AT136" s="49">
        <v>0</v>
      </c>
      <c r="AU136" s="48">
        <v>0</v>
      </c>
      <c r="AV136" s="49">
        <v>0</v>
      </c>
      <c r="AW136" s="48">
        <v>0</v>
      </c>
      <c r="AX136" s="49">
        <v>0</v>
      </c>
      <c r="AY136" s="48">
        <v>0</v>
      </c>
      <c r="AZ136" s="49">
        <v>0</v>
      </c>
      <c r="BA136" s="48">
        <v>0</v>
      </c>
      <c r="BB136" s="49">
        <v>0</v>
      </c>
      <c r="BC136" s="48">
        <v>0</v>
      </c>
      <c r="BD136" s="49">
        <v>0</v>
      </c>
      <c r="BE136" s="48">
        <v>0</v>
      </c>
      <c r="BF136" s="49">
        <v>0</v>
      </c>
      <c r="BG136" s="48">
        <v>0</v>
      </c>
      <c r="BH136" s="49">
        <v>0</v>
      </c>
      <c r="BI136" s="48">
        <v>0</v>
      </c>
      <c r="BJ136" s="49">
        <v>0</v>
      </c>
      <c r="BK136" s="48">
        <v>0</v>
      </c>
      <c r="BL136" s="49">
        <v>0</v>
      </c>
      <c r="BM136" s="48">
        <v>0</v>
      </c>
      <c r="BN136" s="49">
        <v>0</v>
      </c>
      <c r="BO136" s="48">
        <v>0</v>
      </c>
      <c r="BP136" s="49">
        <v>0</v>
      </c>
      <c r="BQ136" s="48">
        <v>0</v>
      </c>
      <c r="BR136" s="49">
        <v>0</v>
      </c>
      <c r="BS136" s="48">
        <v>0</v>
      </c>
      <c r="BT136" s="49">
        <v>0</v>
      </c>
      <c r="BU136" s="48">
        <v>0</v>
      </c>
      <c r="BV136" s="49">
        <v>0</v>
      </c>
      <c r="BW136" s="48">
        <v>0</v>
      </c>
      <c r="BX136" s="49">
        <v>0</v>
      </c>
      <c r="BY136" s="48">
        <v>0</v>
      </c>
      <c r="BZ136" s="49">
        <v>0</v>
      </c>
      <c r="CA136" s="50">
        <v>0</v>
      </c>
      <c r="CB136" s="3"/>
      <c r="CC136" s="32"/>
      <c r="CD136" s="3"/>
      <c r="CE136" s="33"/>
      <c r="CF136" s="3"/>
      <c r="CG136" s="47">
        <v>0</v>
      </c>
      <c r="CH136" s="48">
        <v>0</v>
      </c>
      <c r="CI136" s="49">
        <v>0</v>
      </c>
      <c r="CJ136" s="48">
        <v>0</v>
      </c>
      <c r="CK136" s="49">
        <v>0</v>
      </c>
      <c r="CL136" s="48">
        <v>0</v>
      </c>
      <c r="CM136" s="49">
        <v>0</v>
      </c>
      <c r="CN136" s="48">
        <v>0</v>
      </c>
      <c r="CO136" s="49">
        <v>0</v>
      </c>
      <c r="CP136" s="48">
        <v>0</v>
      </c>
      <c r="CQ136" s="49">
        <v>0</v>
      </c>
      <c r="CR136" s="48">
        <v>0</v>
      </c>
      <c r="CS136" s="49">
        <v>0</v>
      </c>
      <c r="CT136" s="48">
        <v>0</v>
      </c>
      <c r="CU136" s="49">
        <v>0</v>
      </c>
      <c r="CV136" s="48">
        <v>0</v>
      </c>
      <c r="CW136" s="49">
        <v>0</v>
      </c>
      <c r="CX136" s="48">
        <v>0</v>
      </c>
      <c r="CY136" s="49">
        <v>0</v>
      </c>
      <c r="CZ136" s="48">
        <v>0</v>
      </c>
      <c r="DA136" s="49">
        <v>0</v>
      </c>
      <c r="DB136" s="48">
        <v>0</v>
      </c>
      <c r="DC136" s="49">
        <v>0</v>
      </c>
      <c r="DD136" s="48">
        <v>0</v>
      </c>
      <c r="DE136" s="49">
        <v>0</v>
      </c>
      <c r="DF136" s="48">
        <v>0</v>
      </c>
      <c r="DG136" s="49">
        <v>0</v>
      </c>
      <c r="DH136" s="48">
        <v>0</v>
      </c>
      <c r="DI136" s="49">
        <v>0</v>
      </c>
      <c r="DJ136" s="48">
        <v>0</v>
      </c>
      <c r="DK136" s="49">
        <v>0</v>
      </c>
      <c r="DL136" s="48">
        <v>0</v>
      </c>
      <c r="DM136" s="49">
        <v>0</v>
      </c>
      <c r="DN136" s="48">
        <v>0</v>
      </c>
      <c r="DO136" s="49">
        <v>0</v>
      </c>
      <c r="DP136" s="50">
        <v>0</v>
      </c>
      <c r="DQ136" s="3"/>
      <c r="DR136" s="34"/>
      <c r="DS136" s="3"/>
      <c r="DT136" s="47">
        <v>0</v>
      </c>
      <c r="DU136" s="48">
        <v>0</v>
      </c>
      <c r="DV136" s="49">
        <v>0</v>
      </c>
      <c r="DW136" s="48">
        <v>0</v>
      </c>
      <c r="DX136" s="49">
        <v>0</v>
      </c>
      <c r="DY136" s="48">
        <v>0</v>
      </c>
      <c r="DZ136" s="49">
        <v>0</v>
      </c>
      <c r="EA136" s="48">
        <v>0</v>
      </c>
      <c r="EB136" s="49">
        <v>0</v>
      </c>
      <c r="EC136" s="48">
        <v>0</v>
      </c>
      <c r="ED136" s="49">
        <v>0</v>
      </c>
      <c r="EE136" s="48">
        <v>0</v>
      </c>
      <c r="EF136" s="49">
        <v>0</v>
      </c>
      <c r="EG136" s="48">
        <v>0</v>
      </c>
      <c r="EH136" s="49">
        <v>0</v>
      </c>
      <c r="EI136" s="48">
        <v>0</v>
      </c>
      <c r="EJ136" s="49">
        <v>0</v>
      </c>
      <c r="EK136" s="48">
        <v>0</v>
      </c>
      <c r="EL136" s="49">
        <v>0</v>
      </c>
      <c r="EM136" s="48">
        <v>0</v>
      </c>
      <c r="EN136" s="49">
        <v>0</v>
      </c>
      <c r="EO136" s="48">
        <v>0</v>
      </c>
      <c r="EP136" s="49">
        <v>0</v>
      </c>
      <c r="EQ136" s="48">
        <v>0</v>
      </c>
      <c r="ER136" s="49">
        <v>0</v>
      </c>
      <c r="ES136" s="48">
        <v>0</v>
      </c>
      <c r="ET136" s="49">
        <v>0</v>
      </c>
      <c r="EU136" s="48">
        <v>0</v>
      </c>
      <c r="EV136" s="49">
        <v>0</v>
      </c>
      <c r="EW136" s="48">
        <v>0</v>
      </c>
      <c r="EX136" s="49">
        <v>0</v>
      </c>
      <c r="EY136" s="48">
        <v>0</v>
      </c>
      <c r="EZ136" s="49">
        <v>0</v>
      </c>
      <c r="FA136" s="48">
        <v>0</v>
      </c>
      <c r="FB136" s="49">
        <v>0</v>
      </c>
      <c r="FC136" s="50">
        <v>0</v>
      </c>
      <c r="FD136" s="3"/>
      <c r="FE136" s="35"/>
      <c r="FF136" s="3"/>
      <c r="FG136" s="36"/>
      <c r="FI136" s="51" t="b">
        <v>1</v>
      </c>
    </row>
    <row r="137" spans="2:165" hidden="1" outlineLevel="1">
      <c r="B137" s="52">
        <v>127</v>
      </c>
      <c r="C137" s="73" t="s">
        <v>60</v>
      </c>
      <c r="E137" s="54">
        <v>0</v>
      </c>
      <c r="F137" s="55">
        <v>0</v>
      </c>
      <c r="G137" s="56">
        <v>0</v>
      </c>
      <c r="H137" s="55">
        <v>0</v>
      </c>
      <c r="I137" s="56">
        <v>0</v>
      </c>
      <c r="J137" s="55">
        <v>0</v>
      </c>
      <c r="K137" s="56">
        <v>0</v>
      </c>
      <c r="L137" s="55">
        <v>0</v>
      </c>
      <c r="M137" s="56">
        <v>0</v>
      </c>
      <c r="N137" s="55">
        <v>0</v>
      </c>
      <c r="O137" s="56">
        <v>0</v>
      </c>
      <c r="P137" s="55">
        <v>0</v>
      </c>
      <c r="Q137" s="56">
        <v>0</v>
      </c>
      <c r="R137" s="55">
        <v>0</v>
      </c>
      <c r="S137" s="56">
        <v>0</v>
      </c>
      <c r="T137" s="55">
        <v>0</v>
      </c>
      <c r="U137" s="56">
        <v>0</v>
      </c>
      <c r="V137" s="55">
        <v>0</v>
      </c>
      <c r="W137" s="56">
        <v>0</v>
      </c>
      <c r="X137" s="55">
        <v>0</v>
      </c>
      <c r="Y137" s="56">
        <v>0</v>
      </c>
      <c r="Z137" s="55">
        <v>0</v>
      </c>
      <c r="AA137" s="56">
        <v>0</v>
      </c>
      <c r="AB137" s="55">
        <v>0</v>
      </c>
      <c r="AC137" s="56">
        <v>0</v>
      </c>
      <c r="AD137" s="55">
        <v>0</v>
      </c>
      <c r="AE137" s="56">
        <v>0</v>
      </c>
      <c r="AF137" s="55">
        <v>0</v>
      </c>
      <c r="AG137" s="56">
        <v>0</v>
      </c>
      <c r="AH137" s="55">
        <v>0</v>
      </c>
      <c r="AI137" s="56">
        <v>0</v>
      </c>
      <c r="AJ137" s="55">
        <v>0</v>
      </c>
      <c r="AK137" s="56">
        <v>0</v>
      </c>
      <c r="AL137" s="55">
        <v>0</v>
      </c>
      <c r="AM137" s="56">
        <v>0</v>
      </c>
      <c r="AN137" s="57">
        <v>0</v>
      </c>
      <c r="AO137" s="3"/>
      <c r="AP137" s="21"/>
      <c r="AQ137" s="3"/>
      <c r="AR137" s="54">
        <v>0</v>
      </c>
      <c r="AS137" s="55">
        <v>0</v>
      </c>
      <c r="AT137" s="56">
        <v>0</v>
      </c>
      <c r="AU137" s="55">
        <v>0</v>
      </c>
      <c r="AV137" s="56">
        <v>0</v>
      </c>
      <c r="AW137" s="55">
        <v>0</v>
      </c>
      <c r="AX137" s="56">
        <v>0</v>
      </c>
      <c r="AY137" s="55">
        <v>0</v>
      </c>
      <c r="AZ137" s="56">
        <v>0</v>
      </c>
      <c r="BA137" s="55">
        <v>0</v>
      </c>
      <c r="BB137" s="56">
        <v>0</v>
      </c>
      <c r="BC137" s="55">
        <v>0</v>
      </c>
      <c r="BD137" s="56">
        <v>0</v>
      </c>
      <c r="BE137" s="55">
        <v>0</v>
      </c>
      <c r="BF137" s="56">
        <v>0</v>
      </c>
      <c r="BG137" s="55">
        <v>0</v>
      </c>
      <c r="BH137" s="56">
        <v>0</v>
      </c>
      <c r="BI137" s="55">
        <v>0</v>
      </c>
      <c r="BJ137" s="56">
        <v>0</v>
      </c>
      <c r="BK137" s="55">
        <v>0</v>
      </c>
      <c r="BL137" s="56">
        <v>0</v>
      </c>
      <c r="BM137" s="55">
        <v>0</v>
      </c>
      <c r="BN137" s="56">
        <v>0</v>
      </c>
      <c r="BO137" s="55">
        <v>0</v>
      </c>
      <c r="BP137" s="56">
        <v>0</v>
      </c>
      <c r="BQ137" s="55">
        <v>0</v>
      </c>
      <c r="BR137" s="56">
        <v>0</v>
      </c>
      <c r="BS137" s="55">
        <v>0</v>
      </c>
      <c r="BT137" s="56">
        <v>0</v>
      </c>
      <c r="BU137" s="55">
        <v>0</v>
      </c>
      <c r="BV137" s="56">
        <v>0</v>
      </c>
      <c r="BW137" s="55">
        <v>0</v>
      </c>
      <c r="BX137" s="56">
        <v>0</v>
      </c>
      <c r="BY137" s="55">
        <v>0</v>
      </c>
      <c r="BZ137" s="56">
        <v>0</v>
      </c>
      <c r="CA137" s="57">
        <v>0</v>
      </c>
      <c r="CB137" s="3"/>
      <c r="CC137" s="32"/>
      <c r="CD137" s="3"/>
      <c r="CE137" s="33"/>
      <c r="CF137" s="3"/>
      <c r="CG137" s="54">
        <v>0</v>
      </c>
      <c r="CH137" s="55">
        <v>0</v>
      </c>
      <c r="CI137" s="56">
        <v>0</v>
      </c>
      <c r="CJ137" s="55">
        <v>0</v>
      </c>
      <c r="CK137" s="56">
        <v>0</v>
      </c>
      <c r="CL137" s="55">
        <v>0</v>
      </c>
      <c r="CM137" s="56">
        <v>0</v>
      </c>
      <c r="CN137" s="55">
        <v>0</v>
      </c>
      <c r="CO137" s="56">
        <v>0</v>
      </c>
      <c r="CP137" s="55">
        <v>0</v>
      </c>
      <c r="CQ137" s="56">
        <v>0</v>
      </c>
      <c r="CR137" s="55">
        <v>0</v>
      </c>
      <c r="CS137" s="56">
        <v>0</v>
      </c>
      <c r="CT137" s="55">
        <v>0</v>
      </c>
      <c r="CU137" s="56">
        <v>0</v>
      </c>
      <c r="CV137" s="55">
        <v>0</v>
      </c>
      <c r="CW137" s="56">
        <v>0</v>
      </c>
      <c r="CX137" s="55">
        <v>0</v>
      </c>
      <c r="CY137" s="56">
        <v>0</v>
      </c>
      <c r="CZ137" s="55">
        <v>0</v>
      </c>
      <c r="DA137" s="56">
        <v>0</v>
      </c>
      <c r="DB137" s="55">
        <v>0</v>
      </c>
      <c r="DC137" s="56">
        <v>0</v>
      </c>
      <c r="DD137" s="55">
        <v>0</v>
      </c>
      <c r="DE137" s="56">
        <v>0</v>
      </c>
      <c r="DF137" s="55">
        <v>0</v>
      </c>
      <c r="DG137" s="56">
        <v>0</v>
      </c>
      <c r="DH137" s="55">
        <v>0</v>
      </c>
      <c r="DI137" s="56">
        <v>0</v>
      </c>
      <c r="DJ137" s="55">
        <v>0</v>
      </c>
      <c r="DK137" s="56">
        <v>0</v>
      </c>
      <c r="DL137" s="55">
        <v>0</v>
      </c>
      <c r="DM137" s="56">
        <v>0</v>
      </c>
      <c r="DN137" s="55">
        <v>0</v>
      </c>
      <c r="DO137" s="56">
        <v>0</v>
      </c>
      <c r="DP137" s="57">
        <v>0</v>
      </c>
      <c r="DQ137" s="3"/>
      <c r="DR137" s="34"/>
      <c r="DS137" s="3"/>
      <c r="DT137" s="54">
        <v>0</v>
      </c>
      <c r="DU137" s="55">
        <v>0</v>
      </c>
      <c r="DV137" s="56">
        <v>0</v>
      </c>
      <c r="DW137" s="55">
        <v>0</v>
      </c>
      <c r="DX137" s="56">
        <v>0</v>
      </c>
      <c r="DY137" s="55">
        <v>0</v>
      </c>
      <c r="DZ137" s="56">
        <v>0</v>
      </c>
      <c r="EA137" s="55">
        <v>0</v>
      </c>
      <c r="EB137" s="56">
        <v>0</v>
      </c>
      <c r="EC137" s="55">
        <v>0</v>
      </c>
      <c r="ED137" s="56">
        <v>0</v>
      </c>
      <c r="EE137" s="55">
        <v>0</v>
      </c>
      <c r="EF137" s="56">
        <v>0</v>
      </c>
      <c r="EG137" s="55">
        <v>0</v>
      </c>
      <c r="EH137" s="56">
        <v>0</v>
      </c>
      <c r="EI137" s="55">
        <v>0</v>
      </c>
      <c r="EJ137" s="56">
        <v>0</v>
      </c>
      <c r="EK137" s="55">
        <v>0</v>
      </c>
      <c r="EL137" s="56">
        <v>0</v>
      </c>
      <c r="EM137" s="55">
        <v>0</v>
      </c>
      <c r="EN137" s="56">
        <v>0</v>
      </c>
      <c r="EO137" s="55">
        <v>0</v>
      </c>
      <c r="EP137" s="56">
        <v>0</v>
      </c>
      <c r="EQ137" s="55">
        <v>0</v>
      </c>
      <c r="ER137" s="56">
        <v>0</v>
      </c>
      <c r="ES137" s="55">
        <v>0</v>
      </c>
      <c r="ET137" s="56">
        <v>0</v>
      </c>
      <c r="EU137" s="55">
        <v>0</v>
      </c>
      <c r="EV137" s="56">
        <v>0</v>
      </c>
      <c r="EW137" s="55">
        <v>0</v>
      </c>
      <c r="EX137" s="56">
        <v>0</v>
      </c>
      <c r="EY137" s="55">
        <v>0</v>
      </c>
      <c r="EZ137" s="56">
        <v>0</v>
      </c>
      <c r="FA137" s="55">
        <v>0</v>
      </c>
      <c r="FB137" s="56">
        <v>0</v>
      </c>
      <c r="FC137" s="57">
        <v>0</v>
      </c>
      <c r="FD137" s="3"/>
      <c r="FE137" s="35"/>
      <c r="FF137" s="3"/>
      <c r="FG137" s="36"/>
      <c r="FI137" s="58" t="b">
        <v>1</v>
      </c>
    </row>
    <row r="138" spans="2:165" hidden="1" outlineLevel="1">
      <c r="B138" s="45">
        <v>128</v>
      </c>
      <c r="C138" s="74" t="s">
        <v>61</v>
      </c>
      <c r="E138" s="47">
        <v>0</v>
      </c>
      <c r="F138" s="48">
        <v>0</v>
      </c>
      <c r="G138" s="49">
        <v>0</v>
      </c>
      <c r="H138" s="48">
        <v>0</v>
      </c>
      <c r="I138" s="49">
        <v>0</v>
      </c>
      <c r="J138" s="48">
        <v>0</v>
      </c>
      <c r="K138" s="49">
        <v>0</v>
      </c>
      <c r="L138" s="48">
        <v>0</v>
      </c>
      <c r="M138" s="49">
        <v>0</v>
      </c>
      <c r="N138" s="48">
        <v>0</v>
      </c>
      <c r="O138" s="49">
        <v>0</v>
      </c>
      <c r="P138" s="48">
        <v>0</v>
      </c>
      <c r="Q138" s="49">
        <v>0</v>
      </c>
      <c r="R138" s="48">
        <v>0</v>
      </c>
      <c r="S138" s="49">
        <v>0</v>
      </c>
      <c r="T138" s="48">
        <v>0</v>
      </c>
      <c r="U138" s="49">
        <v>0</v>
      </c>
      <c r="V138" s="48">
        <v>0</v>
      </c>
      <c r="W138" s="49">
        <v>0</v>
      </c>
      <c r="X138" s="48">
        <v>0</v>
      </c>
      <c r="Y138" s="49">
        <v>0</v>
      </c>
      <c r="Z138" s="48">
        <v>0</v>
      </c>
      <c r="AA138" s="49">
        <v>0</v>
      </c>
      <c r="AB138" s="48">
        <v>0</v>
      </c>
      <c r="AC138" s="49">
        <v>0</v>
      </c>
      <c r="AD138" s="48">
        <v>0</v>
      </c>
      <c r="AE138" s="49">
        <v>0</v>
      </c>
      <c r="AF138" s="48">
        <v>0</v>
      </c>
      <c r="AG138" s="49">
        <v>0</v>
      </c>
      <c r="AH138" s="48">
        <v>0</v>
      </c>
      <c r="AI138" s="49">
        <v>0</v>
      </c>
      <c r="AJ138" s="48">
        <v>0</v>
      </c>
      <c r="AK138" s="49">
        <v>0</v>
      </c>
      <c r="AL138" s="48">
        <v>0</v>
      </c>
      <c r="AM138" s="49">
        <v>0</v>
      </c>
      <c r="AN138" s="50">
        <v>0</v>
      </c>
      <c r="AO138" s="3"/>
      <c r="AP138" s="21"/>
      <c r="AQ138" s="3"/>
      <c r="AR138" s="47">
        <v>0</v>
      </c>
      <c r="AS138" s="48">
        <v>0</v>
      </c>
      <c r="AT138" s="49">
        <v>0</v>
      </c>
      <c r="AU138" s="48">
        <v>0</v>
      </c>
      <c r="AV138" s="49">
        <v>0</v>
      </c>
      <c r="AW138" s="48">
        <v>0</v>
      </c>
      <c r="AX138" s="49">
        <v>0</v>
      </c>
      <c r="AY138" s="48">
        <v>0</v>
      </c>
      <c r="AZ138" s="49">
        <v>0</v>
      </c>
      <c r="BA138" s="48">
        <v>0</v>
      </c>
      <c r="BB138" s="49">
        <v>0</v>
      </c>
      <c r="BC138" s="48">
        <v>0</v>
      </c>
      <c r="BD138" s="49">
        <v>0</v>
      </c>
      <c r="BE138" s="48">
        <v>0</v>
      </c>
      <c r="BF138" s="49">
        <v>0</v>
      </c>
      <c r="BG138" s="48">
        <v>0</v>
      </c>
      <c r="BH138" s="49">
        <v>0</v>
      </c>
      <c r="BI138" s="48">
        <v>0</v>
      </c>
      <c r="BJ138" s="49">
        <v>0</v>
      </c>
      <c r="BK138" s="48">
        <v>0</v>
      </c>
      <c r="BL138" s="49">
        <v>0</v>
      </c>
      <c r="BM138" s="48">
        <v>0</v>
      </c>
      <c r="BN138" s="49">
        <v>0</v>
      </c>
      <c r="BO138" s="48">
        <v>0</v>
      </c>
      <c r="BP138" s="49">
        <v>0</v>
      </c>
      <c r="BQ138" s="48">
        <v>0</v>
      </c>
      <c r="BR138" s="49">
        <v>0</v>
      </c>
      <c r="BS138" s="48">
        <v>0</v>
      </c>
      <c r="BT138" s="49">
        <v>0</v>
      </c>
      <c r="BU138" s="48">
        <v>0</v>
      </c>
      <c r="BV138" s="49">
        <v>0</v>
      </c>
      <c r="BW138" s="48">
        <v>0</v>
      </c>
      <c r="BX138" s="49">
        <v>0</v>
      </c>
      <c r="BY138" s="48">
        <v>0</v>
      </c>
      <c r="BZ138" s="49">
        <v>0</v>
      </c>
      <c r="CA138" s="50">
        <v>0</v>
      </c>
      <c r="CB138" s="3"/>
      <c r="CC138" s="32"/>
      <c r="CD138" s="3"/>
      <c r="CE138" s="33"/>
      <c r="CF138" s="3"/>
      <c r="CG138" s="47">
        <v>0</v>
      </c>
      <c r="CH138" s="48">
        <v>0</v>
      </c>
      <c r="CI138" s="49">
        <v>0</v>
      </c>
      <c r="CJ138" s="48">
        <v>0</v>
      </c>
      <c r="CK138" s="49">
        <v>0</v>
      </c>
      <c r="CL138" s="48">
        <v>0</v>
      </c>
      <c r="CM138" s="49">
        <v>0</v>
      </c>
      <c r="CN138" s="48">
        <v>0</v>
      </c>
      <c r="CO138" s="49">
        <v>0</v>
      </c>
      <c r="CP138" s="48">
        <v>0</v>
      </c>
      <c r="CQ138" s="49">
        <v>0</v>
      </c>
      <c r="CR138" s="48">
        <v>0</v>
      </c>
      <c r="CS138" s="49">
        <v>0</v>
      </c>
      <c r="CT138" s="48">
        <v>0</v>
      </c>
      <c r="CU138" s="49">
        <v>0</v>
      </c>
      <c r="CV138" s="48">
        <v>0</v>
      </c>
      <c r="CW138" s="49">
        <v>0</v>
      </c>
      <c r="CX138" s="48">
        <v>0</v>
      </c>
      <c r="CY138" s="49">
        <v>0</v>
      </c>
      <c r="CZ138" s="48">
        <v>0</v>
      </c>
      <c r="DA138" s="49">
        <v>0</v>
      </c>
      <c r="DB138" s="48">
        <v>0</v>
      </c>
      <c r="DC138" s="49">
        <v>0</v>
      </c>
      <c r="DD138" s="48">
        <v>0</v>
      </c>
      <c r="DE138" s="49">
        <v>0</v>
      </c>
      <c r="DF138" s="48">
        <v>0</v>
      </c>
      <c r="DG138" s="49">
        <v>0</v>
      </c>
      <c r="DH138" s="48">
        <v>0</v>
      </c>
      <c r="DI138" s="49">
        <v>0</v>
      </c>
      <c r="DJ138" s="48">
        <v>0</v>
      </c>
      <c r="DK138" s="49">
        <v>0</v>
      </c>
      <c r="DL138" s="48">
        <v>0</v>
      </c>
      <c r="DM138" s="49">
        <v>0</v>
      </c>
      <c r="DN138" s="48">
        <v>0</v>
      </c>
      <c r="DO138" s="49">
        <v>0</v>
      </c>
      <c r="DP138" s="50">
        <v>0</v>
      </c>
      <c r="DQ138" s="3"/>
      <c r="DR138" s="34"/>
      <c r="DS138" s="3"/>
      <c r="DT138" s="47">
        <v>0</v>
      </c>
      <c r="DU138" s="48">
        <v>0</v>
      </c>
      <c r="DV138" s="49">
        <v>0</v>
      </c>
      <c r="DW138" s="48">
        <v>0</v>
      </c>
      <c r="DX138" s="49">
        <v>0</v>
      </c>
      <c r="DY138" s="48">
        <v>0</v>
      </c>
      <c r="DZ138" s="49">
        <v>0</v>
      </c>
      <c r="EA138" s="48">
        <v>0</v>
      </c>
      <c r="EB138" s="49">
        <v>0</v>
      </c>
      <c r="EC138" s="48">
        <v>0</v>
      </c>
      <c r="ED138" s="49">
        <v>0</v>
      </c>
      <c r="EE138" s="48">
        <v>0</v>
      </c>
      <c r="EF138" s="49">
        <v>0</v>
      </c>
      <c r="EG138" s="48">
        <v>0</v>
      </c>
      <c r="EH138" s="49">
        <v>0</v>
      </c>
      <c r="EI138" s="48">
        <v>0</v>
      </c>
      <c r="EJ138" s="49">
        <v>0</v>
      </c>
      <c r="EK138" s="48">
        <v>0</v>
      </c>
      <c r="EL138" s="49">
        <v>0</v>
      </c>
      <c r="EM138" s="48">
        <v>0</v>
      </c>
      <c r="EN138" s="49">
        <v>0</v>
      </c>
      <c r="EO138" s="48">
        <v>0</v>
      </c>
      <c r="EP138" s="49">
        <v>0</v>
      </c>
      <c r="EQ138" s="48">
        <v>0</v>
      </c>
      <c r="ER138" s="49">
        <v>0</v>
      </c>
      <c r="ES138" s="48">
        <v>0</v>
      </c>
      <c r="ET138" s="49">
        <v>0</v>
      </c>
      <c r="EU138" s="48">
        <v>0</v>
      </c>
      <c r="EV138" s="49">
        <v>0</v>
      </c>
      <c r="EW138" s="48">
        <v>0</v>
      </c>
      <c r="EX138" s="49">
        <v>0</v>
      </c>
      <c r="EY138" s="48">
        <v>0</v>
      </c>
      <c r="EZ138" s="49">
        <v>0</v>
      </c>
      <c r="FA138" s="48">
        <v>0</v>
      </c>
      <c r="FB138" s="49">
        <v>0</v>
      </c>
      <c r="FC138" s="50">
        <v>0</v>
      </c>
      <c r="FD138" s="3"/>
      <c r="FE138" s="35"/>
      <c r="FF138" s="3"/>
      <c r="FG138" s="36"/>
      <c r="FI138" s="51" t="b">
        <v>1</v>
      </c>
    </row>
    <row r="139" spans="2:165" hidden="1" outlineLevel="1">
      <c r="B139" s="52">
        <v>129</v>
      </c>
      <c r="C139" s="53" t="s">
        <v>62</v>
      </c>
      <c r="E139" s="54">
        <v>0</v>
      </c>
      <c r="F139" s="55">
        <v>0</v>
      </c>
      <c r="G139" s="56">
        <v>0</v>
      </c>
      <c r="H139" s="55">
        <v>0</v>
      </c>
      <c r="I139" s="56">
        <v>0</v>
      </c>
      <c r="J139" s="55">
        <v>0</v>
      </c>
      <c r="K139" s="56">
        <v>0</v>
      </c>
      <c r="L139" s="55">
        <v>0</v>
      </c>
      <c r="M139" s="56">
        <v>0</v>
      </c>
      <c r="N139" s="55">
        <v>0</v>
      </c>
      <c r="O139" s="56">
        <v>0</v>
      </c>
      <c r="P139" s="55">
        <v>0</v>
      </c>
      <c r="Q139" s="56">
        <v>0</v>
      </c>
      <c r="R139" s="55">
        <v>0</v>
      </c>
      <c r="S139" s="56">
        <v>0</v>
      </c>
      <c r="T139" s="55">
        <v>0</v>
      </c>
      <c r="U139" s="56">
        <v>0</v>
      </c>
      <c r="V139" s="55">
        <v>0</v>
      </c>
      <c r="W139" s="56">
        <v>0</v>
      </c>
      <c r="X139" s="55">
        <v>0</v>
      </c>
      <c r="Y139" s="56">
        <v>0</v>
      </c>
      <c r="Z139" s="55">
        <v>0</v>
      </c>
      <c r="AA139" s="56">
        <v>0</v>
      </c>
      <c r="AB139" s="55">
        <v>0</v>
      </c>
      <c r="AC139" s="56">
        <v>0</v>
      </c>
      <c r="AD139" s="55">
        <v>0</v>
      </c>
      <c r="AE139" s="56">
        <v>0</v>
      </c>
      <c r="AF139" s="55">
        <v>0</v>
      </c>
      <c r="AG139" s="56">
        <v>0</v>
      </c>
      <c r="AH139" s="55">
        <v>0</v>
      </c>
      <c r="AI139" s="56">
        <v>0</v>
      </c>
      <c r="AJ139" s="55">
        <v>0</v>
      </c>
      <c r="AK139" s="56">
        <v>0</v>
      </c>
      <c r="AL139" s="55">
        <v>0</v>
      </c>
      <c r="AM139" s="56">
        <v>0</v>
      </c>
      <c r="AN139" s="57">
        <v>0</v>
      </c>
      <c r="AO139" s="3"/>
      <c r="AP139" s="21"/>
      <c r="AQ139" s="3"/>
      <c r="AR139" s="54">
        <v>0</v>
      </c>
      <c r="AS139" s="55">
        <v>0</v>
      </c>
      <c r="AT139" s="56">
        <v>0</v>
      </c>
      <c r="AU139" s="55">
        <v>0</v>
      </c>
      <c r="AV139" s="56">
        <v>0</v>
      </c>
      <c r="AW139" s="55">
        <v>0</v>
      </c>
      <c r="AX139" s="56">
        <v>0</v>
      </c>
      <c r="AY139" s="55">
        <v>0</v>
      </c>
      <c r="AZ139" s="56">
        <v>0</v>
      </c>
      <c r="BA139" s="55">
        <v>0</v>
      </c>
      <c r="BB139" s="56">
        <v>0</v>
      </c>
      <c r="BC139" s="55">
        <v>0</v>
      </c>
      <c r="BD139" s="56">
        <v>0</v>
      </c>
      <c r="BE139" s="55">
        <v>0</v>
      </c>
      <c r="BF139" s="56">
        <v>0</v>
      </c>
      <c r="BG139" s="55">
        <v>0</v>
      </c>
      <c r="BH139" s="56">
        <v>0</v>
      </c>
      <c r="BI139" s="55">
        <v>0</v>
      </c>
      <c r="BJ139" s="56">
        <v>0</v>
      </c>
      <c r="BK139" s="55">
        <v>0</v>
      </c>
      <c r="BL139" s="56">
        <v>0</v>
      </c>
      <c r="BM139" s="55">
        <v>0</v>
      </c>
      <c r="BN139" s="56">
        <v>0</v>
      </c>
      <c r="BO139" s="55">
        <v>0</v>
      </c>
      <c r="BP139" s="56">
        <v>0</v>
      </c>
      <c r="BQ139" s="55">
        <v>0</v>
      </c>
      <c r="BR139" s="56">
        <v>0</v>
      </c>
      <c r="BS139" s="55">
        <v>0</v>
      </c>
      <c r="BT139" s="56">
        <v>0</v>
      </c>
      <c r="BU139" s="55">
        <v>0</v>
      </c>
      <c r="BV139" s="56">
        <v>0</v>
      </c>
      <c r="BW139" s="55">
        <v>0</v>
      </c>
      <c r="BX139" s="56">
        <v>0</v>
      </c>
      <c r="BY139" s="55">
        <v>0</v>
      </c>
      <c r="BZ139" s="56">
        <v>0</v>
      </c>
      <c r="CA139" s="57">
        <v>0</v>
      </c>
      <c r="CB139" s="3"/>
      <c r="CC139" s="32"/>
      <c r="CD139" s="3"/>
      <c r="CE139" s="33"/>
      <c r="CF139" s="3"/>
      <c r="CG139" s="54">
        <v>0</v>
      </c>
      <c r="CH139" s="55">
        <v>0</v>
      </c>
      <c r="CI139" s="56">
        <v>0</v>
      </c>
      <c r="CJ139" s="55">
        <v>0</v>
      </c>
      <c r="CK139" s="56">
        <v>0</v>
      </c>
      <c r="CL139" s="55">
        <v>0</v>
      </c>
      <c r="CM139" s="56">
        <v>0</v>
      </c>
      <c r="CN139" s="55">
        <v>0</v>
      </c>
      <c r="CO139" s="56">
        <v>0</v>
      </c>
      <c r="CP139" s="55">
        <v>0</v>
      </c>
      <c r="CQ139" s="56">
        <v>0</v>
      </c>
      <c r="CR139" s="55">
        <v>0</v>
      </c>
      <c r="CS139" s="56">
        <v>0</v>
      </c>
      <c r="CT139" s="55">
        <v>0</v>
      </c>
      <c r="CU139" s="56">
        <v>0</v>
      </c>
      <c r="CV139" s="55">
        <v>0</v>
      </c>
      <c r="CW139" s="56">
        <v>0</v>
      </c>
      <c r="CX139" s="55">
        <v>0</v>
      </c>
      <c r="CY139" s="56">
        <v>0</v>
      </c>
      <c r="CZ139" s="55">
        <v>0</v>
      </c>
      <c r="DA139" s="56">
        <v>0</v>
      </c>
      <c r="DB139" s="55">
        <v>0</v>
      </c>
      <c r="DC139" s="56">
        <v>0</v>
      </c>
      <c r="DD139" s="55">
        <v>0</v>
      </c>
      <c r="DE139" s="56">
        <v>0</v>
      </c>
      <c r="DF139" s="55">
        <v>0</v>
      </c>
      <c r="DG139" s="56">
        <v>0</v>
      </c>
      <c r="DH139" s="55">
        <v>0</v>
      </c>
      <c r="DI139" s="56">
        <v>0</v>
      </c>
      <c r="DJ139" s="55">
        <v>0</v>
      </c>
      <c r="DK139" s="56">
        <v>0</v>
      </c>
      <c r="DL139" s="55">
        <v>0</v>
      </c>
      <c r="DM139" s="56">
        <v>0</v>
      </c>
      <c r="DN139" s="55">
        <v>0</v>
      </c>
      <c r="DO139" s="56">
        <v>0</v>
      </c>
      <c r="DP139" s="57">
        <v>0</v>
      </c>
      <c r="DQ139" s="3"/>
      <c r="DR139" s="34"/>
      <c r="DS139" s="3"/>
      <c r="DT139" s="54">
        <v>0</v>
      </c>
      <c r="DU139" s="55">
        <v>0</v>
      </c>
      <c r="DV139" s="56">
        <v>0</v>
      </c>
      <c r="DW139" s="55">
        <v>0</v>
      </c>
      <c r="DX139" s="56">
        <v>0</v>
      </c>
      <c r="DY139" s="55">
        <v>0</v>
      </c>
      <c r="DZ139" s="56">
        <v>0</v>
      </c>
      <c r="EA139" s="55">
        <v>0</v>
      </c>
      <c r="EB139" s="56">
        <v>0</v>
      </c>
      <c r="EC139" s="55">
        <v>0</v>
      </c>
      <c r="ED139" s="56">
        <v>0</v>
      </c>
      <c r="EE139" s="55">
        <v>0</v>
      </c>
      <c r="EF139" s="56">
        <v>0</v>
      </c>
      <c r="EG139" s="55">
        <v>0</v>
      </c>
      <c r="EH139" s="56">
        <v>0</v>
      </c>
      <c r="EI139" s="55">
        <v>0</v>
      </c>
      <c r="EJ139" s="56">
        <v>0</v>
      </c>
      <c r="EK139" s="55">
        <v>0</v>
      </c>
      <c r="EL139" s="56">
        <v>0</v>
      </c>
      <c r="EM139" s="55">
        <v>0</v>
      </c>
      <c r="EN139" s="56">
        <v>0</v>
      </c>
      <c r="EO139" s="55">
        <v>0</v>
      </c>
      <c r="EP139" s="56">
        <v>0</v>
      </c>
      <c r="EQ139" s="55">
        <v>0</v>
      </c>
      <c r="ER139" s="56">
        <v>0</v>
      </c>
      <c r="ES139" s="55">
        <v>0</v>
      </c>
      <c r="ET139" s="56">
        <v>0</v>
      </c>
      <c r="EU139" s="55">
        <v>0</v>
      </c>
      <c r="EV139" s="56">
        <v>0</v>
      </c>
      <c r="EW139" s="55">
        <v>0</v>
      </c>
      <c r="EX139" s="56">
        <v>0</v>
      </c>
      <c r="EY139" s="55">
        <v>0</v>
      </c>
      <c r="EZ139" s="56">
        <v>0</v>
      </c>
      <c r="FA139" s="55">
        <v>0</v>
      </c>
      <c r="FB139" s="56">
        <v>0</v>
      </c>
      <c r="FC139" s="57">
        <v>0</v>
      </c>
      <c r="FD139" s="3"/>
      <c r="FE139" s="35"/>
      <c r="FF139" s="3"/>
      <c r="FG139" s="36"/>
      <c r="FI139" s="58" t="b">
        <v>1</v>
      </c>
    </row>
    <row r="140" spans="2:165" hidden="1" outlineLevel="1">
      <c r="B140" s="45">
        <v>130</v>
      </c>
      <c r="C140" s="46" t="s">
        <v>63</v>
      </c>
      <c r="E140" s="47">
        <v>0</v>
      </c>
      <c r="F140" s="48">
        <v>0</v>
      </c>
      <c r="G140" s="49">
        <v>0</v>
      </c>
      <c r="H140" s="48">
        <v>0</v>
      </c>
      <c r="I140" s="49">
        <v>0</v>
      </c>
      <c r="J140" s="48">
        <v>0</v>
      </c>
      <c r="K140" s="49">
        <v>0</v>
      </c>
      <c r="L140" s="48">
        <v>0</v>
      </c>
      <c r="M140" s="49">
        <v>0</v>
      </c>
      <c r="N140" s="48">
        <v>0</v>
      </c>
      <c r="O140" s="49">
        <v>0</v>
      </c>
      <c r="P140" s="48">
        <v>0</v>
      </c>
      <c r="Q140" s="49">
        <v>0</v>
      </c>
      <c r="R140" s="48">
        <v>0</v>
      </c>
      <c r="S140" s="49">
        <v>0</v>
      </c>
      <c r="T140" s="48">
        <v>0</v>
      </c>
      <c r="U140" s="49">
        <v>0</v>
      </c>
      <c r="V140" s="48">
        <v>0</v>
      </c>
      <c r="W140" s="49">
        <v>0</v>
      </c>
      <c r="X140" s="48">
        <v>0</v>
      </c>
      <c r="Y140" s="49">
        <v>0</v>
      </c>
      <c r="Z140" s="48">
        <v>0</v>
      </c>
      <c r="AA140" s="49">
        <v>0</v>
      </c>
      <c r="AB140" s="48">
        <v>0</v>
      </c>
      <c r="AC140" s="49">
        <v>0</v>
      </c>
      <c r="AD140" s="48">
        <v>0</v>
      </c>
      <c r="AE140" s="49">
        <v>0</v>
      </c>
      <c r="AF140" s="48">
        <v>0</v>
      </c>
      <c r="AG140" s="49">
        <v>0</v>
      </c>
      <c r="AH140" s="48">
        <v>0</v>
      </c>
      <c r="AI140" s="49">
        <v>0</v>
      </c>
      <c r="AJ140" s="48">
        <v>0</v>
      </c>
      <c r="AK140" s="49">
        <v>0</v>
      </c>
      <c r="AL140" s="48">
        <v>0</v>
      </c>
      <c r="AM140" s="49">
        <v>0</v>
      </c>
      <c r="AN140" s="50">
        <v>0</v>
      </c>
      <c r="AO140" s="3"/>
      <c r="AP140" s="21"/>
      <c r="AQ140" s="3"/>
      <c r="AR140" s="47">
        <v>0</v>
      </c>
      <c r="AS140" s="48">
        <v>0</v>
      </c>
      <c r="AT140" s="49">
        <v>0</v>
      </c>
      <c r="AU140" s="48">
        <v>0</v>
      </c>
      <c r="AV140" s="49">
        <v>0</v>
      </c>
      <c r="AW140" s="48">
        <v>0</v>
      </c>
      <c r="AX140" s="49">
        <v>0</v>
      </c>
      <c r="AY140" s="48">
        <v>0</v>
      </c>
      <c r="AZ140" s="49">
        <v>0</v>
      </c>
      <c r="BA140" s="48">
        <v>0</v>
      </c>
      <c r="BB140" s="49">
        <v>0</v>
      </c>
      <c r="BC140" s="48">
        <v>0</v>
      </c>
      <c r="BD140" s="49">
        <v>0</v>
      </c>
      <c r="BE140" s="48">
        <v>0</v>
      </c>
      <c r="BF140" s="49">
        <v>0</v>
      </c>
      <c r="BG140" s="48">
        <v>0</v>
      </c>
      <c r="BH140" s="49">
        <v>0</v>
      </c>
      <c r="BI140" s="48">
        <v>0</v>
      </c>
      <c r="BJ140" s="49">
        <v>0</v>
      </c>
      <c r="BK140" s="48">
        <v>0</v>
      </c>
      <c r="BL140" s="49">
        <v>0</v>
      </c>
      <c r="BM140" s="48">
        <v>0</v>
      </c>
      <c r="BN140" s="49">
        <v>0</v>
      </c>
      <c r="BO140" s="48">
        <v>0</v>
      </c>
      <c r="BP140" s="49">
        <v>0</v>
      </c>
      <c r="BQ140" s="48">
        <v>0</v>
      </c>
      <c r="BR140" s="49">
        <v>0</v>
      </c>
      <c r="BS140" s="48">
        <v>0</v>
      </c>
      <c r="BT140" s="49">
        <v>0</v>
      </c>
      <c r="BU140" s="48">
        <v>0</v>
      </c>
      <c r="BV140" s="49">
        <v>0</v>
      </c>
      <c r="BW140" s="48">
        <v>0</v>
      </c>
      <c r="BX140" s="49">
        <v>0</v>
      </c>
      <c r="BY140" s="48">
        <v>0</v>
      </c>
      <c r="BZ140" s="49">
        <v>0</v>
      </c>
      <c r="CA140" s="50">
        <v>0</v>
      </c>
      <c r="CB140" s="3"/>
      <c r="CC140" s="32"/>
      <c r="CD140" s="3"/>
      <c r="CE140" s="33"/>
      <c r="CF140" s="3"/>
      <c r="CG140" s="47">
        <v>0</v>
      </c>
      <c r="CH140" s="48">
        <v>0</v>
      </c>
      <c r="CI140" s="49">
        <v>0</v>
      </c>
      <c r="CJ140" s="48">
        <v>0</v>
      </c>
      <c r="CK140" s="49">
        <v>0</v>
      </c>
      <c r="CL140" s="48">
        <v>0</v>
      </c>
      <c r="CM140" s="49">
        <v>0</v>
      </c>
      <c r="CN140" s="48">
        <v>0</v>
      </c>
      <c r="CO140" s="49">
        <v>0</v>
      </c>
      <c r="CP140" s="48">
        <v>0</v>
      </c>
      <c r="CQ140" s="49">
        <v>0</v>
      </c>
      <c r="CR140" s="48">
        <v>0</v>
      </c>
      <c r="CS140" s="49">
        <v>0</v>
      </c>
      <c r="CT140" s="48">
        <v>0</v>
      </c>
      <c r="CU140" s="49">
        <v>0</v>
      </c>
      <c r="CV140" s="48">
        <v>0</v>
      </c>
      <c r="CW140" s="49">
        <v>0</v>
      </c>
      <c r="CX140" s="48">
        <v>0</v>
      </c>
      <c r="CY140" s="49">
        <v>0</v>
      </c>
      <c r="CZ140" s="48">
        <v>0</v>
      </c>
      <c r="DA140" s="49">
        <v>0</v>
      </c>
      <c r="DB140" s="48">
        <v>0</v>
      </c>
      <c r="DC140" s="49">
        <v>0</v>
      </c>
      <c r="DD140" s="48">
        <v>0</v>
      </c>
      <c r="DE140" s="49">
        <v>0</v>
      </c>
      <c r="DF140" s="48">
        <v>0</v>
      </c>
      <c r="DG140" s="49">
        <v>0</v>
      </c>
      <c r="DH140" s="48">
        <v>0</v>
      </c>
      <c r="DI140" s="49">
        <v>0</v>
      </c>
      <c r="DJ140" s="48">
        <v>0</v>
      </c>
      <c r="DK140" s="49">
        <v>0</v>
      </c>
      <c r="DL140" s="48">
        <v>0</v>
      </c>
      <c r="DM140" s="49">
        <v>0</v>
      </c>
      <c r="DN140" s="48">
        <v>0</v>
      </c>
      <c r="DO140" s="49">
        <v>0</v>
      </c>
      <c r="DP140" s="50">
        <v>0</v>
      </c>
      <c r="DQ140" s="3"/>
      <c r="DR140" s="34"/>
      <c r="DS140" s="3"/>
      <c r="DT140" s="47">
        <v>0</v>
      </c>
      <c r="DU140" s="48">
        <v>0</v>
      </c>
      <c r="DV140" s="49">
        <v>0</v>
      </c>
      <c r="DW140" s="48">
        <v>0</v>
      </c>
      <c r="DX140" s="49">
        <v>0</v>
      </c>
      <c r="DY140" s="48">
        <v>0</v>
      </c>
      <c r="DZ140" s="49">
        <v>0</v>
      </c>
      <c r="EA140" s="48">
        <v>0</v>
      </c>
      <c r="EB140" s="49">
        <v>0</v>
      </c>
      <c r="EC140" s="48">
        <v>0</v>
      </c>
      <c r="ED140" s="49">
        <v>0</v>
      </c>
      <c r="EE140" s="48">
        <v>0</v>
      </c>
      <c r="EF140" s="49">
        <v>0</v>
      </c>
      <c r="EG140" s="48">
        <v>0</v>
      </c>
      <c r="EH140" s="49">
        <v>0</v>
      </c>
      <c r="EI140" s="48">
        <v>0</v>
      </c>
      <c r="EJ140" s="49">
        <v>0</v>
      </c>
      <c r="EK140" s="48">
        <v>0</v>
      </c>
      <c r="EL140" s="49">
        <v>0</v>
      </c>
      <c r="EM140" s="48">
        <v>0</v>
      </c>
      <c r="EN140" s="49">
        <v>0</v>
      </c>
      <c r="EO140" s="48">
        <v>0</v>
      </c>
      <c r="EP140" s="49">
        <v>0</v>
      </c>
      <c r="EQ140" s="48">
        <v>0</v>
      </c>
      <c r="ER140" s="49">
        <v>0</v>
      </c>
      <c r="ES140" s="48">
        <v>0</v>
      </c>
      <c r="ET140" s="49">
        <v>0</v>
      </c>
      <c r="EU140" s="48">
        <v>0</v>
      </c>
      <c r="EV140" s="49">
        <v>0</v>
      </c>
      <c r="EW140" s="48">
        <v>0</v>
      </c>
      <c r="EX140" s="49">
        <v>0</v>
      </c>
      <c r="EY140" s="48">
        <v>0</v>
      </c>
      <c r="EZ140" s="49">
        <v>0</v>
      </c>
      <c r="FA140" s="48">
        <v>0</v>
      </c>
      <c r="FB140" s="49">
        <v>0</v>
      </c>
      <c r="FC140" s="50">
        <v>0</v>
      </c>
      <c r="FD140" s="3"/>
      <c r="FE140" s="35"/>
      <c r="FF140" s="3"/>
      <c r="FG140" s="36"/>
      <c r="FI140" s="51" t="b">
        <v>1</v>
      </c>
    </row>
    <row r="141" spans="2:165" hidden="1" outlineLevel="1">
      <c r="B141" s="52">
        <v>131</v>
      </c>
      <c r="C141" s="53" t="s">
        <v>64</v>
      </c>
      <c r="E141" s="54">
        <v>0</v>
      </c>
      <c r="F141" s="55">
        <v>0</v>
      </c>
      <c r="G141" s="56">
        <v>0</v>
      </c>
      <c r="H141" s="55">
        <v>0</v>
      </c>
      <c r="I141" s="56">
        <v>0</v>
      </c>
      <c r="J141" s="55">
        <v>0</v>
      </c>
      <c r="K141" s="56">
        <v>0</v>
      </c>
      <c r="L141" s="55">
        <v>0</v>
      </c>
      <c r="M141" s="56">
        <v>0</v>
      </c>
      <c r="N141" s="55">
        <v>0</v>
      </c>
      <c r="O141" s="56">
        <v>0</v>
      </c>
      <c r="P141" s="55">
        <v>0</v>
      </c>
      <c r="Q141" s="56">
        <v>0</v>
      </c>
      <c r="R141" s="55">
        <v>0</v>
      </c>
      <c r="S141" s="56">
        <v>0</v>
      </c>
      <c r="T141" s="55">
        <v>0</v>
      </c>
      <c r="U141" s="56">
        <v>0</v>
      </c>
      <c r="V141" s="55">
        <v>0</v>
      </c>
      <c r="W141" s="56">
        <v>0</v>
      </c>
      <c r="X141" s="55">
        <v>0</v>
      </c>
      <c r="Y141" s="56">
        <v>0</v>
      </c>
      <c r="Z141" s="55">
        <v>0</v>
      </c>
      <c r="AA141" s="56">
        <v>0</v>
      </c>
      <c r="AB141" s="55">
        <v>0</v>
      </c>
      <c r="AC141" s="56">
        <v>0</v>
      </c>
      <c r="AD141" s="55">
        <v>0</v>
      </c>
      <c r="AE141" s="56">
        <v>0</v>
      </c>
      <c r="AF141" s="55">
        <v>0</v>
      </c>
      <c r="AG141" s="56">
        <v>0</v>
      </c>
      <c r="AH141" s="55">
        <v>0</v>
      </c>
      <c r="AI141" s="56">
        <v>0</v>
      </c>
      <c r="AJ141" s="55">
        <v>0</v>
      </c>
      <c r="AK141" s="56">
        <v>0</v>
      </c>
      <c r="AL141" s="55">
        <v>0</v>
      </c>
      <c r="AM141" s="56">
        <v>0</v>
      </c>
      <c r="AN141" s="57">
        <v>0</v>
      </c>
      <c r="AO141" s="3"/>
      <c r="AP141" s="21"/>
      <c r="AQ141" s="3"/>
      <c r="AR141" s="54">
        <v>0</v>
      </c>
      <c r="AS141" s="55">
        <v>0</v>
      </c>
      <c r="AT141" s="56">
        <v>0</v>
      </c>
      <c r="AU141" s="55">
        <v>0</v>
      </c>
      <c r="AV141" s="56">
        <v>0</v>
      </c>
      <c r="AW141" s="55">
        <v>0</v>
      </c>
      <c r="AX141" s="56">
        <v>0</v>
      </c>
      <c r="AY141" s="55">
        <v>0</v>
      </c>
      <c r="AZ141" s="56">
        <v>0</v>
      </c>
      <c r="BA141" s="55">
        <v>0</v>
      </c>
      <c r="BB141" s="56">
        <v>0</v>
      </c>
      <c r="BC141" s="55">
        <v>0</v>
      </c>
      <c r="BD141" s="56">
        <v>0</v>
      </c>
      <c r="BE141" s="55">
        <v>0</v>
      </c>
      <c r="BF141" s="56">
        <v>0</v>
      </c>
      <c r="BG141" s="55">
        <v>0</v>
      </c>
      <c r="BH141" s="56">
        <v>0</v>
      </c>
      <c r="BI141" s="55">
        <v>0</v>
      </c>
      <c r="BJ141" s="56">
        <v>0</v>
      </c>
      <c r="BK141" s="55">
        <v>0</v>
      </c>
      <c r="BL141" s="56">
        <v>0</v>
      </c>
      <c r="BM141" s="55">
        <v>0</v>
      </c>
      <c r="BN141" s="56">
        <v>0</v>
      </c>
      <c r="BO141" s="55">
        <v>0</v>
      </c>
      <c r="BP141" s="56">
        <v>0</v>
      </c>
      <c r="BQ141" s="55">
        <v>0</v>
      </c>
      <c r="BR141" s="56">
        <v>0</v>
      </c>
      <c r="BS141" s="55">
        <v>0</v>
      </c>
      <c r="BT141" s="56">
        <v>0</v>
      </c>
      <c r="BU141" s="55">
        <v>0</v>
      </c>
      <c r="BV141" s="56">
        <v>0</v>
      </c>
      <c r="BW141" s="55">
        <v>0</v>
      </c>
      <c r="BX141" s="56">
        <v>0</v>
      </c>
      <c r="BY141" s="55">
        <v>0</v>
      </c>
      <c r="BZ141" s="56">
        <v>0</v>
      </c>
      <c r="CA141" s="57">
        <v>0</v>
      </c>
      <c r="CB141" s="3"/>
      <c r="CC141" s="32"/>
      <c r="CD141" s="3"/>
      <c r="CE141" s="33"/>
      <c r="CF141" s="3"/>
      <c r="CG141" s="54">
        <v>0</v>
      </c>
      <c r="CH141" s="55">
        <v>0</v>
      </c>
      <c r="CI141" s="56">
        <v>0</v>
      </c>
      <c r="CJ141" s="55">
        <v>0</v>
      </c>
      <c r="CK141" s="56">
        <v>0</v>
      </c>
      <c r="CL141" s="55">
        <v>0</v>
      </c>
      <c r="CM141" s="56">
        <v>0</v>
      </c>
      <c r="CN141" s="55">
        <v>0</v>
      </c>
      <c r="CO141" s="56">
        <v>0</v>
      </c>
      <c r="CP141" s="55">
        <v>0</v>
      </c>
      <c r="CQ141" s="56">
        <v>0</v>
      </c>
      <c r="CR141" s="55">
        <v>0</v>
      </c>
      <c r="CS141" s="56">
        <v>0</v>
      </c>
      <c r="CT141" s="55">
        <v>0</v>
      </c>
      <c r="CU141" s="56">
        <v>0</v>
      </c>
      <c r="CV141" s="55">
        <v>0</v>
      </c>
      <c r="CW141" s="56">
        <v>0</v>
      </c>
      <c r="CX141" s="55">
        <v>0</v>
      </c>
      <c r="CY141" s="56">
        <v>0</v>
      </c>
      <c r="CZ141" s="55">
        <v>0</v>
      </c>
      <c r="DA141" s="56">
        <v>0</v>
      </c>
      <c r="DB141" s="55">
        <v>0</v>
      </c>
      <c r="DC141" s="56">
        <v>0</v>
      </c>
      <c r="DD141" s="55">
        <v>0</v>
      </c>
      <c r="DE141" s="56">
        <v>0</v>
      </c>
      <c r="DF141" s="55">
        <v>0</v>
      </c>
      <c r="DG141" s="56">
        <v>0</v>
      </c>
      <c r="DH141" s="55">
        <v>0</v>
      </c>
      <c r="DI141" s="56">
        <v>0</v>
      </c>
      <c r="DJ141" s="55">
        <v>0</v>
      </c>
      <c r="DK141" s="56">
        <v>0</v>
      </c>
      <c r="DL141" s="55">
        <v>0</v>
      </c>
      <c r="DM141" s="56">
        <v>0</v>
      </c>
      <c r="DN141" s="55">
        <v>0</v>
      </c>
      <c r="DO141" s="56">
        <v>0</v>
      </c>
      <c r="DP141" s="57">
        <v>0</v>
      </c>
      <c r="DQ141" s="3"/>
      <c r="DR141" s="34"/>
      <c r="DS141" s="3"/>
      <c r="DT141" s="54">
        <v>0</v>
      </c>
      <c r="DU141" s="55">
        <v>0</v>
      </c>
      <c r="DV141" s="56">
        <v>0</v>
      </c>
      <c r="DW141" s="55">
        <v>0</v>
      </c>
      <c r="DX141" s="56">
        <v>0</v>
      </c>
      <c r="DY141" s="55">
        <v>0</v>
      </c>
      <c r="DZ141" s="56">
        <v>0</v>
      </c>
      <c r="EA141" s="55">
        <v>0</v>
      </c>
      <c r="EB141" s="56">
        <v>0</v>
      </c>
      <c r="EC141" s="55">
        <v>0</v>
      </c>
      <c r="ED141" s="56">
        <v>0</v>
      </c>
      <c r="EE141" s="55">
        <v>0</v>
      </c>
      <c r="EF141" s="56">
        <v>0</v>
      </c>
      <c r="EG141" s="55">
        <v>0</v>
      </c>
      <c r="EH141" s="56">
        <v>0</v>
      </c>
      <c r="EI141" s="55">
        <v>0</v>
      </c>
      <c r="EJ141" s="56">
        <v>0</v>
      </c>
      <c r="EK141" s="55">
        <v>0</v>
      </c>
      <c r="EL141" s="56">
        <v>0</v>
      </c>
      <c r="EM141" s="55">
        <v>0</v>
      </c>
      <c r="EN141" s="56">
        <v>0</v>
      </c>
      <c r="EO141" s="55">
        <v>0</v>
      </c>
      <c r="EP141" s="56">
        <v>0</v>
      </c>
      <c r="EQ141" s="55">
        <v>0</v>
      </c>
      <c r="ER141" s="56">
        <v>0</v>
      </c>
      <c r="ES141" s="55">
        <v>0</v>
      </c>
      <c r="ET141" s="56">
        <v>0</v>
      </c>
      <c r="EU141" s="55">
        <v>0</v>
      </c>
      <c r="EV141" s="56">
        <v>0</v>
      </c>
      <c r="EW141" s="55">
        <v>0</v>
      </c>
      <c r="EX141" s="56">
        <v>0</v>
      </c>
      <c r="EY141" s="55">
        <v>0</v>
      </c>
      <c r="EZ141" s="56">
        <v>0</v>
      </c>
      <c r="FA141" s="55">
        <v>0</v>
      </c>
      <c r="FB141" s="56">
        <v>0</v>
      </c>
      <c r="FC141" s="57">
        <v>0</v>
      </c>
      <c r="FD141" s="3"/>
      <c r="FE141" s="35"/>
      <c r="FF141" s="3"/>
      <c r="FG141" s="36"/>
      <c r="FI141" s="58" t="b">
        <v>1</v>
      </c>
    </row>
    <row r="142" spans="2:165" hidden="1" outlineLevel="1">
      <c r="B142" s="75">
        <v>132</v>
      </c>
      <c r="C142" s="83" t="s">
        <v>65</v>
      </c>
      <c r="E142" s="77">
        <v>0</v>
      </c>
      <c r="F142" s="78">
        <v>0</v>
      </c>
      <c r="G142" s="79">
        <v>0</v>
      </c>
      <c r="H142" s="78">
        <v>0</v>
      </c>
      <c r="I142" s="79">
        <v>0</v>
      </c>
      <c r="J142" s="78">
        <v>0</v>
      </c>
      <c r="K142" s="79">
        <v>0</v>
      </c>
      <c r="L142" s="78">
        <v>0</v>
      </c>
      <c r="M142" s="79">
        <v>0</v>
      </c>
      <c r="N142" s="78">
        <v>0</v>
      </c>
      <c r="O142" s="79">
        <v>0</v>
      </c>
      <c r="P142" s="78">
        <v>0</v>
      </c>
      <c r="Q142" s="79">
        <v>0</v>
      </c>
      <c r="R142" s="78">
        <v>0</v>
      </c>
      <c r="S142" s="79">
        <v>0</v>
      </c>
      <c r="T142" s="78">
        <v>0</v>
      </c>
      <c r="U142" s="79">
        <v>0</v>
      </c>
      <c r="V142" s="78">
        <v>0</v>
      </c>
      <c r="W142" s="79">
        <v>0</v>
      </c>
      <c r="X142" s="78">
        <v>0</v>
      </c>
      <c r="Y142" s="79">
        <v>0</v>
      </c>
      <c r="Z142" s="78">
        <v>0</v>
      </c>
      <c r="AA142" s="79">
        <v>0</v>
      </c>
      <c r="AB142" s="78">
        <v>0</v>
      </c>
      <c r="AC142" s="79">
        <v>0</v>
      </c>
      <c r="AD142" s="78">
        <v>0</v>
      </c>
      <c r="AE142" s="79">
        <v>0</v>
      </c>
      <c r="AF142" s="78">
        <v>0</v>
      </c>
      <c r="AG142" s="79">
        <v>0</v>
      </c>
      <c r="AH142" s="78">
        <v>0</v>
      </c>
      <c r="AI142" s="79">
        <v>0</v>
      </c>
      <c r="AJ142" s="78">
        <v>0</v>
      </c>
      <c r="AK142" s="79">
        <v>0</v>
      </c>
      <c r="AL142" s="78">
        <v>0</v>
      </c>
      <c r="AM142" s="79">
        <v>0</v>
      </c>
      <c r="AN142" s="80">
        <v>0</v>
      </c>
      <c r="AO142" s="3"/>
      <c r="AP142" s="21"/>
      <c r="AQ142" s="3"/>
      <c r="AR142" s="77">
        <v>0</v>
      </c>
      <c r="AS142" s="78">
        <v>0</v>
      </c>
      <c r="AT142" s="79">
        <v>0</v>
      </c>
      <c r="AU142" s="78">
        <v>0</v>
      </c>
      <c r="AV142" s="79">
        <v>0</v>
      </c>
      <c r="AW142" s="78">
        <v>0</v>
      </c>
      <c r="AX142" s="79">
        <v>0</v>
      </c>
      <c r="AY142" s="78">
        <v>0</v>
      </c>
      <c r="AZ142" s="79">
        <v>0</v>
      </c>
      <c r="BA142" s="78">
        <v>0</v>
      </c>
      <c r="BB142" s="79">
        <v>0</v>
      </c>
      <c r="BC142" s="78">
        <v>0</v>
      </c>
      <c r="BD142" s="79">
        <v>0</v>
      </c>
      <c r="BE142" s="78">
        <v>0</v>
      </c>
      <c r="BF142" s="79">
        <v>0</v>
      </c>
      <c r="BG142" s="78">
        <v>0</v>
      </c>
      <c r="BH142" s="79">
        <v>0</v>
      </c>
      <c r="BI142" s="78">
        <v>0</v>
      </c>
      <c r="BJ142" s="79">
        <v>0</v>
      </c>
      <c r="BK142" s="78">
        <v>0</v>
      </c>
      <c r="BL142" s="79">
        <v>0</v>
      </c>
      <c r="BM142" s="78">
        <v>0</v>
      </c>
      <c r="BN142" s="79">
        <v>0</v>
      </c>
      <c r="BO142" s="78">
        <v>0</v>
      </c>
      <c r="BP142" s="79">
        <v>0</v>
      </c>
      <c r="BQ142" s="78">
        <v>0</v>
      </c>
      <c r="BR142" s="79">
        <v>0</v>
      </c>
      <c r="BS142" s="78">
        <v>0</v>
      </c>
      <c r="BT142" s="79">
        <v>0</v>
      </c>
      <c r="BU142" s="78">
        <v>0</v>
      </c>
      <c r="BV142" s="79">
        <v>0</v>
      </c>
      <c r="BW142" s="78">
        <v>0</v>
      </c>
      <c r="BX142" s="79">
        <v>0</v>
      </c>
      <c r="BY142" s="78">
        <v>0</v>
      </c>
      <c r="BZ142" s="79">
        <v>0</v>
      </c>
      <c r="CA142" s="80">
        <v>0</v>
      </c>
      <c r="CB142" s="3"/>
      <c r="CC142" s="32"/>
      <c r="CD142" s="3"/>
      <c r="CE142" s="33"/>
      <c r="CF142" s="3"/>
      <c r="CG142" s="77">
        <v>0</v>
      </c>
      <c r="CH142" s="78">
        <v>0</v>
      </c>
      <c r="CI142" s="79">
        <v>0</v>
      </c>
      <c r="CJ142" s="78">
        <v>0</v>
      </c>
      <c r="CK142" s="79">
        <v>0</v>
      </c>
      <c r="CL142" s="78">
        <v>0</v>
      </c>
      <c r="CM142" s="79">
        <v>0</v>
      </c>
      <c r="CN142" s="78">
        <v>0</v>
      </c>
      <c r="CO142" s="79">
        <v>0</v>
      </c>
      <c r="CP142" s="78">
        <v>0</v>
      </c>
      <c r="CQ142" s="79">
        <v>0</v>
      </c>
      <c r="CR142" s="78">
        <v>0</v>
      </c>
      <c r="CS142" s="79">
        <v>0</v>
      </c>
      <c r="CT142" s="78">
        <v>0</v>
      </c>
      <c r="CU142" s="79">
        <v>0</v>
      </c>
      <c r="CV142" s="78">
        <v>0</v>
      </c>
      <c r="CW142" s="79">
        <v>0</v>
      </c>
      <c r="CX142" s="78">
        <v>0</v>
      </c>
      <c r="CY142" s="79">
        <v>0</v>
      </c>
      <c r="CZ142" s="78">
        <v>0</v>
      </c>
      <c r="DA142" s="79">
        <v>0</v>
      </c>
      <c r="DB142" s="78">
        <v>0</v>
      </c>
      <c r="DC142" s="79">
        <v>0</v>
      </c>
      <c r="DD142" s="78">
        <v>0</v>
      </c>
      <c r="DE142" s="79">
        <v>0</v>
      </c>
      <c r="DF142" s="78">
        <v>0</v>
      </c>
      <c r="DG142" s="79">
        <v>0</v>
      </c>
      <c r="DH142" s="78">
        <v>0</v>
      </c>
      <c r="DI142" s="79">
        <v>0</v>
      </c>
      <c r="DJ142" s="78">
        <v>0</v>
      </c>
      <c r="DK142" s="79">
        <v>0</v>
      </c>
      <c r="DL142" s="78">
        <v>0</v>
      </c>
      <c r="DM142" s="79">
        <v>0</v>
      </c>
      <c r="DN142" s="78">
        <v>0</v>
      </c>
      <c r="DO142" s="79">
        <v>0</v>
      </c>
      <c r="DP142" s="80">
        <v>0</v>
      </c>
      <c r="DQ142" s="3"/>
      <c r="DR142" s="34"/>
      <c r="DS142" s="3"/>
      <c r="DT142" s="77">
        <v>0</v>
      </c>
      <c r="DU142" s="78">
        <v>0</v>
      </c>
      <c r="DV142" s="79">
        <v>0</v>
      </c>
      <c r="DW142" s="78">
        <v>0</v>
      </c>
      <c r="DX142" s="79">
        <v>0</v>
      </c>
      <c r="DY142" s="78">
        <v>0</v>
      </c>
      <c r="DZ142" s="79">
        <v>0</v>
      </c>
      <c r="EA142" s="78">
        <v>0</v>
      </c>
      <c r="EB142" s="79">
        <v>0</v>
      </c>
      <c r="EC142" s="78">
        <v>0</v>
      </c>
      <c r="ED142" s="79">
        <v>0</v>
      </c>
      <c r="EE142" s="78">
        <v>0</v>
      </c>
      <c r="EF142" s="79">
        <v>0</v>
      </c>
      <c r="EG142" s="78">
        <v>0</v>
      </c>
      <c r="EH142" s="79">
        <v>0</v>
      </c>
      <c r="EI142" s="78">
        <v>0</v>
      </c>
      <c r="EJ142" s="79">
        <v>0</v>
      </c>
      <c r="EK142" s="78">
        <v>0</v>
      </c>
      <c r="EL142" s="79">
        <v>0</v>
      </c>
      <c r="EM142" s="78">
        <v>0</v>
      </c>
      <c r="EN142" s="79">
        <v>0</v>
      </c>
      <c r="EO142" s="78">
        <v>0</v>
      </c>
      <c r="EP142" s="79">
        <v>0</v>
      </c>
      <c r="EQ142" s="78">
        <v>0</v>
      </c>
      <c r="ER142" s="79">
        <v>0</v>
      </c>
      <c r="ES142" s="78">
        <v>0</v>
      </c>
      <c r="ET142" s="79">
        <v>0</v>
      </c>
      <c r="EU142" s="78">
        <v>0</v>
      </c>
      <c r="EV142" s="79">
        <v>0</v>
      </c>
      <c r="EW142" s="78">
        <v>0</v>
      </c>
      <c r="EX142" s="79">
        <v>0</v>
      </c>
      <c r="EY142" s="78">
        <v>0</v>
      </c>
      <c r="EZ142" s="79">
        <v>0</v>
      </c>
      <c r="FA142" s="78">
        <v>0</v>
      </c>
      <c r="FB142" s="79">
        <v>0</v>
      </c>
      <c r="FC142" s="80">
        <v>0</v>
      </c>
      <c r="FD142" s="3"/>
      <c r="FE142" s="35"/>
      <c r="FF142" s="3"/>
      <c r="FG142" s="36"/>
      <c r="FI142" s="81" t="b">
        <v>1</v>
      </c>
    </row>
    <row r="143" spans="2:165" hidden="1" outlineLevel="1">
      <c r="B143" s="38">
        <v>133</v>
      </c>
      <c r="C143" s="39" t="s">
        <v>66</v>
      </c>
      <c r="E143" s="40">
        <v>0</v>
      </c>
      <c r="F143" s="41">
        <v>0</v>
      </c>
      <c r="G143" s="42">
        <v>0</v>
      </c>
      <c r="H143" s="41">
        <v>0</v>
      </c>
      <c r="I143" s="42">
        <v>0</v>
      </c>
      <c r="J143" s="41">
        <v>0</v>
      </c>
      <c r="K143" s="42">
        <v>0</v>
      </c>
      <c r="L143" s="41">
        <v>0</v>
      </c>
      <c r="M143" s="42">
        <v>0</v>
      </c>
      <c r="N143" s="41">
        <v>0</v>
      </c>
      <c r="O143" s="42">
        <v>0</v>
      </c>
      <c r="P143" s="41">
        <v>0</v>
      </c>
      <c r="Q143" s="42">
        <v>0</v>
      </c>
      <c r="R143" s="41">
        <v>0</v>
      </c>
      <c r="S143" s="42">
        <v>0</v>
      </c>
      <c r="T143" s="41">
        <v>0</v>
      </c>
      <c r="U143" s="42">
        <v>0</v>
      </c>
      <c r="V143" s="41">
        <v>0</v>
      </c>
      <c r="W143" s="42">
        <v>0</v>
      </c>
      <c r="X143" s="41">
        <v>0</v>
      </c>
      <c r="Y143" s="42">
        <v>0</v>
      </c>
      <c r="Z143" s="41">
        <v>0</v>
      </c>
      <c r="AA143" s="42">
        <v>0</v>
      </c>
      <c r="AB143" s="41">
        <v>0</v>
      </c>
      <c r="AC143" s="42">
        <v>0</v>
      </c>
      <c r="AD143" s="41">
        <v>0</v>
      </c>
      <c r="AE143" s="42">
        <v>0</v>
      </c>
      <c r="AF143" s="41">
        <v>0</v>
      </c>
      <c r="AG143" s="42">
        <v>0</v>
      </c>
      <c r="AH143" s="41">
        <v>0</v>
      </c>
      <c r="AI143" s="42">
        <v>0</v>
      </c>
      <c r="AJ143" s="41">
        <v>0</v>
      </c>
      <c r="AK143" s="42">
        <v>0</v>
      </c>
      <c r="AL143" s="41">
        <v>0</v>
      </c>
      <c r="AM143" s="42">
        <v>0</v>
      </c>
      <c r="AN143" s="43">
        <v>0</v>
      </c>
      <c r="AO143" s="3"/>
      <c r="AP143" s="21"/>
      <c r="AQ143" s="3"/>
      <c r="AR143" s="40">
        <v>0</v>
      </c>
      <c r="AS143" s="41">
        <v>0</v>
      </c>
      <c r="AT143" s="42">
        <v>0</v>
      </c>
      <c r="AU143" s="41">
        <v>0</v>
      </c>
      <c r="AV143" s="42">
        <v>0</v>
      </c>
      <c r="AW143" s="41">
        <v>0</v>
      </c>
      <c r="AX143" s="42">
        <v>0</v>
      </c>
      <c r="AY143" s="41">
        <v>0</v>
      </c>
      <c r="AZ143" s="42">
        <v>0</v>
      </c>
      <c r="BA143" s="41">
        <v>0</v>
      </c>
      <c r="BB143" s="42">
        <v>0</v>
      </c>
      <c r="BC143" s="41">
        <v>0</v>
      </c>
      <c r="BD143" s="42">
        <v>0</v>
      </c>
      <c r="BE143" s="41">
        <v>0</v>
      </c>
      <c r="BF143" s="42">
        <v>0</v>
      </c>
      <c r="BG143" s="41">
        <v>0</v>
      </c>
      <c r="BH143" s="42">
        <v>0</v>
      </c>
      <c r="BI143" s="41">
        <v>0</v>
      </c>
      <c r="BJ143" s="42">
        <v>0</v>
      </c>
      <c r="BK143" s="41">
        <v>0</v>
      </c>
      <c r="BL143" s="42">
        <v>0</v>
      </c>
      <c r="BM143" s="41">
        <v>0</v>
      </c>
      <c r="BN143" s="42">
        <v>0</v>
      </c>
      <c r="BO143" s="41">
        <v>0</v>
      </c>
      <c r="BP143" s="42">
        <v>0</v>
      </c>
      <c r="BQ143" s="41">
        <v>0</v>
      </c>
      <c r="BR143" s="42">
        <v>0</v>
      </c>
      <c r="BS143" s="41">
        <v>0</v>
      </c>
      <c r="BT143" s="42">
        <v>0</v>
      </c>
      <c r="BU143" s="41">
        <v>0</v>
      </c>
      <c r="BV143" s="42">
        <v>0</v>
      </c>
      <c r="BW143" s="41">
        <v>0</v>
      </c>
      <c r="BX143" s="42">
        <v>0</v>
      </c>
      <c r="BY143" s="41">
        <v>0</v>
      </c>
      <c r="BZ143" s="42">
        <v>0</v>
      </c>
      <c r="CA143" s="43">
        <v>0</v>
      </c>
      <c r="CB143" s="3"/>
      <c r="CC143" s="32"/>
      <c r="CD143" s="3"/>
      <c r="CE143" s="33"/>
      <c r="CF143" s="3"/>
      <c r="CG143" s="40">
        <v>0</v>
      </c>
      <c r="CH143" s="41">
        <v>0</v>
      </c>
      <c r="CI143" s="42">
        <v>0</v>
      </c>
      <c r="CJ143" s="41">
        <v>0</v>
      </c>
      <c r="CK143" s="42">
        <v>0</v>
      </c>
      <c r="CL143" s="41">
        <v>0</v>
      </c>
      <c r="CM143" s="42">
        <v>0</v>
      </c>
      <c r="CN143" s="41">
        <v>0</v>
      </c>
      <c r="CO143" s="42">
        <v>0</v>
      </c>
      <c r="CP143" s="41">
        <v>0</v>
      </c>
      <c r="CQ143" s="42">
        <v>0</v>
      </c>
      <c r="CR143" s="41">
        <v>0</v>
      </c>
      <c r="CS143" s="42">
        <v>0</v>
      </c>
      <c r="CT143" s="41">
        <v>0</v>
      </c>
      <c r="CU143" s="42">
        <v>0</v>
      </c>
      <c r="CV143" s="41">
        <v>0</v>
      </c>
      <c r="CW143" s="42">
        <v>0</v>
      </c>
      <c r="CX143" s="41">
        <v>0</v>
      </c>
      <c r="CY143" s="42">
        <v>0</v>
      </c>
      <c r="CZ143" s="41">
        <v>0</v>
      </c>
      <c r="DA143" s="42">
        <v>0</v>
      </c>
      <c r="DB143" s="41">
        <v>0</v>
      </c>
      <c r="DC143" s="42">
        <v>0</v>
      </c>
      <c r="DD143" s="41">
        <v>0</v>
      </c>
      <c r="DE143" s="42">
        <v>0</v>
      </c>
      <c r="DF143" s="41">
        <v>0</v>
      </c>
      <c r="DG143" s="42">
        <v>0</v>
      </c>
      <c r="DH143" s="41">
        <v>0</v>
      </c>
      <c r="DI143" s="42">
        <v>0</v>
      </c>
      <c r="DJ143" s="41">
        <v>0</v>
      </c>
      <c r="DK143" s="42">
        <v>0</v>
      </c>
      <c r="DL143" s="41">
        <v>0</v>
      </c>
      <c r="DM143" s="42">
        <v>0</v>
      </c>
      <c r="DN143" s="41">
        <v>0</v>
      </c>
      <c r="DO143" s="42">
        <v>0</v>
      </c>
      <c r="DP143" s="43">
        <v>0</v>
      </c>
      <c r="DQ143" s="3"/>
      <c r="DR143" s="34"/>
      <c r="DS143" s="3"/>
      <c r="DT143" s="40">
        <v>0</v>
      </c>
      <c r="DU143" s="41">
        <v>0</v>
      </c>
      <c r="DV143" s="42">
        <v>0</v>
      </c>
      <c r="DW143" s="41">
        <v>0</v>
      </c>
      <c r="DX143" s="42">
        <v>0</v>
      </c>
      <c r="DY143" s="41">
        <v>0</v>
      </c>
      <c r="DZ143" s="42">
        <v>0</v>
      </c>
      <c r="EA143" s="41">
        <v>0</v>
      </c>
      <c r="EB143" s="42">
        <v>0</v>
      </c>
      <c r="EC143" s="41">
        <v>0</v>
      </c>
      <c r="ED143" s="42">
        <v>0</v>
      </c>
      <c r="EE143" s="41">
        <v>0</v>
      </c>
      <c r="EF143" s="42">
        <v>0</v>
      </c>
      <c r="EG143" s="41">
        <v>0</v>
      </c>
      <c r="EH143" s="42">
        <v>0</v>
      </c>
      <c r="EI143" s="41">
        <v>0</v>
      </c>
      <c r="EJ143" s="42">
        <v>0</v>
      </c>
      <c r="EK143" s="41">
        <v>0</v>
      </c>
      <c r="EL143" s="42">
        <v>0</v>
      </c>
      <c r="EM143" s="41">
        <v>0</v>
      </c>
      <c r="EN143" s="42">
        <v>0</v>
      </c>
      <c r="EO143" s="41">
        <v>0</v>
      </c>
      <c r="EP143" s="42">
        <v>0</v>
      </c>
      <c r="EQ143" s="41">
        <v>0</v>
      </c>
      <c r="ER143" s="42">
        <v>0</v>
      </c>
      <c r="ES143" s="41">
        <v>0</v>
      </c>
      <c r="ET143" s="42">
        <v>0</v>
      </c>
      <c r="EU143" s="41">
        <v>0</v>
      </c>
      <c r="EV143" s="42">
        <v>0</v>
      </c>
      <c r="EW143" s="41">
        <v>0</v>
      </c>
      <c r="EX143" s="42">
        <v>0</v>
      </c>
      <c r="EY143" s="41">
        <v>0</v>
      </c>
      <c r="EZ143" s="42">
        <v>0</v>
      </c>
      <c r="FA143" s="41">
        <v>0</v>
      </c>
      <c r="FB143" s="42">
        <v>0</v>
      </c>
      <c r="FC143" s="43">
        <v>0</v>
      </c>
      <c r="FD143" s="3"/>
      <c r="FE143" s="35"/>
      <c r="FF143" s="3"/>
      <c r="FG143" s="36"/>
      <c r="FI143" s="44" t="b">
        <v>1</v>
      </c>
    </row>
    <row r="144" spans="2:165" hidden="1" outlineLevel="1">
      <c r="B144" s="45">
        <v>134</v>
      </c>
      <c r="C144" s="46" t="s">
        <v>67</v>
      </c>
      <c r="E144" s="47">
        <v>0</v>
      </c>
      <c r="F144" s="48">
        <v>0</v>
      </c>
      <c r="G144" s="49">
        <v>0</v>
      </c>
      <c r="H144" s="48">
        <v>0</v>
      </c>
      <c r="I144" s="49">
        <v>0</v>
      </c>
      <c r="J144" s="48">
        <v>0</v>
      </c>
      <c r="K144" s="49">
        <v>0</v>
      </c>
      <c r="L144" s="48">
        <v>0</v>
      </c>
      <c r="M144" s="49">
        <v>0</v>
      </c>
      <c r="N144" s="48">
        <v>0</v>
      </c>
      <c r="O144" s="49">
        <v>0</v>
      </c>
      <c r="P144" s="48">
        <v>0</v>
      </c>
      <c r="Q144" s="49">
        <v>0</v>
      </c>
      <c r="R144" s="48">
        <v>0</v>
      </c>
      <c r="S144" s="49">
        <v>0</v>
      </c>
      <c r="T144" s="48">
        <v>0</v>
      </c>
      <c r="U144" s="49">
        <v>0</v>
      </c>
      <c r="V144" s="48">
        <v>0</v>
      </c>
      <c r="W144" s="49">
        <v>0</v>
      </c>
      <c r="X144" s="48">
        <v>0</v>
      </c>
      <c r="Y144" s="49">
        <v>0</v>
      </c>
      <c r="Z144" s="48">
        <v>0</v>
      </c>
      <c r="AA144" s="49">
        <v>0</v>
      </c>
      <c r="AB144" s="48">
        <v>0</v>
      </c>
      <c r="AC144" s="49">
        <v>0</v>
      </c>
      <c r="AD144" s="48">
        <v>0</v>
      </c>
      <c r="AE144" s="49">
        <v>0</v>
      </c>
      <c r="AF144" s="48">
        <v>0</v>
      </c>
      <c r="AG144" s="49">
        <v>0</v>
      </c>
      <c r="AH144" s="48">
        <v>0</v>
      </c>
      <c r="AI144" s="49">
        <v>0</v>
      </c>
      <c r="AJ144" s="48">
        <v>0</v>
      </c>
      <c r="AK144" s="49">
        <v>0</v>
      </c>
      <c r="AL144" s="48">
        <v>0</v>
      </c>
      <c r="AM144" s="49">
        <v>0</v>
      </c>
      <c r="AN144" s="50">
        <v>0</v>
      </c>
      <c r="AO144" s="3"/>
      <c r="AP144" s="21"/>
      <c r="AQ144" s="3"/>
      <c r="AR144" s="47">
        <v>0</v>
      </c>
      <c r="AS144" s="48">
        <v>0</v>
      </c>
      <c r="AT144" s="49">
        <v>0</v>
      </c>
      <c r="AU144" s="48">
        <v>0</v>
      </c>
      <c r="AV144" s="49">
        <v>0</v>
      </c>
      <c r="AW144" s="48">
        <v>0</v>
      </c>
      <c r="AX144" s="49">
        <v>0</v>
      </c>
      <c r="AY144" s="48">
        <v>0</v>
      </c>
      <c r="AZ144" s="49">
        <v>0</v>
      </c>
      <c r="BA144" s="48">
        <v>0</v>
      </c>
      <c r="BB144" s="49">
        <v>0</v>
      </c>
      <c r="BC144" s="48">
        <v>0</v>
      </c>
      <c r="BD144" s="49">
        <v>0</v>
      </c>
      <c r="BE144" s="48">
        <v>0</v>
      </c>
      <c r="BF144" s="49">
        <v>0</v>
      </c>
      <c r="BG144" s="48">
        <v>0</v>
      </c>
      <c r="BH144" s="49">
        <v>0</v>
      </c>
      <c r="BI144" s="48">
        <v>0</v>
      </c>
      <c r="BJ144" s="49">
        <v>0</v>
      </c>
      <c r="BK144" s="48">
        <v>0</v>
      </c>
      <c r="BL144" s="49">
        <v>0</v>
      </c>
      <c r="BM144" s="48">
        <v>0</v>
      </c>
      <c r="BN144" s="49">
        <v>0</v>
      </c>
      <c r="BO144" s="48">
        <v>0</v>
      </c>
      <c r="BP144" s="49">
        <v>0</v>
      </c>
      <c r="BQ144" s="48">
        <v>0</v>
      </c>
      <c r="BR144" s="49">
        <v>0</v>
      </c>
      <c r="BS144" s="48">
        <v>0</v>
      </c>
      <c r="BT144" s="49">
        <v>0</v>
      </c>
      <c r="BU144" s="48">
        <v>0</v>
      </c>
      <c r="BV144" s="49">
        <v>0</v>
      </c>
      <c r="BW144" s="48">
        <v>0</v>
      </c>
      <c r="BX144" s="49">
        <v>0</v>
      </c>
      <c r="BY144" s="48">
        <v>0</v>
      </c>
      <c r="BZ144" s="49">
        <v>0</v>
      </c>
      <c r="CA144" s="50">
        <v>0</v>
      </c>
      <c r="CB144" s="3"/>
      <c r="CC144" s="32"/>
      <c r="CD144" s="3"/>
      <c r="CE144" s="33"/>
      <c r="CF144" s="3"/>
      <c r="CG144" s="47">
        <v>0</v>
      </c>
      <c r="CH144" s="48">
        <v>0</v>
      </c>
      <c r="CI144" s="49">
        <v>0</v>
      </c>
      <c r="CJ144" s="48">
        <v>0</v>
      </c>
      <c r="CK144" s="49">
        <v>0</v>
      </c>
      <c r="CL144" s="48">
        <v>0</v>
      </c>
      <c r="CM144" s="49">
        <v>0</v>
      </c>
      <c r="CN144" s="48">
        <v>0</v>
      </c>
      <c r="CO144" s="49">
        <v>0</v>
      </c>
      <c r="CP144" s="48">
        <v>0</v>
      </c>
      <c r="CQ144" s="49">
        <v>0</v>
      </c>
      <c r="CR144" s="48">
        <v>0</v>
      </c>
      <c r="CS144" s="49">
        <v>0</v>
      </c>
      <c r="CT144" s="48">
        <v>0</v>
      </c>
      <c r="CU144" s="49">
        <v>0</v>
      </c>
      <c r="CV144" s="48">
        <v>0</v>
      </c>
      <c r="CW144" s="49">
        <v>0</v>
      </c>
      <c r="CX144" s="48">
        <v>0</v>
      </c>
      <c r="CY144" s="49">
        <v>0</v>
      </c>
      <c r="CZ144" s="48">
        <v>0</v>
      </c>
      <c r="DA144" s="49">
        <v>0</v>
      </c>
      <c r="DB144" s="48">
        <v>0</v>
      </c>
      <c r="DC144" s="49">
        <v>0</v>
      </c>
      <c r="DD144" s="48">
        <v>0</v>
      </c>
      <c r="DE144" s="49">
        <v>0</v>
      </c>
      <c r="DF144" s="48">
        <v>0</v>
      </c>
      <c r="DG144" s="49">
        <v>0</v>
      </c>
      <c r="DH144" s="48">
        <v>0</v>
      </c>
      <c r="DI144" s="49">
        <v>0</v>
      </c>
      <c r="DJ144" s="48">
        <v>0</v>
      </c>
      <c r="DK144" s="49">
        <v>0</v>
      </c>
      <c r="DL144" s="48">
        <v>0</v>
      </c>
      <c r="DM144" s="49">
        <v>0</v>
      </c>
      <c r="DN144" s="48">
        <v>0</v>
      </c>
      <c r="DO144" s="49">
        <v>0</v>
      </c>
      <c r="DP144" s="50">
        <v>0</v>
      </c>
      <c r="DQ144" s="3"/>
      <c r="DR144" s="34"/>
      <c r="DS144" s="3"/>
      <c r="DT144" s="47">
        <v>0</v>
      </c>
      <c r="DU144" s="48">
        <v>0</v>
      </c>
      <c r="DV144" s="49">
        <v>0</v>
      </c>
      <c r="DW144" s="48">
        <v>0</v>
      </c>
      <c r="DX144" s="49">
        <v>0</v>
      </c>
      <c r="DY144" s="48">
        <v>0</v>
      </c>
      <c r="DZ144" s="49">
        <v>0</v>
      </c>
      <c r="EA144" s="48">
        <v>0</v>
      </c>
      <c r="EB144" s="49">
        <v>0</v>
      </c>
      <c r="EC144" s="48">
        <v>0</v>
      </c>
      <c r="ED144" s="49">
        <v>0</v>
      </c>
      <c r="EE144" s="48">
        <v>0</v>
      </c>
      <c r="EF144" s="49">
        <v>0</v>
      </c>
      <c r="EG144" s="48">
        <v>0</v>
      </c>
      <c r="EH144" s="49">
        <v>0</v>
      </c>
      <c r="EI144" s="48">
        <v>0</v>
      </c>
      <c r="EJ144" s="49">
        <v>0</v>
      </c>
      <c r="EK144" s="48">
        <v>0</v>
      </c>
      <c r="EL144" s="49">
        <v>0</v>
      </c>
      <c r="EM144" s="48">
        <v>0</v>
      </c>
      <c r="EN144" s="49">
        <v>0</v>
      </c>
      <c r="EO144" s="48">
        <v>0</v>
      </c>
      <c r="EP144" s="49">
        <v>0</v>
      </c>
      <c r="EQ144" s="48">
        <v>0</v>
      </c>
      <c r="ER144" s="49">
        <v>0</v>
      </c>
      <c r="ES144" s="48">
        <v>0</v>
      </c>
      <c r="ET144" s="49">
        <v>0</v>
      </c>
      <c r="EU144" s="48">
        <v>0</v>
      </c>
      <c r="EV144" s="49">
        <v>0</v>
      </c>
      <c r="EW144" s="48">
        <v>0</v>
      </c>
      <c r="EX144" s="49">
        <v>0</v>
      </c>
      <c r="EY144" s="48">
        <v>0</v>
      </c>
      <c r="EZ144" s="49">
        <v>0</v>
      </c>
      <c r="FA144" s="48">
        <v>0</v>
      </c>
      <c r="FB144" s="49">
        <v>0</v>
      </c>
      <c r="FC144" s="50">
        <v>0</v>
      </c>
      <c r="FD144" s="3"/>
      <c r="FE144" s="35"/>
      <c r="FF144" s="3"/>
      <c r="FG144" s="36"/>
      <c r="FI144" s="51" t="b">
        <v>1</v>
      </c>
    </row>
    <row r="145" spans="1:165" hidden="1" outlineLevel="1">
      <c r="B145" s="59">
        <v>135</v>
      </c>
      <c r="C145" s="60" t="s">
        <v>68</v>
      </c>
      <c r="E145" s="61">
        <v>0</v>
      </c>
      <c r="F145" s="62">
        <v>0</v>
      </c>
      <c r="G145" s="63">
        <v>0</v>
      </c>
      <c r="H145" s="62">
        <v>0</v>
      </c>
      <c r="I145" s="63">
        <v>0</v>
      </c>
      <c r="J145" s="62">
        <v>0</v>
      </c>
      <c r="K145" s="63">
        <v>0</v>
      </c>
      <c r="L145" s="62">
        <v>0</v>
      </c>
      <c r="M145" s="63">
        <v>0</v>
      </c>
      <c r="N145" s="62">
        <v>0</v>
      </c>
      <c r="O145" s="63">
        <v>0</v>
      </c>
      <c r="P145" s="62">
        <v>0</v>
      </c>
      <c r="Q145" s="63">
        <v>0</v>
      </c>
      <c r="R145" s="62">
        <v>0</v>
      </c>
      <c r="S145" s="63">
        <v>0</v>
      </c>
      <c r="T145" s="62">
        <v>0</v>
      </c>
      <c r="U145" s="63">
        <v>0</v>
      </c>
      <c r="V145" s="62">
        <v>0</v>
      </c>
      <c r="W145" s="63">
        <v>0</v>
      </c>
      <c r="X145" s="62">
        <v>0</v>
      </c>
      <c r="Y145" s="63">
        <v>0</v>
      </c>
      <c r="Z145" s="62">
        <v>0</v>
      </c>
      <c r="AA145" s="63">
        <v>0</v>
      </c>
      <c r="AB145" s="62">
        <v>0</v>
      </c>
      <c r="AC145" s="63">
        <v>0</v>
      </c>
      <c r="AD145" s="62">
        <v>0</v>
      </c>
      <c r="AE145" s="63">
        <v>0</v>
      </c>
      <c r="AF145" s="62">
        <v>0</v>
      </c>
      <c r="AG145" s="63">
        <v>0</v>
      </c>
      <c r="AH145" s="62">
        <v>0</v>
      </c>
      <c r="AI145" s="63">
        <v>0</v>
      </c>
      <c r="AJ145" s="62">
        <v>0</v>
      </c>
      <c r="AK145" s="63">
        <v>0</v>
      </c>
      <c r="AL145" s="62">
        <v>0</v>
      </c>
      <c r="AM145" s="63">
        <v>0</v>
      </c>
      <c r="AN145" s="64">
        <v>0</v>
      </c>
      <c r="AO145" s="3"/>
      <c r="AP145" s="21"/>
      <c r="AQ145" s="3"/>
      <c r="AR145" s="61">
        <v>0</v>
      </c>
      <c r="AS145" s="62">
        <v>0</v>
      </c>
      <c r="AT145" s="63">
        <v>0</v>
      </c>
      <c r="AU145" s="62">
        <v>0</v>
      </c>
      <c r="AV145" s="63">
        <v>0</v>
      </c>
      <c r="AW145" s="62">
        <v>0</v>
      </c>
      <c r="AX145" s="63">
        <v>0</v>
      </c>
      <c r="AY145" s="62">
        <v>0</v>
      </c>
      <c r="AZ145" s="63">
        <v>0</v>
      </c>
      <c r="BA145" s="62">
        <v>0</v>
      </c>
      <c r="BB145" s="63">
        <v>0</v>
      </c>
      <c r="BC145" s="62">
        <v>0</v>
      </c>
      <c r="BD145" s="63">
        <v>0</v>
      </c>
      <c r="BE145" s="62">
        <v>0</v>
      </c>
      <c r="BF145" s="63">
        <v>0</v>
      </c>
      <c r="BG145" s="62">
        <v>0</v>
      </c>
      <c r="BH145" s="63">
        <v>0</v>
      </c>
      <c r="BI145" s="62">
        <v>0</v>
      </c>
      <c r="BJ145" s="63">
        <v>0</v>
      </c>
      <c r="BK145" s="62">
        <v>0</v>
      </c>
      <c r="BL145" s="63">
        <v>0</v>
      </c>
      <c r="BM145" s="62">
        <v>0</v>
      </c>
      <c r="BN145" s="63">
        <v>0</v>
      </c>
      <c r="BO145" s="62">
        <v>0</v>
      </c>
      <c r="BP145" s="63">
        <v>0</v>
      </c>
      <c r="BQ145" s="62">
        <v>0</v>
      </c>
      <c r="BR145" s="63">
        <v>0</v>
      </c>
      <c r="BS145" s="62">
        <v>0</v>
      </c>
      <c r="BT145" s="63">
        <v>0</v>
      </c>
      <c r="BU145" s="62">
        <v>0</v>
      </c>
      <c r="BV145" s="63">
        <v>0</v>
      </c>
      <c r="BW145" s="62">
        <v>0</v>
      </c>
      <c r="BX145" s="63">
        <v>0</v>
      </c>
      <c r="BY145" s="62">
        <v>0</v>
      </c>
      <c r="BZ145" s="63">
        <v>0</v>
      </c>
      <c r="CA145" s="64">
        <v>0</v>
      </c>
      <c r="CB145" s="3"/>
      <c r="CC145" s="32"/>
      <c r="CD145" s="3"/>
      <c r="CE145" s="33"/>
      <c r="CF145" s="3"/>
      <c r="CG145" s="61">
        <v>0</v>
      </c>
      <c r="CH145" s="62">
        <v>0</v>
      </c>
      <c r="CI145" s="63">
        <v>0</v>
      </c>
      <c r="CJ145" s="62">
        <v>0</v>
      </c>
      <c r="CK145" s="63">
        <v>0</v>
      </c>
      <c r="CL145" s="62">
        <v>0</v>
      </c>
      <c r="CM145" s="63">
        <v>0</v>
      </c>
      <c r="CN145" s="62">
        <v>0</v>
      </c>
      <c r="CO145" s="63">
        <v>0</v>
      </c>
      <c r="CP145" s="62">
        <v>0</v>
      </c>
      <c r="CQ145" s="63">
        <v>0</v>
      </c>
      <c r="CR145" s="62">
        <v>0</v>
      </c>
      <c r="CS145" s="63">
        <v>0</v>
      </c>
      <c r="CT145" s="62">
        <v>0</v>
      </c>
      <c r="CU145" s="63">
        <v>0</v>
      </c>
      <c r="CV145" s="62">
        <v>0</v>
      </c>
      <c r="CW145" s="63">
        <v>0</v>
      </c>
      <c r="CX145" s="62">
        <v>0</v>
      </c>
      <c r="CY145" s="63">
        <v>0</v>
      </c>
      <c r="CZ145" s="62">
        <v>0</v>
      </c>
      <c r="DA145" s="63">
        <v>0</v>
      </c>
      <c r="DB145" s="62">
        <v>0</v>
      </c>
      <c r="DC145" s="63">
        <v>0</v>
      </c>
      <c r="DD145" s="62">
        <v>0</v>
      </c>
      <c r="DE145" s="63">
        <v>0</v>
      </c>
      <c r="DF145" s="62">
        <v>0</v>
      </c>
      <c r="DG145" s="63">
        <v>0</v>
      </c>
      <c r="DH145" s="62">
        <v>0</v>
      </c>
      <c r="DI145" s="63">
        <v>0</v>
      </c>
      <c r="DJ145" s="62">
        <v>0</v>
      </c>
      <c r="DK145" s="63">
        <v>0</v>
      </c>
      <c r="DL145" s="62">
        <v>0</v>
      </c>
      <c r="DM145" s="63">
        <v>0</v>
      </c>
      <c r="DN145" s="62">
        <v>0</v>
      </c>
      <c r="DO145" s="63">
        <v>0</v>
      </c>
      <c r="DP145" s="64">
        <v>0</v>
      </c>
      <c r="DQ145" s="3"/>
      <c r="DR145" s="34"/>
      <c r="DS145" s="3"/>
      <c r="DT145" s="61">
        <v>0</v>
      </c>
      <c r="DU145" s="62">
        <v>0</v>
      </c>
      <c r="DV145" s="63">
        <v>0</v>
      </c>
      <c r="DW145" s="62">
        <v>0</v>
      </c>
      <c r="DX145" s="63">
        <v>0</v>
      </c>
      <c r="DY145" s="62">
        <v>0</v>
      </c>
      <c r="DZ145" s="63">
        <v>0</v>
      </c>
      <c r="EA145" s="62">
        <v>0</v>
      </c>
      <c r="EB145" s="63">
        <v>0</v>
      </c>
      <c r="EC145" s="62">
        <v>0</v>
      </c>
      <c r="ED145" s="63">
        <v>0</v>
      </c>
      <c r="EE145" s="62">
        <v>0</v>
      </c>
      <c r="EF145" s="63">
        <v>0</v>
      </c>
      <c r="EG145" s="62">
        <v>0</v>
      </c>
      <c r="EH145" s="63">
        <v>0</v>
      </c>
      <c r="EI145" s="62">
        <v>0</v>
      </c>
      <c r="EJ145" s="63">
        <v>0</v>
      </c>
      <c r="EK145" s="62">
        <v>0</v>
      </c>
      <c r="EL145" s="63">
        <v>0</v>
      </c>
      <c r="EM145" s="62">
        <v>0</v>
      </c>
      <c r="EN145" s="63">
        <v>0</v>
      </c>
      <c r="EO145" s="62">
        <v>0</v>
      </c>
      <c r="EP145" s="63">
        <v>0</v>
      </c>
      <c r="EQ145" s="62">
        <v>0</v>
      </c>
      <c r="ER145" s="63">
        <v>0</v>
      </c>
      <c r="ES145" s="62">
        <v>0</v>
      </c>
      <c r="ET145" s="63">
        <v>0</v>
      </c>
      <c r="EU145" s="62">
        <v>0</v>
      </c>
      <c r="EV145" s="63">
        <v>0</v>
      </c>
      <c r="EW145" s="62">
        <v>0</v>
      </c>
      <c r="EX145" s="63">
        <v>0</v>
      </c>
      <c r="EY145" s="62">
        <v>0</v>
      </c>
      <c r="EZ145" s="63">
        <v>0</v>
      </c>
      <c r="FA145" s="62">
        <v>0</v>
      </c>
      <c r="FB145" s="63">
        <v>0</v>
      </c>
      <c r="FC145" s="64">
        <v>0</v>
      </c>
      <c r="FD145" s="3"/>
      <c r="FE145" s="35"/>
      <c r="FF145" s="3"/>
      <c r="FG145" s="36"/>
      <c r="FI145" s="65" t="b">
        <v>1</v>
      </c>
    </row>
    <row r="146" spans="1:165" hidden="1" outlineLevel="1">
      <c r="B146" s="66">
        <v>136</v>
      </c>
      <c r="C146" s="84" t="s">
        <v>69</v>
      </c>
      <c r="E146" s="68">
        <v>0</v>
      </c>
      <c r="F146" s="69">
        <v>0</v>
      </c>
      <c r="G146" s="70">
        <v>0</v>
      </c>
      <c r="H146" s="69">
        <v>0</v>
      </c>
      <c r="I146" s="70">
        <v>0</v>
      </c>
      <c r="J146" s="69">
        <v>0</v>
      </c>
      <c r="K146" s="70">
        <v>0</v>
      </c>
      <c r="L146" s="69">
        <v>0</v>
      </c>
      <c r="M146" s="70">
        <v>0</v>
      </c>
      <c r="N146" s="69">
        <v>0</v>
      </c>
      <c r="O146" s="70">
        <v>0</v>
      </c>
      <c r="P146" s="69">
        <v>0</v>
      </c>
      <c r="Q146" s="70">
        <v>0</v>
      </c>
      <c r="R146" s="69">
        <v>0</v>
      </c>
      <c r="S146" s="70">
        <v>0</v>
      </c>
      <c r="T146" s="69">
        <v>0</v>
      </c>
      <c r="U146" s="70">
        <v>0</v>
      </c>
      <c r="V146" s="69">
        <v>0</v>
      </c>
      <c r="W146" s="70">
        <v>0</v>
      </c>
      <c r="X146" s="69">
        <v>0</v>
      </c>
      <c r="Y146" s="70">
        <v>0</v>
      </c>
      <c r="Z146" s="69">
        <v>0</v>
      </c>
      <c r="AA146" s="70">
        <v>0</v>
      </c>
      <c r="AB146" s="69">
        <v>0</v>
      </c>
      <c r="AC146" s="70">
        <v>0</v>
      </c>
      <c r="AD146" s="69">
        <v>0</v>
      </c>
      <c r="AE146" s="70">
        <v>0</v>
      </c>
      <c r="AF146" s="69">
        <v>0</v>
      </c>
      <c r="AG146" s="70">
        <v>0</v>
      </c>
      <c r="AH146" s="69">
        <v>0</v>
      </c>
      <c r="AI146" s="70">
        <v>0</v>
      </c>
      <c r="AJ146" s="69">
        <v>0</v>
      </c>
      <c r="AK146" s="70">
        <v>0</v>
      </c>
      <c r="AL146" s="69">
        <v>0</v>
      </c>
      <c r="AM146" s="70">
        <v>0</v>
      </c>
      <c r="AN146" s="71">
        <v>0</v>
      </c>
      <c r="AO146" s="3"/>
      <c r="AP146" s="21"/>
      <c r="AQ146" s="3"/>
      <c r="AR146" s="68">
        <v>0</v>
      </c>
      <c r="AS146" s="69">
        <v>0</v>
      </c>
      <c r="AT146" s="70">
        <v>0</v>
      </c>
      <c r="AU146" s="69">
        <v>0</v>
      </c>
      <c r="AV146" s="70">
        <v>0</v>
      </c>
      <c r="AW146" s="69">
        <v>0</v>
      </c>
      <c r="AX146" s="70">
        <v>0</v>
      </c>
      <c r="AY146" s="69">
        <v>0</v>
      </c>
      <c r="AZ146" s="70">
        <v>0</v>
      </c>
      <c r="BA146" s="69">
        <v>0</v>
      </c>
      <c r="BB146" s="70">
        <v>0</v>
      </c>
      <c r="BC146" s="69">
        <v>0</v>
      </c>
      <c r="BD146" s="70">
        <v>0</v>
      </c>
      <c r="BE146" s="69">
        <v>0</v>
      </c>
      <c r="BF146" s="70">
        <v>0</v>
      </c>
      <c r="BG146" s="69">
        <v>0</v>
      </c>
      <c r="BH146" s="70">
        <v>0</v>
      </c>
      <c r="BI146" s="69">
        <v>0</v>
      </c>
      <c r="BJ146" s="70">
        <v>0</v>
      </c>
      <c r="BK146" s="69">
        <v>0</v>
      </c>
      <c r="BL146" s="70">
        <v>0</v>
      </c>
      <c r="BM146" s="69">
        <v>0</v>
      </c>
      <c r="BN146" s="70">
        <v>0</v>
      </c>
      <c r="BO146" s="69">
        <v>0</v>
      </c>
      <c r="BP146" s="70">
        <v>0</v>
      </c>
      <c r="BQ146" s="69">
        <v>0</v>
      </c>
      <c r="BR146" s="70">
        <v>0</v>
      </c>
      <c r="BS146" s="69">
        <v>0</v>
      </c>
      <c r="BT146" s="70">
        <v>0</v>
      </c>
      <c r="BU146" s="69">
        <v>0</v>
      </c>
      <c r="BV146" s="70">
        <v>0</v>
      </c>
      <c r="BW146" s="69">
        <v>0</v>
      </c>
      <c r="BX146" s="70">
        <v>0</v>
      </c>
      <c r="BY146" s="69">
        <v>0</v>
      </c>
      <c r="BZ146" s="70">
        <v>0</v>
      </c>
      <c r="CA146" s="71">
        <v>0</v>
      </c>
      <c r="CB146" s="3"/>
      <c r="CC146" s="32"/>
      <c r="CD146" s="3"/>
      <c r="CE146" s="33"/>
      <c r="CF146" s="3"/>
      <c r="CG146" s="68">
        <v>0</v>
      </c>
      <c r="CH146" s="69">
        <v>0</v>
      </c>
      <c r="CI146" s="70">
        <v>0</v>
      </c>
      <c r="CJ146" s="69">
        <v>0</v>
      </c>
      <c r="CK146" s="70">
        <v>0</v>
      </c>
      <c r="CL146" s="69">
        <v>0</v>
      </c>
      <c r="CM146" s="70">
        <v>0</v>
      </c>
      <c r="CN146" s="69">
        <v>0</v>
      </c>
      <c r="CO146" s="70">
        <v>0</v>
      </c>
      <c r="CP146" s="69">
        <v>0</v>
      </c>
      <c r="CQ146" s="70">
        <v>0</v>
      </c>
      <c r="CR146" s="69">
        <v>0</v>
      </c>
      <c r="CS146" s="70">
        <v>0</v>
      </c>
      <c r="CT146" s="69">
        <v>0</v>
      </c>
      <c r="CU146" s="70">
        <v>0</v>
      </c>
      <c r="CV146" s="69">
        <v>0</v>
      </c>
      <c r="CW146" s="70">
        <v>0</v>
      </c>
      <c r="CX146" s="69">
        <v>0</v>
      </c>
      <c r="CY146" s="70">
        <v>0</v>
      </c>
      <c r="CZ146" s="69">
        <v>0</v>
      </c>
      <c r="DA146" s="70">
        <v>0</v>
      </c>
      <c r="DB146" s="69">
        <v>0</v>
      </c>
      <c r="DC146" s="70">
        <v>0</v>
      </c>
      <c r="DD146" s="69">
        <v>0</v>
      </c>
      <c r="DE146" s="70">
        <v>0</v>
      </c>
      <c r="DF146" s="69">
        <v>0</v>
      </c>
      <c r="DG146" s="70">
        <v>0</v>
      </c>
      <c r="DH146" s="69">
        <v>0</v>
      </c>
      <c r="DI146" s="70">
        <v>0</v>
      </c>
      <c r="DJ146" s="69">
        <v>0</v>
      </c>
      <c r="DK146" s="70">
        <v>0</v>
      </c>
      <c r="DL146" s="69">
        <v>0</v>
      </c>
      <c r="DM146" s="70">
        <v>0</v>
      </c>
      <c r="DN146" s="69">
        <v>0</v>
      </c>
      <c r="DO146" s="70">
        <v>0</v>
      </c>
      <c r="DP146" s="71">
        <v>0</v>
      </c>
      <c r="DQ146" s="3"/>
      <c r="DR146" s="34"/>
      <c r="DS146" s="3"/>
      <c r="DT146" s="68">
        <v>0</v>
      </c>
      <c r="DU146" s="69">
        <v>0</v>
      </c>
      <c r="DV146" s="70">
        <v>0</v>
      </c>
      <c r="DW146" s="69">
        <v>0</v>
      </c>
      <c r="DX146" s="70">
        <v>0</v>
      </c>
      <c r="DY146" s="69">
        <v>0</v>
      </c>
      <c r="DZ146" s="70">
        <v>0</v>
      </c>
      <c r="EA146" s="69">
        <v>0</v>
      </c>
      <c r="EB146" s="70">
        <v>0</v>
      </c>
      <c r="EC146" s="69">
        <v>0</v>
      </c>
      <c r="ED146" s="70">
        <v>0</v>
      </c>
      <c r="EE146" s="69">
        <v>0</v>
      </c>
      <c r="EF146" s="70">
        <v>0</v>
      </c>
      <c r="EG146" s="69">
        <v>0</v>
      </c>
      <c r="EH146" s="70">
        <v>0</v>
      </c>
      <c r="EI146" s="69">
        <v>0</v>
      </c>
      <c r="EJ146" s="70">
        <v>0</v>
      </c>
      <c r="EK146" s="69">
        <v>0</v>
      </c>
      <c r="EL146" s="70">
        <v>0</v>
      </c>
      <c r="EM146" s="69">
        <v>0</v>
      </c>
      <c r="EN146" s="70">
        <v>0</v>
      </c>
      <c r="EO146" s="69">
        <v>0</v>
      </c>
      <c r="EP146" s="70">
        <v>0</v>
      </c>
      <c r="EQ146" s="69">
        <v>0</v>
      </c>
      <c r="ER146" s="70">
        <v>0</v>
      </c>
      <c r="ES146" s="69">
        <v>0</v>
      </c>
      <c r="ET146" s="70">
        <v>0</v>
      </c>
      <c r="EU146" s="69">
        <v>0</v>
      </c>
      <c r="EV146" s="70">
        <v>0</v>
      </c>
      <c r="EW146" s="69">
        <v>0</v>
      </c>
      <c r="EX146" s="70">
        <v>0</v>
      </c>
      <c r="EY146" s="69">
        <v>0</v>
      </c>
      <c r="EZ146" s="70">
        <v>0</v>
      </c>
      <c r="FA146" s="69">
        <v>0</v>
      </c>
      <c r="FB146" s="70">
        <v>0</v>
      </c>
      <c r="FC146" s="71">
        <v>0</v>
      </c>
      <c r="FD146" s="3"/>
      <c r="FE146" s="35"/>
      <c r="FF146" s="3"/>
      <c r="FG146" s="36"/>
      <c r="FI146" s="72" t="b">
        <v>1</v>
      </c>
    </row>
    <row r="147" spans="1:165" hidden="1" outlineLevel="1">
      <c r="B147" s="52">
        <v>137</v>
      </c>
      <c r="C147" s="53" t="s">
        <v>70</v>
      </c>
      <c r="E147" s="54">
        <v>0</v>
      </c>
      <c r="F147" s="55">
        <v>0</v>
      </c>
      <c r="G147" s="56">
        <v>0</v>
      </c>
      <c r="H147" s="55">
        <v>0</v>
      </c>
      <c r="I147" s="56">
        <v>0</v>
      </c>
      <c r="J147" s="55">
        <v>0</v>
      </c>
      <c r="K147" s="56">
        <v>0</v>
      </c>
      <c r="L147" s="55">
        <v>0</v>
      </c>
      <c r="M147" s="56">
        <v>0</v>
      </c>
      <c r="N147" s="55">
        <v>0</v>
      </c>
      <c r="O147" s="56">
        <v>0</v>
      </c>
      <c r="P147" s="55">
        <v>0</v>
      </c>
      <c r="Q147" s="56">
        <v>0</v>
      </c>
      <c r="R147" s="55">
        <v>0</v>
      </c>
      <c r="S147" s="56">
        <v>0</v>
      </c>
      <c r="T147" s="55">
        <v>0</v>
      </c>
      <c r="U147" s="56">
        <v>0</v>
      </c>
      <c r="V147" s="55">
        <v>0</v>
      </c>
      <c r="W147" s="56">
        <v>0</v>
      </c>
      <c r="X147" s="55">
        <v>0</v>
      </c>
      <c r="Y147" s="56">
        <v>0</v>
      </c>
      <c r="Z147" s="55">
        <v>0</v>
      </c>
      <c r="AA147" s="56">
        <v>0</v>
      </c>
      <c r="AB147" s="55">
        <v>0</v>
      </c>
      <c r="AC147" s="56">
        <v>0</v>
      </c>
      <c r="AD147" s="55">
        <v>0</v>
      </c>
      <c r="AE147" s="56">
        <v>0</v>
      </c>
      <c r="AF147" s="55">
        <v>0</v>
      </c>
      <c r="AG147" s="56">
        <v>0</v>
      </c>
      <c r="AH147" s="55">
        <v>0</v>
      </c>
      <c r="AI147" s="56">
        <v>0</v>
      </c>
      <c r="AJ147" s="55">
        <v>0</v>
      </c>
      <c r="AK147" s="56">
        <v>0</v>
      </c>
      <c r="AL147" s="55">
        <v>0</v>
      </c>
      <c r="AM147" s="56">
        <v>0</v>
      </c>
      <c r="AN147" s="57">
        <v>0</v>
      </c>
      <c r="AO147" s="3"/>
      <c r="AP147" s="21"/>
      <c r="AQ147" s="3"/>
      <c r="AR147" s="54">
        <v>0</v>
      </c>
      <c r="AS147" s="55">
        <v>0</v>
      </c>
      <c r="AT147" s="56">
        <v>0</v>
      </c>
      <c r="AU147" s="55">
        <v>0</v>
      </c>
      <c r="AV147" s="56">
        <v>0</v>
      </c>
      <c r="AW147" s="55">
        <v>0</v>
      </c>
      <c r="AX147" s="56">
        <v>0</v>
      </c>
      <c r="AY147" s="55">
        <v>0</v>
      </c>
      <c r="AZ147" s="56">
        <v>0</v>
      </c>
      <c r="BA147" s="55">
        <v>0</v>
      </c>
      <c r="BB147" s="56">
        <v>0</v>
      </c>
      <c r="BC147" s="55">
        <v>0</v>
      </c>
      <c r="BD147" s="56">
        <v>0</v>
      </c>
      <c r="BE147" s="55">
        <v>0</v>
      </c>
      <c r="BF147" s="56">
        <v>0</v>
      </c>
      <c r="BG147" s="55">
        <v>0</v>
      </c>
      <c r="BH147" s="56">
        <v>0</v>
      </c>
      <c r="BI147" s="55">
        <v>0</v>
      </c>
      <c r="BJ147" s="56">
        <v>0</v>
      </c>
      <c r="BK147" s="55">
        <v>0</v>
      </c>
      <c r="BL147" s="56">
        <v>0</v>
      </c>
      <c r="BM147" s="55">
        <v>0</v>
      </c>
      <c r="BN147" s="56">
        <v>0</v>
      </c>
      <c r="BO147" s="55">
        <v>0</v>
      </c>
      <c r="BP147" s="56">
        <v>0</v>
      </c>
      <c r="BQ147" s="55">
        <v>0</v>
      </c>
      <c r="BR147" s="56">
        <v>0</v>
      </c>
      <c r="BS147" s="55">
        <v>0</v>
      </c>
      <c r="BT147" s="56">
        <v>0</v>
      </c>
      <c r="BU147" s="55">
        <v>0</v>
      </c>
      <c r="BV147" s="56">
        <v>0</v>
      </c>
      <c r="BW147" s="55">
        <v>0</v>
      </c>
      <c r="BX147" s="56">
        <v>0</v>
      </c>
      <c r="BY147" s="55">
        <v>0</v>
      </c>
      <c r="BZ147" s="56">
        <v>0</v>
      </c>
      <c r="CA147" s="57">
        <v>0</v>
      </c>
      <c r="CB147" s="3"/>
      <c r="CC147" s="32"/>
      <c r="CD147" s="3"/>
      <c r="CE147" s="33"/>
      <c r="CF147" s="3"/>
      <c r="CG147" s="54">
        <v>0</v>
      </c>
      <c r="CH147" s="55">
        <v>0</v>
      </c>
      <c r="CI147" s="56">
        <v>0</v>
      </c>
      <c r="CJ147" s="55">
        <v>0</v>
      </c>
      <c r="CK147" s="56">
        <v>0</v>
      </c>
      <c r="CL147" s="55">
        <v>0</v>
      </c>
      <c r="CM147" s="56">
        <v>0</v>
      </c>
      <c r="CN147" s="55">
        <v>0</v>
      </c>
      <c r="CO147" s="56">
        <v>0</v>
      </c>
      <c r="CP147" s="55">
        <v>0</v>
      </c>
      <c r="CQ147" s="56">
        <v>0</v>
      </c>
      <c r="CR147" s="55">
        <v>0</v>
      </c>
      <c r="CS147" s="56">
        <v>0</v>
      </c>
      <c r="CT147" s="55">
        <v>0</v>
      </c>
      <c r="CU147" s="56">
        <v>0</v>
      </c>
      <c r="CV147" s="55">
        <v>0</v>
      </c>
      <c r="CW147" s="56">
        <v>0</v>
      </c>
      <c r="CX147" s="55">
        <v>0</v>
      </c>
      <c r="CY147" s="56">
        <v>0</v>
      </c>
      <c r="CZ147" s="55">
        <v>0</v>
      </c>
      <c r="DA147" s="56">
        <v>0</v>
      </c>
      <c r="DB147" s="55">
        <v>0</v>
      </c>
      <c r="DC147" s="56">
        <v>0</v>
      </c>
      <c r="DD147" s="55">
        <v>0</v>
      </c>
      <c r="DE147" s="56">
        <v>0</v>
      </c>
      <c r="DF147" s="55">
        <v>0</v>
      </c>
      <c r="DG147" s="56">
        <v>0</v>
      </c>
      <c r="DH147" s="55">
        <v>0</v>
      </c>
      <c r="DI147" s="56">
        <v>0</v>
      </c>
      <c r="DJ147" s="55">
        <v>0</v>
      </c>
      <c r="DK147" s="56">
        <v>0</v>
      </c>
      <c r="DL147" s="55">
        <v>0</v>
      </c>
      <c r="DM147" s="56">
        <v>0</v>
      </c>
      <c r="DN147" s="55">
        <v>0</v>
      </c>
      <c r="DO147" s="56">
        <v>0</v>
      </c>
      <c r="DP147" s="57">
        <v>0</v>
      </c>
      <c r="DQ147" s="3"/>
      <c r="DR147" s="34"/>
      <c r="DS147" s="3"/>
      <c r="DT147" s="54">
        <v>0</v>
      </c>
      <c r="DU147" s="55">
        <v>0</v>
      </c>
      <c r="DV147" s="56">
        <v>0</v>
      </c>
      <c r="DW147" s="55">
        <v>0</v>
      </c>
      <c r="DX147" s="56">
        <v>0</v>
      </c>
      <c r="DY147" s="55">
        <v>0</v>
      </c>
      <c r="DZ147" s="56">
        <v>0</v>
      </c>
      <c r="EA147" s="55">
        <v>0</v>
      </c>
      <c r="EB147" s="56">
        <v>0</v>
      </c>
      <c r="EC147" s="55">
        <v>0</v>
      </c>
      <c r="ED147" s="56">
        <v>0</v>
      </c>
      <c r="EE147" s="55">
        <v>0</v>
      </c>
      <c r="EF147" s="56">
        <v>0</v>
      </c>
      <c r="EG147" s="55">
        <v>0</v>
      </c>
      <c r="EH147" s="56">
        <v>0</v>
      </c>
      <c r="EI147" s="55">
        <v>0</v>
      </c>
      <c r="EJ147" s="56">
        <v>0</v>
      </c>
      <c r="EK147" s="55">
        <v>0</v>
      </c>
      <c r="EL147" s="56">
        <v>0</v>
      </c>
      <c r="EM147" s="55">
        <v>0</v>
      </c>
      <c r="EN147" s="56">
        <v>0</v>
      </c>
      <c r="EO147" s="55">
        <v>0</v>
      </c>
      <c r="EP147" s="56">
        <v>0</v>
      </c>
      <c r="EQ147" s="55">
        <v>0</v>
      </c>
      <c r="ER147" s="56">
        <v>0</v>
      </c>
      <c r="ES147" s="55">
        <v>0</v>
      </c>
      <c r="ET147" s="56">
        <v>0</v>
      </c>
      <c r="EU147" s="55">
        <v>0</v>
      </c>
      <c r="EV147" s="56">
        <v>0</v>
      </c>
      <c r="EW147" s="55">
        <v>0</v>
      </c>
      <c r="EX147" s="56">
        <v>0</v>
      </c>
      <c r="EY147" s="55">
        <v>0</v>
      </c>
      <c r="EZ147" s="56">
        <v>0</v>
      </c>
      <c r="FA147" s="55">
        <v>0</v>
      </c>
      <c r="FB147" s="56">
        <v>0</v>
      </c>
      <c r="FC147" s="57">
        <v>0</v>
      </c>
      <c r="FD147" s="3"/>
      <c r="FE147" s="35"/>
      <c r="FF147" s="3"/>
      <c r="FG147" s="36"/>
      <c r="FI147" s="58" t="b">
        <v>1</v>
      </c>
    </row>
    <row r="148" spans="1:165" hidden="1" outlineLevel="1">
      <c r="B148" s="75">
        <v>138</v>
      </c>
      <c r="C148" s="83" t="s">
        <v>71</v>
      </c>
      <c r="E148" s="77">
        <v>0</v>
      </c>
      <c r="F148" s="78">
        <v>0</v>
      </c>
      <c r="G148" s="79">
        <v>0</v>
      </c>
      <c r="H148" s="78">
        <v>0</v>
      </c>
      <c r="I148" s="79">
        <v>0</v>
      </c>
      <c r="J148" s="78">
        <v>0</v>
      </c>
      <c r="K148" s="79">
        <v>0</v>
      </c>
      <c r="L148" s="78">
        <v>0</v>
      </c>
      <c r="M148" s="79">
        <v>0</v>
      </c>
      <c r="N148" s="78">
        <v>0</v>
      </c>
      <c r="O148" s="79">
        <v>0</v>
      </c>
      <c r="P148" s="78">
        <v>0</v>
      </c>
      <c r="Q148" s="79">
        <v>0</v>
      </c>
      <c r="R148" s="78">
        <v>0</v>
      </c>
      <c r="S148" s="79">
        <v>0</v>
      </c>
      <c r="T148" s="78">
        <v>0</v>
      </c>
      <c r="U148" s="79">
        <v>0</v>
      </c>
      <c r="V148" s="78">
        <v>0</v>
      </c>
      <c r="W148" s="79">
        <v>0</v>
      </c>
      <c r="X148" s="78">
        <v>0</v>
      </c>
      <c r="Y148" s="79">
        <v>0</v>
      </c>
      <c r="Z148" s="78">
        <v>0</v>
      </c>
      <c r="AA148" s="79">
        <v>0</v>
      </c>
      <c r="AB148" s="78">
        <v>0</v>
      </c>
      <c r="AC148" s="79">
        <v>0</v>
      </c>
      <c r="AD148" s="78">
        <v>0</v>
      </c>
      <c r="AE148" s="79">
        <v>0</v>
      </c>
      <c r="AF148" s="78">
        <v>0</v>
      </c>
      <c r="AG148" s="79">
        <v>0</v>
      </c>
      <c r="AH148" s="78">
        <v>0</v>
      </c>
      <c r="AI148" s="79">
        <v>0</v>
      </c>
      <c r="AJ148" s="78">
        <v>0</v>
      </c>
      <c r="AK148" s="79">
        <v>0</v>
      </c>
      <c r="AL148" s="78">
        <v>0</v>
      </c>
      <c r="AM148" s="79">
        <v>0</v>
      </c>
      <c r="AN148" s="80">
        <v>0</v>
      </c>
      <c r="AO148" s="3"/>
      <c r="AP148" s="21"/>
      <c r="AQ148" s="3"/>
      <c r="AR148" s="77">
        <v>0</v>
      </c>
      <c r="AS148" s="78">
        <v>0</v>
      </c>
      <c r="AT148" s="79">
        <v>0</v>
      </c>
      <c r="AU148" s="78">
        <v>0</v>
      </c>
      <c r="AV148" s="79">
        <v>0</v>
      </c>
      <c r="AW148" s="78">
        <v>0</v>
      </c>
      <c r="AX148" s="79">
        <v>0</v>
      </c>
      <c r="AY148" s="78">
        <v>0</v>
      </c>
      <c r="AZ148" s="79">
        <v>0</v>
      </c>
      <c r="BA148" s="78">
        <v>0</v>
      </c>
      <c r="BB148" s="79">
        <v>0</v>
      </c>
      <c r="BC148" s="78">
        <v>0</v>
      </c>
      <c r="BD148" s="79">
        <v>0</v>
      </c>
      <c r="BE148" s="78">
        <v>0</v>
      </c>
      <c r="BF148" s="79">
        <v>0</v>
      </c>
      <c r="BG148" s="78">
        <v>0</v>
      </c>
      <c r="BH148" s="79">
        <v>0</v>
      </c>
      <c r="BI148" s="78">
        <v>0</v>
      </c>
      <c r="BJ148" s="79">
        <v>0</v>
      </c>
      <c r="BK148" s="78">
        <v>0</v>
      </c>
      <c r="BL148" s="79">
        <v>0</v>
      </c>
      <c r="BM148" s="78">
        <v>0</v>
      </c>
      <c r="BN148" s="79">
        <v>0</v>
      </c>
      <c r="BO148" s="78">
        <v>0</v>
      </c>
      <c r="BP148" s="79">
        <v>0</v>
      </c>
      <c r="BQ148" s="78">
        <v>0</v>
      </c>
      <c r="BR148" s="79">
        <v>0</v>
      </c>
      <c r="BS148" s="78">
        <v>0</v>
      </c>
      <c r="BT148" s="79">
        <v>0</v>
      </c>
      <c r="BU148" s="78">
        <v>0</v>
      </c>
      <c r="BV148" s="79">
        <v>0</v>
      </c>
      <c r="BW148" s="78">
        <v>0</v>
      </c>
      <c r="BX148" s="79">
        <v>0</v>
      </c>
      <c r="BY148" s="78">
        <v>0</v>
      </c>
      <c r="BZ148" s="79">
        <v>0</v>
      </c>
      <c r="CA148" s="80">
        <v>0</v>
      </c>
      <c r="CB148" s="3"/>
      <c r="CC148" s="32"/>
      <c r="CD148" s="3"/>
      <c r="CE148" s="33"/>
      <c r="CF148" s="3"/>
      <c r="CG148" s="77">
        <v>0</v>
      </c>
      <c r="CH148" s="78">
        <v>0</v>
      </c>
      <c r="CI148" s="79">
        <v>0</v>
      </c>
      <c r="CJ148" s="78">
        <v>0</v>
      </c>
      <c r="CK148" s="79">
        <v>0</v>
      </c>
      <c r="CL148" s="78">
        <v>0</v>
      </c>
      <c r="CM148" s="79">
        <v>0</v>
      </c>
      <c r="CN148" s="78">
        <v>0</v>
      </c>
      <c r="CO148" s="79">
        <v>0</v>
      </c>
      <c r="CP148" s="78">
        <v>0</v>
      </c>
      <c r="CQ148" s="79">
        <v>0</v>
      </c>
      <c r="CR148" s="78">
        <v>0</v>
      </c>
      <c r="CS148" s="79">
        <v>0</v>
      </c>
      <c r="CT148" s="78">
        <v>0</v>
      </c>
      <c r="CU148" s="79">
        <v>0</v>
      </c>
      <c r="CV148" s="78">
        <v>0</v>
      </c>
      <c r="CW148" s="79">
        <v>0</v>
      </c>
      <c r="CX148" s="78">
        <v>0</v>
      </c>
      <c r="CY148" s="79">
        <v>0</v>
      </c>
      <c r="CZ148" s="78">
        <v>0</v>
      </c>
      <c r="DA148" s="79">
        <v>0</v>
      </c>
      <c r="DB148" s="78">
        <v>0</v>
      </c>
      <c r="DC148" s="79">
        <v>0</v>
      </c>
      <c r="DD148" s="78">
        <v>0</v>
      </c>
      <c r="DE148" s="79">
        <v>0</v>
      </c>
      <c r="DF148" s="78">
        <v>0</v>
      </c>
      <c r="DG148" s="79">
        <v>0</v>
      </c>
      <c r="DH148" s="78">
        <v>0</v>
      </c>
      <c r="DI148" s="79">
        <v>0</v>
      </c>
      <c r="DJ148" s="78">
        <v>0</v>
      </c>
      <c r="DK148" s="79">
        <v>0</v>
      </c>
      <c r="DL148" s="78">
        <v>0</v>
      </c>
      <c r="DM148" s="79">
        <v>0</v>
      </c>
      <c r="DN148" s="78">
        <v>0</v>
      </c>
      <c r="DO148" s="79">
        <v>0</v>
      </c>
      <c r="DP148" s="80">
        <v>0</v>
      </c>
      <c r="DQ148" s="3"/>
      <c r="DR148" s="34"/>
      <c r="DS148" s="3"/>
      <c r="DT148" s="77">
        <v>0</v>
      </c>
      <c r="DU148" s="78">
        <v>0</v>
      </c>
      <c r="DV148" s="79">
        <v>0</v>
      </c>
      <c r="DW148" s="78">
        <v>0</v>
      </c>
      <c r="DX148" s="79">
        <v>0</v>
      </c>
      <c r="DY148" s="78">
        <v>0</v>
      </c>
      <c r="DZ148" s="79">
        <v>0</v>
      </c>
      <c r="EA148" s="78">
        <v>0</v>
      </c>
      <c r="EB148" s="79">
        <v>0</v>
      </c>
      <c r="EC148" s="78">
        <v>0</v>
      </c>
      <c r="ED148" s="79">
        <v>0</v>
      </c>
      <c r="EE148" s="78">
        <v>0</v>
      </c>
      <c r="EF148" s="79">
        <v>0</v>
      </c>
      <c r="EG148" s="78">
        <v>0</v>
      </c>
      <c r="EH148" s="79">
        <v>0</v>
      </c>
      <c r="EI148" s="78">
        <v>0</v>
      </c>
      <c r="EJ148" s="79">
        <v>0</v>
      </c>
      <c r="EK148" s="78">
        <v>0</v>
      </c>
      <c r="EL148" s="79">
        <v>0</v>
      </c>
      <c r="EM148" s="78">
        <v>0</v>
      </c>
      <c r="EN148" s="79">
        <v>0</v>
      </c>
      <c r="EO148" s="78">
        <v>0</v>
      </c>
      <c r="EP148" s="79">
        <v>0</v>
      </c>
      <c r="EQ148" s="78">
        <v>0</v>
      </c>
      <c r="ER148" s="79">
        <v>0</v>
      </c>
      <c r="ES148" s="78">
        <v>0</v>
      </c>
      <c r="ET148" s="79">
        <v>0</v>
      </c>
      <c r="EU148" s="78">
        <v>0</v>
      </c>
      <c r="EV148" s="79">
        <v>0</v>
      </c>
      <c r="EW148" s="78">
        <v>0</v>
      </c>
      <c r="EX148" s="79">
        <v>0</v>
      </c>
      <c r="EY148" s="78">
        <v>0</v>
      </c>
      <c r="EZ148" s="79">
        <v>0</v>
      </c>
      <c r="FA148" s="78">
        <v>0</v>
      </c>
      <c r="FB148" s="79">
        <v>0</v>
      </c>
      <c r="FC148" s="80">
        <v>0</v>
      </c>
      <c r="FD148" s="3"/>
      <c r="FE148" s="35"/>
      <c r="FF148" s="3"/>
      <c r="FG148" s="36"/>
      <c r="FI148" s="81" t="b">
        <v>1</v>
      </c>
    </row>
    <row r="149" spans="1:165" hidden="1" outlineLevel="1">
      <c r="B149" s="38">
        <v>139</v>
      </c>
      <c r="C149" s="39" t="s">
        <v>72</v>
      </c>
      <c r="E149" s="40">
        <v>0</v>
      </c>
      <c r="F149" s="41">
        <v>0</v>
      </c>
      <c r="G149" s="42">
        <v>0</v>
      </c>
      <c r="H149" s="41">
        <v>0</v>
      </c>
      <c r="I149" s="42">
        <v>0</v>
      </c>
      <c r="J149" s="41">
        <v>0</v>
      </c>
      <c r="K149" s="42">
        <v>0</v>
      </c>
      <c r="L149" s="41">
        <v>0</v>
      </c>
      <c r="M149" s="42">
        <v>0</v>
      </c>
      <c r="N149" s="41">
        <v>0</v>
      </c>
      <c r="O149" s="42">
        <v>0</v>
      </c>
      <c r="P149" s="41">
        <v>0</v>
      </c>
      <c r="Q149" s="42">
        <v>0</v>
      </c>
      <c r="R149" s="41">
        <v>0</v>
      </c>
      <c r="S149" s="42">
        <v>0</v>
      </c>
      <c r="T149" s="41">
        <v>0</v>
      </c>
      <c r="U149" s="42">
        <v>0</v>
      </c>
      <c r="V149" s="41">
        <v>0</v>
      </c>
      <c r="W149" s="42">
        <v>0</v>
      </c>
      <c r="X149" s="41">
        <v>0</v>
      </c>
      <c r="Y149" s="42">
        <v>0</v>
      </c>
      <c r="Z149" s="41">
        <v>0</v>
      </c>
      <c r="AA149" s="42">
        <v>0</v>
      </c>
      <c r="AB149" s="41">
        <v>0</v>
      </c>
      <c r="AC149" s="42">
        <v>0</v>
      </c>
      <c r="AD149" s="41">
        <v>0</v>
      </c>
      <c r="AE149" s="42">
        <v>0</v>
      </c>
      <c r="AF149" s="41">
        <v>0</v>
      </c>
      <c r="AG149" s="42">
        <v>0</v>
      </c>
      <c r="AH149" s="41">
        <v>0</v>
      </c>
      <c r="AI149" s="42">
        <v>0</v>
      </c>
      <c r="AJ149" s="41">
        <v>0</v>
      </c>
      <c r="AK149" s="42">
        <v>0</v>
      </c>
      <c r="AL149" s="41">
        <v>0</v>
      </c>
      <c r="AM149" s="42">
        <v>0</v>
      </c>
      <c r="AN149" s="43">
        <v>0</v>
      </c>
      <c r="AO149" s="3"/>
      <c r="AP149" s="21"/>
      <c r="AQ149" s="3"/>
      <c r="AR149" s="40">
        <v>0</v>
      </c>
      <c r="AS149" s="41">
        <v>0</v>
      </c>
      <c r="AT149" s="42">
        <v>0</v>
      </c>
      <c r="AU149" s="41">
        <v>0</v>
      </c>
      <c r="AV149" s="42">
        <v>0</v>
      </c>
      <c r="AW149" s="41">
        <v>0</v>
      </c>
      <c r="AX149" s="42">
        <v>0</v>
      </c>
      <c r="AY149" s="41">
        <v>0</v>
      </c>
      <c r="AZ149" s="42">
        <v>0</v>
      </c>
      <c r="BA149" s="41">
        <v>0</v>
      </c>
      <c r="BB149" s="42">
        <v>0</v>
      </c>
      <c r="BC149" s="41">
        <v>0</v>
      </c>
      <c r="BD149" s="42">
        <v>0</v>
      </c>
      <c r="BE149" s="41">
        <v>0</v>
      </c>
      <c r="BF149" s="42">
        <v>0</v>
      </c>
      <c r="BG149" s="41">
        <v>0</v>
      </c>
      <c r="BH149" s="42">
        <v>0</v>
      </c>
      <c r="BI149" s="41">
        <v>0</v>
      </c>
      <c r="BJ149" s="42">
        <v>0</v>
      </c>
      <c r="BK149" s="41">
        <v>0</v>
      </c>
      <c r="BL149" s="42">
        <v>0</v>
      </c>
      <c r="BM149" s="41">
        <v>0</v>
      </c>
      <c r="BN149" s="42">
        <v>0</v>
      </c>
      <c r="BO149" s="41">
        <v>0</v>
      </c>
      <c r="BP149" s="42">
        <v>0</v>
      </c>
      <c r="BQ149" s="41">
        <v>0</v>
      </c>
      <c r="BR149" s="42">
        <v>0</v>
      </c>
      <c r="BS149" s="41">
        <v>0</v>
      </c>
      <c r="BT149" s="42">
        <v>0</v>
      </c>
      <c r="BU149" s="41">
        <v>0</v>
      </c>
      <c r="BV149" s="42">
        <v>0</v>
      </c>
      <c r="BW149" s="41">
        <v>0</v>
      </c>
      <c r="BX149" s="42">
        <v>0</v>
      </c>
      <c r="BY149" s="41">
        <v>0</v>
      </c>
      <c r="BZ149" s="42">
        <v>0</v>
      </c>
      <c r="CA149" s="43">
        <v>0</v>
      </c>
      <c r="CB149" s="3"/>
      <c r="CC149" s="32"/>
      <c r="CD149" s="3"/>
      <c r="CE149" s="33"/>
      <c r="CF149" s="3"/>
      <c r="CG149" s="40">
        <v>0</v>
      </c>
      <c r="CH149" s="41">
        <v>0</v>
      </c>
      <c r="CI149" s="42">
        <v>0</v>
      </c>
      <c r="CJ149" s="41">
        <v>0</v>
      </c>
      <c r="CK149" s="42">
        <v>0</v>
      </c>
      <c r="CL149" s="41">
        <v>0</v>
      </c>
      <c r="CM149" s="42">
        <v>0</v>
      </c>
      <c r="CN149" s="41">
        <v>0</v>
      </c>
      <c r="CO149" s="42">
        <v>0</v>
      </c>
      <c r="CP149" s="41">
        <v>0</v>
      </c>
      <c r="CQ149" s="42">
        <v>0</v>
      </c>
      <c r="CR149" s="41">
        <v>0</v>
      </c>
      <c r="CS149" s="42">
        <v>0</v>
      </c>
      <c r="CT149" s="41">
        <v>0</v>
      </c>
      <c r="CU149" s="42">
        <v>0</v>
      </c>
      <c r="CV149" s="41">
        <v>0</v>
      </c>
      <c r="CW149" s="42">
        <v>0</v>
      </c>
      <c r="CX149" s="41">
        <v>0</v>
      </c>
      <c r="CY149" s="42">
        <v>0</v>
      </c>
      <c r="CZ149" s="41">
        <v>0</v>
      </c>
      <c r="DA149" s="42">
        <v>0</v>
      </c>
      <c r="DB149" s="41">
        <v>0</v>
      </c>
      <c r="DC149" s="42">
        <v>0</v>
      </c>
      <c r="DD149" s="41">
        <v>0</v>
      </c>
      <c r="DE149" s="42">
        <v>0</v>
      </c>
      <c r="DF149" s="41">
        <v>0</v>
      </c>
      <c r="DG149" s="42">
        <v>0</v>
      </c>
      <c r="DH149" s="41">
        <v>0</v>
      </c>
      <c r="DI149" s="42">
        <v>0</v>
      </c>
      <c r="DJ149" s="41">
        <v>0</v>
      </c>
      <c r="DK149" s="42">
        <v>0</v>
      </c>
      <c r="DL149" s="41">
        <v>0</v>
      </c>
      <c r="DM149" s="42">
        <v>0</v>
      </c>
      <c r="DN149" s="41">
        <v>0</v>
      </c>
      <c r="DO149" s="42">
        <v>0</v>
      </c>
      <c r="DP149" s="43">
        <v>0</v>
      </c>
      <c r="DQ149" s="3"/>
      <c r="DR149" s="34"/>
      <c r="DS149" s="3"/>
      <c r="DT149" s="40">
        <v>0</v>
      </c>
      <c r="DU149" s="41">
        <v>0</v>
      </c>
      <c r="DV149" s="42">
        <v>0</v>
      </c>
      <c r="DW149" s="41">
        <v>0</v>
      </c>
      <c r="DX149" s="42">
        <v>0</v>
      </c>
      <c r="DY149" s="41">
        <v>0</v>
      </c>
      <c r="DZ149" s="42">
        <v>0</v>
      </c>
      <c r="EA149" s="41">
        <v>0</v>
      </c>
      <c r="EB149" s="42">
        <v>0</v>
      </c>
      <c r="EC149" s="41">
        <v>0</v>
      </c>
      <c r="ED149" s="42">
        <v>0</v>
      </c>
      <c r="EE149" s="41">
        <v>0</v>
      </c>
      <c r="EF149" s="42">
        <v>0</v>
      </c>
      <c r="EG149" s="41">
        <v>0</v>
      </c>
      <c r="EH149" s="42">
        <v>0</v>
      </c>
      <c r="EI149" s="41">
        <v>0</v>
      </c>
      <c r="EJ149" s="42">
        <v>0</v>
      </c>
      <c r="EK149" s="41">
        <v>0</v>
      </c>
      <c r="EL149" s="42">
        <v>0</v>
      </c>
      <c r="EM149" s="41">
        <v>0</v>
      </c>
      <c r="EN149" s="42">
        <v>0</v>
      </c>
      <c r="EO149" s="41">
        <v>0</v>
      </c>
      <c r="EP149" s="42">
        <v>0</v>
      </c>
      <c r="EQ149" s="41">
        <v>0</v>
      </c>
      <c r="ER149" s="42">
        <v>0</v>
      </c>
      <c r="ES149" s="41">
        <v>0</v>
      </c>
      <c r="ET149" s="42">
        <v>0</v>
      </c>
      <c r="EU149" s="41">
        <v>0</v>
      </c>
      <c r="EV149" s="42">
        <v>0</v>
      </c>
      <c r="EW149" s="41">
        <v>0</v>
      </c>
      <c r="EX149" s="42">
        <v>0</v>
      </c>
      <c r="EY149" s="41">
        <v>0</v>
      </c>
      <c r="EZ149" s="42">
        <v>0</v>
      </c>
      <c r="FA149" s="41">
        <v>0</v>
      </c>
      <c r="FB149" s="42">
        <v>0</v>
      </c>
      <c r="FC149" s="43">
        <v>0</v>
      </c>
      <c r="FD149" s="3"/>
      <c r="FE149" s="35"/>
      <c r="FF149" s="3"/>
      <c r="FG149" s="36"/>
      <c r="FI149" s="44" t="b">
        <v>1</v>
      </c>
    </row>
    <row r="150" spans="1:165" hidden="1" outlineLevel="1">
      <c r="B150" s="75">
        <v>140</v>
      </c>
      <c r="C150" s="83" t="s">
        <v>73</v>
      </c>
      <c r="E150" s="77">
        <v>0</v>
      </c>
      <c r="F150" s="78">
        <v>0</v>
      </c>
      <c r="G150" s="79">
        <v>0</v>
      </c>
      <c r="H150" s="78">
        <v>0</v>
      </c>
      <c r="I150" s="79">
        <v>0</v>
      </c>
      <c r="J150" s="78">
        <v>0</v>
      </c>
      <c r="K150" s="79">
        <v>0</v>
      </c>
      <c r="L150" s="78">
        <v>0</v>
      </c>
      <c r="M150" s="79">
        <v>0</v>
      </c>
      <c r="N150" s="78">
        <v>0</v>
      </c>
      <c r="O150" s="79">
        <v>0</v>
      </c>
      <c r="P150" s="78">
        <v>0</v>
      </c>
      <c r="Q150" s="79">
        <v>0</v>
      </c>
      <c r="R150" s="78">
        <v>0</v>
      </c>
      <c r="S150" s="79">
        <v>0</v>
      </c>
      <c r="T150" s="78">
        <v>0</v>
      </c>
      <c r="U150" s="79">
        <v>0</v>
      </c>
      <c r="V150" s="78">
        <v>0</v>
      </c>
      <c r="W150" s="79">
        <v>0</v>
      </c>
      <c r="X150" s="78">
        <v>0</v>
      </c>
      <c r="Y150" s="79">
        <v>0</v>
      </c>
      <c r="Z150" s="78">
        <v>0</v>
      </c>
      <c r="AA150" s="79">
        <v>0</v>
      </c>
      <c r="AB150" s="78">
        <v>0</v>
      </c>
      <c r="AC150" s="79">
        <v>0</v>
      </c>
      <c r="AD150" s="78">
        <v>0</v>
      </c>
      <c r="AE150" s="79">
        <v>0</v>
      </c>
      <c r="AF150" s="78">
        <v>0</v>
      </c>
      <c r="AG150" s="79">
        <v>0</v>
      </c>
      <c r="AH150" s="78">
        <v>0</v>
      </c>
      <c r="AI150" s="79">
        <v>0</v>
      </c>
      <c r="AJ150" s="78">
        <v>0</v>
      </c>
      <c r="AK150" s="79">
        <v>0</v>
      </c>
      <c r="AL150" s="78">
        <v>0</v>
      </c>
      <c r="AM150" s="79">
        <v>0</v>
      </c>
      <c r="AN150" s="80">
        <v>0</v>
      </c>
      <c r="AO150" s="3"/>
      <c r="AP150" s="21"/>
      <c r="AQ150" s="3"/>
      <c r="AR150" s="77">
        <v>0</v>
      </c>
      <c r="AS150" s="78">
        <v>0</v>
      </c>
      <c r="AT150" s="79">
        <v>0</v>
      </c>
      <c r="AU150" s="78">
        <v>0</v>
      </c>
      <c r="AV150" s="79">
        <v>0</v>
      </c>
      <c r="AW150" s="78">
        <v>0</v>
      </c>
      <c r="AX150" s="79">
        <v>0</v>
      </c>
      <c r="AY150" s="78">
        <v>0</v>
      </c>
      <c r="AZ150" s="79">
        <v>0</v>
      </c>
      <c r="BA150" s="78">
        <v>0</v>
      </c>
      <c r="BB150" s="79">
        <v>0</v>
      </c>
      <c r="BC150" s="78">
        <v>0</v>
      </c>
      <c r="BD150" s="79">
        <v>0</v>
      </c>
      <c r="BE150" s="78">
        <v>0</v>
      </c>
      <c r="BF150" s="79">
        <v>0</v>
      </c>
      <c r="BG150" s="78">
        <v>0</v>
      </c>
      <c r="BH150" s="79">
        <v>0</v>
      </c>
      <c r="BI150" s="78">
        <v>0</v>
      </c>
      <c r="BJ150" s="79">
        <v>0</v>
      </c>
      <c r="BK150" s="78">
        <v>0</v>
      </c>
      <c r="BL150" s="79">
        <v>0</v>
      </c>
      <c r="BM150" s="78">
        <v>0</v>
      </c>
      <c r="BN150" s="79">
        <v>0</v>
      </c>
      <c r="BO150" s="78">
        <v>0</v>
      </c>
      <c r="BP150" s="79">
        <v>0</v>
      </c>
      <c r="BQ150" s="78">
        <v>0</v>
      </c>
      <c r="BR150" s="79">
        <v>0</v>
      </c>
      <c r="BS150" s="78">
        <v>0</v>
      </c>
      <c r="BT150" s="79">
        <v>0</v>
      </c>
      <c r="BU150" s="78">
        <v>0</v>
      </c>
      <c r="BV150" s="79">
        <v>0</v>
      </c>
      <c r="BW150" s="78">
        <v>0</v>
      </c>
      <c r="BX150" s="79">
        <v>0</v>
      </c>
      <c r="BY150" s="78">
        <v>0</v>
      </c>
      <c r="BZ150" s="79">
        <v>0</v>
      </c>
      <c r="CA150" s="80">
        <v>0</v>
      </c>
      <c r="CB150" s="3"/>
      <c r="CC150" s="32"/>
      <c r="CD150" s="3"/>
      <c r="CE150" s="33"/>
      <c r="CF150" s="3"/>
      <c r="CG150" s="77">
        <v>0</v>
      </c>
      <c r="CH150" s="78">
        <v>0</v>
      </c>
      <c r="CI150" s="79">
        <v>0</v>
      </c>
      <c r="CJ150" s="78">
        <v>0</v>
      </c>
      <c r="CK150" s="79">
        <v>0</v>
      </c>
      <c r="CL150" s="78">
        <v>0</v>
      </c>
      <c r="CM150" s="79">
        <v>0</v>
      </c>
      <c r="CN150" s="78">
        <v>0</v>
      </c>
      <c r="CO150" s="79">
        <v>0</v>
      </c>
      <c r="CP150" s="78">
        <v>0</v>
      </c>
      <c r="CQ150" s="79">
        <v>0</v>
      </c>
      <c r="CR150" s="78">
        <v>0</v>
      </c>
      <c r="CS150" s="79">
        <v>0</v>
      </c>
      <c r="CT150" s="78">
        <v>0</v>
      </c>
      <c r="CU150" s="79">
        <v>0</v>
      </c>
      <c r="CV150" s="78">
        <v>0</v>
      </c>
      <c r="CW150" s="79">
        <v>0</v>
      </c>
      <c r="CX150" s="78">
        <v>0</v>
      </c>
      <c r="CY150" s="79">
        <v>0</v>
      </c>
      <c r="CZ150" s="78">
        <v>0</v>
      </c>
      <c r="DA150" s="79">
        <v>0</v>
      </c>
      <c r="DB150" s="78">
        <v>0</v>
      </c>
      <c r="DC150" s="79">
        <v>0</v>
      </c>
      <c r="DD150" s="78">
        <v>0</v>
      </c>
      <c r="DE150" s="79">
        <v>0</v>
      </c>
      <c r="DF150" s="78">
        <v>0</v>
      </c>
      <c r="DG150" s="79">
        <v>0</v>
      </c>
      <c r="DH150" s="78">
        <v>0</v>
      </c>
      <c r="DI150" s="79">
        <v>0</v>
      </c>
      <c r="DJ150" s="78">
        <v>0</v>
      </c>
      <c r="DK150" s="79">
        <v>0</v>
      </c>
      <c r="DL150" s="78">
        <v>0</v>
      </c>
      <c r="DM150" s="79">
        <v>0</v>
      </c>
      <c r="DN150" s="78">
        <v>0</v>
      </c>
      <c r="DO150" s="79">
        <v>0</v>
      </c>
      <c r="DP150" s="80">
        <v>0</v>
      </c>
      <c r="DQ150" s="3"/>
      <c r="DR150" s="34"/>
      <c r="DS150" s="3"/>
      <c r="DT150" s="77">
        <v>0</v>
      </c>
      <c r="DU150" s="78">
        <v>0</v>
      </c>
      <c r="DV150" s="79">
        <v>0</v>
      </c>
      <c r="DW150" s="78">
        <v>0</v>
      </c>
      <c r="DX150" s="79">
        <v>0</v>
      </c>
      <c r="DY150" s="78">
        <v>0</v>
      </c>
      <c r="DZ150" s="79">
        <v>0</v>
      </c>
      <c r="EA150" s="78">
        <v>0</v>
      </c>
      <c r="EB150" s="79">
        <v>0</v>
      </c>
      <c r="EC150" s="78">
        <v>0</v>
      </c>
      <c r="ED150" s="79">
        <v>0</v>
      </c>
      <c r="EE150" s="78">
        <v>0</v>
      </c>
      <c r="EF150" s="79">
        <v>0</v>
      </c>
      <c r="EG150" s="78">
        <v>0</v>
      </c>
      <c r="EH150" s="79">
        <v>0</v>
      </c>
      <c r="EI150" s="78">
        <v>0</v>
      </c>
      <c r="EJ150" s="79">
        <v>0</v>
      </c>
      <c r="EK150" s="78">
        <v>0</v>
      </c>
      <c r="EL150" s="79">
        <v>0</v>
      </c>
      <c r="EM150" s="78">
        <v>0</v>
      </c>
      <c r="EN150" s="79">
        <v>0</v>
      </c>
      <c r="EO150" s="78">
        <v>0</v>
      </c>
      <c r="EP150" s="79">
        <v>0</v>
      </c>
      <c r="EQ150" s="78">
        <v>0</v>
      </c>
      <c r="ER150" s="79">
        <v>0</v>
      </c>
      <c r="ES150" s="78">
        <v>0</v>
      </c>
      <c r="ET150" s="79">
        <v>0</v>
      </c>
      <c r="EU150" s="78">
        <v>0</v>
      </c>
      <c r="EV150" s="79">
        <v>0</v>
      </c>
      <c r="EW150" s="78">
        <v>0</v>
      </c>
      <c r="EX150" s="79">
        <v>0</v>
      </c>
      <c r="EY150" s="78">
        <v>0</v>
      </c>
      <c r="EZ150" s="79">
        <v>0</v>
      </c>
      <c r="FA150" s="78">
        <v>0</v>
      </c>
      <c r="FB150" s="79">
        <v>0</v>
      </c>
      <c r="FC150" s="80">
        <v>0</v>
      </c>
      <c r="FD150" s="3"/>
      <c r="FE150" s="35"/>
      <c r="FF150" s="3"/>
      <c r="FG150" s="36"/>
      <c r="FI150" s="81" t="b">
        <v>1</v>
      </c>
    </row>
    <row r="151" spans="1:165" hidden="1" outlineLevel="1">
      <c r="B151" s="38">
        <v>141</v>
      </c>
      <c r="C151" s="39" t="s">
        <v>74</v>
      </c>
      <c r="E151" s="40">
        <v>0</v>
      </c>
      <c r="F151" s="41">
        <v>0</v>
      </c>
      <c r="G151" s="42">
        <v>0</v>
      </c>
      <c r="H151" s="41">
        <v>0</v>
      </c>
      <c r="I151" s="42">
        <v>0</v>
      </c>
      <c r="J151" s="41">
        <v>0</v>
      </c>
      <c r="K151" s="42">
        <v>0</v>
      </c>
      <c r="L151" s="41">
        <v>0</v>
      </c>
      <c r="M151" s="42">
        <v>0</v>
      </c>
      <c r="N151" s="41">
        <v>0</v>
      </c>
      <c r="O151" s="42">
        <v>0</v>
      </c>
      <c r="P151" s="41">
        <v>0</v>
      </c>
      <c r="Q151" s="42">
        <v>0</v>
      </c>
      <c r="R151" s="41">
        <v>0</v>
      </c>
      <c r="S151" s="42">
        <v>0</v>
      </c>
      <c r="T151" s="41">
        <v>0</v>
      </c>
      <c r="U151" s="42">
        <v>0</v>
      </c>
      <c r="V151" s="41">
        <v>0</v>
      </c>
      <c r="W151" s="42">
        <v>0</v>
      </c>
      <c r="X151" s="41">
        <v>0</v>
      </c>
      <c r="Y151" s="42">
        <v>0</v>
      </c>
      <c r="Z151" s="41">
        <v>0</v>
      </c>
      <c r="AA151" s="42">
        <v>0</v>
      </c>
      <c r="AB151" s="41">
        <v>0</v>
      </c>
      <c r="AC151" s="42">
        <v>0</v>
      </c>
      <c r="AD151" s="41">
        <v>0</v>
      </c>
      <c r="AE151" s="42">
        <v>0</v>
      </c>
      <c r="AF151" s="41">
        <v>0</v>
      </c>
      <c r="AG151" s="42">
        <v>0</v>
      </c>
      <c r="AH151" s="41">
        <v>0</v>
      </c>
      <c r="AI151" s="42">
        <v>0</v>
      </c>
      <c r="AJ151" s="41">
        <v>0</v>
      </c>
      <c r="AK151" s="42">
        <v>0</v>
      </c>
      <c r="AL151" s="41">
        <v>0</v>
      </c>
      <c r="AM151" s="42">
        <v>0</v>
      </c>
      <c r="AN151" s="43">
        <v>0</v>
      </c>
      <c r="AO151" s="3"/>
      <c r="AP151" s="21"/>
      <c r="AQ151" s="3"/>
      <c r="AR151" s="40">
        <v>0</v>
      </c>
      <c r="AS151" s="41">
        <v>0</v>
      </c>
      <c r="AT151" s="42">
        <v>0</v>
      </c>
      <c r="AU151" s="41">
        <v>0</v>
      </c>
      <c r="AV151" s="42">
        <v>0</v>
      </c>
      <c r="AW151" s="41">
        <v>0</v>
      </c>
      <c r="AX151" s="42">
        <v>0</v>
      </c>
      <c r="AY151" s="41">
        <v>0</v>
      </c>
      <c r="AZ151" s="42">
        <v>0</v>
      </c>
      <c r="BA151" s="41">
        <v>0</v>
      </c>
      <c r="BB151" s="42">
        <v>0</v>
      </c>
      <c r="BC151" s="41">
        <v>0</v>
      </c>
      <c r="BD151" s="42">
        <v>0</v>
      </c>
      <c r="BE151" s="41">
        <v>0</v>
      </c>
      <c r="BF151" s="42">
        <v>0</v>
      </c>
      <c r="BG151" s="41">
        <v>0</v>
      </c>
      <c r="BH151" s="42">
        <v>0</v>
      </c>
      <c r="BI151" s="41">
        <v>0</v>
      </c>
      <c r="BJ151" s="42">
        <v>0</v>
      </c>
      <c r="BK151" s="41">
        <v>0</v>
      </c>
      <c r="BL151" s="42">
        <v>0</v>
      </c>
      <c r="BM151" s="41">
        <v>0</v>
      </c>
      <c r="BN151" s="42">
        <v>0</v>
      </c>
      <c r="BO151" s="41">
        <v>0</v>
      </c>
      <c r="BP151" s="42">
        <v>0</v>
      </c>
      <c r="BQ151" s="41">
        <v>0</v>
      </c>
      <c r="BR151" s="42">
        <v>0</v>
      </c>
      <c r="BS151" s="41">
        <v>0</v>
      </c>
      <c r="BT151" s="42">
        <v>0</v>
      </c>
      <c r="BU151" s="41">
        <v>0</v>
      </c>
      <c r="BV151" s="42">
        <v>0</v>
      </c>
      <c r="BW151" s="41">
        <v>0</v>
      </c>
      <c r="BX151" s="42">
        <v>0</v>
      </c>
      <c r="BY151" s="41">
        <v>0</v>
      </c>
      <c r="BZ151" s="42">
        <v>0</v>
      </c>
      <c r="CA151" s="43">
        <v>0</v>
      </c>
      <c r="CB151" s="3"/>
      <c r="CC151" s="32"/>
      <c r="CD151" s="3"/>
      <c r="CE151" s="33"/>
      <c r="CF151" s="3"/>
      <c r="CG151" s="40">
        <v>0</v>
      </c>
      <c r="CH151" s="41">
        <v>0</v>
      </c>
      <c r="CI151" s="42">
        <v>0</v>
      </c>
      <c r="CJ151" s="41">
        <v>0</v>
      </c>
      <c r="CK151" s="42">
        <v>0</v>
      </c>
      <c r="CL151" s="41">
        <v>0</v>
      </c>
      <c r="CM151" s="42">
        <v>0</v>
      </c>
      <c r="CN151" s="41">
        <v>0</v>
      </c>
      <c r="CO151" s="42">
        <v>0</v>
      </c>
      <c r="CP151" s="41">
        <v>0</v>
      </c>
      <c r="CQ151" s="42">
        <v>0</v>
      </c>
      <c r="CR151" s="41">
        <v>0</v>
      </c>
      <c r="CS151" s="42">
        <v>0</v>
      </c>
      <c r="CT151" s="41">
        <v>0</v>
      </c>
      <c r="CU151" s="42">
        <v>0</v>
      </c>
      <c r="CV151" s="41">
        <v>0</v>
      </c>
      <c r="CW151" s="42">
        <v>0</v>
      </c>
      <c r="CX151" s="41">
        <v>0</v>
      </c>
      <c r="CY151" s="42">
        <v>0</v>
      </c>
      <c r="CZ151" s="41">
        <v>0</v>
      </c>
      <c r="DA151" s="42">
        <v>0</v>
      </c>
      <c r="DB151" s="41">
        <v>0</v>
      </c>
      <c r="DC151" s="42">
        <v>0</v>
      </c>
      <c r="DD151" s="41">
        <v>0</v>
      </c>
      <c r="DE151" s="42">
        <v>0</v>
      </c>
      <c r="DF151" s="41">
        <v>0</v>
      </c>
      <c r="DG151" s="42">
        <v>0</v>
      </c>
      <c r="DH151" s="41">
        <v>0</v>
      </c>
      <c r="DI151" s="42">
        <v>0</v>
      </c>
      <c r="DJ151" s="41">
        <v>0</v>
      </c>
      <c r="DK151" s="42">
        <v>0</v>
      </c>
      <c r="DL151" s="41">
        <v>0</v>
      </c>
      <c r="DM151" s="42">
        <v>0</v>
      </c>
      <c r="DN151" s="41">
        <v>0</v>
      </c>
      <c r="DO151" s="42">
        <v>0</v>
      </c>
      <c r="DP151" s="43">
        <v>0</v>
      </c>
      <c r="DQ151" s="3"/>
      <c r="DR151" s="34"/>
      <c r="DS151" s="3"/>
      <c r="DT151" s="40">
        <v>0</v>
      </c>
      <c r="DU151" s="41">
        <v>0</v>
      </c>
      <c r="DV151" s="42">
        <v>0</v>
      </c>
      <c r="DW151" s="41">
        <v>0</v>
      </c>
      <c r="DX151" s="42">
        <v>0</v>
      </c>
      <c r="DY151" s="41">
        <v>0</v>
      </c>
      <c r="DZ151" s="42">
        <v>0</v>
      </c>
      <c r="EA151" s="41">
        <v>0</v>
      </c>
      <c r="EB151" s="42">
        <v>0</v>
      </c>
      <c r="EC151" s="41">
        <v>0</v>
      </c>
      <c r="ED151" s="42">
        <v>0</v>
      </c>
      <c r="EE151" s="41">
        <v>0</v>
      </c>
      <c r="EF151" s="42">
        <v>0</v>
      </c>
      <c r="EG151" s="41">
        <v>0</v>
      </c>
      <c r="EH151" s="42">
        <v>0</v>
      </c>
      <c r="EI151" s="41">
        <v>0</v>
      </c>
      <c r="EJ151" s="42">
        <v>0</v>
      </c>
      <c r="EK151" s="41">
        <v>0</v>
      </c>
      <c r="EL151" s="42">
        <v>0</v>
      </c>
      <c r="EM151" s="41">
        <v>0</v>
      </c>
      <c r="EN151" s="42">
        <v>0</v>
      </c>
      <c r="EO151" s="41">
        <v>0</v>
      </c>
      <c r="EP151" s="42">
        <v>0</v>
      </c>
      <c r="EQ151" s="41">
        <v>0</v>
      </c>
      <c r="ER151" s="42">
        <v>0</v>
      </c>
      <c r="ES151" s="41">
        <v>0</v>
      </c>
      <c r="ET151" s="42">
        <v>0</v>
      </c>
      <c r="EU151" s="41">
        <v>0</v>
      </c>
      <c r="EV151" s="42">
        <v>0</v>
      </c>
      <c r="EW151" s="41">
        <v>0</v>
      </c>
      <c r="EX151" s="42">
        <v>0</v>
      </c>
      <c r="EY151" s="41">
        <v>0</v>
      </c>
      <c r="EZ151" s="42">
        <v>0</v>
      </c>
      <c r="FA151" s="41">
        <v>0</v>
      </c>
      <c r="FB151" s="42">
        <v>0</v>
      </c>
      <c r="FC151" s="43">
        <v>0</v>
      </c>
      <c r="FD151" s="3"/>
      <c r="FE151" s="35"/>
      <c r="FF151" s="3"/>
      <c r="FG151" s="36"/>
      <c r="FI151" s="44" t="b">
        <v>1</v>
      </c>
    </row>
    <row r="152" spans="1:165" hidden="1" outlineLevel="1">
      <c r="B152" s="45">
        <v>142</v>
      </c>
      <c r="C152" s="46" t="s">
        <v>75</v>
      </c>
      <c r="E152" s="47">
        <v>0</v>
      </c>
      <c r="F152" s="48">
        <v>0</v>
      </c>
      <c r="G152" s="49">
        <v>0</v>
      </c>
      <c r="H152" s="48">
        <v>0</v>
      </c>
      <c r="I152" s="49">
        <v>0</v>
      </c>
      <c r="J152" s="48">
        <v>0</v>
      </c>
      <c r="K152" s="49">
        <v>0</v>
      </c>
      <c r="L152" s="48">
        <v>0</v>
      </c>
      <c r="M152" s="49">
        <v>0</v>
      </c>
      <c r="N152" s="48">
        <v>0</v>
      </c>
      <c r="O152" s="49">
        <v>0</v>
      </c>
      <c r="P152" s="48">
        <v>0</v>
      </c>
      <c r="Q152" s="49">
        <v>0</v>
      </c>
      <c r="R152" s="48">
        <v>0</v>
      </c>
      <c r="S152" s="49">
        <v>0</v>
      </c>
      <c r="T152" s="48">
        <v>0</v>
      </c>
      <c r="U152" s="49">
        <v>0</v>
      </c>
      <c r="V152" s="48">
        <v>0</v>
      </c>
      <c r="W152" s="49">
        <v>0</v>
      </c>
      <c r="X152" s="48">
        <v>0</v>
      </c>
      <c r="Y152" s="49">
        <v>0</v>
      </c>
      <c r="Z152" s="48">
        <v>0</v>
      </c>
      <c r="AA152" s="49">
        <v>0</v>
      </c>
      <c r="AB152" s="48">
        <v>0</v>
      </c>
      <c r="AC152" s="49">
        <v>0</v>
      </c>
      <c r="AD152" s="48">
        <v>0</v>
      </c>
      <c r="AE152" s="49">
        <v>0</v>
      </c>
      <c r="AF152" s="48">
        <v>0</v>
      </c>
      <c r="AG152" s="49">
        <v>0</v>
      </c>
      <c r="AH152" s="48">
        <v>0</v>
      </c>
      <c r="AI152" s="49">
        <v>0</v>
      </c>
      <c r="AJ152" s="48">
        <v>0</v>
      </c>
      <c r="AK152" s="49">
        <v>0</v>
      </c>
      <c r="AL152" s="48">
        <v>0</v>
      </c>
      <c r="AM152" s="49">
        <v>0</v>
      </c>
      <c r="AN152" s="50">
        <v>0</v>
      </c>
      <c r="AO152" s="3"/>
      <c r="AP152" s="21"/>
      <c r="AQ152" s="3"/>
      <c r="AR152" s="47">
        <v>0</v>
      </c>
      <c r="AS152" s="48">
        <v>0</v>
      </c>
      <c r="AT152" s="49">
        <v>0</v>
      </c>
      <c r="AU152" s="48">
        <v>0</v>
      </c>
      <c r="AV152" s="49">
        <v>0</v>
      </c>
      <c r="AW152" s="48">
        <v>0</v>
      </c>
      <c r="AX152" s="49">
        <v>0</v>
      </c>
      <c r="AY152" s="48">
        <v>0</v>
      </c>
      <c r="AZ152" s="49">
        <v>0</v>
      </c>
      <c r="BA152" s="48">
        <v>0</v>
      </c>
      <c r="BB152" s="49">
        <v>0</v>
      </c>
      <c r="BC152" s="48">
        <v>0</v>
      </c>
      <c r="BD152" s="49">
        <v>0</v>
      </c>
      <c r="BE152" s="48">
        <v>0</v>
      </c>
      <c r="BF152" s="49">
        <v>0</v>
      </c>
      <c r="BG152" s="48">
        <v>0</v>
      </c>
      <c r="BH152" s="49">
        <v>0</v>
      </c>
      <c r="BI152" s="48">
        <v>0</v>
      </c>
      <c r="BJ152" s="49">
        <v>0</v>
      </c>
      <c r="BK152" s="48">
        <v>0</v>
      </c>
      <c r="BL152" s="49">
        <v>0</v>
      </c>
      <c r="BM152" s="48">
        <v>0</v>
      </c>
      <c r="BN152" s="49">
        <v>0</v>
      </c>
      <c r="BO152" s="48">
        <v>0</v>
      </c>
      <c r="BP152" s="49">
        <v>0</v>
      </c>
      <c r="BQ152" s="48">
        <v>0</v>
      </c>
      <c r="BR152" s="49">
        <v>0</v>
      </c>
      <c r="BS152" s="48">
        <v>0</v>
      </c>
      <c r="BT152" s="49">
        <v>0</v>
      </c>
      <c r="BU152" s="48">
        <v>0</v>
      </c>
      <c r="BV152" s="49">
        <v>0</v>
      </c>
      <c r="BW152" s="48">
        <v>0</v>
      </c>
      <c r="BX152" s="49">
        <v>0</v>
      </c>
      <c r="BY152" s="48">
        <v>0</v>
      </c>
      <c r="BZ152" s="49">
        <v>0</v>
      </c>
      <c r="CA152" s="50">
        <v>0</v>
      </c>
      <c r="CB152" s="3"/>
      <c r="CC152" s="32"/>
      <c r="CD152" s="3"/>
      <c r="CE152" s="33"/>
      <c r="CF152" s="3"/>
      <c r="CG152" s="47">
        <v>0</v>
      </c>
      <c r="CH152" s="48">
        <v>0</v>
      </c>
      <c r="CI152" s="49">
        <v>0</v>
      </c>
      <c r="CJ152" s="48">
        <v>0</v>
      </c>
      <c r="CK152" s="49">
        <v>0</v>
      </c>
      <c r="CL152" s="48">
        <v>0</v>
      </c>
      <c r="CM152" s="49">
        <v>0</v>
      </c>
      <c r="CN152" s="48">
        <v>0</v>
      </c>
      <c r="CO152" s="49">
        <v>0</v>
      </c>
      <c r="CP152" s="48">
        <v>0</v>
      </c>
      <c r="CQ152" s="49">
        <v>0</v>
      </c>
      <c r="CR152" s="48">
        <v>0</v>
      </c>
      <c r="CS152" s="49">
        <v>0</v>
      </c>
      <c r="CT152" s="48">
        <v>0</v>
      </c>
      <c r="CU152" s="49">
        <v>0</v>
      </c>
      <c r="CV152" s="48">
        <v>0</v>
      </c>
      <c r="CW152" s="49">
        <v>0</v>
      </c>
      <c r="CX152" s="48">
        <v>0</v>
      </c>
      <c r="CY152" s="49">
        <v>0</v>
      </c>
      <c r="CZ152" s="48">
        <v>0</v>
      </c>
      <c r="DA152" s="49">
        <v>0</v>
      </c>
      <c r="DB152" s="48">
        <v>0</v>
      </c>
      <c r="DC152" s="49">
        <v>0</v>
      </c>
      <c r="DD152" s="48">
        <v>0</v>
      </c>
      <c r="DE152" s="49">
        <v>0</v>
      </c>
      <c r="DF152" s="48">
        <v>0</v>
      </c>
      <c r="DG152" s="49">
        <v>0</v>
      </c>
      <c r="DH152" s="48">
        <v>0</v>
      </c>
      <c r="DI152" s="49">
        <v>0</v>
      </c>
      <c r="DJ152" s="48">
        <v>0</v>
      </c>
      <c r="DK152" s="49">
        <v>0</v>
      </c>
      <c r="DL152" s="48">
        <v>0</v>
      </c>
      <c r="DM152" s="49">
        <v>0</v>
      </c>
      <c r="DN152" s="48">
        <v>0</v>
      </c>
      <c r="DO152" s="49">
        <v>0</v>
      </c>
      <c r="DP152" s="50">
        <v>0</v>
      </c>
      <c r="DQ152" s="3"/>
      <c r="DR152" s="34"/>
      <c r="DS152" s="3"/>
      <c r="DT152" s="47">
        <v>0</v>
      </c>
      <c r="DU152" s="48">
        <v>0</v>
      </c>
      <c r="DV152" s="49">
        <v>0</v>
      </c>
      <c r="DW152" s="48">
        <v>0</v>
      </c>
      <c r="DX152" s="49">
        <v>0</v>
      </c>
      <c r="DY152" s="48">
        <v>0</v>
      </c>
      <c r="DZ152" s="49">
        <v>0</v>
      </c>
      <c r="EA152" s="48">
        <v>0</v>
      </c>
      <c r="EB152" s="49">
        <v>0</v>
      </c>
      <c r="EC152" s="48">
        <v>0</v>
      </c>
      <c r="ED152" s="49">
        <v>0</v>
      </c>
      <c r="EE152" s="48">
        <v>0</v>
      </c>
      <c r="EF152" s="49">
        <v>0</v>
      </c>
      <c r="EG152" s="48">
        <v>0</v>
      </c>
      <c r="EH152" s="49">
        <v>0</v>
      </c>
      <c r="EI152" s="48">
        <v>0</v>
      </c>
      <c r="EJ152" s="49">
        <v>0</v>
      </c>
      <c r="EK152" s="48">
        <v>0</v>
      </c>
      <c r="EL152" s="49">
        <v>0</v>
      </c>
      <c r="EM152" s="48">
        <v>0</v>
      </c>
      <c r="EN152" s="49">
        <v>0</v>
      </c>
      <c r="EO152" s="48">
        <v>0</v>
      </c>
      <c r="EP152" s="49">
        <v>0</v>
      </c>
      <c r="EQ152" s="48">
        <v>0</v>
      </c>
      <c r="ER152" s="49">
        <v>0</v>
      </c>
      <c r="ES152" s="48">
        <v>0</v>
      </c>
      <c r="ET152" s="49">
        <v>0</v>
      </c>
      <c r="EU152" s="48">
        <v>0</v>
      </c>
      <c r="EV152" s="49">
        <v>0</v>
      </c>
      <c r="EW152" s="48">
        <v>0</v>
      </c>
      <c r="EX152" s="49">
        <v>0</v>
      </c>
      <c r="EY152" s="48">
        <v>0</v>
      </c>
      <c r="EZ152" s="49">
        <v>0</v>
      </c>
      <c r="FA152" s="48">
        <v>0</v>
      </c>
      <c r="FB152" s="49">
        <v>0</v>
      </c>
      <c r="FC152" s="50">
        <v>0</v>
      </c>
      <c r="FD152" s="3"/>
      <c r="FE152" s="35"/>
      <c r="FF152" s="3"/>
      <c r="FG152" s="36"/>
      <c r="FI152" s="51" t="b">
        <v>1</v>
      </c>
    </row>
    <row r="153" spans="1:165" hidden="1" outlineLevel="1">
      <c r="B153" s="52">
        <v>143</v>
      </c>
      <c r="C153" s="53" t="s">
        <v>76</v>
      </c>
      <c r="E153" s="54">
        <v>0</v>
      </c>
      <c r="F153" s="55">
        <v>0</v>
      </c>
      <c r="G153" s="56">
        <v>0</v>
      </c>
      <c r="H153" s="55">
        <v>0</v>
      </c>
      <c r="I153" s="56">
        <v>0</v>
      </c>
      <c r="J153" s="55">
        <v>0</v>
      </c>
      <c r="K153" s="56">
        <v>0</v>
      </c>
      <c r="L153" s="55">
        <v>0</v>
      </c>
      <c r="M153" s="56">
        <v>0</v>
      </c>
      <c r="N153" s="55">
        <v>0</v>
      </c>
      <c r="O153" s="56">
        <v>0</v>
      </c>
      <c r="P153" s="55">
        <v>0</v>
      </c>
      <c r="Q153" s="56">
        <v>0</v>
      </c>
      <c r="R153" s="55">
        <v>0</v>
      </c>
      <c r="S153" s="56">
        <v>0</v>
      </c>
      <c r="T153" s="55">
        <v>0</v>
      </c>
      <c r="U153" s="56">
        <v>0</v>
      </c>
      <c r="V153" s="55">
        <v>0</v>
      </c>
      <c r="W153" s="56">
        <v>0</v>
      </c>
      <c r="X153" s="55">
        <v>0</v>
      </c>
      <c r="Y153" s="56">
        <v>0</v>
      </c>
      <c r="Z153" s="55">
        <v>0</v>
      </c>
      <c r="AA153" s="56">
        <v>0</v>
      </c>
      <c r="AB153" s="55">
        <v>0</v>
      </c>
      <c r="AC153" s="56">
        <v>0</v>
      </c>
      <c r="AD153" s="55">
        <v>0</v>
      </c>
      <c r="AE153" s="56">
        <v>0</v>
      </c>
      <c r="AF153" s="55">
        <v>0</v>
      </c>
      <c r="AG153" s="56">
        <v>0</v>
      </c>
      <c r="AH153" s="55">
        <v>0</v>
      </c>
      <c r="AI153" s="56">
        <v>0</v>
      </c>
      <c r="AJ153" s="55">
        <v>0</v>
      </c>
      <c r="AK153" s="56">
        <v>0</v>
      </c>
      <c r="AL153" s="55">
        <v>0</v>
      </c>
      <c r="AM153" s="56">
        <v>0</v>
      </c>
      <c r="AN153" s="57">
        <v>0</v>
      </c>
      <c r="AO153" s="3"/>
      <c r="AP153" s="21"/>
      <c r="AQ153" s="3"/>
      <c r="AR153" s="54">
        <v>0</v>
      </c>
      <c r="AS153" s="55">
        <v>0</v>
      </c>
      <c r="AT153" s="56">
        <v>0</v>
      </c>
      <c r="AU153" s="55">
        <v>0</v>
      </c>
      <c r="AV153" s="56">
        <v>0</v>
      </c>
      <c r="AW153" s="55">
        <v>0</v>
      </c>
      <c r="AX153" s="56">
        <v>0</v>
      </c>
      <c r="AY153" s="55">
        <v>0</v>
      </c>
      <c r="AZ153" s="56">
        <v>0</v>
      </c>
      <c r="BA153" s="55">
        <v>0</v>
      </c>
      <c r="BB153" s="56">
        <v>0</v>
      </c>
      <c r="BC153" s="55">
        <v>0</v>
      </c>
      <c r="BD153" s="56">
        <v>0</v>
      </c>
      <c r="BE153" s="55">
        <v>0</v>
      </c>
      <c r="BF153" s="56">
        <v>0</v>
      </c>
      <c r="BG153" s="55">
        <v>0</v>
      </c>
      <c r="BH153" s="56">
        <v>0</v>
      </c>
      <c r="BI153" s="55">
        <v>0</v>
      </c>
      <c r="BJ153" s="56">
        <v>0</v>
      </c>
      <c r="BK153" s="55">
        <v>0</v>
      </c>
      <c r="BL153" s="56">
        <v>0</v>
      </c>
      <c r="BM153" s="55">
        <v>0</v>
      </c>
      <c r="BN153" s="56">
        <v>0</v>
      </c>
      <c r="BO153" s="55">
        <v>0</v>
      </c>
      <c r="BP153" s="56">
        <v>0</v>
      </c>
      <c r="BQ153" s="55">
        <v>0</v>
      </c>
      <c r="BR153" s="56">
        <v>0</v>
      </c>
      <c r="BS153" s="55">
        <v>0</v>
      </c>
      <c r="BT153" s="56">
        <v>0</v>
      </c>
      <c r="BU153" s="55">
        <v>0</v>
      </c>
      <c r="BV153" s="56">
        <v>0</v>
      </c>
      <c r="BW153" s="55">
        <v>0</v>
      </c>
      <c r="BX153" s="56">
        <v>0</v>
      </c>
      <c r="BY153" s="55">
        <v>0</v>
      </c>
      <c r="BZ153" s="56">
        <v>0</v>
      </c>
      <c r="CA153" s="57">
        <v>0</v>
      </c>
      <c r="CB153" s="3"/>
      <c r="CC153" s="32"/>
      <c r="CD153" s="3"/>
      <c r="CE153" s="33"/>
      <c r="CF153" s="3"/>
      <c r="CG153" s="54">
        <v>0</v>
      </c>
      <c r="CH153" s="55">
        <v>0</v>
      </c>
      <c r="CI153" s="56">
        <v>0</v>
      </c>
      <c r="CJ153" s="55">
        <v>0</v>
      </c>
      <c r="CK153" s="56">
        <v>0</v>
      </c>
      <c r="CL153" s="55">
        <v>0</v>
      </c>
      <c r="CM153" s="56">
        <v>0</v>
      </c>
      <c r="CN153" s="55">
        <v>0</v>
      </c>
      <c r="CO153" s="56">
        <v>0</v>
      </c>
      <c r="CP153" s="55">
        <v>0</v>
      </c>
      <c r="CQ153" s="56">
        <v>0</v>
      </c>
      <c r="CR153" s="55">
        <v>0</v>
      </c>
      <c r="CS153" s="56">
        <v>0</v>
      </c>
      <c r="CT153" s="55">
        <v>0</v>
      </c>
      <c r="CU153" s="56">
        <v>0</v>
      </c>
      <c r="CV153" s="55">
        <v>0</v>
      </c>
      <c r="CW153" s="56">
        <v>0</v>
      </c>
      <c r="CX153" s="55">
        <v>0</v>
      </c>
      <c r="CY153" s="56">
        <v>0</v>
      </c>
      <c r="CZ153" s="55">
        <v>0</v>
      </c>
      <c r="DA153" s="56">
        <v>0</v>
      </c>
      <c r="DB153" s="55">
        <v>0</v>
      </c>
      <c r="DC153" s="56">
        <v>0</v>
      </c>
      <c r="DD153" s="55">
        <v>0</v>
      </c>
      <c r="DE153" s="56">
        <v>0</v>
      </c>
      <c r="DF153" s="55">
        <v>0</v>
      </c>
      <c r="DG153" s="56">
        <v>0</v>
      </c>
      <c r="DH153" s="55">
        <v>0</v>
      </c>
      <c r="DI153" s="56">
        <v>0</v>
      </c>
      <c r="DJ153" s="55">
        <v>0</v>
      </c>
      <c r="DK153" s="56">
        <v>0</v>
      </c>
      <c r="DL153" s="55">
        <v>0</v>
      </c>
      <c r="DM153" s="56">
        <v>0</v>
      </c>
      <c r="DN153" s="55">
        <v>0</v>
      </c>
      <c r="DO153" s="56">
        <v>0</v>
      </c>
      <c r="DP153" s="57">
        <v>0</v>
      </c>
      <c r="DQ153" s="3"/>
      <c r="DR153" s="34"/>
      <c r="DS153" s="3"/>
      <c r="DT153" s="54">
        <v>0</v>
      </c>
      <c r="DU153" s="55">
        <v>0</v>
      </c>
      <c r="DV153" s="56">
        <v>0</v>
      </c>
      <c r="DW153" s="55">
        <v>0</v>
      </c>
      <c r="DX153" s="56">
        <v>0</v>
      </c>
      <c r="DY153" s="55">
        <v>0</v>
      </c>
      <c r="DZ153" s="56">
        <v>0</v>
      </c>
      <c r="EA153" s="55">
        <v>0</v>
      </c>
      <c r="EB153" s="56">
        <v>0</v>
      </c>
      <c r="EC153" s="55">
        <v>0</v>
      </c>
      <c r="ED153" s="56">
        <v>0</v>
      </c>
      <c r="EE153" s="55">
        <v>0</v>
      </c>
      <c r="EF153" s="56">
        <v>0</v>
      </c>
      <c r="EG153" s="55">
        <v>0</v>
      </c>
      <c r="EH153" s="56">
        <v>0</v>
      </c>
      <c r="EI153" s="55">
        <v>0</v>
      </c>
      <c r="EJ153" s="56">
        <v>0</v>
      </c>
      <c r="EK153" s="55">
        <v>0</v>
      </c>
      <c r="EL153" s="56">
        <v>0</v>
      </c>
      <c r="EM153" s="55">
        <v>0</v>
      </c>
      <c r="EN153" s="56">
        <v>0</v>
      </c>
      <c r="EO153" s="55">
        <v>0</v>
      </c>
      <c r="EP153" s="56">
        <v>0</v>
      </c>
      <c r="EQ153" s="55">
        <v>0</v>
      </c>
      <c r="ER153" s="56">
        <v>0</v>
      </c>
      <c r="ES153" s="55">
        <v>0</v>
      </c>
      <c r="ET153" s="56">
        <v>0</v>
      </c>
      <c r="EU153" s="55">
        <v>0</v>
      </c>
      <c r="EV153" s="56">
        <v>0</v>
      </c>
      <c r="EW153" s="55">
        <v>0</v>
      </c>
      <c r="EX153" s="56">
        <v>0</v>
      </c>
      <c r="EY153" s="55">
        <v>0</v>
      </c>
      <c r="EZ153" s="56">
        <v>0</v>
      </c>
      <c r="FA153" s="55">
        <v>0</v>
      </c>
      <c r="FB153" s="56">
        <v>0</v>
      </c>
      <c r="FC153" s="57">
        <v>0</v>
      </c>
      <c r="FD153" s="3"/>
      <c r="FE153" s="35"/>
      <c r="FF153" s="3"/>
      <c r="FG153" s="36"/>
      <c r="FI153" s="58" t="b">
        <v>1</v>
      </c>
    </row>
    <row r="154" spans="1:165" hidden="1" outlineLevel="1">
      <c r="B154" s="45">
        <v>144</v>
      </c>
      <c r="C154" s="46" t="s">
        <v>77</v>
      </c>
      <c r="E154" s="47">
        <v>0</v>
      </c>
      <c r="F154" s="48">
        <v>0</v>
      </c>
      <c r="G154" s="49">
        <v>0</v>
      </c>
      <c r="H154" s="48">
        <v>0</v>
      </c>
      <c r="I154" s="49">
        <v>0</v>
      </c>
      <c r="J154" s="48">
        <v>0</v>
      </c>
      <c r="K154" s="49">
        <v>0</v>
      </c>
      <c r="L154" s="48">
        <v>0</v>
      </c>
      <c r="M154" s="49">
        <v>0</v>
      </c>
      <c r="N154" s="48">
        <v>0</v>
      </c>
      <c r="O154" s="49">
        <v>0</v>
      </c>
      <c r="P154" s="48">
        <v>0</v>
      </c>
      <c r="Q154" s="49">
        <v>0</v>
      </c>
      <c r="R154" s="48">
        <v>0</v>
      </c>
      <c r="S154" s="49">
        <v>0</v>
      </c>
      <c r="T154" s="48">
        <v>0</v>
      </c>
      <c r="U154" s="49">
        <v>0</v>
      </c>
      <c r="V154" s="48">
        <v>0</v>
      </c>
      <c r="W154" s="49">
        <v>0</v>
      </c>
      <c r="X154" s="48">
        <v>0</v>
      </c>
      <c r="Y154" s="49">
        <v>0</v>
      </c>
      <c r="Z154" s="48">
        <v>0</v>
      </c>
      <c r="AA154" s="49">
        <v>0</v>
      </c>
      <c r="AB154" s="48">
        <v>0</v>
      </c>
      <c r="AC154" s="49">
        <v>0</v>
      </c>
      <c r="AD154" s="48">
        <v>0</v>
      </c>
      <c r="AE154" s="49">
        <v>0</v>
      </c>
      <c r="AF154" s="48">
        <v>0</v>
      </c>
      <c r="AG154" s="49">
        <v>0</v>
      </c>
      <c r="AH154" s="48">
        <v>0</v>
      </c>
      <c r="AI154" s="49">
        <v>0</v>
      </c>
      <c r="AJ154" s="48">
        <v>0</v>
      </c>
      <c r="AK154" s="49">
        <v>0</v>
      </c>
      <c r="AL154" s="48">
        <v>0</v>
      </c>
      <c r="AM154" s="49">
        <v>0</v>
      </c>
      <c r="AN154" s="50">
        <v>0</v>
      </c>
      <c r="AO154" s="3"/>
      <c r="AP154" s="21"/>
      <c r="AQ154" s="3"/>
      <c r="AR154" s="47">
        <v>0</v>
      </c>
      <c r="AS154" s="48">
        <v>0</v>
      </c>
      <c r="AT154" s="49">
        <v>0</v>
      </c>
      <c r="AU154" s="48">
        <v>0</v>
      </c>
      <c r="AV154" s="49">
        <v>0</v>
      </c>
      <c r="AW154" s="48">
        <v>0</v>
      </c>
      <c r="AX154" s="49">
        <v>0</v>
      </c>
      <c r="AY154" s="48">
        <v>0</v>
      </c>
      <c r="AZ154" s="49">
        <v>0</v>
      </c>
      <c r="BA154" s="48">
        <v>0</v>
      </c>
      <c r="BB154" s="49">
        <v>0</v>
      </c>
      <c r="BC154" s="48">
        <v>0</v>
      </c>
      <c r="BD154" s="49">
        <v>0</v>
      </c>
      <c r="BE154" s="48">
        <v>0</v>
      </c>
      <c r="BF154" s="49">
        <v>0</v>
      </c>
      <c r="BG154" s="48">
        <v>0</v>
      </c>
      <c r="BH154" s="49">
        <v>0</v>
      </c>
      <c r="BI154" s="48">
        <v>0</v>
      </c>
      <c r="BJ154" s="49">
        <v>0</v>
      </c>
      <c r="BK154" s="48">
        <v>0</v>
      </c>
      <c r="BL154" s="49">
        <v>0</v>
      </c>
      <c r="BM154" s="48">
        <v>0</v>
      </c>
      <c r="BN154" s="49">
        <v>0</v>
      </c>
      <c r="BO154" s="48">
        <v>0</v>
      </c>
      <c r="BP154" s="49">
        <v>0</v>
      </c>
      <c r="BQ154" s="48">
        <v>0</v>
      </c>
      <c r="BR154" s="49">
        <v>0</v>
      </c>
      <c r="BS154" s="48">
        <v>0</v>
      </c>
      <c r="BT154" s="49">
        <v>0</v>
      </c>
      <c r="BU154" s="48">
        <v>0</v>
      </c>
      <c r="BV154" s="49">
        <v>0</v>
      </c>
      <c r="BW154" s="48">
        <v>0</v>
      </c>
      <c r="BX154" s="49">
        <v>0</v>
      </c>
      <c r="BY154" s="48">
        <v>0</v>
      </c>
      <c r="BZ154" s="49">
        <v>0</v>
      </c>
      <c r="CA154" s="50">
        <v>0</v>
      </c>
      <c r="CB154" s="3"/>
      <c r="CC154" s="32"/>
      <c r="CD154" s="3"/>
      <c r="CE154" s="33"/>
      <c r="CF154" s="3"/>
      <c r="CG154" s="47">
        <v>0</v>
      </c>
      <c r="CH154" s="48">
        <v>0</v>
      </c>
      <c r="CI154" s="49">
        <v>0</v>
      </c>
      <c r="CJ154" s="48">
        <v>0</v>
      </c>
      <c r="CK154" s="49">
        <v>0</v>
      </c>
      <c r="CL154" s="48">
        <v>0</v>
      </c>
      <c r="CM154" s="49">
        <v>0</v>
      </c>
      <c r="CN154" s="48">
        <v>0</v>
      </c>
      <c r="CO154" s="49">
        <v>0</v>
      </c>
      <c r="CP154" s="48">
        <v>0</v>
      </c>
      <c r="CQ154" s="49">
        <v>0</v>
      </c>
      <c r="CR154" s="48">
        <v>0</v>
      </c>
      <c r="CS154" s="49">
        <v>0</v>
      </c>
      <c r="CT154" s="48">
        <v>0</v>
      </c>
      <c r="CU154" s="49">
        <v>0</v>
      </c>
      <c r="CV154" s="48">
        <v>0</v>
      </c>
      <c r="CW154" s="49">
        <v>0</v>
      </c>
      <c r="CX154" s="48">
        <v>0</v>
      </c>
      <c r="CY154" s="49">
        <v>0</v>
      </c>
      <c r="CZ154" s="48">
        <v>0</v>
      </c>
      <c r="DA154" s="49">
        <v>0</v>
      </c>
      <c r="DB154" s="48">
        <v>0</v>
      </c>
      <c r="DC154" s="49">
        <v>0</v>
      </c>
      <c r="DD154" s="48">
        <v>0</v>
      </c>
      <c r="DE154" s="49">
        <v>0</v>
      </c>
      <c r="DF154" s="48">
        <v>0</v>
      </c>
      <c r="DG154" s="49">
        <v>0</v>
      </c>
      <c r="DH154" s="48">
        <v>0</v>
      </c>
      <c r="DI154" s="49">
        <v>0</v>
      </c>
      <c r="DJ154" s="48">
        <v>0</v>
      </c>
      <c r="DK154" s="49">
        <v>0</v>
      </c>
      <c r="DL154" s="48">
        <v>0</v>
      </c>
      <c r="DM154" s="49">
        <v>0</v>
      </c>
      <c r="DN154" s="48">
        <v>0</v>
      </c>
      <c r="DO154" s="49">
        <v>0</v>
      </c>
      <c r="DP154" s="50">
        <v>0</v>
      </c>
      <c r="DQ154" s="3"/>
      <c r="DR154" s="34"/>
      <c r="DS154" s="3"/>
      <c r="DT154" s="47">
        <v>0</v>
      </c>
      <c r="DU154" s="48">
        <v>0</v>
      </c>
      <c r="DV154" s="49">
        <v>0</v>
      </c>
      <c r="DW154" s="48">
        <v>0</v>
      </c>
      <c r="DX154" s="49">
        <v>0</v>
      </c>
      <c r="DY154" s="48">
        <v>0</v>
      </c>
      <c r="DZ154" s="49">
        <v>0</v>
      </c>
      <c r="EA154" s="48">
        <v>0</v>
      </c>
      <c r="EB154" s="49">
        <v>0</v>
      </c>
      <c r="EC154" s="48">
        <v>0</v>
      </c>
      <c r="ED154" s="49">
        <v>0</v>
      </c>
      <c r="EE154" s="48">
        <v>0</v>
      </c>
      <c r="EF154" s="49">
        <v>0</v>
      </c>
      <c r="EG154" s="48">
        <v>0</v>
      </c>
      <c r="EH154" s="49">
        <v>0</v>
      </c>
      <c r="EI154" s="48">
        <v>0</v>
      </c>
      <c r="EJ154" s="49">
        <v>0</v>
      </c>
      <c r="EK154" s="48">
        <v>0</v>
      </c>
      <c r="EL154" s="49">
        <v>0</v>
      </c>
      <c r="EM154" s="48">
        <v>0</v>
      </c>
      <c r="EN154" s="49">
        <v>0</v>
      </c>
      <c r="EO154" s="48">
        <v>0</v>
      </c>
      <c r="EP154" s="49">
        <v>0</v>
      </c>
      <c r="EQ154" s="48">
        <v>0</v>
      </c>
      <c r="ER154" s="49">
        <v>0</v>
      </c>
      <c r="ES154" s="48">
        <v>0</v>
      </c>
      <c r="ET154" s="49">
        <v>0</v>
      </c>
      <c r="EU154" s="48">
        <v>0</v>
      </c>
      <c r="EV154" s="49">
        <v>0</v>
      </c>
      <c r="EW154" s="48">
        <v>0</v>
      </c>
      <c r="EX154" s="49">
        <v>0</v>
      </c>
      <c r="EY154" s="48">
        <v>0</v>
      </c>
      <c r="EZ154" s="49">
        <v>0</v>
      </c>
      <c r="FA154" s="48">
        <v>0</v>
      </c>
      <c r="FB154" s="49">
        <v>0</v>
      </c>
      <c r="FC154" s="50">
        <v>0</v>
      </c>
      <c r="FD154" s="3"/>
      <c r="FE154" s="35"/>
      <c r="FF154" s="3"/>
      <c r="FG154" s="36"/>
      <c r="FI154" s="51" t="b">
        <v>1</v>
      </c>
    </row>
    <row r="155" spans="1:165" hidden="1" outlineLevel="1">
      <c r="B155" s="52">
        <v>145</v>
      </c>
      <c r="C155" s="53" t="s">
        <v>78</v>
      </c>
      <c r="E155" s="54">
        <v>0</v>
      </c>
      <c r="F155" s="55">
        <v>0</v>
      </c>
      <c r="G155" s="56">
        <v>0</v>
      </c>
      <c r="H155" s="55">
        <v>0</v>
      </c>
      <c r="I155" s="56">
        <v>0</v>
      </c>
      <c r="J155" s="55">
        <v>0</v>
      </c>
      <c r="K155" s="56">
        <v>0</v>
      </c>
      <c r="L155" s="55">
        <v>0</v>
      </c>
      <c r="M155" s="56">
        <v>0</v>
      </c>
      <c r="N155" s="55">
        <v>0</v>
      </c>
      <c r="O155" s="56">
        <v>0</v>
      </c>
      <c r="P155" s="55">
        <v>0</v>
      </c>
      <c r="Q155" s="56">
        <v>0</v>
      </c>
      <c r="R155" s="55">
        <v>0</v>
      </c>
      <c r="S155" s="56">
        <v>0</v>
      </c>
      <c r="T155" s="55">
        <v>0</v>
      </c>
      <c r="U155" s="56">
        <v>0</v>
      </c>
      <c r="V155" s="55">
        <v>0</v>
      </c>
      <c r="W155" s="56">
        <v>0</v>
      </c>
      <c r="X155" s="55">
        <v>0</v>
      </c>
      <c r="Y155" s="56">
        <v>0</v>
      </c>
      <c r="Z155" s="55">
        <v>0</v>
      </c>
      <c r="AA155" s="56">
        <v>0</v>
      </c>
      <c r="AB155" s="55">
        <v>0</v>
      </c>
      <c r="AC155" s="56">
        <v>0</v>
      </c>
      <c r="AD155" s="55">
        <v>0</v>
      </c>
      <c r="AE155" s="56">
        <v>0</v>
      </c>
      <c r="AF155" s="55">
        <v>0</v>
      </c>
      <c r="AG155" s="56">
        <v>0</v>
      </c>
      <c r="AH155" s="55">
        <v>0</v>
      </c>
      <c r="AI155" s="56">
        <v>0</v>
      </c>
      <c r="AJ155" s="55">
        <v>0</v>
      </c>
      <c r="AK155" s="56">
        <v>0</v>
      </c>
      <c r="AL155" s="55">
        <v>0</v>
      </c>
      <c r="AM155" s="56">
        <v>0</v>
      </c>
      <c r="AN155" s="57">
        <v>0</v>
      </c>
      <c r="AO155" s="3"/>
      <c r="AP155" s="21"/>
      <c r="AQ155" s="3"/>
      <c r="AR155" s="54">
        <v>0</v>
      </c>
      <c r="AS155" s="55">
        <v>0</v>
      </c>
      <c r="AT155" s="56">
        <v>0</v>
      </c>
      <c r="AU155" s="55">
        <v>0</v>
      </c>
      <c r="AV155" s="56">
        <v>0</v>
      </c>
      <c r="AW155" s="55">
        <v>0</v>
      </c>
      <c r="AX155" s="56">
        <v>0</v>
      </c>
      <c r="AY155" s="55">
        <v>0</v>
      </c>
      <c r="AZ155" s="56">
        <v>0</v>
      </c>
      <c r="BA155" s="55">
        <v>0</v>
      </c>
      <c r="BB155" s="56">
        <v>0</v>
      </c>
      <c r="BC155" s="55">
        <v>0</v>
      </c>
      <c r="BD155" s="56">
        <v>0</v>
      </c>
      <c r="BE155" s="55">
        <v>0</v>
      </c>
      <c r="BF155" s="56">
        <v>0</v>
      </c>
      <c r="BG155" s="55">
        <v>0</v>
      </c>
      <c r="BH155" s="56">
        <v>0</v>
      </c>
      <c r="BI155" s="55">
        <v>0</v>
      </c>
      <c r="BJ155" s="56">
        <v>0</v>
      </c>
      <c r="BK155" s="55">
        <v>0</v>
      </c>
      <c r="BL155" s="56">
        <v>0</v>
      </c>
      <c r="BM155" s="55">
        <v>0</v>
      </c>
      <c r="BN155" s="56">
        <v>0</v>
      </c>
      <c r="BO155" s="55">
        <v>0</v>
      </c>
      <c r="BP155" s="56">
        <v>0</v>
      </c>
      <c r="BQ155" s="55">
        <v>0</v>
      </c>
      <c r="BR155" s="56">
        <v>0</v>
      </c>
      <c r="BS155" s="55">
        <v>0</v>
      </c>
      <c r="BT155" s="56">
        <v>0</v>
      </c>
      <c r="BU155" s="55">
        <v>0</v>
      </c>
      <c r="BV155" s="56">
        <v>0</v>
      </c>
      <c r="BW155" s="55">
        <v>0</v>
      </c>
      <c r="BX155" s="56">
        <v>0</v>
      </c>
      <c r="BY155" s="55">
        <v>0</v>
      </c>
      <c r="BZ155" s="56">
        <v>0</v>
      </c>
      <c r="CA155" s="57">
        <v>0</v>
      </c>
      <c r="CB155" s="3"/>
      <c r="CC155" s="32"/>
      <c r="CD155" s="3"/>
      <c r="CE155" s="33"/>
      <c r="CF155" s="3"/>
      <c r="CG155" s="54">
        <v>0</v>
      </c>
      <c r="CH155" s="55">
        <v>0</v>
      </c>
      <c r="CI155" s="56">
        <v>0</v>
      </c>
      <c r="CJ155" s="55">
        <v>0</v>
      </c>
      <c r="CK155" s="56">
        <v>0</v>
      </c>
      <c r="CL155" s="55">
        <v>0</v>
      </c>
      <c r="CM155" s="56">
        <v>0</v>
      </c>
      <c r="CN155" s="55">
        <v>0</v>
      </c>
      <c r="CO155" s="56">
        <v>0</v>
      </c>
      <c r="CP155" s="55">
        <v>0</v>
      </c>
      <c r="CQ155" s="56">
        <v>0</v>
      </c>
      <c r="CR155" s="55">
        <v>0</v>
      </c>
      <c r="CS155" s="56">
        <v>0</v>
      </c>
      <c r="CT155" s="55">
        <v>0</v>
      </c>
      <c r="CU155" s="56">
        <v>0</v>
      </c>
      <c r="CV155" s="55">
        <v>0</v>
      </c>
      <c r="CW155" s="56">
        <v>0</v>
      </c>
      <c r="CX155" s="55">
        <v>0</v>
      </c>
      <c r="CY155" s="56">
        <v>0</v>
      </c>
      <c r="CZ155" s="55">
        <v>0</v>
      </c>
      <c r="DA155" s="56">
        <v>0</v>
      </c>
      <c r="DB155" s="55">
        <v>0</v>
      </c>
      <c r="DC155" s="56">
        <v>0</v>
      </c>
      <c r="DD155" s="55">
        <v>0</v>
      </c>
      <c r="DE155" s="56">
        <v>0</v>
      </c>
      <c r="DF155" s="55">
        <v>0</v>
      </c>
      <c r="DG155" s="56">
        <v>0</v>
      </c>
      <c r="DH155" s="55">
        <v>0</v>
      </c>
      <c r="DI155" s="56">
        <v>0</v>
      </c>
      <c r="DJ155" s="55">
        <v>0</v>
      </c>
      <c r="DK155" s="56">
        <v>0</v>
      </c>
      <c r="DL155" s="55">
        <v>0</v>
      </c>
      <c r="DM155" s="56">
        <v>0</v>
      </c>
      <c r="DN155" s="55">
        <v>0</v>
      </c>
      <c r="DO155" s="56">
        <v>0</v>
      </c>
      <c r="DP155" s="57">
        <v>0</v>
      </c>
      <c r="DQ155" s="3"/>
      <c r="DR155" s="34"/>
      <c r="DS155" s="3"/>
      <c r="DT155" s="54">
        <v>0</v>
      </c>
      <c r="DU155" s="55">
        <v>0</v>
      </c>
      <c r="DV155" s="56">
        <v>0</v>
      </c>
      <c r="DW155" s="55">
        <v>0</v>
      </c>
      <c r="DX155" s="56">
        <v>0</v>
      </c>
      <c r="DY155" s="55">
        <v>0</v>
      </c>
      <c r="DZ155" s="56">
        <v>0</v>
      </c>
      <c r="EA155" s="55">
        <v>0</v>
      </c>
      <c r="EB155" s="56">
        <v>0</v>
      </c>
      <c r="EC155" s="55">
        <v>0</v>
      </c>
      <c r="ED155" s="56">
        <v>0</v>
      </c>
      <c r="EE155" s="55">
        <v>0</v>
      </c>
      <c r="EF155" s="56">
        <v>0</v>
      </c>
      <c r="EG155" s="55">
        <v>0</v>
      </c>
      <c r="EH155" s="56">
        <v>0</v>
      </c>
      <c r="EI155" s="55">
        <v>0</v>
      </c>
      <c r="EJ155" s="56">
        <v>0</v>
      </c>
      <c r="EK155" s="55">
        <v>0</v>
      </c>
      <c r="EL155" s="56">
        <v>0</v>
      </c>
      <c r="EM155" s="55">
        <v>0</v>
      </c>
      <c r="EN155" s="56">
        <v>0</v>
      </c>
      <c r="EO155" s="55">
        <v>0</v>
      </c>
      <c r="EP155" s="56">
        <v>0</v>
      </c>
      <c r="EQ155" s="55">
        <v>0</v>
      </c>
      <c r="ER155" s="56">
        <v>0</v>
      </c>
      <c r="ES155" s="55">
        <v>0</v>
      </c>
      <c r="ET155" s="56">
        <v>0</v>
      </c>
      <c r="EU155" s="55">
        <v>0</v>
      </c>
      <c r="EV155" s="56">
        <v>0</v>
      </c>
      <c r="EW155" s="55">
        <v>0</v>
      </c>
      <c r="EX155" s="56">
        <v>0</v>
      </c>
      <c r="EY155" s="55">
        <v>0</v>
      </c>
      <c r="EZ155" s="56">
        <v>0</v>
      </c>
      <c r="FA155" s="55">
        <v>0</v>
      </c>
      <c r="FB155" s="56">
        <v>0</v>
      </c>
      <c r="FC155" s="57">
        <v>0</v>
      </c>
      <c r="FD155" s="3"/>
      <c r="FE155" s="35"/>
      <c r="FF155" s="3"/>
      <c r="FG155" s="36"/>
      <c r="FI155" s="58" t="b">
        <v>1</v>
      </c>
    </row>
    <row r="156" spans="1:165" hidden="1" outlineLevel="1">
      <c r="B156" s="45">
        <v>146</v>
      </c>
      <c r="C156" s="46" t="s">
        <v>79</v>
      </c>
      <c r="E156" s="47">
        <v>0</v>
      </c>
      <c r="F156" s="48">
        <v>0</v>
      </c>
      <c r="G156" s="49">
        <v>0</v>
      </c>
      <c r="H156" s="48">
        <v>0</v>
      </c>
      <c r="I156" s="49">
        <v>0</v>
      </c>
      <c r="J156" s="48">
        <v>0</v>
      </c>
      <c r="K156" s="49">
        <v>0</v>
      </c>
      <c r="L156" s="48">
        <v>0</v>
      </c>
      <c r="M156" s="49">
        <v>0</v>
      </c>
      <c r="N156" s="48">
        <v>0</v>
      </c>
      <c r="O156" s="49">
        <v>0</v>
      </c>
      <c r="P156" s="48">
        <v>0</v>
      </c>
      <c r="Q156" s="49">
        <v>0</v>
      </c>
      <c r="R156" s="48">
        <v>0</v>
      </c>
      <c r="S156" s="49">
        <v>0</v>
      </c>
      <c r="T156" s="48">
        <v>0</v>
      </c>
      <c r="U156" s="49">
        <v>0</v>
      </c>
      <c r="V156" s="48">
        <v>0</v>
      </c>
      <c r="W156" s="49">
        <v>0</v>
      </c>
      <c r="X156" s="48">
        <v>0</v>
      </c>
      <c r="Y156" s="49">
        <v>0</v>
      </c>
      <c r="Z156" s="48">
        <v>0</v>
      </c>
      <c r="AA156" s="49">
        <v>0</v>
      </c>
      <c r="AB156" s="48">
        <v>0</v>
      </c>
      <c r="AC156" s="49">
        <v>0</v>
      </c>
      <c r="AD156" s="48">
        <v>0</v>
      </c>
      <c r="AE156" s="49">
        <v>0</v>
      </c>
      <c r="AF156" s="48">
        <v>0</v>
      </c>
      <c r="AG156" s="49">
        <v>0</v>
      </c>
      <c r="AH156" s="48">
        <v>0</v>
      </c>
      <c r="AI156" s="49">
        <v>0</v>
      </c>
      <c r="AJ156" s="48">
        <v>0</v>
      </c>
      <c r="AK156" s="49">
        <v>0</v>
      </c>
      <c r="AL156" s="48">
        <v>0</v>
      </c>
      <c r="AM156" s="49">
        <v>0</v>
      </c>
      <c r="AN156" s="50">
        <v>0</v>
      </c>
      <c r="AO156" s="3"/>
      <c r="AP156" s="21"/>
      <c r="AQ156" s="3"/>
      <c r="AR156" s="47">
        <v>0</v>
      </c>
      <c r="AS156" s="48">
        <v>0</v>
      </c>
      <c r="AT156" s="49">
        <v>0</v>
      </c>
      <c r="AU156" s="48">
        <v>0</v>
      </c>
      <c r="AV156" s="49">
        <v>0</v>
      </c>
      <c r="AW156" s="48">
        <v>0</v>
      </c>
      <c r="AX156" s="49">
        <v>0</v>
      </c>
      <c r="AY156" s="48">
        <v>0</v>
      </c>
      <c r="AZ156" s="49">
        <v>0</v>
      </c>
      <c r="BA156" s="48">
        <v>0</v>
      </c>
      <c r="BB156" s="49">
        <v>0</v>
      </c>
      <c r="BC156" s="48">
        <v>0</v>
      </c>
      <c r="BD156" s="49">
        <v>0</v>
      </c>
      <c r="BE156" s="48">
        <v>0</v>
      </c>
      <c r="BF156" s="49">
        <v>0</v>
      </c>
      <c r="BG156" s="48">
        <v>0</v>
      </c>
      <c r="BH156" s="49">
        <v>0</v>
      </c>
      <c r="BI156" s="48">
        <v>0</v>
      </c>
      <c r="BJ156" s="49">
        <v>0</v>
      </c>
      <c r="BK156" s="48">
        <v>0</v>
      </c>
      <c r="BL156" s="49">
        <v>0</v>
      </c>
      <c r="BM156" s="48">
        <v>0</v>
      </c>
      <c r="BN156" s="49">
        <v>0</v>
      </c>
      <c r="BO156" s="48">
        <v>0</v>
      </c>
      <c r="BP156" s="49">
        <v>0</v>
      </c>
      <c r="BQ156" s="48">
        <v>0</v>
      </c>
      <c r="BR156" s="49">
        <v>0</v>
      </c>
      <c r="BS156" s="48">
        <v>0</v>
      </c>
      <c r="BT156" s="49">
        <v>0</v>
      </c>
      <c r="BU156" s="48">
        <v>0</v>
      </c>
      <c r="BV156" s="49">
        <v>0</v>
      </c>
      <c r="BW156" s="48">
        <v>0</v>
      </c>
      <c r="BX156" s="49">
        <v>0</v>
      </c>
      <c r="BY156" s="48">
        <v>0</v>
      </c>
      <c r="BZ156" s="49">
        <v>0</v>
      </c>
      <c r="CA156" s="50">
        <v>0</v>
      </c>
      <c r="CB156" s="3"/>
      <c r="CC156" s="32"/>
      <c r="CD156" s="3"/>
      <c r="CE156" s="33"/>
      <c r="CF156" s="3"/>
      <c r="CG156" s="47">
        <v>0</v>
      </c>
      <c r="CH156" s="48">
        <v>0</v>
      </c>
      <c r="CI156" s="49">
        <v>0</v>
      </c>
      <c r="CJ156" s="48">
        <v>0</v>
      </c>
      <c r="CK156" s="49">
        <v>0</v>
      </c>
      <c r="CL156" s="48">
        <v>0</v>
      </c>
      <c r="CM156" s="49">
        <v>0</v>
      </c>
      <c r="CN156" s="48">
        <v>0</v>
      </c>
      <c r="CO156" s="49">
        <v>0</v>
      </c>
      <c r="CP156" s="48">
        <v>0</v>
      </c>
      <c r="CQ156" s="49">
        <v>0</v>
      </c>
      <c r="CR156" s="48">
        <v>0</v>
      </c>
      <c r="CS156" s="49">
        <v>0</v>
      </c>
      <c r="CT156" s="48">
        <v>0</v>
      </c>
      <c r="CU156" s="49">
        <v>0</v>
      </c>
      <c r="CV156" s="48">
        <v>0</v>
      </c>
      <c r="CW156" s="49">
        <v>0</v>
      </c>
      <c r="CX156" s="48">
        <v>0</v>
      </c>
      <c r="CY156" s="49">
        <v>0</v>
      </c>
      <c r="CZ156" s="48">
        <v>0</v>
      </c>
      <c r="DA156" s="49">
        <v>0</v>
      </c>
      <c r="DB156" s="48">
        <v>0</v>
      </c>
      <c r="DC156" s="49">
        <v>0</v>
      </c>
      <c r="DD156" s="48">
        <v>0</v>
      </c>
      <c r="DE156" s="49">
        <v>0</v>
      </c>
      <c r="DF156" s="48">
        <v>0</v>
      </c>
      <c r="DG156" s="49">
        <v>0</v>
      </c>
      <c r="DH156" s="48">
        <v>0</v>
      </c>
      <c r="DI156" s="49">
        <v>0</v>
      </c>
      <c r="DJ156" s="48">
        <v>0</v>
      </c>
      <c r="DK156" s="49">
        <v>0</v>
      </c>
      <c r="DL156" s="48">
        <v>0</v>
      </c>
      <c r="DM156" s="49">
        <v>0</v>
      </c>
      <c r="DN156" s="48">
        <v>0</v>
      </c>
      <c r="DO156" s="49">
        <v>0</v>
      </c>
      <c r="DP156" s="50">
        <v>0</v>
      </c>
      <c r="DQ156" s="3"/>
      <c r="DR156" s="34"/>
      <c r="DS156" s="3"/>
      <c r="DT156" s="47">
        <v>0</v>
      </c>
      <c r="DU156" s="48">
        <v>0</v>
      </c>
      <c r="DV156" s="49">
        <v>0</v>
      </c>
      <c r="DW156" s="48">
        <v>0</v>
      </c>
      <c r="DX156" s="49">
        <v>0</v>
      </c>
      <c r="DY156" s="48">
        <v>0</v>
      </c>
      <c r="DZ156" s="49">
        <v>0</v>
      </c>
      <c r="EA156" s="48">
        <v>0</v>
      </c>
      <c r="EB156" s="49">
        <v>0</v>
      </c>
      <c r="EC156" s="48">
        <v>0</v>
      </c>
      <c r="ED156" s="49">
        <v>0</v>
      </c>
      <c r="EE156" s="48">
        <v>0</v>
      </c>
      <c r="EF156" s="49">
        <v>0</v>
      </c>
      <c r="EG156" s="48">
        <v>0</v>
      </c>
      <c r="EH156" s="49">
        <v>0</v>
      </c>
      <c r="EI156" s="48">
        <v>0</v>
      </c>
      <c r="EJ156" s="49">
        <v>0</v>
      </c>
      <c r="EK156" s="48">
        <v>0</v>
      </c>
      <c r="EL156" s="49">
        <v>0</v>
      </c>
      <c r="EM156" s="48">
        <v>0</v>
      </c>
      <c r="EN156" s="49">
        <v>0</v>
      </c>
      <c r="EO156" s="48">
        <v>0</v>
      </c>
      <c r="EP156" s="49">
        <v>0</v>
      </c>
      <c r="EQ156" s="48">
        <v>0</v>
      </c>
      <c r="ER156" s="49">
        <v>0</v>
      </c>
      <c r="ES156" s="48">
        <v>0</v>
      </c>
      <c r="ET156" s="49">
        <v>0</v>
      </c>
      <c r="EU156" s="48">
        <v>0</v>
      </c>
      <c r="EV156" s="49">
        <v>0</v>
      </c>
      <c r="EW156" s="48">
        <v>0</v>
      </c>
      <c r="EX156" s="49">
        <v>0</v>
      </c>
      <c r="EY156" s="48">
        <v>0</v>
      </c>
      <c r="EZ156" s="49">
        <v>0</v>
      </c>
      <c r="FA156" s="48">
        <v>0</v>
      </c>
      <c r="FB156" s="49">
        <v>0</v>
      </c>
      <c r="FC156" s="50">
        <v>0</v>
      </c>
      <c r="FD156" s="3"/>
      <c r="FE156" s="35"/>
      <c r="FF156" s="3"/>
      <c r="FG156" s="36"/>
      <c r="FI156" s="51" t="b">
        <v>1</v>
      </c>
    </row>
    <row r="157" spans="1:165" hidden="1" outlineLevel="1">
      <c r="B157" s="52">
        <v>147</v>
      </c>
      <c r="C157" s="53" t="s">
        <v>80</v>
      </c>
      <c r="E157" s="54">
        <v>0</v>
      </c>
      <c r="F157" s="55">
        <v>0</v>
      </c>
      <c r="G157" s="56">
        <v>0</v>
      </c>
      <c r="H157" s="55">
        <v>0</v>
      </c>
      <c r="I157" s="56">
        <v>0</v>
      </c>
      <c r="J157" s="55">
        <v>0</v>
      </c>
      <c r="K157" s="56">
        <v>0</v>
      </c>
      <c r="L157" s="55">
        <v>0</v>
      </c>
      <c r="M157" s="56">
        <v>0</v>
      </c>
      <c r="N157" s="55">
        <v>0</v>
      </c>
      <c r="O157" s="56">
        <v>0</v>
      </c>
      <c r="P157" s="55">
        <v>0</v>
      </c>
      <c r="Q157" s="56">
        <v>0</v>
      </c>
      <c r="R157" s="55">
        <v>0</v>
      </c>
      <c r="S157" s="56">
        <v>0</v>
      </c>
      <c r="T157" s="55">
        <v>0</v>
      </c>
      <c r="U157" s="56">
        <v>0</v>
      </c>
      <c r="V157" s="55">
        <v>0</v>
      </c>
      <c r="W157" s="56">
        <v>0</v>
      </c>
      <c r="X157" s="55">
        <v>0</v>
      </c>
      <c r="Y157" s="56">
        <v>0</v>
      </c>
      <c r="Z157" s="55">
        <v>0</v>
      </c>
      <c r="AA157" s="56">
        <v>0</v>
      </c>
      <c r="AB157" s="55">
        <v>0</v>
      </c>
      <c r="AC157" s="56">
        <v>0</v>
      </c>
      <c r="AD157" s="55">
        <v>0</v>
      </c>
      <c r="AE157" s="56">
        <v>0</v>
      </c>
      <c r="AF157" s="55">
        <v>0</v>
      </c>
      <c r="AG157" s="56">
        <v>0</v>
      </c>
      <c r="AH157" s="55">
        <v>0</v>
      </c>
      <c r="AI157" s="56">
        <v>0</v>
      </c>
      <c r="AJ157" s="55">
        <v>0</v>
      </c>
      <c r="AK157" s="56">
        <v>0</v>
      </c>
      <c r="AL157" s="55">
        <v>0</v>
      </c>
      <c r="AM157" s="56">
        <v>0</v>
      </c>
      <c r="AN157" s="57">
        <v>0</v>
      </c>
      <c r="AO157" s="3"/>
      <c r="AP157" s="21"/>
      <c r="AQ157" s="3"/>
      <c r="AR157" s="54">
        <v>0</v>
      </c>
      <c r="AS157" s="55">
        <v>0</v>
      </c>
      <c r="AT157" s="56">
        <v>0</v>
      </c>
      <c r="AU157" s="55">
        <v>0</v>
      </c>
      <c r="AV157" s="56">
        <v>0</v>
      </c>
      <c r="AW157" s="55">
        <v>0</v>
      </c>
      <c r="AX157" s="56">
        <v>0</v>
      </c>
      <c r="AY157" s="55">
        <v>0</v>
      </c>
      <c r="AZ157" s="56">
        <v>0</v>
      </c>
      <c r="BA157" s="55">
        <v>0</v>
      </c>
      <c r="BB157" s="56">
        <v>0</v>
      </c>
      <c r="BC157" s="55">
        <v>0</v>
      </c>
      <c r="BD157" s="56">
        <v>0</v>
      </c>
      <c r="BE157" s="55">
        <v>0</v>
      </c>
      <c r="BF157" s="56">
        <v>0</v>
      </c>
      <c r="BG157" s="55">
        <v>0</v>
      </c>
      <c r="BH157" s="56">
        <v>0</v>
      </c>
      <c r="BI157" s="55">
        <v>0</v>
      </c>
      <c r="BJ157" s="56">
        <v>0</v>
      </c>
      <c r="BK157" s="55">
        <v>0</v>
      </c>
      <c r="BL157" s="56">
        <v>0</v>
      </c>
      <c r="BM157" s="55">
        <v>0</v>
      </c>
      <c r="BN157" s="56">
        <v>0</v>
      </c>
      <c r="BO157" s="55">
        <v>0</v>
      </c>
      <c r="BP157" s="56">
        <v>0</v>
      </c>
      <c r="BQ157" s="55">
        <v>0</v>
      </c>
      <c r="BR157" s="56">
        <v>0</v>
      </c>
      <c r="BS157" s="55">
        <v>0</v>
      </c>
      <c r="BT157" s="56">
        <v>0</v>
      </c>
      <c r="BU157" s="55">
        <v>0</v>
      </c>
      <c r="BV157" s="56">
        <v>0</v>
      </c>
      <c r="BW157" s="55">
        <v>0</v>
      </c>
      <c r="BX157" s="56">
        <v>0</v>
      </c>
      <c r="BY157" s="55">
        <v>0</v>
      </c>
      <c r="BZ157" s="56">
        <v>0</v>
      </c>
      <c r="CA157" s="57">
        <v>0</v>
      </c>
      <c r="CB157" s="3"/>
      <c r="CC157" s="32"/>
      <c r="CD157" s="3"/>
      <c r="CE157" s="33"/>
      <c r="CF157" s="3"/>
      <c r="CG157" s="54">
        <v>0</v>
      </c>
      <c r="CH157" s="55">
        <v>0</v>
      </c>
      <c r="CI157" s="56">
        <v>0</v>
      </c>
      <c r="CJ157" s="55">
        <v>0</v>
      </c>
      <c r="CK157" s="56">
        <v>0</v>
      </c>
      <c r="CL157" s="55">
        <v>0</v>
      </c>
      <c r="CM157" s="56">
        <v>0</v>
      </c>
      <c r="CN157" s="55">
        <v>0</v>
      </c>
      <c r="CO157" s="56">
        <v>0</v>
      </c>
      <c r="CP157" s="55">
        <v>0</v>
      </c>
      <c r="CQ157" s="56">
        <v>0</v>
      </c>
      <c r="CR157" s="55">
        <v>0</v>
      </c>
      <c r="CS157" s="56">
        <v>0</v>
      </c>
      <c r="CT157" s="55">
        <v>0</v>
      </c>
      <c r="CU157" s="56">
        <v>0</v>
      </c>
      <c r="CV157" s="55">
        <v>0</v>
      </c>
      <c r="CW157" s="56">
        <v>0</v>
      </c>
      <c r="CX157" s="55">
        <v>0</v>
      </c>
      <c r="CY157" s="56">
        <v>0</v>
      </c>
      <c r="CZ157" s="55">
        <v>0</v>
      </c>
      <c r="DA157" s="56">
        <v>0</v>
      </c>
      <c r="DB157" s="55">
        <v>0</v>
      </c>
      <c r="DC157" s="56">
        <v>0</v>
      </c>
      <c r="DD157" s="55">
        <v>0</v>
      </c>
      <c r="DE157" s="56">
        <v>0</v>
      </c>
      <c r="DF157" s="55">
        <v>0</v>
      </c>
      <c r="DG157" s="56">
        <v>0</v>
      </c>
      <c r="DH157" s="55">
        <v>0</v>
      </c>
      <c r="DI157" s="56">
        <v>0</v>
      </c>
      <c r="DJ157" s="55">
        <v>0</v>
      </c>
      <c r="DK157" s="56">
        <v>0</v>
      </c>
      <c r="DL157" s="55">
        <v>0</v>
      </c>
      <c r="DM157" s="56">
        <v>0</v>
      </c>
      <c r="DN157" s="55">
        <v>0</v>
      </c>
      <c r="DO157" s="56">
        <v>0</v>
      </c>
      <c r="DP157" s="57">
        <v>0</v>
      </c>
      <c r="DQ157" s="3"/>
      <c r="DR157" s="34"/>
      <c r="DS157" s="3"/>
      <c r="DT157" s="54">
        <v>0</v>
      </c>
      <c r="DU157" s="55">
        <v>0</v>
      </c>
      <c r="DV157" s="56">
        <v>0</v>
      </c>
      <c r="DW157" s="55">
        <v>0</v>
      </c>
      <c r="DX157" s="56">
        <v>0</v>
      </c>
      <c r="DY157" s="55">
        <v>0</v>
      </c>
      <c r="DZ157" s="56">
        <v>0</v>
      </c>
      <c r="EA157" s="55">
        <v>0</v>
      </c>
      <c r="EB157" s="56">
        <v>0</v>
      </c>
      <c r="EC157" s="55">
        <v>0</v>
      </c>
      <c r="ED157" s="56">
        <v>0</v>
      </c>
      <c r="EE157" s="55">
        <v>0</v>
      </c>
      <c r="EF157" s="56">
        <v>0</v>
      </c>
      <c r="EG157" s="55">
        <v>0</v>
      </c>
      <c r="EH157" s="56">
        <v>0</v>
      </c>
      <c r="EI157" s="55">
        <v>0</v>
      </c>
      <c r="EJ157" s="56">
        <v>0</v>
      </c>
      <c r="EK157" s="55">
        <v>0</v>
      </c>
      <c r="EL157" s="56">
        <v>0</v>
      </c>
      <c r="EM157" s="55">
        <v>0</v>
      </c>
      <c r="EN157" s="56">
        <v>0</v>
      </c>
      <c r="EO157" s="55">
        <v>0</v>
      </c>
      <c r="EP157" s="56">
        <v>0</v>
      </c>
      <c r="EQ157" s="55">
        <v>0</v>
      </c>
      <c r="ER157" s="56">
        <v>0</v>
      </c>
      <c r="ES157" s="55">
        <v>0</v>
      </c>
      <c r="ET157" s="56">
        <v>0</v>
      </c>
      <c r="EU157" s="55">
        <v>0</v>
      </c>
      <c r="EV157" s="56">
        <v>0</v>
      </c>
      <c r="EW157" s="55">
        <v>0</v>
      </c>
      <c r="EX157" s="56">
        <v>0</v>
      </c>
      <c r="EY157" s="55">
        <v>0</v>
      </c>
      <c r="EZ157" s="56">
        <v>0</v>
      </c>
      <c r="FA157" s="55">
        <v>0</v>
      </c>
      <c r="FB157" s="56">
        <v>0</v>
      </c>
      <c r="FC157" s="57">
        <v>0</v>
      </c>
      <c r="FD157" s="3"/>
      <c r="FE157" s="35"/>
      <c r="FF157" s="3"/>
      <c r="FG157" s="36"/>
      <c r="FI157" s="58" t="b">
        <v>1</v>
      </c>
    </row>
    <row r="158" spans="1:165" hidden="1" outlineLevel="1">
      <c r="B158" s="75">
        <v>148</v>
      </c>
      <c r="C158" s="83" t="s">
        <v>81</v>
      </c>
      <c r="E158" s="77">
        <v>0</v>
      </c>
      <c r="F158" s="78">
        <v>0</v>
      </c>
      <c r="G158" s="79">
        <v>0</v>
      </c>
      <c r="H158" s="78">
        <v>0</v>
      </c>
      <c r="I158" s="79">
        <v>0</v>
      </c>
      <c r="J158" s="78">
        <v>0</v>
      </c>
      <c r="K158" s="79">
        <v>0</v>
      </c>
      <c r="L158" s="78">
        <v>0</v>
      </c>
      <c r="M158" s="79">
        <v>0</v>
      </c>
      <c r="N158" s="78">
        <v>0</v>
      </c>
      <c r="O158" s="79">
        <v>0</v>
      </c>
      <c r="P158" s="78">
        <v>0</v>
      </c>
      <c r="Q158" s="79">
        <v>0</v>
      </c>
      <c r="R158" s="78">
        <v>0</v>
      </c>
      <c r="S158" s="79">
        <v>0</v>
      </c>
      <c r="T158" s="78">
        <v>0</v>
      </c>
      <c r="U158" s="79">
        <v>0</v>
      </c>
      <c r="V158" s="78">
        <v>0</v>
      </c>
      <c r="W158" s="79">
        <v>0</v>
      </c>
      <c r="X158" s="78">
        <v>0</v>
      </c>
      <c r="Y158" s="79">
        <v>0</v>
      </c>
      <c r="Z158" s="78">
        <v>0</v>
      </c>
      <c r="AA158" s="79">
        <v>0</v>
      </c>
      <c r="AB158" s="78">
        <v>0</v>
      </c>
      <c r="AC158" s="79">
        <v>0</v>
      </c>
      <c r="AD158" s="78">
        <v>0</v>
      </c>
      <c r="AE158" s="79">
        <v>0</v>
      </c>
      <c r="AF158" s="78">
        <v>0</v>
      </c>
      <c r="AG158" s="79">
        <v>0</v>
      </c>
      <c r="AH158" s="78">
        <v>0</v>
      </c>
      <c r="AI158" s="79">
        <v>0</v>
      </c>
      <c r="AJ158" s="78">
        <v>0</v>
      </c>
      <c r="AK158" s="79">
        <v>0</v>
      </c>
      <c r="AL158" s="78">
        <v>0</v>
      </c>
      <c r="AM158" s="79">
        <v>0</v>
      </c>
      <c r="AN158" s="80">
        <v>0</v>
      </c>
      <c r="AO158" s="3"/>
      <c r="AP158" s="21"/>
      <c r="AQ158" s="3"/>
      <c r="AR158" s="77">
        <v>0</v>
      </c>
      <c r="AS158" s="78">
        <v>0</v>
      </c>
      <c r="AT158" s="79">
        <v>0</v>
      </c>
      <c r="AU158" s="78">
        <v>0</v>
      </c>
      <c r="AV158" s="79">
        <v>0</v>
      </c>
      <c r="AW158" s="78">
        <v>0</v>
      </c>
      <c r="AX158" s="79">
        <v>0</v>
      </c>
      <c r="AY158" s="78">
        <v>0</v>
      </c>
      <c r="AZ158" s="79">
        <v>0</v>
      </c>
      <c r="BA158" s="78">
        <v>0</v>
      </c>
      <c r="BB158" s="79">
        <v>0</v>
      </c>
      <c r="BC158" s="78">
        <v>0</v>
      </c>
      <c r="BD158" s="79">
        <v>0</v>
      </c>
      <c r="BE158" s="78">
        <v>0</v>
      </c>
      <c r="BF158" s="79">
        <v>0</v>
      </c>
      <c r="BG158" s="78">
        <v>0</v>
      </c>
      <c r="BH158" s="79">
        <v>0</v>
      </c>
      <c r="BI158" s="78">
        <v>0</v>
      </c>
      <c r="BJ158" s="79">
        <v>0</v>
      </c>
      <c r="BK158" s="78">
        <v>0</v>
      </c>
      <c r="BL158" s="79">
        <v>0</v>
      </c>
      <c r="BM158" s="78">
        <v>0</v>
      </c>
      <c r="BN158" s="79">
        <v>0</v>
      </c>
      <c r="BO158" s="78">
        <v>0</v>
      </c>
      <c r="BP158" s="79">
        <v>0</v>
      </c>
      <c r="BQ158" s="78">
        <v>0</v>
      </c>
      <c r="BR158" s="79">
        <v>0</v>
      </c>
      <c r="BS158" s="78">
        <v>0</v>
      </c>
      <c r="BT158" s="79">
        <v>0</v>
      </c>
      <c r="BU158" s="78">
        <v>0</v>
      </c>
      <c r="BV158" s="79">
        <v>0</v>
      </c>
      <c r="BW158" s="78">
        <v>0</v>
      </c>
      <c r="BX158" s="79">
        <v>0</v>
      </c>
      <c r="BY158" s="78">
        <v>0</v>
      </c>
      <c r="BZ158" s="79">
        <v>0</v>
      </c>
      <c r="CA158" s="80">
        <v>0</v>
      </c>
      <c r="CB158" s="3"/>
      <c r="CC158" s="32"/>
      <c r="CD158" s="3"/>
      <c r="CE158" s="33"/>
      <c r="CF158" s="3"/>
      <c r="CG158" s="77">
        <v>0</v>
      </c>
      <c r="CH158" s="78">
        <v>0</v>
      </c>
      <c r="CI158" s="79">
        <v>0</v>
      </c>
      <c r="CJ158" s="78">
        <v>0</v>
      </c>
      <c r="CK158" s="79">
        <v>0</v>
      </c>
      <c r="CL158" s="78">
        <v>0</v>
      </c>
      <c r="CM158" s="79">
        <v>0</v>
      </c>
      <c r="CN158" s="78">
        <v>0</v>
      </c>
      <c r="CO158" s="79">
        <v>0</v>
      </c>
      <c r="CP158" s="78">
        <v>0</v>
      </c>
      <c r="CQ158" s="79">
        <v>0</v>
      </c>
      <c r="CR158" s="78">
        <v>0</v>
      </c>
      <c r="CS158" s="79">
        <v>0</v>
      </c>
      <c r="CT158" s="78">
        <v>0</v>
      </c>
      <c r="CU158" s="79">
        <v>0</v>
      </c>
      <c r="CV158" s="78">
        <v>0</v>
      </c>
      <c r="CW158" s="79">
        <v>0</v>
      </c>
      <c r="CX158" s="78">
        <v>0</v>
      </c>
      <c r="CY158" s="79">
        <v>0</v>
      </c>
      <c r="CZ158" s="78">
        <v>0</v>
      </c>
      <c r="DA158" s="79">
        <v>0</v>
      </c>
      <c r="DB158" s="78">
        <v>0</v>
      </c>
      <c r="DC158" s="79">
        <v>0</v>
      </c>
      <c r="DD158" s="78">
        <v>0</v>
      </c>
      <c r="DE158" s="79">
        <v>0</v>
      </c>
      <c r="DF158" s="78">
        <v>0</v>
      </c>
      <c r="DG158" s="79">
        <v>0</v>
      </c>
      <c r="DH158" s="78">
        <v>0</v>
      </c>
      <c r="DI158" s="79">
        <v>0</v>
      </c>
      <c r="DJ158" s="78">
        <v>0</v>
      </c>
      <c r="DK158" s="79">
        <v>0</v>
      </c>
      <c r="DL158" s="78">
        <v>0</v>
      </c>
      <c r="DM158" s="79">
        <v>0</v>
      </c>
      <c r="DN158" s="78">
        <v>0</v>
      </c>
      <c r="DO158" s="79">
        <v>0</v>
      </c>
      <c r="DP158" s="80">
        <v>0</v>
      </c>
      <c r="DQ158" s="3"/>
      <c r="DR158" s="34"/>
      <c r="DS158" s="3"/>
      <c r="DT158" s="77">
        <v>0</v>
      </c>
      <c r="DU158" s="78">
        <v>0</v>
      </c>
      <c r="DV158" s="79">
        <v>0</v>
      </c>
      <c r="DW158" s="78">
        <v>0</v>
      </c>
      <c r="DX158" s="79">
        <v>0</v>
      </c>
      <c r="DY158" s="78">
        <v>0</v>
      </c>
      <c r="DZ158" s="79">
        <v>0</v>
      </c>
      <c r="EA158" s="78">
        <v>0</v>
      </c>
      <c r="EB158" s="79">
        <v>0</v>
      </c>
      <c r="EC158" s="78">
        <v>0</v>
      </c>
      <c r="ED158" s="79">
        <v>0</v>
      </c>
      <c r="EE158" s="78">
        <v>0</v>
      </c>
      <c r="EF158" s="79">
        <v>0</v>
      </c>
      <c r="EG158" s="78">
        <v>0</v>
      </c>
      <c r="EH158" s="79">
        <v>0</v>
      </c>
      <c r="EI158" s="78">
        <v>0</v>
      </c>
      <c r="EJ158" s="79">
        <v>0</v>
      </c>
      <c r="EK158" s="78">
        <v>0</v>
      </c>
      <c r="EL158" s="79">
        <v>0</v>
      </c>
      <c r="EM158" s="78">
        <v>0</v>
      </c>
      <c r="EN158" s="79">
        <v>0</v>
      </c>
      <c r="EO158" s="78">
        <v>0</v>
      </c>
      <c r="EP158" s="79">
        <v>0</v>
      </c>
      <c r="EQ158" s="78">
        <v>0</v>
      </c>
      <c r="ER158" s="79">
        <v>0</v>
      </c>
      <c r="ES158" s="78">
        <v>0</v>
      </c>
      <c r="ET158" s="79">
        <v>0</v>
      </c>
      <c r="EU158" s="78">
        <v>0</v>
      </c>
      <c r="EV158" s="79">
        <v>0</v>
      </c>
      <c r="EW158" s="78">
        <v>0</v>
      </c>
      <c r="EX158" s="79">
        <v>0</v>
      </c>
      <c r="EY158" s="78">
        <v>0</v>
      </c>
      <c r="EZ158" s="79">
        <v>0</v>
      </c>
      <c r="FA158" s="78">
        <v>0</v>
      </c>
      <c r="FB158" s="79">
        <v>0</v>
      </c>
      <c r="FC158" s="80">
        <v>0</v>
      </c>
      <c r="FD158" s="3"/>
      <c r="FE158" s="35"/>
      <c r="FF158" s="3"/>
      <c r="FG158" s="36"/>
      <c r="FI158" s="81" t="b">
        <v>1</v>
      </c>
    </row>
    <row r="159" spans="1:165" hidden="1" outlineLevel="1">
      <c r="B159" s="38">
        <v>149</v>
      </c>
      <c r="C159" s="39" t="s">
        <v>82</v>
      </c>
      <c r="E159" s="40">
        <v>0</v>
      </c>
      <c r="F159" s="41">
        <v>0</v>
      </c>
      <c r="G159" s="42">
        <v>0</v>
      </c>
      <c r="H159" s="41">
        <v>0</v>
      </c>
      <c r="I159" s="42">
        <v>0</v>
      </c>
      <c r="J159" s="41">
        <v>0</v>
      </c>
      <c r="K159" s="42">
        <v>0</v>
      </c>
      <c r="L159" s="41">
        <v>0</v>
      </c>
      <c r="M159" s="42">
        <v>0</v>
      </c>
      <c r="N159" s="41">
        <v>0</v>
      </c>
      <c r="O159" s="42">
        <v>0</v>
      </c>
      <c r="P159" s="41">
        <v>0</v>
      </c>
      <c r="Q159" s="42">
        <v>0</v>
      </c>
      <c r="R159" s="41">
        <v>0</v>
      </c>
      <c r="S159" s="42">
        <v>0</v>
      </c>
      <c r="T159" s="41">
        <v>0</v>
      </c>
      <c r="U159" s="42">
        <v>0</v>
      </c>
      <c r="V159" s="41">
        <v>0</v>
      </c>
      <c r="W159" s="42">
        <v>0</v>
      </c>
      <c r="X159" s="41">
        <v>0</v>
      </c>
      <c r="Y159" s="42">
        <v>0</v>
      </c>
      <c r="Z159" s="41">
        <v>0</v>
      </c>
      <c r="AA159" s="42">
        <v>0</v>
      </c>
      <c r="AB159" s="41">
        <v>0</v>
      </c>
      <c r="AC159" s="42">
        <v>0</v>
      </c>
      <c r="AD159" s="41">
        <v>0</v>
      </c>
      <c r="AE159" s="42">
        <v>0</v>
      </c>
      <c r="AF159" s="41">
        <v>0</v>
      </c>
      <c r="AG159" s="42">
        <v>0</v>
      </c>
      <c r="AH159" s="41">
        <v>0</v>
      </c>
      <c r="AI159" s="42">
        <v>0</v>
      </c>
      <c r="AJ159" s="41">
        <v>0</v>
      </c>
      <c r="AK159" s="42">
        <v>0</v>
      </c>
      <c r="AL159" s="41">
        <v>0</v>
      </c>
      <c r="AM159" s="42">
        <v>0</v>
      </c>
      <c r="AN159" s="43">
        <v>0</v>
      </c>
      <c r="AO159" s="3"/>
      <c r="AP159" s="21"/>
      <c r="AQ159" s="3"/>
      <c r="AR159" s="40">
        <v>0</v>
      </c>
      <c r="AS159" s="41">
        <v>0</v>
      </c>
      <c r="AT159" s="42">
        <v>0</v>
      </c>
      <c r="AU159" s="41">
        <v>0</v>
      </c>
      <c r="AV159" s="42">
        <v>0</v>
      </c>
      <c r="AW159" s="41">
        <v>0</v>
      </c>
      <c r="AX159" s="42">
        <v>0</v>
      </c>
      <c r="AY159" s="41">
        <v>0</v>
      </c>
      <c r="AZ159" s="42">
        <v>0</v>
      </c>
      <c r="BA159" s="41">
        <v>0</v>
      </c>
      <c r="BB159" s="42">
        <v>0</v>
      </c>
      <c r="BC159" s="41">
        <v>0</v>
      </c>
      <c r="BD159" s="42">
        <v>0</v>
      </c>
      <c r="BE159" s="41">
        <v>0</v>
      </c>
      <c r="BF159" s="42">
        <v>0</v>
      </c>
      <c r="BG159" s="41">
        <v>0</v>
      </c>
      <c r="BH159" s="42">
        <v>0</v>
      </c>
      <c r="BI159" s="41">
        <v>0</v>
      </c>
      <c r="BJ159" s="42">
        <v>0</v>
      </c>
      <c r="BK159" s="41">
        <v>0</v>
      </c>
      <c r="BL159" s="42">
        <v>0</v>
      </c>
      <c r="BM159" s="41">
        <v>0</v>
      </c>
      <c r="BN159" s="42">
        <v>0</v>
      </c>
      <c r="BO159" s="41">
        <v>0</v>
      </c>
      <c r="BP159" s="42">
        <v>0</v>
      </c>
      <c r="BQ159" s="41">
        <v>0</v>
      </c>
      <c r="BR159" s="42">
        <v>0</v>
      </c>
      <c r="BS159" s="41">
        <v>0</v>
      </c>
      <c r="BT159" s="42">
        <v>0</v>
      </c>
      <c r="BU159" s="41">
        <v>0</v>
      </c>
      <c r="BV159" s="42">
        <v>0</v>
      </c>
      <c r="BW159" s="41">
        <v>0</v>
      </c>
      <c r="BX159" s="42">
        <v>0</v>
      </c>
      <c r="BY159" s="41">
        <v>0</v>
      </c>
      <c r="BZ159" s="42">
        <v>0</v>
      </c>
      <c r="CA159" s="43">
        <v>0</v>
      </c>
      <c r="CB159" s="3"/>
      <c r="CC159" s="32"/>
      <c r="CD159" s="3"/>
      <c r="CE159" s="33"/>
      <c r="CF159" s="3"/>
      <c r="CG159" s="40">
        <v>0</v>
      </c>
      <c r="CH159" s="41">
        <v>0</v>
      </c>
      <c r="CI159" s="42">
        <v>0</v>
      </c>
      <c r="CJ159" s="41">
        <v>0</v>
      </c>
      <c r="CK159" s="42">
        <v>0</v>
      </c>
      <c r="CL159" s="41">
        <v>0</v>
      </c>
      <c r="CM159" s="42">
        <v>0</v>
      </c>
      <c r="CN159" s="41">
        <v>0</v>
      </c>
      <c r="CO159" s="42">
        <v>0</v>
      </c>
      <c r="CP159" s="41">
        <v>0</v>
      </c>
      <c r="CQ159" s="42">
        <v>0</v>
      </c>
      <c r="CR159" s="41">
        <v>0</v>
      </c>
      <c r="CS159" s="42">
        <v>0</v>
      </c>
      <c r="CT159" s="41">
        <v>0</v>
      </c>
      <c r="CU159" s="42">
        <v>0</v>
      </c>
      <c r="CV159" s="41">
        <v>0</v>
      </c>
      <c r="CW159" s="42">
        <v>0</v>
      </c>
      <c r="CX159" s="41">
        <v>0</v>
      </c>
      <c r="CY159" s="42">
        <v>0</v>
      </c>
      <c r="CZ159" s="41">
        <v>0</v>
      </c>
      <c r="DA159" s="42">
        <v>0</v>
      </c>
      <c r="DB159" s="41">
        <v>0</v>
      </c>
      <c r="DC159" s="42">
        <v>0</v>
      </c>
      <c r="DD159" s="41">
        <v>0</v>
      </c>
      <c r="DE159" s="42">
        <v>0</v>
      </c>
      <c r="DF159" s="41">
        <v>0</v>
      </c>
      <c r="DG159" s="42">
        <v>0</v>
      </c>
      <c r="DH159" s="41">
        <v>0</v>
      </c>
      <c r="DI159" s="42">
        <v>0</v>
      </c>
      <c r="DJ159" s="41">
        <v>0</v>
      </c>
      <c r="DK159" s="42">
        <v>0</v>
      </c>
      <c r="DL159" s="41">
        <v>0</v>
      </c>
      <c r="DM159" s="42">
        <v>0</v>
      </c>
      <c r="DN159" s="41">
        <v>0</v>
      </c>
      <c r="DO159" s="42">
        <v>0</v>
      </c>
      <c r="DP159" s="43">
        <v>0</v>
      </c>
      <c r="DQ159" s="3"/>
      <c r="DR159" s="34"/>
      <c r="DS159" s="3"/>
      <c r="DT159" s="40">
        <v>0</v>
      </c>
      <c r="DU159" s="41">
        <v>0</v>
      </c>
      <c r="DV159" s="42">
        <v>0</v>
      </c>
      <c r="DW159" s="41">
        <v>0</v>
      </c>
      <c r="DX159" s="42">
        <v>0</v>
      </c>
      <c r="DY159" s="41">
        <v>0</v>
      </c>
      <c r="DZ159" s="42">
        <v>0</v>
      </c>
      <c r="EA159" s="41">
        <v>0</v>
      </c>
      <c r="EB159" s="42">
        <v>0</v>
      </c>
      <c r="EC159" s="41">
        <v>0</v>
      </c>
      <c r="ED159" s="42">
        <v>0</v>
      </c>
      <c r="EE159" s="41">
        <v>0</v>
      </c>
      <c r="EF159" s="42">
        <v>0</v>
      </c>
      <c r="EG159" s="41">
        <v>0</v>
      </c>
      <c r="EH159" s="42">
        <v>0</v>
      </c>
      <c r="EI159" s="41">
        <v>0</v>
      </c>
      <c r="EJ159" s="42">
        <v>0</v>
      </c>
      <c r="EK159" s="41">
        <v>0</v>
      </c>
      <c r="EL159" s="42">
        <v>0</v>
      </c>
      <c r="EM159" s="41">
        <v>0</v>
      </c>
      <c r="EN159" s="42">
        <v>0</v>
      </c>
      <c r="EO159" s="41">
        <v>0</v>
      </c>
      <c r="EP159" s="42">
        <v>0</v>
      </c>
      <c r="EQ159" s="41">
        <v>0</v>
      </c>
      <c r="ER159" s="42">
        <v>0</v>
      </c>
      <c r="ES159" s="41">
        <v>0</v>
      </c>
      <c r="ET159" s="42">
        <v>0</v>
      </c>
      <c r="EU159" s="41">
        <v>0</v>
      </c>
      <c r="EV159" s="42">
        <v>0</v>
      </c>
      <c r="EW159" s="41">
        <v>0</v>
      </c>
      <c r="EX159" s="42">
        <v>0</v>
      </c>
      <c r="EY159" s="41">
        <v>0</v>
      </c>
      <c r="EZ159" s="42">
        <v>0</v>
      </c>
      <c r="FA159" s="41">
        <v>0</v>
      </c>
      <c r="FB159" s="42">
        <v>0</v>
      </c>
      <c r="FC159" s="43">
        <v>0</v>
      </c>
      <c r="FD159" s="3"/>
      <c r="FE159" s="35"/>
      <c r="FF159" s="3"/>
      <c r="FG159" s="36"/>
      <c r="FI159" s="44" t="b">
        <v>1</v>
      </c>
    </row>
    <row r="160" spans="1:165" outlineLevel="1">
      <c r="A160" s="1" t="s">
        <v>100</v>
      </c>
      <c r="B160" s="45">
        <v>150</v>
      </c>
      <c r="C160" s="74" t="s">
        <v>83</v>
      </c>
      <c r="E160" s="47">
        <v>73276</v>
      </c>
      <c r="F160" s="48">
        <v>72218</v>
      </c>
      <c r="G160" s="49">
        <v>72218</v>
      </c>
      <c r="H160" s="48">
        <v>72218</v>
      </c>
      <c r="I160" s="49">
        <v>72218</v>
      </c>
      <c r="J160" s="48">
        <v>72218</v>
      </c>
      <c r="K160" s="49">
        <v>72218</v>
      </c>
      <c r="L160" s="48">
        <v>72190</v>
      </c>
      <c r="M160" s="49">
        <v>72190</v>
      </c>
      <c r="N160" s="48">
        <v>72190</v>
      </c>
      <c r="O160" s="49">
        <v>69706</v>
      </c>
      <c r="P160" s="48">
        <v>69631</v>
      </c>
      <c r="Q160" s="49">
        <v>69631</v>
      </c>
      <c r="R160" s="48">
        <v>69229</v>
      </c>
      <c r="S160" s="49">
        <v>69229</v>
      </c>
      <c r="T160" s="48">
        <v>69107</v>
      </c>
      <c r="U160" s="49">
        <v>35623</v>
      </c>
      <c r="V160" s="48">
        <v>35623</v>
      </c>
      <c r="W160" s="49">
        <v>35623</v>
      </c>
      <c r="X160" s="48">
        <v>35623</v>
      </c>
      <c r="Y160" s="49">
        <v>0</v>
      </c>
      <c r="Z160" s="48">
        <v>0</v>
      </c>
      <c r="AA160" s="49">
        <v>0</v>
      </c>
      <c r="AB160" s="48">
        <v>0</v>
      </c>
      <c r="AC160" s="49">
        <v>0</v>
      </c>
      <c r="AD160" s="48">
        <v>0</v>
      </c>
      <c r="AE160" s="49">
        <v>0</v>
      </c>
      <c r="AF160" s="48">
        <v>0</v>
      </c>
      <c r="AG160" s="49">
        <v>0</v>
      </c>
      <c r="AH160" s="48">
        <v>0</v>
      </c>
      <c r="AI160" s="49">
        <v>0</v>
      </c>
      <c r="AJ160" s="48">
        <v>0</v>
      </c>
      <c r="AK160" s="49">
        <v>0</v>
      </c>
      <c r="AL160" s="48">
        <v>0</v>
      </c>
      <c r="AM160" s="49">
        <v>0</v>
      </c>
      <c r="AN160" s="50">
        <v>0</v>
      </c>
      <c r="AO160" s="3"/>
      <c r="AP160" s="21"/>
      <c r="AQ160" s="3"/>
      <c r="AR160" s="47">
        <v>5</v>
      </c>
      <c r="AS160" s="48">
        <v>5</v>
      </c>
      <c r="AT160" s="49">
        <v>5</v>
      </c>
      <c r="AU160" s="48">
        <v>5</v>
      </c>
      <c r="AV160" s="49">
        <v>5</v>
      </c>
      <c r="AW160" s="48">
        <v>5</v>
      </c>
      <c r="AX160" s="49">
        <v>5</v>
      </c>
      <c r="AY160" s="48">
        <v>5</v>
      </c>
      <c r="AZ160" s="49">
        <v>5</v>
      </c>
      <c r="BA160" s="48">
        <v>5</v>
      </c>
      <c r="BB160" s="49">
        <v>4</v>
      </c>
      <c r="BC160" s="48">
        <v>4</v>
      </c>
      <c r="BD160" s="49">
        <v>4</v>
      </c>
      <c r="BE160" s="48">
        <v>4</v>
      </c>
      <c r="BF160" s="49">
        <v>4</v>
      </c>
      <c r="BG160" s="48">
        <v>4</v>
      </c>
      <c r="BH160" s="49">
        <v>2</v>
      </c>
      <c r="BI160" s="48">
        <v>2</v>
      </c>
      <c r="BJ160" s="49">
        <v>2</v>
      </c>
      <c r="BK160" s="48">
        <v>2</v>
      </c>
      <c r="BL160" s="49">
        <v>0</v>
      </c>
      <c r="BM160" s="48">
        <v>0</v>
      </c>
      <c r="BN160" s="49">
        <v>0</v>
      </c>
      <c r="BO160" s="48">
        <v>0</v>
      </c>
      <c r="BP160" s="49">
        <v>0</v>
      </c>
      <c r="BQ160" s="48">
        <v>0</v>
      </c>
      <c r="BR160" s="49">
        <v>0</v>
      </c>
      <c r="BS160" s="48">
        <v>0</v>
      </c>
      <c r="BT160" s="49">
        <v>0</v>
      </c>
      <c r="BU160" s="48">
        <v>0</v>
      </c>
      <c r="BV160" s="49">
        <v>0</v>
      </c>
      <c r="BW160" s="48">
        <v>0</v>
      </c>
      <c r="BX160" s="49">
        <v>0</v>
      </c>
      <c r="BY160" s="48">
        <v>0</v>
      </c>
      <c r="BZ160" s="49">
        <v>0</v>
      </c>
      <c r="CA160" s="50">
        <v>0</v>
      </c>
      <c r="CB160" s="3"/>
      <c r="CC160" s="32"/>
      <c r="CD160" s="3"/>
      <c r="CE160" s="33"/>
      <c r="CF160" s="3"/>
      <c r="CG160" s="47">
        <v>127559</v>
      </c>
      <c r="CH160" s="48">
        <v>125716</v>
      </c>
      <c r="CI160" s="49">
        <v>125716</v>
      </c>
      <c r="CJ160" s="48">
        <v>125716</v>
      </c>
      <c r="CK160" s="49">
        <v>125716</v>
      </c>
      <c r="CL160" s="48">
        <v>125716</v>
      </c>
      <c r="CM160" s="49">
        <v>125716</v>
      </c>
      <c r="CN160" s="48">
        <v>125667</v>
      </c>
      <c r="CO160" s="49">
        <v>125667</v>
      </c>
      <c r="CP160" s="48">
        <v>125667</v>
      </c>
      <c r="CQ160" s="49">
        <v>121345</v>
      </c>
      <c r="CR160" s="48">
        <v>121213</v>
      </c>
      <c r="CS160" s="49">
        <v>121213</v>
      </c>
      <c r="CT160" s="48">
        <v>120514</v>
      </c>
      <c r="CU160" s="49">
        <v>120514</v>
      </c>
      <c r="CV160" s="48">
        <v>120300</v>
      </c>
      <c r="CW160" s="49">
        <v>62012</v>
      </c>
      <c r="CX160" s="48">
        <v>62012</v>
      </c>
      <c r="CY160" s="49">
        <v>62012</v>
      </c>
      <c r="CZ160" s="48">
        <v>62012</v>
      </c>
      <c r="DA160" s="49">
        <v>0</v>
      </c>
      <c r="DB160" s="48">
        <v>0</v>
      </c>
      <c r="DC160" s="49">
        <v>0</v>
      </c>
      <c r="DD160" s="48">
        <v>0</v>
      </c>
      <c r="DE160" s="49">
        <v>0</v>
      </c>
      <c r="DF160" s="48">
        <v>0</v>
      </c>
      <c r="DG160" s="49">
        <v>0</v>
      </c>
      <c r="DH160" s="48">
        <v>0</v>
      </c>
      <c r="DI160" s="49">
        <v>0</v>
      </c>
      <c r="DJ160" s="48">
        <v>0</v>
      </c>
      <c r="DK160" s="49">
        <v>0</v>
      </c>
      <c r="DL160" s="48">
        <v>0</v>
      </c>
      <c r="DM160" s="49">
        <v>0</v>
      </c>
      <c r="DN160" s="48">
        <v>0</v>
      </c>
      <c r="DO160" s="49">
        <v>0</v>
      </c>
      <c r="DP160" s="50">
        <v>0</v>
      </c>
      <c r="DQ160" s="3"/>
      <c r="DR160" s="34"/>
      <c r="DS160" s="3"/>
      <c r="DT160" s="47">
        <v>8</v>
      </c>
      <c r="DU160" s="48">
        <v>8</v>
      </c>
      <c r="DV160" s="49">
        <v>8</v>
      </c>
      <c r="DW160" s="48">
        <v>8</v>
      </c>
      <c r="DX160" s="49">
        <v>8</v>
      </c>
      <c r="DY160" s="48">
        <v>8</v>
      </c>
      <c r="DZ160" s="49">
        <v>8</v>
      </c>
      <c r="EA160" s="48">
        <v>8</v>
      </c>
      <c r="EB160" s="49">
        <v>8</v>
      </c>
      <c r="EC160" s="48">
        <v>8</v>
      </c>
      <c r="ED160" s="49">
        <v>8</v>
      </c>
      <c r="EE160" s="48">
        <v>8</v>
      </c>
      <c r="EF160" s="49">
        <v>8</v>
      </c>
      <c r="EG160" s="48">
        <v>8</v>
      </c>
      <c r="EH160" s="49">
        <v>8</v>
      </c>
      <c r="EI160" s="48">
        <v>8</v>
      </c>
      <c r="EJ160" s="49">
        <v>4</v>
      </c>
      <c r="EK160" s="48">
        <v>4</v>
      </c>
      <c r="EL160" s="49">
        <v>4</v>
      </c>
      <c r="EM160" s="48">
        <v>4</v>
      </c>
      <c r="EN160" s="49">
        <v>0</v>
      </c>
      <c r="EO160" s="48">
        <v>0</v>
      </c>
      <c r="EP160" s="49">
        <v>0</v>
      </c>
      <c r="EQ160" s="48">
        <v>0</v>
      </c>
      <c r="ER160" s="49">
        <v>0</v>
      </c>
      <c r="ES160" s="48">
        <v>0</v>
      </c>
      <c r="ET160" s="49">
        <v>0</v>
      </c>
      <c r="EU160" s="48">
        <v>0</v>
      </c>
      <c r="EV160" s="49">
        <v>0</v>
      </c>
      <c r="EW160" s="48">
        <v>0</v>
      </c>
      <c r="EX160" s="49">
        <v>0</v>
      </c>
      <c r="EY160" s="48">
        <v>0</v>
      </c>
      <c r="EZ160" s="49">
        <v>0</v>
      </c>
      <c r="FA160" s="48">
        <v>0</v>
      </c>
      <c r="FB160" s="49">
        <v>0</v>
      </c>
      <c r="FC160" s="50">
        <v>0</v>
      </c>
      <c r="FD160" s="3"/>
      <c r="FE160" s="35"/>
      <c r="FF160" s="3"/>
      <c r="FG160" s="36"/>
      <c r="FI160" s="51" t="b">
        <v>0</v>
      </c>
    </row>
    <row r="161" spans="1:165" outlineLevel="1">
      <c r="A161" s="1" t="s">
        <v>100</v>
      </c>
      <c r="B161" s="52">
        <v>151</v>
      </c>
      <c r="C161" s="53" t="s">
        <v>84</v>
      </c>
      <c r="E161" s="54">
        <v>8021</v>
      </c>
      <c r="F161" s="55">
        <v>7927</v>
      </c>
      <c r="G161" s="56">
        <v>7927</v>
      </c>
      <c r="H161" s="55">
        <v>7927</v>
      </c>
      <c r="I161" s="56">
        <v>7927</v>
      </c>
      <c r="J161" s="55">
        <v>7927</v>
      </c>
      <c r="K161" s="56">
        <v>7927</v>
      </c>
      <c r="L161" s="55">
        <v>7907</v>
      </c>
      <c r="M161" s="56">
        <v>7907</v>
      </c>
      <c r="N161" s="55">
        <v>7907</v>
      </c>
      <c r="O161" s="56">
        <v>6706</v>
      </c>
      <c r="P161" s="55">
        <v>6651</v>
      </c>
      <c r="Q161" s="56">
        <v>6651</v>
      </c>
      <c r="R161" s="55">
        <v>6447</v>
      </c>
      <c r="S161" s="56">
        <v>6447</v>
      </c>
      <c r="T161" s="55">
        <v>6423</v>
      </c>
      <c r="U161" s="56">
        <v>2684</v>
      </c>
      <c r="V161" s="55">
        <v>2684</v>
      </c>
      <c r="W161" s="56">
        <v>2684</v>
      </c>
      <c r="X161" s="55">
        <v>2684</v>
      </c>
      <c r="Y161" s="56">
        <v>0</v>
      </c>
      <c r="Z161" s="55">
        <v>0</v>
      </c>
      <c r="AA161" s="56">
        <v>0</v>
      </c>
      <c r="AB161" s="55">
        <v>0</v>
      </c>
      <c r="AC161" s="56">
        <v>0</v>
      </c>
      <c r="AD161" s="55">
        <v>0</v>
      </c>
      <c r="AE161" s="56">
        <v>0</v>
      </c>
      <c r="AF161" s="55">
        <v>0</v>
      </c>
      <c r="AG161" s="56">
        <v>0</v>
      </c>
      <c r="AH161" s="55">
        <v>0</v>
      </c>
      <c r="AI161" s="56">
        <v>0</v>
      </c>
      <c r="AJ161" s="55">
        <v>0</v>
      </c>
      <c r="AK161" s="56">
        <v>0</v>
      </c>
      <c r="AL161" s="55">
        <v>0</v>
      </c>
      <c r="AM161" s="56">
        <v>0</v>
      </c>
      <c r="AN161" s="57">
        <v>0</v>
      </c>
      <c r="AO161" s="3"/>
      <c r="AP161" s="21"/>
      <c r="AQ161" s="3"/>
      <c r="AR161" s="54">
        <v>1</v>
      </c>
      <c r="AS161" s="55">
        <v>1</v>
      </c>
      <c r="AT161" s="56">
        <v>1</v>
      </c>
      <c r="AU161" s="55">
        <v>1</v>
      </c>
      <c r="AV161" s="56">
        <v>1</v>
      </c>
      <c r="AW161" s="55">
        <v>1</v>
      </c>
      <c r="AX161" s="56">
        <v>1</v>
      </c>
      <c r="AY161" s="55">
        <v>1</v>
      </c>
      <c r="AZ161" s="56">
        <v>1</v>
      </c>
      <c r="BA161" s="55">
        <v>1</v>
      </c>
      <c r="BB161" s="56">
        <v>0</v>
      </c>
      <c r="BC161" s="55">
        <v>0</v>
      </c>
      <c r="BD161" s="56">
        <v>0</v>
      </c>
      <c r="BE161" s="55">
        <v>0</v>
      </c>
      <c r="BF161" s="56">
        <v>0</v>
      </c>
      <c r="BG161" s="55">
        <v>0</v>
      </c>
      <c r="BH161" s="56">
        <v>0</v>
      </c>
      <c r="BI161" s="55">
        <v>0</v>
      </c>
      <c r="BJ161" s="56">
        <v>0</v>
      </c>
      <c r="BK161" s="55">
        <v>0</v>
      </c>
      <c r="BL161" s="56">
        <v>0</v>
      </c>
      <c r="BM161" s="55">
        <v>0</v>
      </c>
      <c r="BN161" s="56">
        <v>0</v>
      </c>
      <c r="BO161" s="55">
        <v>0</v>
      </c>
      <c r="BP161" s="56">
        <v>0</v>
      </c>
      <c r="BQ161" s="55">
        <v>0</v>
      </c>
      <c r="BR161" s="56">
        <v>0</v>
      </c>
      <c r="BS161" s="55">
        <v>0</v>
      </c>
      <c r="BT161" s="56">
        <v>0</v>
      </c>
      <c r="BU161" s="55">
        <v>0</v>
      </c>
      <c r="BV161" s="56">
        <v>0</v>
      </c>
      <c r="BW161" s="55">
        <v>0</v>
      </c>
      <c r="BX161" s="56">
        <v>0</v>
      </c>
      <c r="BY161" s="55">
        <v>0</v>
      </c>
      <c r="BZ161" s="56">
        <v>0</v>
      </c>
      <c r="CA161" s="57">
        <v>0</v>
      </c>
      <c r="CB161" s="3"/>
      <c r="CC161" s="32"/>
      <c r="CD161" s="3"/>
      <c r="CE161" s="33"/>
      <c r="CF161" s="3"/>
      <c r="CG161" s="54">
        <v>13964</v>
      </c>
      <c r="CH161" s="55">
        <v>13800</v>
      </c>
      <c r="CI161" s="56">
        <v>13800</v>
      </c>
      <c r="CJ161" s="55">
        <v>13800</v>
      </c>
      <c r="CK161" s="56">
        <v>13800</v>
      </c>
      <c r="CL161" s="55">
        <v>13800</v>
      </c>
      <c r="CM161" s="56">
        <v>13800</v>
      </c>
      <c r="CN161" s="55">
        <v>13765</v>
      </c>
      <c r="CO161" s="56">
        <v>13765</v>
      </c>
      <c r="CP161" s="55">
        <v>13765</v>
      </c>
      <c r="CQ161" s="56">
        <v>11674</v>
      </c>
      <c r="CR161" s="55">
        <v>11579</v>
      </c>
      <c r="CS161" s="56">
        <v>11579</v>
      </c>
      <c r="CT161" s="55">
        <v>11223</v>
      </c>
      <c r="CU161" s="56">
        <v>11223</v>
      </c>
      <c r="CV161" s="55">
        <v>11181</v>
      </c>
      <c r="CW161" s="56">
        <v>4672</v>
      </c>
      <c r="CX161" s="55">
        <v>4672</v>
      </c>
      <c r="CY161" s="56">
        <v>4672</v>
      </c>
      <c r="CZ161" s="55">
        <v>4672</v>
      </c>
      <c r="DA161" s="56">
        <v>0</v>
      </c>
      <c r="DB161" s="55">
        <v>0</v>
      </c>
      <c r="DC161" s="56">
        <v>0</v>
      </c>
      <c r="DD161" s="55">
        <v>0</v>
      </c>
      <c r="DE161" s="56">
        <v>0</v>
      </c>
      <c r="DF161" s="55">
        <v>0</v>
      </c>
      <c r="DG161" s="56">
        <v>0</v>
      </c>
      <c r="DH161" s="55">
        <v>0</v>
      </c>
      <c r="DI161" s="56">
        <v>0</v>
      </c>
      <c r="DJ161" s="55">
        <v>0</v>
      </c>
      <c r="DK161" s="56">
        <v>0</v>
      </c>
      <c r="DL161" s="55">
        <v>0</v>
      </c>
      <c r="DM161" s="56">
        <v>0</v>
      </c>
      <c r="DN161" s="55">
        <v>0</v>
      </c>
      <c r="DO161" s="56">
        <v>0</v>
      </c>
      <c r="DP161" s="57">
        <v>0</v>
      </c>
      <c r="DQ161" s="3"/>
      <c r="DR161" s="34"/>
      <c r="DS161" s="3"/>
      <c r="DT161" s="54">
        <v>1</v>
      </c>
      <c r="DU161" s="55">
        <v>1</v>
      </c>
      <c r="DV161" s="56">
        <v>1</v>
      </c>
      <c r="DW161" s="55">
        <v>1</v>
      </c>
      <c r="DX161" s="56">
        <v>1</v>
      </c>
      <c r="DY161" s="55">
        <v>1</v>
      </c>
      <c r="DZ161" s="56">
        <v>1</v>
      </c>
      <c r="EA161" s="55">
        <v>1</v>
      </c>
      <c r="EB161" s="56">
        <v>1</v>
      </c>
      <c r="EC161" s="55">
        <v>1</v>
      </c>
      <c r="ED161" s="56">
        <v>1</v>
      </c>
      <c r="EE161" s="55">
        <v>1</v>
      </c>
      <c r="EF161" s="56">
        <v>1</v>
      </c>
      <c r="EG161" s="55">
        <v>1</v>
      </c>
      <c r="EH161" s="56">
        <v>1</v>
      </c>
      <c r="EI161" s="55">
        <v>1</v>
      </c>
      <c r="EJ161" s="56">
        <v>0</v>
      </c>
      <c r="EK161" s="55">
        <v>0</v>
      </c>
      <c r="EL161" s="56">
        <v>0</v>
      </c>
      <c r="EM161" s="55">
        <v>0</v>
      </c>
      <c r="EN161" s="56">
        <v>0</v>
      </c>
      <c r="EO161" s="55">
        <v>0</v>
      </c>
      <c r="EP161" s="56">
        <v>0</v>
      </c>
      <c r="EQ161" s="55">
        <v>0</v>
      </c>
      <c r="ER161" s="56">
        <v>0</v>
      </c>
      <c r="ES161" s="55">
        <v>0</v>
      </c>
      <c r="ET161" s="56">
        <v>0</v>
      </c>
      <c r="EU161" s="55">
        <v>0</v>
      </c>
      <c r="EV161" s="56">
        <v>0</v>
      </c>
      <c r="EW161" s="55">
        <v>0</v>
      </c>
      <c r="EX161" s="56">
        <v>0</v>
      </c>
      <c r="EY161" s="55">
        <v>0</v>
      </c>
      <c r="EZ161" s="56">
        <v>0</v>
      </c>
      <c r="FA161" s="55">
        <v>0</v>
      </c>
      <c r="FB161" s="56">
        <v>0</v>
      </c>
      <c r="FC161" s="57">
        <v>0</v>
      </c>
      <c r="FD161" s="3"/>
      <c r="FE161" s="35"/>
      <c r="FF161" s="3"/>
      <c r="FG161" s="36"/>
      <c r="FI161" s="58" t="b">
        <v>0</v>
      </c>
    </row>
    <row r="162" spans="1:165" outlineLevel="1">
      <c r="A162" s="1" t="s">
        <v>100</v>
      </c>
      <c r="B162" s="45">
        <v>152</v>
      </c>
      <c r="C162" s="46" t="s">
        <v>85</v>
      </c>
      <c r="E162" s="47">
        <v>79397</v>
      </c>
      <c r="F162" s="48">
        <v>79397</v>
      </c>
      <c r="G162" s="49">
        <v>79397</v>
      </c>
      <c r="H162" s="48">
        <v>79397</v>
      </c>
      <c r="I162" s="49">
        <v>79397</v>
      </c>
      <c r="J162" s="48">
        <v>79397</v>
      </c>
      <c r="K162" s="49">
        <v>79397</v>
      </c>
      <c r="L162" s="48">
        <v>79397</v>
      </c>
      <c r="M162" s="49">
        <v>79397</v>
      </c>
      <c r="N162" s="48">
        <v>79397</v>
      </c>
      <c r="O162" s="49">
        <v>79397</v>
      </c>
      <c r="P162" s="48">
        <v>79397</v>
      </c>
      <c r="Q162" s="49">
        <v>79397</v>
      </c>
      <c r="R162" s="48">
        <v>79397</v>
      </c>
      <c r="S162" s="49">
        <v>79397</v>
      </c>
      <c r="T162" s="48">
        <v>79397</v>
      </c>
      <c r="U162" s="49">
        <v>79397</v>
      </c>
      <c r="V162" s="48">
        <v>79397</v>
      </c>
      <c r="W162" s="49">
        <v>75695</v>
      </c>
      <c r="X162" s="48">
        <v>0</v>
      </c>
      <c r="Y162" s="49">
        <v>0</v>
      </c>
      <c r="Z162" s="48">
        <v>0</v>
      </c>
      <c r="AA162" s="49">
        <v>0</v>
      </c>
      <c r="AB162" s="48">
        <v>0</v>
      </c>
      <c r="AC162" s="49">
        <v>0</v>
      </c>
      <c r="AD162" s="48">
        <v>0</v>
      </c>
      <c r="AE162" s="49">
        <v>0</v>
      </c>
      <c r="AF162" s="48">
        <v>0</v>
      </c>
      <c r="AG162" s="49">
        <v>0</v>
      </c>
      <c r="AH162" s="48">
        <v>0</v>
      </c>
      <c r="AI162" s="49">
        <v>0</v>
      </c>
      <c r="AJ162" s="48">
        <v>0</v>
      </c>
      <c r="AK162" s="49">
        <v>0</v>
      </c>
      <c r="AL162" s="48">
        <v>0</v>
      </c>
      <c r="AM162" s="49">
        <v>0</v>
      </c>
      <c r="AN162" s="50">
        <v>0</v>
      </c>
      <c r="AO162" s="3"/>
      <c r="AP162" s="21"/>
      <c r="AQ162" s="3"/>
      <c r="AR162" s="47">
        <v>42</v>
      </c>
      <c r="AS162" s="48">
        <v>42</v>
      </c>
      <c r="AT162" s="49">
        <v>42</v>
      </c>
      <c r="AU162" s="48">
        <v>42</v>
      </c>
      <c r="AV162" s="49">
        <v>42</v>
      </c>
      <c r="AW162" s="48">
        <v>42</v>
      </c>
      <c r="AX162" s="49">
        <v>42</v>
      </c>
      <c r="AY162" s="48">
        <v>42</v>
      </c>
      <c r="AZ162" s="49">
        <v>42</v>
      </c>
      <c r="BA162" s="48">
        <v>42</v>
      </c>
      <c r="BB162" s="49">
        <v>42</v>
      </c>
      <c r="BC162" s="48">
        <v>42</v>
      </c>
      <c r="BD162" s="49">
        <v>42</v>
      </c>
      <c r="BE162" s="48">
        <v>42</v>
      </c>
      <c r="BF162" s="49">
        <v>42</v>
      </c>
      <c r="BG162" s="48">
        <v>42</v>
      </c>
      <c r="BH162" s="49">
        <v>42</v>
      </c>
      <c r="BI162" s="48">
        <v>42</v>
      </c>
      <c r="BJ162" s="49">
        <v>38</v>
      </c>
      <c r="BK162" s="48">
        <v>0</v>
      </c>
      <c r="BL162" s="49">
        <v>0</v>
      </c>
      <c r="BM162" s="48">
        <v>0</v>
      </c>
      <c r="BN162" s="49">
        <v>0</v>
      </c>
      <c r="BO162" s="48">
        <v>0</v>
      </c>
      <c r="BP162" s="49">
        <v>0</v>
      </c>
      <c r="BQ162" s="48">
        <v>0</v>
      </c>
      <c r="BR162" s="49">
        <v>0</v>
      </c>
      <c r="BS162" s="48">
        <v>0</v>
      </c>
      <c r="BT162" s="49">
        <v>0</v>
      </c>
      <c r="BU162" s="48">
        <v>0</v>
      </c>
      <c r="BV162" s="49">
        <v>0</v>
      </c>
      <c r="BW162" s="48">
        <v>0</v>
      </c>
      <c r="BX162" s="49">
        <v>0</v>
      </c>
      <c r="BY162" s="48">
        <v>0</v>
      </c>
      <c r="BZ162" s="49">
        <v>0</v>
      </c>
      <c r="CA162" s="50">
        <v>0</v>
      </c>
      <c r="CB162" s="3"/>
      <c r="CC162" s="32"/>
      <c r="CD162" s="3"/>
      <c r="CE162" s="33"/>
      <c r="CF162" s="3"/>
      <c r="CG162" s="47">
        <v>44216</v>
      </c>
      <c r="CH162" s="48">
        <v>44216</v>
      </c>
      <c r="CI162" s="49">
        <v>44216</v>
      </c>
      <c r="CJ162" s="48">
        <v>44216</v>
      </c>
      <c r="CK162" s="49">
        <v>44216</v>
      </c>
      <c r="CL162" s="48">
        <v>44216</v>
      </c>
      <c r="CM162" s="49">
        <v>44216</v>
      </c>
      <c r="CN162" s="48">
        <v>44216</v>
      </c>
      <c r="CO162" s="49">
        <v>44216</v>
      </c>
      <c r="CP162" s="48">
        <v>44216</v>
      </c>
      <c r="CQ162" s="49">
        <v>44216</v>
      </c>
      <c r="CR162" s="48">
        <v>44216</v>
      </c>
      <c r="CS162" s="49">
        <v>44216</v>
      </c>
      <c r="CT162" s="48">
        <v>44216</v>
      </c>
      <c r="CU162" s="49">
        <v>44216</v>
      </c>
      <c r="CV162" s="48">
        <v>44216</v>
      </c>
      <c r="CW162" s="49">
        <v>44216</v>
      </c>
      <c r="CX162" s="48">
        <v>44216</v>
      </c>
      <c r="CY162" s="49">
        <v>42155</v>
      </c>
      <c r="CZ162" s="48">
        <v>0</v>
      </c>
      <c r="DA162" s="49">
        <v>0</v>
      </c>
      <c r="DB162" s="48">
        <v>0</v>
      </c>
      <c r="DC162" s="49">
        <v>0</v>
      </c>
      <c r="DD162" s="48">
        <v>0</v>
      </c>
      <c r="DE162" s="49">
        <v>0</v>
      </c>
      <c r="DF162" s="48">
        <v>0</v>
      </c>
      <c r="DG162" s="49">
        <v>0</v>
      </c>
      <c r="DH162" s="48">
        <v>0</v>
      </c>
      <c r="DI162" s="49">
        <v>0</v>
      </c>
      <c r="DJ162" s="48">
        <v>0</v>
      </c>
      <c r="DK162" s="49">
        <v>0</v>
      </c>
      <c r="DL162" s="48">
        <v>0</v>
      </c>
      <c r="DM162" s="49">
        <v>0</v>
      </c>
      <c r="DN162" s="48">
        <v>0</v>
      </c>
      <c r="DO162" s="49">
        <v>0</v>
      </c>
      <c r="DP162" s="50">
        <v>0</v>
      </c>
      <c r="DQ162" s="3"/>
      <c r="DR162" s="34"/>
      <c r="DS162" s="3"/>
      <c r="DT162" s="47">
        <v>23</v>
      </c>
      <c r="DU162" s="48">
        <v>23</v>
      </c>
      <c r="DV162" s="49">
        <v>23</v>
      </c>
      <c r="DW162" s="48">
        <v>23</v>
      </c>
      <c r="DX162" s="49">
        <v>23</v>
      </c>
      <c r="DY162" s="48">
        <v>23</v>
      </c>
      <c r="DZ162" s="49">
        <v>23</v>
      </c>
      <c r="EA162" s="48">
        <v>23</v>
      </c>
      <c r="EB162" s="49">
        <v>23</v>
      </c>
      <c r="EC162" s="48">
        <v>23</v>
      </c>
      <c r="ED162" s="49">
        <v>23</v>
      </c>
      <c r="EE162" s="48">
        <v>23</v>
      </c>
      <c r="EF162" s="49">
        <v>23</v>
      </c>
      <c r="EG162" s="48">
        <v>23</v>
      </c>
      <c r="EH162" s="49">
        <v>23</v>
      </c>
      <c r="EI162" s="48">
        <v>23</v>
      </c>
      <c r="EJ162" s="49">
        <v>23</v>
      </c>
      <c r="EK162" s="48">
        <v>23</v>
      </c>
      <c r="EL162" s="49">
        <v>21</v>
      </c>
      <c r="EM162" s="48">
        <v>0</v>
      </c>
      <c r="EN162" s="49">
        <v>0</v>
      </c>
      <c r="EO162" s="48">
        <v>0</v>
      </c>
      <c r="EP162" s="49">
        <v>0</v>
      </c>
      <c r="EQ162" s="48">
        <v>0</v>
      </c>
      <c r="ER162" s="49">
        <v>0</v>
      </c>
      <c r="ES162" s="48">
        <v>0</v>
      </c>
      <c r="ET162" s="49">
        <v>0</v>
      </c>
      <c r="EU162" s="48">
        <v>0</v>
      </c>
      <c r="EV162" s="49">
        <v>0</v>
      </c>
      <c r="EW162" s="48">
        <v>0</v>
      </c>
      <c r="EX162" s="49">
        <v>0</v>
      </c>
      <c r="EY162" s="48">
        <v>0</v>
      </c>
      <c r="EZ162" s="49">
        <v>0</v>
      </c>
      <c r="FA162" s="48">
        <v>0</v>
      </c>
      <c r="FB162" s="49">
        <v>0</v>
      </c>
      <c r="FC162" s="50">
        <v>0</v>
      </c>
      <c r="FD162" s="3"/>
      <c r="FE162" s="35"/>
      <c r="FF162" s="3"/>
      <c r="FG162" s="36"/>
      <c r="FI162" s="51" t="b">
        <v>0</v>
      </c>
    </row>
    <row r="163" spans="1:165" hidden="1" outlineLevel="1">
      <c r="B163" s="59">
        <v>153</v>
      </c>
      <c r="C163" s="85" t="s">
        <v>86</v>
      </c>
      <c r="E163" s="61">
        <v>0</v>
      </c>
      <c r="F163" s="62">
        <v>0</v>
      </c>
      <c r="G163" s="63">
        <v>0</v>
      </c>
      <c r="H163" s="62">
        <v>0</v>
      </c>
      <c r="I163" s="63">
        <v>0</v>
      </c>
      <c r="J163" s="62">
        <v>0</v>
      </c>
      <c r="K163" s="63">
        <v>0</v>
      </c>
      <c r="L163" s="62">
        <v>0</v>
      </c>
      <c r="M163" s="63">
        <v>0</v>
      </c>
      <c r="N163" s="62">
        <v>0</v>
      </c>
      <c r="O163" s="63">
        <v>0</v>
      </c>
      <c r="P163" s="62">
        <v>0</v>
      </c>
      <c r="Q163" s="63">
        <v>0</v>
      </c>
      <c r="R163" s="62">
        <v>0</v>
      </c>
      <c r="S163" s="63">
        <v>0</v>
      </c>
      <c r="T163" s="62">
        <v>0</v>
      </c>
      <c r="U163" s="63">
        <v>0</v>
      </c>
      <c r="V163" s="62">
        <v>0</v>
      </c>
      <c r="W163" s="63">
        <v>0</v>
      </c>
      <c r="X163" s="62">
        <v>0</v>
      </c>
      <c r="Y163" s="63">
        <v>0</v>
      </c>
      <c r="Z163" s="62">
        <v>0</v>
      </c>
      <c r="AA163" s="63">
        <v>0</v>
      </c>
      <c r="AB163" s="62">
        <v>0</v>
      </c>
      <c r="AC163" s="63">
        <v>0</v>
      </c>
      <c r="AD163" s="62">
        <v>0</v>
      </c>
      <c r="AE163" s="63">
        <v>0</v>
      </c>
      <c r="AF163" s="62">
        <v>0</v>
      </c>
      <c r="AG163" s="63">
        <v>0</v>
      </c>
      <c r="AH163" s="62">
        <v>0</v>
      </c>
      <c r="AI163" s="63">
        <v>0</v>
      </c>
      <c r="AJ163" s="62">
        <v>0</v>
      </c>
      <c r="AK163" s="63">
        <v>0</v>
      </c>
      <c r="AL163" s="62">
        <v>0</v>
      </c>
      <c r="AM163" s="63">
        <v>0</v>
      </c>
      <c r="AN163" s="64">
        <v>0</v>
      </c>
      <c r="AO163" s="3"/>
      <c r="AP163" s="21"/>
      <c r="AQ163" s="3"/>
      <c r="AR163" s="61">
        <v>0</v>
      </c>
      <c r="AS163" s="62">
        <v>0</v>
      </c>
      <c r="AT163" s="63">
        <v>0</v>
      </c>
      <c r="AU163" s="62">
        <v>0</v>
      </c>
      <c r="AV163" s="63">
        <v>0</v>
      </c>
      <c r="AW163" s="62">
        <v>0</v>
      </c>
      <c r="AX163" s="63">
        <v>0</v>
      </c>
      <c r="AY163" s="62">
        <v>0</v>
      </c>
      <c r="AZ163" s="63">
        <v>0</v>
      </c>
      <c r="BA163" s="62">
        <v>0</v>
      </c>
      <c r="BB163" s="63">
        <v>0</v>
      </c>
      <c r="BC163" s="62">
        <v>0</v>
      </c>
      <c r="BD163" s="63">
        <v>0</v>
      </c>
      <c r="BE163" s="62">
        <v>0</v>
      </c>
      <c r="BF163" s="63">
        <v>0</v>
      </c>
      <c r="BG163" s="62">
        <v>0</v>
      </c>
      <c r="BH163" s="63">
        <v>0</v>
      </c>
      <c r="BI163" s="62">
        <v>0</v>
      </c>
      <c r="BJ163" s="63">
        <v>0</v>
      </c>
      <c r="BK163" s="62">
        <v>0</v>
      </c>
      <c r="BL163" s="63">
        <v>0</v>
      </c>
      <c r="BM163" s="62">
        <v>0</v>
      </c>
      <c r="BN163" s="63">
        <v>0</v>
      </c>
      <c r="BO163" s="62">
        <v>0</v>
      </c>
      <c r="BP163" s="63">
        <v>0</v>
      </c>
      <c r="BQ163" s="62">
        <v>0</v>
      </c>
      <c r="BR163" s="63">
        <v>0</v>
      </c>
      <c r="BS163" s="62">
        <v>0</v>
      </c>
      <c r="BT163" s="63">
        <v>0</v>
      </c>
      <c r="BU163" s="62">
        <v>0</v>
      </c>
      <c r="BV163" s="63">
        <v>0</v>
      </c>
      <c r="BW163" s="62">
        <v>0</v>
      </c>
      <c r="BX163" s="63">
        <v>0</v>
      </c>
      <c r="BY163" s="62">
        <v>0</v>
      </c>
      <c r="BZ163" s="63">
        <v>0</v>
      </c>
      <c r="CA163" s="64">
        <v>0</v>
      </c>
      <c r="CB163" s="3"/>
      <c r="CC163" s="32"/>
      <c r="CD163" s="3"/>
      <c r="CE163" s="33"/>
      <c r="CF163" s="3"/>
      <c r="CG163" s="61">
        <v>0</v>
      </c>
      <c r="CH163" s="62">
        <v>0</v>
      </c>
      <c r="CI163" s="63">
        <v>0</v>
      </c>
      <c r="CJ163" s="62">
        <v>0</v>
      </c>
      <c r="CK163" s="63">
        <v>0</v>
      </c>
      <c r="CL163" s="62">
        <v>0</v>
      </c>
      <c r="CM163" s="63">
        <v>0</v>
      </c>
      <c r="CN163" s="62">
        <v>0</v>
      </c>
      <c r="CO163" s="63">
        <v>0</v>
      </c>
      <c r="CP163" s="62">
        <v>0</v>
      </c>
      <c r="CQ163" s="63">
        <v>0</v>
      </c>
      <c r="CR163" s="62">
        <v>0</v>
      </c>
      <c r="CS163" s="63">
        <v>0</v>
      </c>
      <c r="CT163" s="62">
        <v>0</v>
      </c>
      <c r="CU163" s="63">
        <v>0</v>
      </c>
      <c r="CV163" s="62">
        <v>0</v>
      </c>
      <c r="CW163" s="63">
        <v>0</v>
      </c>
      <c r="CX163" s="62">
        <v>0</v>
      </c>
      <c r="CY163" s="63">
        <v>0</v>
      </c>
      <c r="CZ163" s="62">
        <v>0</v>
      </c>
      <c r="DA163" s="63">
        <v>0</v>
      </c>
      <c r="DB163" s="62">
        <v>0</v>
      </c>
      <c r="DC163" s="63">
        <v>0</v>
      </c>
      <c r="DD163" s="62">
        <v>0</v>
      </c>
      <c r="DE163" s="63">
        <v>0</v>
      </c>
      <c r="DF163" s="62">
        <v>0</v>
      </c>
      <c r="DG163" s="63">
        <v>0</v>
      </c>
      <c r="DH163" s="62">
        <v>0</v>
      </c>
      <c r="DI163" s="63">
        <v>0</v>
      </c>
      <c r="DJ163" s="62">
        <v>0</v>
      </c>
      <c r="DK163" s="63">
        <v>0</v>
      </c>
      <c r="DL163" s="62">
        <v>0</v>
      </c>
      <c r="DM163" s="63">
        <v>0</v>
      </c>
      <c r="DN163" s="62">
        <v>0</v>
      </c>
      <c r="DO163" s="63">
        <v>0</v>
      </c>
      <c r="DP163" s="64">
        <v>0</v>
      </c>
      <c r="DQ163" s="3"/>
      <c r="DR163" s="34"/>
      <c r="DS163" s="3"/>
      <c r="DT163" s="61">
        <v>0</v>
      </c>
      <c r="DU163" s="62">
        <v>0</v>
      </c>
      <c r="DV163" s="63">
        <v>0</v>
      </c>
      <c r="DW163" s="62">
        <v>0</v>
      </c>
      <c r="DX163" s="63">
        <v>0</v>
      </c>
      <c r="DY163" s="62">
        <v>0</v>
      </c>
      <c r="DZ163" s="63">
        <v>0</v>
      </c>
      <c r="EA163" s="62">
        <v>0</v>
      </c>
      <c r="EB163" s="63">
        <v>0</v>
      </c>
      <c r="EC163" s="62">
        <v>0</v>
      </c>
      <c r="ED163" s="63">
        <v>0</v>
      </c>
      <c r="EE163" s="62">
        <v>0</v>
      </c>
      <c r="EF163" s="63">
        <v>0</v>
      </c>
      <c r="EG163" s="62">
        <v>0</v>
      </c>
      <c r="EH163" s="63">
        <v>0</v>
      </c>
      <c r="EI163" s="62">
        <v>0</v>
      </c>
      <c r="EJ163" s="63">
        <v>0</v>
      </c>
      <c r="EK163" s="62">
        <v>0</v>
      </c>
      <c r="EL163" s="63">
        <v>0</v>
      </c>
      <c r="EM163" s="62">
        <v>0</v>
      </c>
      <c r="EN163" s="63">
        <v>0</v>
      </c>
      <c r="EO163" s="62">
        <v>0</v>
      </c>
      <c r="EP163" s="63">
        <v>0</v>
      </c>
      <c r="EQ163" s="62">
        <v>0</v>
      </c>
      <c r="ER163" s="63">
        <v>0</v>
      </c>
      <c r="ES163" s="62">
        <v>0</v>
      </c>
      <c r="ET163" s="63">
        <v>0</v>
      </c>
      <c r="EU163" s="62">
        <v>0</v>
      </c>
      <c r="EV163" s="63">
        <v>0</v>
      </c>
      <c r="EW163" s="62">
        <v>0</v>
      </c>
      <c r="EX163" s="63">
        <v>0</v>
      </c>
      <c r="EY163" s="62">
        <v>0</v>
      </c>
      <c r="EZ163" s="63">
        <v>0</v>
      </c>
      <c r="FA163" s="62">
        <v>0</v>
      </c>
      <c r="FB163" s="63">
        <v>0</v>
      </c>
      <c r="FC163" s="64">
        <v>0</v>
      </c>
      <c r="FD163" s="3"/>
      <c r="FE163" s="35"/>
      <c r="FF163" s="3"/>
      <c r="FG163" s="36"/>
      <c r="FI163" s="65" t="b">
        <v>1</v>
      </c>
    </row>
    <row r="164" spans="1:165" outlineLevel="1">
      <c r="A164" s="1" t="s">
        <v>100</v>
      </c>
      <c r="B164" s="66">
        <v>154</v>
      </c>
      <c r="C164" s="67" t="s">
        <v>87</v>
      </c>
      <c r="E164" s="68">
        <v>354204</v>
      </c>
      <c r="F164" s="69">
        <v>354204</v>
      </c>
      <c r="G164" s="70">
        <v>354204</v>
      </c>
      <c r="H164" s="69">
        <v>354204</v>
      </c>
      <c r="I164" s="70">
        <v>354204</v>
      </c>
      <c r="J164" s="69">
        <v>354204</v>
      </c>
      <c r="K164" s="70">
        <v>354204</v>
      </c>
      <c r="L164" s="69">
        <v>354204</v>
      </c>
      <c r="M164" s="70">
        <v>354204</v>
      </c>
      <c r="N164" s="69">
        <v>354204</v>
      </c>
      <c r="O164" s="70">
        <v>354204</v>
      </c>
      <c r="P164" s="69">
        <v>354204</v>
      </c>
      <c r="Q164" s="70">
        <v>354204</v>
      </c>
      <c r="R164" s="69">
        <v>247943</v>
      </c>
      <c r="S164" s="70">
        <v>0</v>
      </c>
      <c r="T164" s="69">
        <v>0</v>
      </c>
      <c r="U164" s="70">
        <v>0</v>
      </c>
      <c r="V164" s="69">
        <v>0</v>
      </c>
      <c r="W164" s="70">
        <v>0</v>
      </c>
      <c r="X164" s="69">
        <v>0</v>
      </c>
      <c r="Y164" s="70">
        <v>0</v>
      </c>
      <c r="Z164" s="69">
        <v>0</v>
      </c>
      <c r="AA164" s="70">
        <v>0</v>
      </c>
      <c r="AB164" s="69">
        <v>0</v>
      </c>
      <c r="AC164" s="70">
        <v>0</v>
      </c>
      <c r="AD164" s="69">
        <v>0</v>
      </c>
      <c r="AE164" s="70">
        <v>0</v>
      </c>
      <c r="AF164" s="69">
        <v>0</v>
      </c>
      <c r="AG164" s="70">
        <v>0</v>
      </c>
      <c r="AH164" s="69">
        <v>0</v>
      </c>
      <c r="AI164" s="70">
        <v>0</v>
      </c>
      <c r="AJ164" s="69">
        <v>0</v>
      </c>
      <c r="AK164" s="70">
        <v>0</v>
      </c>
      <c r="AL164" s="69">
        <v>0</v>
      </c>
      <c r="AM164" s="70">
        <v>0</v>
      </c>
      <c r="AN164" s="71">
        <v>0</v>
      </c>
      <c r="AO164" s="3"/>
      <c r="AP164" s="21"/>
      <c r="AQ164" s="3"/>
      <c r="AR164" s="68">
        <v>76</v>
      </c>
      <c r="AS164" s="69">
        <v>76</v>
      </c>
      <c r="AT164" s="70">
        <v>76</v>
      </c>
      <c r="AU164" s="69">
        <v>76</v>
      </c>
      <c r="AV164" s="70">
        <v>76</v>
      </c>
      <c r="AW164" s="69">
        <v>76</v>
      </c>
      <c r="AX164" s="70">
        <v>76</v>
      </c>
      <c r="AY164" s="69">
        <v>76</v>
      </c>
      <c r="AZ164" s="70">
        <v>76</v>
      </c>
      <c r="BA164" s="69">
        <v>76</v>
      </c>
      <c r="BB164" s="70">
        <v>76</v>
      </c>
      <c r="BC164" s="69">
        <v>76</v>
      </c>
      <c r="BD164" s="70">
        <v>76</v>
      </c>
      <c r="BE164" s="69">
        <v>53</v>
      </c>
      <c r="BF164" s="70">
        <v>0</v>
      </c>
      <c r="BG164" s="69">
        <v>0</v>
      </c>
      <c r="BH164" s="70">
        <v>0</v>
      </c>
      <c r="BI164" s="69">
        <v>0</v>
      </c>
      <c r="BJ164" s="70">
        <v>0</v>
      </c>
      <c r="BK164" s="69">
        <v>0</v>
      </c>
      <c r="BL164" s="70">
        <v>0</v>
      </c>
      <c r="BM164" s="69">
        <v>0</v>
      </c>
      <c r="BN164" s="70">
        <v>0</v>
      </c>
      <c r="BO164" s="69">
        <v>0</v>
      </c>
      <c r="BP164" s="70">
        <v>0</v>
      </c>
      <c r="BQ164" s="69">
        <v>0</v>
      </c>
      <c r="BR164" s="70">
        <v>0</v>
      </c>
      <c r="BS164" s="69">
        <v>0</v>
      </c>
      <c r="BT164" s="70">
        <v>0</v>
      </c>
      <c r="BU164" s="69">
        <v>0</v>
      </c>
      <c r="BV164" s="70">
        <v>0</v>
      </c>
      <c r="BW164" s="69">
        <v>0</v>
      </c>
      <c r="BX164" s="70">
        <v>0</v>
      </c>
      <c r="BY164" s="69">
        <v>0</v>
      </c>
      <c r="BZ164" s="70">
        <v>0</v>
      </c>
      <c r="CA164" s="71">
        <v>0</v>
      </c>
      <c r="CB164" s="3"/>
      <c r="CC164" s="32"/>
      <c r="CD164" s="3"/>
      <c r="CE164" s="33"/>
      <c r="CF164" s="3"/>
      <c r="CG164" s="68">
        <v>311335</v>
      </c>
      <c r="CH164" s="69">
        <v>311335</v>
      </c>
      <c r="CI164" s="70">
        <v>311335</v>
      </c>
      <c r="CJ164" s="69">
        <v>311335</v>
      </c>
      <c r="CK164" s="70">
        <v>311335</v>
      </c>
      <c r="CL164" s="69">
        <v>311335</v>
      </c>
      <c r="CM164" s="70">
        <v>311335</v>
      </c>
      <c r="CN164" s="69">
        <v>311335</v>
      </c>
      <c r="CO164" s="70">
        <v>311335</v>
      </c>
      <c r="CP164" s="69">
        <v>311335</v>
      </c>
      <c r="CQ164" s="70">
        <v>311335</v>
      </c>
      <c r="CR164" s="69">
        <v>311335</v>
      </c>
      <c r="CS164" s="70">
        <v>311335</v>
      </c>
      <c r="CT164" s="69">
        <v>217934</v>
      </c>
      <c r="CU164" s="70">
        <v>0</v>
      </c>
      <c r="CV164" s="69">
        <v>0</v>
      </c>
      <c r="CW164" s="70">
        <v>0</v>
      </c>
      <c r="CX164" s="69">
        <v>0</v>
      </c>
      <c r="CY164" s="70">
        <v>0</v>
      </c>
      <c r="CZ164" s="69">
        <v>0</v>
      </c>
      <c r="DA164" s="70">
        <v>0</v>
      </c>
      <c r="DB164" s="69">
        <v>0</v>
      </c>
      <c r="DC164" s="70">
        <v>0</v>
      </c>
      <c r="DD164" s="69">
        <v>0</v>
      </c>
      <c r="DE164" s="70">
        <v>0</v>
      </c>
      <c r="DF164" s="69">
        <v>0</v>
      </c>
      <c r="DG164" s="70">
        <v>0</v>
      </c>
      <c r="DH164" s="69">
        <v>0</v>
      </c>
      <c r="DI164" s="70">
        <v>0</v>
      </c>
      <c r="DJ164" s="69">
        <v>0</v>
      </c>
      <c r="DK164" s="70">
        <v>0</v>
      </c>
      <c r="DL164" s="69">
        <v>0</v>
      </c>
      <c r="DM164" s="70">
        <v>0</v>
      </c>
      <c r="DN164" s="69">
        <v>0</v>
      </c>
      <c r="DO164" s="70">
        <v>0</v>
      </c>
      <c r="DP164" s="71">
        <v>0</v>
      </c>
      <c r="DQ164" s="3"/>
      <c r="DR164" s="34"/>
      <c r="DS164" s="3"/>
      <c r="DT164" s="68">
        <v>66</v>
      </c>
      <c r="DU164" s="69">
        <v>66</v>
      </c>
      <c r="DV164" s="70">
        <v>66</v>
      </c>
      <c r="DW164" s="69">
        <v>66</v>
      </c>
      <c r="DX164" s="70">
        <v>74</v>
      </c>
      <c r="DY164" s="69">
        <v>74</v>
      </c>
      <c r="DZ164" s="70">
        <v>74</v>
      </c>
      <c r="EA164" s="69">
        <v>74</v>
      </c>
      <c r="EB164" s="70">
        <v>74</v>
      </c>
      <c r="EC164" s="69">
        <v>74</v>
      </c>
      <c r="ED164" s="70">
        <v>74</v>
      </c>
      <c r="EE164" s="69">
        <v>74</v>
      </c>
      <c r="EF164" s="70">
        <v>74</v>
      </c>
      <c r="EG164" s="69">
        <v>52</v>
      </c>
      <c r="EH164" s="70">
        <v>0</v>
      </c>
      <c r="EI164" s="69">
        <v>0</v>
      </c>
      <c r="EJ164" s="70">
        <v>0</v>
      </c>
      <c r="EK164" s="69">
        <v>0</v>
      </c>
      <c r="EL164" s="70">
        <v>0</v>
      </c>
      <c r="EM164" s="69">
        <v>0</v>
      </c>
      <c r="EN164" s="70">
        <v>0</v>
      </c>
      <c r="EO164" s="69">
        <v>0</v>
      </c>
      <c r="EP164" s="70">
        <v>0</v>
      </c>
      <c r="EQ164" s="69">
        <v>0</v>
      </c>
      <c r="ER164" s="70">
        <v>0</v>
      </c>
      <c r="ES164" s="69">
        <v>0</v>
      </c>
      <c r="ET164" s="70">
        <v>0</v>
      </c>
      <c r="EU164" s="69">
        <v>0</v>
      </c>
      <c r="EV164" s="70">
        <v>0</v>
      </c>
      <c r="EW164" s="69">
        <v>0</v>
      </c>
      <c r="EX164" s="70">
        <v>0</v>
      </c>
      <c r="EY164" s="69">
        <v>0</v>
      </c>
      <c r="EZ164" s="70">
        <v>0</v>
      </c>
      <c r="FA164" s="69">
        <v>0</v>
      </c>
      <c r="FB164" s="70">
        <v>0</v>
      </c>
      <c r="FC164" s="71">
        <v>0</v>
      </c>
      <c r="FD164" s="3"/>
      <c r="FE164" s="35"/>
      <c r="FF164" s="3"/>
      <c r="FG164" s="36"/>
      <c r="FI164" s="72" t="b">
        <v>0</v>
      </c>
    </row>
    <row r="165" spans="1:165" outlineLevel="1">
      <c r="A165" s="1" t="s">
        <v>100</v>
      </c>
      <c r="B165" s="52">
        <v>155</v>
      </c>
      <c r="C165" s="73" t="s">
        <v>88</v>
      </c>
      <c r="E165" s="54">
        <v>306631</v>
      </c>
      <c r="F165" s="55">
        <v>306631</v>
      </c>
      <c r="G165" s="56">
        <v>306631</v>
      </c>
      <c r="H165" s="55">
        <v>306631</v>
      </c>
      <c r="I165" s="56">
        <v>306631</v>
      </c>
      <c r="J165" s="55">
        <v>306631</v>
      </c>
      <c r="K165" s="56">
        <v>291771</v>
      </c>
      <c r="L165" s="55">
        <v>291771</v>
      </c>
      <c r="M165" s="56">
        <v>287834</v>
      </c>
      <c r="N165" s="55">
        <v>224182</v>
      </c>
      <c r="O165" s="56">
        <v>160734</v>
      </c>
      <c r="P165" s="55">
        <v>158295</v>
      </c>
      <c r="Q165" s="56">
        <v>113736</v>
      </c>
      <c r="R165" s="55">
        <v>113736</v>
      </c>
      <c r="S165" s="56">
        <v>113736</v>
      </c>
      <c r="T165" s="55">
        <v>92900</v>
      </c>
      <c r="U165" s="56">
        <v>18209</v>
      </c>
      <c r="V165" s="55">
        <v>18209</v>
      </c>
      <c r="W165" s="56">
        <v>18209</v>
      </c>
      <c r="X165" s="55">
        <v>18209</v>
      </c>
      <c r="Y165" s="56">
        <v>0</v>
      </c>
      <c r="Z165" s="55">
        <v>0</v>
      </c>
      <c r="AA165" s="56">
        <v>0</v>
      </c>
      <c r="AB165" s="55">
        <v>0</v>
      </c>
      <c r="AC165" s="56">
        <v>0</v>
      </c>
      <c r="AD165" s="55">
        <v>0</v>
      </c>
      <c r="AE165" s="56">
        <v>0</v>
      </c>
      <c r="AF165" s="55">
        <v>0</v>
      </c>
      <c r="AG165" s="56">
        <v>0</v>
      </c>
      <c r="AH165" s="55">
        <v>0</v>
      </c>
      <c r="AI165" s="56">
        <v>0</v>
      </c>
      <c r="AJ165" s="55">
        <v>0</v>
      </c>
      <c r="AK165" s="56">
        <v>0</v>
      </c>
      <c r="AL165" s="55">
        <v>0</v>
      </c>
      <c r="AM165" s="56">
        <v>0</v>
      </c>
      <c r="AN165" s="57">
        <v>0</v>
      </c>
      <c r="AO165" s="3"/>
      <c r="AP165" s="21"/>
      <c r="AQ165" s="3"/>
      <c r="AR165" s="54">
        <v>40</v>
      </c>
      <c r="AS165" s="55">
        <v>40</v>
      </c>
      <c r="AT165" s="56">
        <v>40</v>
      </c>
      <c r="AU165" s="55">
        <v>40</v>
      </c>
      <c r="AV165" s="56">
        <v>40</v>
      </c>
      <c r="AW165" s="55">
        <v>40</v>
      </c>
      <c r="AX165" s="56">
        <v>38</v>
      </c>
      <c r="AY165" s="55">
        <v>38</v>
      </c>
      <c r="AZ165" s="56">
        <v>38</v>
      </c>
      <c r="BA165" s="55">
        <v>31</v>
      </c>
      <c r="BB165" s="56">
        <v>25</v>
      </c>
      <c r="BC165" s="55">
        <v>25</v>
      </c>
      <c r="BD165" s="56">
        <v>19</v>
      </c>
      <c r="BE165" s="55">
        <v>19</v>
      </c>
      <c r="BF165" s="56">
        <v>19</v>
      </c>
      <c r="BG165" s="55">
        <v>15</v>
      </c>
      <c r="BH165" s="56">
        <v>6</v>
      </c>
      <c r="BI165" s="55">
        <v>6</v>
      </c>
      <c r="BJ165" s="56">
        <v>6</v>
      </c>
      <c r="BK165" s="55">
        <v>6</v>
      </c>
      <c r="BL165" s="56">
        <v>0</v>
      </c>
      <c r="BM165" s="55">
        <v>0</v>
      </c>
      <c r="BN165" s="56">
        <v>0</v>
      </c>
      <c r="BO165" s="55">
        <v>0</v>
      </c>
      <c r="BP165" s="56">
        <v>0</v>
      </c>
      <c r="BQ165" s="55">
        <v>0</v>
      </c>
      <c r="BR165" s="56">
        <v>0</v>
      </c>
      <c r="BS165" s="55">
        <v>0</v>
      </c>
      <c r="BT165" s="56">
        <v>0</v>
      </c>
      <c r="BU165" s="55">
        <v>0</v>
      </c>
      <c r="BV165" s="56">
        <v>0</v>
      </c>
      <c r="BW165" s="55">
        <v>0</v>
      </c>
      <c r="BX165" s="56">
        <v>0</v>
      </c>
      <c r="BY165" s="55">
        <v>0</v>
      </c>
      <c r="BZ165" s="56">
        <v>0</v>
      </c>
      <c r="CA165" s="57">
        <v>0</v>
      </c>
      <c r="CB165" s="3"/>
      <c r="CC165" s="32"/>
      <c r="CD165" s="3"/>
      <c r="CE165" s="33"/>
      <c r="CF165" s="3"/>
      <c r="CG165" s="54">
        <v>225611</v>
      </c>
      <c r="CH165" s="55">
        <v>225611</v>
      </c>
      <c r="CI165" s="56">
        <v>225611</v>
      </c>
      <c r="CJ165" s="55">
        <v>225611</v>
      </c>
      <c r="CK165" s="56">
        <v>225611</v>
      </c>
      <c r="CL165" s="55">
        <v>225611</v>
      </c>
      <c r="CM165" s="56">
        <v>214507</v>
      </c>
      <c r="CN165" s="55">
        <v>214507</v>
      </c>
      <c r="CO165" s="56">
        <v>211669</v>
      </c>
      <c r="CP165" s="55">
        <v>164130</v>
      </c>
      <c r="CQ165" s="56">
        <v>116781</v>
      </c>
      <c r="CR165" s="55">
        <v>115040</v>
      </c>
      <c r="CS165" s="56">
        <v>82344</v>
      </c>
      <c r="CT165" s="55">
        <v>82344</v>
      </c>
      <c r="CU165" s="56">
        <v>82344</v>
      </c>
      <c r="CV165" s="55">
        <v>67308</v>
      </c>
      <c r="CW165" s="56">
        <v>13361</v>
      </c>
      <c r="CX165" s="55">
        <v>13361</v>
      </c>
      <c r="CY165" s="56">
        <v>13361</v>
      </c>
      <c r="CZ165" s="55">
        <v>13361</v>
      </c>
      <c r="DA165" s="56">
        <v>0</v>
      </c>
      <c r="DB165" s="55">
        <v>0</v>
      </c>
      <c r="DC165" s="56">
        <v>0</v>
      </c>
      <c r="DD165" s="55">
        <v>0</v>
      </c>
      <c r="DE165" s="56">
        <v>0</v>
      </c>
      <c r="DF165" s="55">
        <v>0</v>
      </c>
      <c r="DG165" s="56">
        <v>0</v>
      </c>
      <c r="DH165" s="55">
        <v>0</v>
      </c>
      <c r="DI165" s="56">
        <v>0</v>
      </c>
      <c r="DJ165" s="55">
        <v>0</v>
      </c>
      <c r="DK165" s="56">
        <v>0</v>
      </c>
      <c r="DL165" s="55">
        <v>0</v>
      </c>
      <c r="DM165" s="56">
        <v>0</v>
      </c>
      <c r="DN165" s="55">
        <v>0</v>
      </c>
      <c r="DO165" s="56">
        <v>0</v>
      </c>
      <c r="DP165" s="57">
        <v>0</v>
      </c>
      <c r="DQ165" s="3"/>
      <c r="DR165" s="34"/>
      <c r="DS165" s="3"/>
      <c r="DT165" s="54">
        <v>28</v>
      </c>
      <c r="DU165" s="55">
        <v>28</v>
      </c>
      <c r="DV165" s="56">
        <v>28</v>
      </c>
      <c r="DW165" s="55">
        <v>28</v>
      </c>
      <c r="DX165" s="56">
        <v>28</v>
      </c>
      <c r="DY165" s="55">
        <v>28</v>
      </c>
      <c r="DZ165" s="56">
        <v>27</v>
      </c>
      <c r="EA165" s="55">
        <v>27</v>
      </c>
      <c r="EB165" s="56">
        <v>27</v>
      </c>
      <c r="EC165" s="55">
        <v>22</v>
      </c>
      <c r="ED165" s="56">
        <v>18</v>
      </c>
      <c r="EE165" s="55">
        <v>18</v>
      </c>
      <c r="EF165" s="56">
        <v>13</v>
      </c>
      <c r="EG165" s="55">
        <v>13</v>
      </c>
      <c r="EH165" s="56">
        <v>13</v>
      </c>
      <c r="EI165" s="55">
        <v>11</v>
      </c>
      <c r="EJ165" s="56">
        <v>4</v>
      </c>
      <c r="EK165" s="55">
        <v>4</v>
      </c>
      <c r="EL165" s="56">
        <v>4</v>
      </c>
      <c r="EM165" s="55">
        <v>4</v>
      </c>
      <c r="EN165" s="56">
        <v>0</v>
      </c>
      <c r="EO165" s="55">
        <v>0</v>
      </c>
      <c r="EP165" s="56">
        <v>0</v>
      </c>
      <c r="EQ165" s="55">
        <v>0</v>
      </c>
      <c r="ER165" s="56">
        <v>0</v>
      </c>
      <c r="ES165" s="55">
        <v>0</v>
      </c>
      <c r="ET165" s="56">
        <v>0</v>
      </c>
      <c r="EU165" s="55">
        <v>0</v>
      </c>
      <c r="EV165" s="56">
        <v>0</v>
      </c>
      <c r="EW165" s="55">
        <v>0</v>
      </c>
      <c r="EX165" s="56">
        <v>0</v>
      </c>
      <c r="EY165" s="55">
        <v>0</v>
      </c>
      <c r="EZ165" s="56">
        <v>0</v>
      </c>
      <c r="FA165" s="55">
        <v>0</v>
      </c>
      <c r="FB165" s="56">
        <v>0</v>
      </c>
      <c r="FC165" s="57">
        <v>0</v>
      </c>
      <c r="FD165" s="3"/>
      <c r="FE165" s="35"/>
      <c r="FF165" s="3"/>
      <c r="FG165" s="36"/>
      <c r="FI165" s="58" t="b">
        <v>0</v>
      </c>
    </row>
    <row r="166" spans="1:165" hidden="1" outlineLevel="1">
      <c r="B166" s="45">
        <v>156</v>
      </c>
      <c r="C166" s="74" t="s">
        <v>89</v>
      </c>
      <c r="E166" s="47">
        <v>0</v>
      </c>
      <c r="F166" s="48">
        <v>0</v>
      </c>
      <c r="G166" s="49">
        <v>0</v>
      </c>
      <c r="H166" s="48">
        <v>0</v>
      </c>
      <c r="I166" s="49">
        <v>0</v>
      </c>
      <c r="J166" s="48">
        <v>0</v>
      </c>
      <c r="K166" s="49">
        <v>0</v>
      </c>
      <c r="L166" s="48">
        <v>0</v>
      </c>
      <c r="M166" s="49">
        <v>0</v>
      </c>
      <c r="N166" s="48">
        <v>0</v>
      </c>
      <c r="O166" s="49">
        <v>0</v>
      </c>
      <c r="P166" s="48">
        <v>0</v>
      </c>
      <c r="Q166" s="49">
        <v>0</v>
      </c>
      <c r="R166" s="48">
        <v>0</v>
      </c>
      <c r="S166" s="49">
        <v>0</v>
      </c>
      <c r="T166" s="48">
        <v>0</v>
      </c>
      <c r="U166" s="49">
        <v>0</v>
      </c>
      <c r="V166" s="48">
        <v>0</v>
      </c>
      <c r="W166" s="49">
        <v>0</v>
      </c>
      <c r="X166" s="48">
        <v>0</v>
      </c>
      <c r="Y166" s="49">
        <v>0</v>
      </c>
      <c r="Z166" s="48">
        <v>0</v>
      </c>
      <c r="AA166" s="49">
        <v>0</v>
      </c>
      <c r="AB166" s="48">
        <v>0</v>
      </c>
      <c r="AC166" s="49">
        <v>0</v>
      </c>
      <c r="AD166" s="48">
        <v>0</v>
      </c>
      <c r="AE166" s="49">
        <v>0</v>
      </c>
      <c r="AF166" s="48">
        <v>0</v>
      </c>
      <c r="AG166" s="49">
        <v>0</v>
      </c>
      <c r="AH166" s="48">
        <v>0</v>
      </c>
      <c r="AI166" s="49">
        <v>0</v>
      </c>
      <c r="AJ166" s="48">
        <v>0</v>
      </c>
      <c r="AK166" s="49">
        <v>0</v>
      </c>
      <c r="AL166" s="48">
        <v>0</v>
      </c>
      <c r="AM166" s="49">
        <v>0</v>
      </c>
      <c r="AN166" s="50">
        <v>0</v>
      </c>
      <c r="AO166" s="3"/>
      <c r="AP166" s="21"/>
      <c r="AQ166" s="3"/>
      <c r="AR166" s="47">
        <v>0</v>
      </c>
      <c r="AS166" s="48">
        <v>0</v>
      </c>
      <c r="AT166" s="49">
        <v>0</v>
      </c>
      <c r="AU166" s="48">
        <v>0</v>
      </c>
      <c r="AV166" s="49">
        <v>0</v>
      </c>
      <c r="AW166" s="48">
        <v>0</v>
      </c>
      <c r="AX166" s="49">
        <v>0</v>
      </c>
      <c r="AY166" s="48">
        <v>0</v>
      </c>
      <c r="AZ166" s="49">
        <v>0</v>
      </c>
      <c r="BA166" s="48">
        <v>0</v>
      </c>
      <c r="BB166" s="49">
        <v>0</v>
      </c>
      <c r="BC166" s="48">
        <v>0</v>
      </c>
      <c r="BD166" s="49">
        <v>0</v>
      </c>
      <c r="BE166" s="48">
        <v>0</v>
      </c>
      <c r="BF166" s="49">
        <v>0</v>
      </c>
      <c r="BG166" s="48">
        <v>0</v>
      </c>
      <c r="BH166" s="49">
        <v>0</v>
      </c>
      <c r="BI166" s="48">
        <v>0</v>
      </c>
      <c r="BJ166" s="49">
        <v>0</v>
      </c>
      <c r="BK166" s="48">
        <v>0</v>
      </c>
      <c r="BL166" s="49">
        <v>0</v>
      </c>
      <c r="BM166" s="48">
        <v>0</v>
      </c>
      <c r="BN166" s="49">
        <v>0</v>
      </c>
      <c r="BO166" s="48">
        <v>0</v>
      </c>
      <c r="BP166" s="49">
        <v>0</v>
      </c>
      <c r="BQ166" s="48">
        <v>0</v>
      </c>
      <c r="BR166" s="49">
        <v>0</v>
      </c>
      <c r="BS166" s="48">
        <v>0</v>
      </c>
      <c r="BT166" s="49">
        <v>0</v>
      </c>
      <c r="BU166" s="48">
        <v>0</v>
      </c>
      <c r="BV166" s="49">
        <v>0</v>
      </c>
      <c r="BW166" s="48">
        <v>0</v>
      </c>
      <c r="BX166" s="49">
        <v>0</v>
      </c>
      <c r="BY166" s="48">
        <v>0</v>
      </c>
      <c r="BZ166" s="49">
        <v>0</v>
      </c>
      <c r="CA166" s="50">
        <v>0</v>
      </c>
      <c r="CB166" s="3"/>
      <c r="CC166" s="32"/>
      <c r="CD166" s="3"/>
      <c r="CE166" s="33"/>
      <c r="CF166" s="3"/>
      <c r="CG166" s="47">
        <v>0</v>
      </c>
      <c r="CH166" s="48">
        <v>0</v>
      </c>
      <c r="CI166" s="49">
        <v>0</v>
      </c>
      <c r="CJ166" s="48">
        <v>0</v>
      </c>
      <c r="CK166" s="49">
        <v>0</v>
      </c>
      <c r="CL166" s="48">
        <v>0</v>
      </c>
      <c r="CM166" s="49">
        <v>0</v>
      </c>
      <c r="CN166" s="48">
        <v>0</v>
      </c>
      <c r="CO166" s="49">
        <v>0</v>
      </c>
      <c r="CP166" s="48">
        <v>0</v>
      </c>
      <c r="CQ166" s="49">
        <v>0</v>
      </c>
      <c r="CR166" s="48">
        <v>0</v>
      </c>
      <c r="CS166" s="49">
        <v>0</v>
      </c>
      <c r="CT166" s="48">
        <v>0</v>
      </c>
      <c r="CU166" s="49">
        <v>0</v>
      </c>
      <c r="CV166" s="48">
        <v>0</v>
      </c>
      <c r="CW166" s="49">
        <v>0</v>
      </c>
      <c r="CX166" s="48">
        <v>0</v>
      </c>
      <c r="CY166" s="49">
        <v>0</v>
      </c>
      <c r="CZ166" s="48">
        <v>0</v>
      </c>
      <c r="DA166" s="49">
        <v>0</v>
      </c>
      <c r="DB166" s="48">
        <v>0</v>
      </c>
      <c r="DC166" s="49">
        <v>0</v>
      </c>
      <c r="DD166" s="48">
        <v>0</v>
      </c>
      <c r="DE166" s="49">
        <v>0</v>
      </c>
      <c r="DF166" s="48">
        <v>0</v>
      </c>
      <c r="DG166" s="49">
        <v>0</v>
      </c>
      <c r="DH166" s="48">
        <v>0</v>
      </c>
      <c r="DI166" s="49">
        <v>0</v>
      </c>
      <c r="DJ166" s="48">
        <v>0</v>
      </c>
      <c r="DK166" s="49">
        <v>0</v>
      </c>
      <c r="DL166" s="48">
        <v>0</v>
      </c>
      <c r="DM166" s="49">
        <v>0</v>
      </c>
      <c r="DN166" s="48">
        <v>0</v>
      </c>
      <c r="DO166" s="49">
        <v>0</v>
      </c>
      <c r="DP166" s="50">
        <v>0</v>
      </c>
      <c r="DQ166" s="3"/>
      <c r="DR166" s="34"/>
      <c r="DS166" s="3"/>
      <c r="DT166" s="47">
        <v>0</v>
      </c>
      <c r="DU166" s="48">
        <v>0</v>
      </c>
      <c r="DV166" s="49">
        <v>0</v>
      </c>
      <c r="DW166" s="48">
        <v>0</v>
      </c>
      <c r="DX166" s="49">
        <v>0</v>
      </c>
      <c r="DY166" s="48">
        <v>0</v>
      </c>
      <c r="DZ166" s="49">
        <v>0</v>
      </c>
      <c r="EA166" s="48">
        <v>0</v>
      </c>
      <c r="EB166" s="49">
        <v>0</v>
      </c>
      <c r="EC166" s="48">
        <v>0</v>
      </c>
      <c r="ED166" s="49">
        <v>0</v>
      </c>
      <c r="EE166" s="48">
        <v>0</v>
      </c>
      <c r="EF166" s="49">
        <v>0</v>
      </c>
      <c r="EG166" s="48">
        <v>0</v>
      </c>
      <c r="EH166" s="49">
        <v>0</v>
      </c>
      <c r="EI166" s="48">
        <v>0</v>
      </c>
      <c r="EJ166" s="49">
        <v>0</v>
      </c>
      <c r="EK166" s="48">
        <v>0</v>
      </c>
      <c r="EL166" s="49">
        <v>0</v>
      </c>
      <c r="EM166" s="48">
        <v>0</v>
      </c>
      <c r="EN166" s="49">
        <v>0</v>
      </c>
      <c r="EO166" s="48">
        <v>0</v>
      </c>
      <c r="EP166" s="49">
        <v>0</v>
      </c>
      <c r="EQ166" s="48">
        <v>0</v>
      </c>
      <c r="ER166" s="49">
        <v>0</v>
      </c>
      <c r="ES166" s="48">
        <v>0</v>
      </c>
      <c r="ET166" s="49">
        <v>0</v>
      </c>
      <c r="EU166" s="48">
        <v>0</v>
      </c>
      <c r="EV166" s="49">
        <v>0</v>
      </c>
      <c r="EW166" s="48">
        <v>0</v>
      </c>
      <c r="EX166" s="49">
        <v>0</v>
      </c>
      <c r="EY166" s="48">
        <v>0</v>
      </c>
      <c r="EZ166" s="49">
        <v>0</v>
      </c>
      <c r="FA166" s="48">
        <v>0</v>
      </c>
      <c r="FB166" s="49">
        <v>0</v>
      </c>
      <c r="FC166" s="50">
        <v>0</v>
      </c>
      <c r="FD166" s="3"/>
      <c r="FE166" s="35"/>
      <c r="FF166" s="3"/>
      <c r="FG166" s="36"/>
      <c r="FI166" s="51" t="b">
        <v>1</v>
      </c>
    </row>
    <row r="167" spans="1:165" outlineLevel="1">
      <c r="A167" s="1" t="s">
        <v>100</v>
      </c>
      <c r="B167" s="52">
        <v>157</v>
      </c>
      <c r="C167" s="73" t="s">
        <v>90</v>
      </c>
      <c r="E167" s="54">
        <v>40377</v>
      </c>
      <c r="F167" s="55">
        <v>40377</v>
      </c>
      <c r="G167" s="56">
        <v>40377</v>
      </c>
      <c r="H167" s="55">
        <v>40377</v>
      </c>
      <c r="I167" s="56">
        <v>40377</v>
      </c>
      <c r="J167" s="55">
        <v>40377</v>
      </c>
      <c r="K167" s="56">
        <v>40377</v>
      </c>
      <c r="L167" s="55">
        <v>40377</v>
      </c>
      <c r="M167" s="56">
        <v>40377</v>
      </c>
      <c r="N167" s="55">
        <v>40377</v>
      </c>
      <c r="O167" s="56">
        <v>40377</v>
      </c>
      <c r="P167" s="55">
        <v>40377</v>
      </c>
      <c r="Q167" s="56">
        <v>40377</v>
      </c>
      <c r="R167" s="55">
        <v>40377</v>
      </c>
      <c r="S167" s="56">
        <v>17520</v>
      </c>
      <c r="T167" s="55">
        <v>0</v>
      </c>
      <c r="U167" s="56">
        <v>0</v>
      </c>
      <c r="V167" s="55">
        <v>0</v>
      </c>
      <c r="W167" s="56">
        <v>0</v>
      </c>
      <c r="X167" s="55">
        <v>0</v>
      </c>
      <c r="Y167" s="56">
        <v>0</v>
      </c>
      <c r="Z167" s="55">
        <v>0</v>
      </c>
      <c r="AA167" s="56">
        <v>0</v>
      </c>
      <c r="AB167" s="55">
        <v>0</v>
      </c>
      <c r="AC167" s="56">
        <v>0</v>
      </c>
      <c r="AD167" s="55">
        <v>0</v>
      </c>
      <c r="AE167" s="56">
        <v>0</v>
      </c>
      <c r="AF167" s="55">
        <v>0</v>
      </c>
      <c r="AG167" s="56">
        <v>0</v>
      </c>
      <c r="AH167" s="55">
        <v>0</v>
      </c>
      <c r="AI167" s="56">
        <v>0</v>
      </c>
      <c r="AJ167" s="55">
        <v>0</v>
      </c>
      <c r="AK167" s="56">
        <v>0</v>
      </c>
      <c r="AL167" s="55">
        <v>0</v>
      </c>
      <c r="AM167" s="56">
        <v>0</v>
      </c>
      <c r="AN167" s="57">
        <v>0</v>
      </c>
      <c r="AO167" s="3"/>
      <c r="AP167" s="21"/>
      <c r="AQ167" s="3"/>
      <c r="AR167" s="54">
        <v>23</v>
      </c>
      <c r="AS167" s="55">
        <v>23</v>
      </c>
      <c r="AT167" s="56">
        <v>23</v>
      </c>
      <c r="AU167" s="55">
        <v>23</v>
      </c>
      <c r="AV167" s="56">
        <v>23</v>
      </c>
      <c r="AW167" s="55">
        <v>23</v>
      </c>
      <c r="AX167" s="56">
        <v>23</v>
      </c>
      <c r="AY167" s="55">
        <v>23</v>
      </c>
      <c r="AZ167" s="56">
        <v>23</v>
      </c>
      <c r="BA167" s="55">
        <v>23</v>
      </c>
      <c r="BB167" s="56">
        <v>23</v>
      </c>
      <c r="BC167" s="55">
        <v>23</v>
      </c>
      <c r="BD167" s="56">
        <v>23</v>
      </c>
      <c r="BE167" s="55">
        <v>23</v>
      </c>
      <c r="BF167" s="56">
        <v>10</v>
      </c>
      <c r="BG167" s="55">
        <v>0</v>
      </c>
      <c r="BH167" s="56">
        <v>0</v>
      </c>
      <c r="BI167" s="55">
        <v>0</v>
      </c>
      <c r="BJ167" s="56">
        <v>0</v>
      </c>
      <c r="BK167" s="55">
        <v>0</v>
      </c>
      <c r="BL167" s="56">
        <v>0</v>
      </c>
      <c r="BM167" s="55">
        <v>0</v>
      </c>
      <c r="BN167" s="56">
        <v>0</v>
      </c>
      <c r="BO167" s="55">
        <v>0</v>
      </c>
      <c r="BP167" s="56">
        <v>0</v>
      </c>
      <c r="BQ167" s="55">
        <v>0</v>
      </c>
      <c r="BR167" s="56">
        <v>0</v>
      </c>
      <c r="BS167" s="55">
        <v>0</v>
      </c>
      <c r="BT167" s="56">
        <v>0</v>
      </c>
      <c r="BU167" s="55">
        <v>0</v>
      </c>
      <c r="BV167" s="56">
        <v>0</v>
      </c>
      <c r="BW167" s="55">
        <v>0</v>
      </c>
      <c r="BX167" s="56">
        <v>0</v>
      </c>
      <c r="BY167" s="55">
        <v>0</v>
      </c>
      <c r="BZ167" s="56">
        <v>0</v>
      </c>
      <c r="CA167" s="57">
        <v>0</v>
      </c>
      <c r="CB167" s="3"/>
      <c r="CC167" s="32"/>
      <c r="CD167" s="3"/>
      <c r="CE167" s="33"/>
      <c r="CF167" s="3"/>
      <c r="CG167" s="54">
        <v>22611</v>
      </c>
      <c r="CH167" s="55">
        <v>22611</v>
      </c>
      <c r="CI167" s="56">
        <v>22611</v>
      </c>
      <c r="CJ167" s="55">
        <v>22611</v>
      </c>
      <c r="CK167" s="56">
        <v>22611</v>
      </c>
      <c r="CL167" s="55">
        <v>22611</v>
      </c>
      <c r="CM167" s="56">
        <v>22611</v>
      </c>
      <c r="CN167" s="55">
        <v>22611</v>
      </c>
      <c r="CO167" s="56">
        <v>22611</v>
      </c>
      <c r="CP167" s="55">
        <v>22611</v>
      </c>
      <c r="CQ167" s="56">
        <v>22611</v>
      </c>
      <c r="CR167" s="55">
        <v>22611</v>
      </c>
      <c r="CS167" s="56">
        <v>22611</v>
      </c>
      <c r="CT167" s="55">
        <v>22611</v>
      </c>
      <c r="CU167" s="56">
        <v>9811</v>
      </c>
      <c r="CV167" s="55">
        <v>0</v>
      </c>
      <c r="CW167" s="56">
        <v>0</v>
      </c>
      <c r="CX167" s="55">
        <v>0</v>
      </c>
      <c r="CY167" s="56">
        <v>0</v>
      </c>
      <c r="CZ167" s="55">
        <v>0</v>
      </c>
      <c r="DA167" s="56">
        <v>0</v>
      </c>
      <c r="DB167" s="55">
        <v>0</v>
      </c>
      <c r="DC167" s="56">
        <v>0</v>
      </c>
      <c r="DD167" s="55">
        <v>0</v>
      </c>
      <c r="DE167" s="56">
        <v>0</v>
      </c>
      <c r="DF167" s="55">
        <v>0</v>
      </c>
      <c r="DG167" s="56">
        <v>0</v>
      </c>
      <c r="DH167" s="55">
        <v>0</v>
      </c>
      <c r="DI167" s="56">
        <v>0</v>
      </c>
      <c r="DJ167" s="55">
        <v>0</v>
      </c>
      <c r="DK167" s="56">
        <v>0</v>
      </c>
      <c r="DL167" s="55">
        <v>0</v>
      </c>
      <c r="DM167" s="56">
        <v>0</v>
      </c>
      <c r="DN167" s="55">
        <v>0</v>
      </c>
      <c r="DO167" s="56">
        <v>0</v>
      </c>
      <c r="DP167" s="57">
        <v>0</v>
      </c>
      <c r="DQ167" s="3"/>
      <c r="DR167" s="34"/>
      <c r="DS167" s="3"/>
      <c r="DT167" s="54">
        <v>13</v>
      </c>
      <c r="DU167" s="55">
        <v>13</v>
      </c>
      <c r="DV167" s="56">
        <v>13</v>
      </c>
      <c r="DW167" s="55">
        <v>13</v>
      </c>
      <c r="DX167" s="56">
        <v>13</v>
      </c>
      <c r="DY167" s="55">
        <v>13</v>
      </c>
      <c r="DZ167" s="56">
        <v>13</v>
      </c>
      <c r="EA167" s="55">
        <v>13</v>
      </c>
      <c r="EB167" s="56">
        <v>13</v>
      </c>
      <c r="EC167" s="55">
        <v>13</v>
      </c>
      <c r="ED167" s="56">
        <v>13</v>
      </c>
      <c r="EE167" s="55">
        <v>13</v>
      </c>
      <c r="EF167" s="56">
        <v>13</v>
      </c>
      <c r="EG167" s="55">
        <v>13</v>
      </c>
      <c r="EH167" s="56">
        <v>5</v>
      </c>
      <c r="EI167" s="55">
        <v>0</v>
      </c>
      <c r="EJ167" s="56">
        <v>0</v>
      </c>
      <c r="EK167" s="55">
        <v>0</v>
      </c>
      <c r="EL167" s="56">
        <v>0</v>
      </c>
      <c r="EM167" s="55">
        <v>0</v>
      </c>
      <c r="EN167" s="56">
        <v>0</v>
      </c>
      <c r="EO167" s="55">
        <v>0</v>
      </c>
      <c r="EP167" s="56">
        <v>0</v>
      </c>
      <c r="EQ167" s="55">
        <v>0</v>
      </c>
      <c r="ER167" s="56">
        <v>0</v>
      </c>
      <c r="ES167" s="55">
        <v>0</v>
      </c>
      <c r="ET167" s="56">
        <v>0</v>
      </c>
      <c r="EU167" s="55">
        <v>0</v>
      </c>
      <c r="EV167" s="56">
        <v>0</v>
      </c>
      <c r="EW167" s="55">
        <v>0</v>
      </c>
      <c r="EX167" s="56">
        <v>0</v>
      </c>
      <c r="EY167" s="55">
        <v>0</v>
      </c>
      <c r="EZ167" s="56">
        <v>0</v>
      </c>
      <c r="FA167" s="55">
        <v>0</v>
      </c>
      <c r="FB167" s="56">
        <v>0</v>
      </c>
      <c r="FC167" s="57">
        <v>0</v>
      </c>
      <c r="FD167" s="3"/>
      <c r="FE167" s="35"/>
      <c r="FF167" s="3"/>
      <c r="FG167" s="36"/>
      <c r="FI167" s="58" t="b">
        <v>0</v>
      </c>
    </row>
    <row r="168" spans="1:165" outlineLevel="1">
      <c r="A168" s="1" t="s">
        <v>100</v>
      </c>
      <c r="B168" s="75">
        <v>158</v>
      </c>
      <c r="C168" s="76" t="s">
        <v>91</v>
      </c>
      <c r="E168" s="77">
        <v>13354</v>
      </c>
      <c r="F168" s="78">
        <v>13354</v>
      </c>
      <c r="G168" s="79">
        <v>13354</v>
      </c>
      <c r="H168" s="78">
        <v>13354</v>
      </c>
      <c r="I168" s="79">
        <v>13354</v>
      </c>
      <c r="J168" s="78">
        <v>13354</v>
      </c>
      <c r="K168" s="79">
        <v>13354</v>
      </c>
      <c r="L168" s="78">
        <v>13354</v>
      </c>
      <c r="M168" s="79">
        <v>13354</v>
      </c>
      <c r="N168" s="78">
        <v>13354</v>
      </c>
      <c r="O168" s="79">
        <v>0</v>
      </c>
      <c r="P168" s="78">
        <v>0</v>
      </c>
      <c r="Q168" s="79">
        <v>0</v>
      </c>
      <c r="R168" s="78">
        <v>0</v>
      </c>
      <c r="S168" s="79">
        <v>0</v>
      </c>
      <c r="T168" s="78">
        <v>0</v>
      </c>
      <c r="U168" s="79">
        <v>0</v>
      </c>
      <c r="V168" s="78">
        <v>0</v>
      </c>
      <c r="W168" s="79">
        <v>0</v>
      </c>
      <c r="X168" s="78">
        <v>0</v>
      </c>
      <c r="Y168" s="79">
        <v>0</v>
      </c>
      <c r="Z168" s="78">
        <v>0</v>
      </c>
      <c r="AA168" s="79">
        <v>0</v>
      </c>
      <c r="AB168" s="78">
        <v>0</v>
      </c>
      <c r="AC168" s="79">
        <v>0</v>
      </c>
      <c r="AD168" s="78">
        <v>0</v>
      </c>
      <c r="AE168" s="79">
        <v>0</v>
      </c>
      <c r="AF168" s="78">
        <v>0</v>
      </c>
      <c r="AG168" s="79">
        <v>0</v>
      </c>
      <c r="AH168" s="78">
        <v>0</v>
      </c>
      <c r="AI168" s="79">
        <v>0</v>
      </c>
      <c r="AJ168" s="78">
        <v>0</v>
      </c>
      <c r="AK168" s="79">
        <v>0</v>
      </c>
      <c r="AL168" s="78">
        <v>0</v>
      </c>
      <c r="AM168" s="79">
        <v>0</v>
      </c>
      <c r="AN168" s="80">
        <v>0</v>
      </c>
      <c r="AO168" s="3"/>
      <c r="AP168" s="21"/>
      <c r="AQ168" s="3"/>
      <c r="AR168" s="77">
        <v>17</v>
      </c>
      <c r="AS168" s="78">
        <v>17</v>
      </c>
      <c r="AT168" s="79">
        <v>17</v>
      </c>
      <c r="AU168" s="78">
        <v>17</v>
      </c>
      <c r="AV168" s="79">
        <v>17</v>
      </c>
      <c r="AW168" s="78">
        <v>17</v>
      </c>
      <c r="AX168" s="79">
        <v>17</v>
      </c>
      <c r="AY168" s="78">
        <v>17</v>
      </c>
      <c r="AZ168" s="79">
        <v>17</v>
      </c>
      <c r="BA168" s="78">
        <v>17</v>
      </c>
      <c r="BB168" s="79">
        <v>0</v>
      </c>
      <c r="BC168" s="78">
        <v>0</v>
      </c>
      <c r="BD168" s="79">
        <v>0</v>
      </c>
      <c r="BE168" s="78">
        <v>0</v>
      </c>
      <c r="BF168" s="79">
        <v>0</v>
      </c>
      <c r="BG168" s="78">
        <v>0</v>
      </c>
      <c r="BH168" s="79">
        <v>0</v>
      </c>
      <c r="BI168" s="78">
        <v>0</v>
      </c>
      <c r="BJ168" s="79">
        <v>0</v>
      </c>
      <c r="BK168" s="78">
        <v>0</v>
      </c>
      <c r="BL168" s="79">
        <v>0</v>
      </c>
      <c r="BM168" s="78">
        <v>0</v>
      </c>
      <c r="BN168" s="79">
        <v>0</v>
      </c>
      <c r="BO168" s="78">
        <v>0</v>
      </c>
      <c r="BP168" s="79">
        <v>0</v>
      </c>
      <c r="BQ168" s="78">
        <v>0</v>
      </c>
      <c r="BR168" s="79">
        <v>0</v>
      </c>
      <c r="BS168" s="78">
        <v>0</v>
      </c>
      <c r="BT168" s="79">
        <v>0</v>
      </c>
      <c r="BU168" s="78">
        <v>0</v>
      </c>
      <c r="BV168" s="79">
        <v>0</v>
      </c>
      <c r="BW168" s="78">
        <v>0</v>
      </c>
      <c r="BX168" s="79">
        <v>0</v>
      </c>
      <c r="BY168" s="78">
        <v>0</v>
      </c>
      <c r="BZ168" s="79">
        <v>0</v>
      </c>
      <c r="CA168" s="80">
        <v>0</v>
      </c>
      <c r="CB168" s="3"/>
      <c r="CC168" s="32"/>
      <c r="CD168" s="3"/>
      <c r="CE168" s="33"/>
      <c r="CF168" s="3"/>
      <c r="CG168" s="77">
        <v>12666</v>
      </c>
      <c r="CH168" s="78">
        <v>12666</v>
      </c>
      <c r="CI168" s="79">
        <v>12666</v>
      </c>
      <c r="CJ168" s="78">
        <v>12666</v>
      </c>
      <c r="CK168" s="79">
        <v>12666</v>
      </c>
      <c r="CL168" s="78">
        <v>12666</v>
      </c>
      <c r="CM168" s="79">
        <v>12666</v>
      </c>
      <c r="CN168" s="78">
        <v>12666</v>
      </c>
      <c r="CO168" s="79">
        <v>12666</v>
      </c>
      <c r="CP168" s="78">
        <v>12666</v>
      </c>
      <c r="CQ168" s="79">
        <v>0</v>
      </c>
      <c r="CR168" s="78">
        <v>0</v>
      </c>
      <c r="CS168" s="79">
        <v>0</v>
      </c>
      <c r="CT168" s="78">
        <v>0</v>
      </c>
      <c r="CU168" s="79">
        <v>0</v>
      </c>
      <c r="CV168" s="78">
        <v>0</v>
      </c>
      <c r="CW168" s="79">
        <v>0</v>
      </c>
      <c r="CX168" s="78">
        <v>0</v>
      </c>
      <c r="CY168" s="79">
        <v>0</v>
      </c>
      <c r="CZ168" s="78">
        <v>0</v>
      </c>
      <c r="DA168" s="79">
        <v>0</v>
      </c>
      <c r="DB168" s="78">
        <v>0</v>
      </c>
      <c r="DC168" s="79">
        <v>0</v>
      </c>
      <c r="DD168" s="78">
        <v>0</v>
      </c>
      <c r="DE168" s="79">
        <v>0</v>
      </c>
      <c r="DF168" s="78">
        <v>0</v>
      </c>
      <c r="DG168" s="79">
        <v>0</v>
      </c>
      <c r="DH168" s="78">
        <v>0</v>
      </c>
      <c r="DI168" s="79">
        <v>0</v>
      </c>
      <c r="DJ168" s="78">
        <v>0</v>
      </c>
      <c r="DK168" s="79">
        <v>0</v>
      </c>
      <c r="DL168" s="78">
        <v>0</v>
      </c>
      <c r="DM168" s="79">
        <v>0</v>
      </c>
      <c r="DN168" s="78">
        <v>0</v>
      </c>
      <c r="DO168" s="79">
        <v>0</v>
      </c>
      <c r="DP168" s="80">
        <v>0</v>
      </c>
      <c r="DQ168" s="3"/>
      <c r="DR168" s="34"/>
      <c r="DS168" s="3"/>
      <c r="DT168" s="77">
        <v>16</v>
      </c>
      <c r="DU168" s="78">
        <v>16</v>
      </c>
      <c r="DV168" s="79">
        <v>16</v>
      </c>
      <c r="DW168" s="78">
        <v>16</v>
      </c>
      <c r="DX168" s="79">
        <v>16</v>
      </c>
      <c r="DY168" s="78">
        <v>16</v>
      </c>
      <c r="DZ168" s="79">
        <v>16</v>
      </c>
      <c r="EA168" s="78">
        <v>16</v>
      </c>
      <c r="EB168" s="79">
        <v>16</v>
      </c>
      <c r="EC168" s="78">
        <v>16</v>
      </c>
      <c r="ED168" s="79">
        <v>0</v>
      </c>
      <c r="EE168" s="78">
        <v>0</v>
      </c>
      <c r="EF168" s="79">
        <v>0</v>
      </c>
      <c r="EG168" s="78">
        <v>0</v>
      </c>
      <c r="EH168" s="79">
        <v>0</v>
      </c>
      <c r="EI168" s="78">
        <v>0</v>
      </c>
      <c r="EJ168" s="79">
        <v>0</v>
      </c>
      <c r="EK168" s="78">
        <v>0</v>
      </c>
      <c r="EL168" s="79">
        <v>0</v>
      </c>
      <c r="EM168" s="78">
        <v>0</v>
      </c>
      <c r="EN168" s="79">
        <v>0</v>
      </c>
      <c r="EO168" s="78">
        <v>0</v>
      </c>
      <c r="EP168" s="79">
        <v>0</v>
      </c>
      <c r="EQ168" s="78">
        <v>0</v>
      </c>
      <c r="ER168" s="79">
        <v>0</v>
      </c>
      <c r="ES168" s="78">
        <v>0</v>
      </c>
      <c r="ET168" s="79">
        <v>0</v>
      </c>
      <c r="EU168" s="78">
        <v>0</v>
      </c>
      <c r="EV168" s="79">
        <v>0</v>
      </c>
      <c r="EW168" s="78">
        <v>0</v>
      </c>
      <c r="EX168" s="79">
        <v>0</v>
      </c>
      <c r="EY168" s="78">
        <v>0</v>
      </c>
      <c r="EZ168" s="79">
        <v>0</v>
      </c>
      <c r="FA168" s="78">
        <v>0</v>
      </c>
      <c r="FB168" s="79">
        <v>0</v>
      </c>
      <c r="FC168" s="80">
        <v>0</v>
      </c>
      <c r="FD168" s="3"/>
      <c r="FE168" s="35"/>
      <c r="FF168" s="3"/>
      <c r="FG168" s="36"/>
      <c r="FI168" s="81" t="b">
        <v>0</v>
      </c>
    </row>
    <row r="169" spans="1:165" hidden="1" outlineLevel="1">
      <c r="B169" s="38">
        <v>159</v>
      </c>
      <c r="C169" s="82" t="s">
        <v>92</v>
      </c>
      <c r="E169" s="40">
        <v>0</v>
      </c>
      <c r="F169" s="41">
        <v>0</v>
      </c>
      <c r="G169" s="42">
        <v>0</v>
      </c>
      <c r="H169" s="41">
        <v>0</v>
      </c>
      <c r="I169" s="42">
        <v>0</v>
      </c>
      <c r="J169" s="41">
        <v>0</v>
      </c>
      <c r="K169" s="42">
        <v>0</v>
      </c>
      <c r="L169" s="41">
        <v>0</v>
      </c>
      <c r="M169" s="42">
        <v>0</v>
      </c>
      <c r="N169" s="41">
        <v>0</v>
      </c>
      <c r="O169" s="42">
        <v>0</v>
      </c>
      <c r="P169" s="41">
        <v>0</v>
      </c>
      <c r="Q169" s="42">
        <v>0</v>
      </c>
      <c r="R169" s="41">
        <v>0</v>
      </c>
      <c r="S169" s="42">
        <v>0</v>
      </c>
      <c r="T169" s="41">
        <v>0</v>
      </c>
      <c r="U169" s="42">
        <v>0</v>
      </c>
      <c r="V169" s="41">
        <v>0</v>
      </c>
      <c r="W169" s="42">
        <v>0</v>
      </c>
      <c r="X169" s="41">
        <v>0</v>
      </c>
      <c r="Y169" s="42">
        <v>0</v>
      </c>
      <c r="Z169" s="41">
        <v>0</v>
      </c>
      <c r="AA169" s="42">
        <v>0</v>
      </c>
      <c r="AB169" s="41">
        <v>0</v>
      </c>
      <c r="AC169" s="42">
        <v>0</v>
      </c>
      <c r="AD169" s="41">
        <v>0</v>
      </c>
      <c r="AE169" s="42">
        <v>0</v>
      </c>
      <c r="AF169" s="41">
        <v>0</v>
      </c>
      <c r="AG169" s="42">
        <v>0</v>
      </c>
      <c r="AH169" s="41">
        <v>0</v>
      </c>
      <c r="AI169" s="42">
        <v>0</v>
      </c>
      <c r="AJ169" s="41">
        <v>0</v>
      </c>
      <c r="AK169" s="42">
        <v>0</v>
      </c>
      <c r="AL169" s="41">
        <v>0</v>
      </c>
      <c r="AM169" s="42">
        <v>0</v>
      </c>
      <c r="AN169" s="43">
        <v>0</v>
      </c>
      <c r="AO169" s="3"/>
      <c r="AP169" s="21"/>
      <c r="AQ169" s="3"/>
      <c r="AR169" s="40">
        <v>0</v>
      </c>
      <c r="AS169" s="41">
        <v>0</v>
      </c>
      <c r="AT169" s="42">
        <v>0</v>
      </c>
      <c r="AU169" s="41">
        <v>0</v>
      </c>
      <c r="AV169" s="42">
        <v>0</v>
      </c>
      <c r="AW169" s="41">
        <v>0</v>
      </c>
      <c r="AX169" s="42">
        <v>0</v>
      </c>
      <c r="AY169" s="41">
        <v>0</v>
      </c>
      <c r="AZ169" s="42">
        <v>0</v>
      </c>
      <c r="BA169" s="41">
        <v>0</v>
      </c>
      <c r="BB169" s="42">
        <v>0</v>
      </c>
      <c r="BC169" s="41">
        <v>0</v>
      </c>
      <c r="BD169" s="42">
        <v>0</v>
      </c>
      <c r="BE169" s="41">
        <v>0</v>
      </c>
      <c r="BF169" s="42">
        <v>0</v>
      </c>
      <c r="BG169" s="41">
        <v>0</v>
      </c>
      <c r="BH169" s="42">
        <v>0</v>
      </c>
      <c r="BI169" s="41">
        <v>0</v>
      </c>
      <c r="BJ169" s="42">
        <v>0</v>
      </c>
      <c r="BK169" s="41">
        <v>0</v>
      </c>
      <c r="BL169" s="42">
        <v>0</v>
      </c>
      <c r="BM169" s="41">
        <v>0</v>
      </c>
      <c r="BN169" s="42">
        <v>0</v>
      </c>
      <c r="BO169" s="41">
        <v>0</v>
      </c>
      <c r="BP169" s="42">
        <v>0</v>
      </c>
      <c r="BQ169" s="41">
        <v>0</v>
      </c>
      <c r="BR169" s="42">
        <v>0</v>
      </c>
      <c r="BS169" s="41">
        <v>0</v>
      </c>
      <c r="BT169" s="42">
        <v>0</v>
      </c>
      <c r="BU169" s="41">
        <v>0</v>
      </c>
      <c r="BV169" s="42">
        <v>0</v>
      </c>
      <c r="BW169" s="41">
        <v>0</v>
      </c>
      <c r="BX169" s="42">
        <v>0</v>
      </c>
      <c r="BY169" s="41">
        <v>0</v>
      </c>
      <c r="BZ169" s="42">
        <v>0</v>
      </c>
      <c r="CA169" s="43">
        <v>0</v>
      </c>
      <c r="CB169" s="3"/>
      <c r="CC169" s="32"/>
      <c r="CD169" s="3"/>
      <c r="CE169" s="33"/>
      <c r="CF169" s="3"/>
      <c r="CG169" s="40">
        <v>0</v>
      </c>
      <c r="CH169" s="41">
        <v>0</v>
      </c>
      <c r="CI169" s="42">
        <v>0</v>
      </c>
      <c r="CJ169" s="41">
        <v>0</v>
      </c>
      <c r="CK169" s="42">
        <v>0</v>
      </c>
      <c r="CL169" s="41">
        <v>0</v>
      </c>
      <c r="CM169" s="42">
        <v>0</v>
      </c>
      <c r="CN169" s="41">
        <v>0</v>
      </c>
      <c r="CO169" s="42">
        <v>0</v>
      </c>
      <c r="CP169" s="41">
        <v>0</v>
      </c>
      <c r="CQ169" s="42">
        <v>0</v>
      </c>
      <c r="CR169" s="41">
        <v>0</v>
      </c>
      <c r="CS169" s="42">
        <v>0</v>
      </c>
      <c r="CT169" s="41">
        <v>0</v>
      </c>
      <c r="CU169" s="42">
        <v>0</v>
      </c>
      <c r="CV169" s="41">
        <v>0</v>
      </c>
      <c r="CW169" s="42">
        <v>0</v>
      </c>
      <c r="CX169" s="41">
        <v>0</v>
      </c>
      <c r="CY169" s="42">
        <v>0</v>
      </c>
      <c r="CZ169" s="41">
        <v>0</v>
      </c>
      <c r="DA169" s="42">
        <v>0</v>
      </c>
      <c r="DB169" s="41">
        <v>0</v>
      </c>
      <c r="DC169" s="42">
        <v>0</v>
      </c>
      <c r="DD169" s="41">
        <v>0</v>
      </c>
      <c r="DE169" s="42">
        <v>0</v>
      </c>
      <c r="DF169" s="41">
        <v>0</v>
      </c>
      <c r="DG169" s="42">
        <v>0</v>
      </c>
      <c r="DH169" s="41">
        <v>0</v>
      </c>
      <c r="DI169" s="42">
        <v>0</v>
      </c>
      <c r="DJ169" s="41">
        <v>0</v>
      </c>
      <c r="DK169" s="42">
        <v>0</v>
      </c>
      <c r="DL169" s="41">
        <v>0</v>
      </c>
      <c r="DM169" s="42">
        <v>0</v>
      </c>
      <c r="DN169" s="41">
        <v>0</v>
      </c>
      <c r="DO169" s="42">
        <v>0</v>
      </c>
      <c r="DP169" s="43">
        <v>0</v>
      </c>
      <c r="DQ169" s="3"/>
      <c r="DR169" s="34"/>
      <c r="DS169" s="3"/>
      <c r="DT169" s="40">
        <v>0</v>
      </c>
      <c r="DU169" s="41">
        <v>0</v>
      </c>
      <c r="DV169" s="42">
        <v>0</v>
      </c>
      <c r="DW169" s="41">
        <v>0</v>
      </c>
      <c r="DX169" s="42">
        <v>0</v>
      </c>
      <c r="DY169" s="41">
        <v>0</v>
      </c>
      <c r="DZ169" s="42">
        <v>0</v>
      </c>
      <c r="EA169" s="41">
        <v>0</v>
      </c>
      <c r="EB169" s="42">
        <v>0</v>
      </c>
      <c r="EC169" s="41">
        <v>0</v>
      </c>
      <c r="ED169" s="42">
        <v>0</v>
      </c>
      <c r="EE169" s="41">
        <v>0</v>
      </c>
      <c r="EF169" s="42">
        <v>0</v>
      </c>
      <c r="EG169" s="41">
        <v>0</v>
      </c>
      <c r="EH169" s="42">
        <v>0</v>
      </c>
      <c r="EI169" s="41">
        <v>0</v>
      </c>
      <c r="EJ169" s="42">
        <v>0</v>
      </c>
      <c r="EK169" s="41">
        <v>0</v>
      </c>
      <c r="EL169" s="42">
        <v>0</v>
      </c>
      <c r="EM169" s="41">
        <v>0</v>
      </c>
      <c r="EN169" s="42">
        <v>0</v>
      </c>
      <c r="EO169" s="41">
        <v>0</v>
      </c>
      <c r="EP169" s="42">
        <v>0</v>
      </c>
      <c r="EQ169" s="41">
        <v>0</v>
      </c>
      <c r="ER169" s="42">
        <v>0</v>
      </c>
      <c r="ES169" s="41">
        <v>0</v>
      </c>
      <c r="ET169" s="42">
        <v>0</v>
      </c>
      <c r="EU169" s="41">
        <v>0</v>
      </c>
      <c r="EV169" s="42">
        <v>0</v>
      </c>
      <c r="EW169" s="41">
        <v>0</v>
      </c>
      <c r="EX169" s="42">
        <v>0</v>
      </c>
      <c r="EY169" s="41">
        <v>0</v>
      </c>
      <c r="EZ169" s="42">
        <v>0</v>
      </c>
      <c r="FA169" s="41">
        <v>0</v>
      </c>
      <c r="FB169" s="42">
        <v>0</v>
      </c>
      <c r="FC169" s="43">
        <v>0</v>
      </c>
      <c r="FD169" s="3"/>
      <c r="FE169" s="35"/>
      <c r="FF169" s="3"/>
      <c r="FG169" s="36"/>
      <c r="FI169" s="44" t="b">
        <v>1</v>
      </c>
    </row>
    <row r="170" spans="1:165" hidden="1" outlineLevel="1">
      <c r="B170" s="45">
        <v>160</v>
      </c>
      <c r="C170" s="74" t="s">
        <v>93</v>
      </c>
      <c r="E170" s="47">
        <v>0</v>
      </c>
      <c r="F170" s="48">
        <v>0</v>
      </c>
      <c r="G170" s="49">
        <v>0</v>
      </c>
      <c r="H170" s="48">
        <v>0</v>
      </c>
      <c r="I170" s="49">
        <v>0</v>
      </c>
      <c r="J170" s="48">
        <v>0</v>
      </c>
      <c r="K170" s="49">
        <v>0</v>
      </c>
      <c r="L170" s="48">
        <v>0</v>
      </c>
      <c r="M170" s="49">
        <v>0</v>
      </c>
      <c r="N170" s="48">
        <v>0</v>
      </c>
      <c r="O170" s="49">
        <v>0</v>
      </c>
      <c r="P170" s="48">
        <v>0</v>
      </c>
      <c r="Q170" s="49">
        <v>0</v>
      </c>
      <c r="R170" s="48">
        <v>0</v>
      </c>
      <c r="S170" s="49">
        <v>0</v>
      </c>
      <c r="T170" s="48">
        <v>0</v>
      </c>
      <c r="U170" s="49">
        <v>0</v>
      </c>
      <c r="V170" s="48">
        <v>0</v>
      </c>
      <c r="W170" s="49">
        <v>0</v>
      </c>
      <c r="X170" s="48">
        <v>0</v>
      </c>
      <c r="Y170" s="49">
        <v>0</v>
      </c>
      <c r="Z170" s="48">
        <v>0</v>
      </c>
      <c r="AA170" s="49">
        <v>0</v>
      </c>
      <c r="AB170" s="48">
        <v>0</v>
      </c>
      <c r="AC170" s="49">
        <v>0</v>
      </c>
      <c r="AD170" s="48">
        <v>0</v>
      </c>
      <c r="AE170" s="49">
        <v>0</v>
      </c>
      <c r="AF170" s="48">
        <v>0</v>
      </c>
      <c r="AG170" s="49">
        <v>0</v>
      </c>
      <c r="AH170" s="48">
        <v>0</v>
      </c>
      <c r="AI170" s="49">
        <v>0</v>
      </c>
      <c r="AJ170" s="48">
        <v>0</v>
      </c>
      <c r="AK170" s="49">
        <v>0</v>
      </c>
      <c r="AL170" s="48">
        <v>0</v>
      </c>
      <c r="AM170" s="49">
        <v>0</v>
      </c>
      <c r="AN170" s="50">
        <v>0</v>
      </c>
      <c r="AO170" s="3"/>
      <c r="AP170" s="21"/>
      <c r="AQ170" s="3"/>
      <c r="AR170" s="47">
        <v>0</v>
      </c>
      <c r="AS170" s="48">
        <v>0</v>
      </c>
      <c r="AT170" s="49">
        <v>0</v>
      </c>
      <c r="AU170" s="48">
        <v>0</v>
      </c>
      <c r="AV170" s="49">
        <v>0</v>
      </c>
      <c r="AW170" s="48">
        <v>0</v>
      </c>
      <c r="AX170" s="49">
        <v>0</v>
      </c>
      <c r="AY170" s="48">
        <v>0</v>
      </c>
      <c r="AZ170" s="49">
        <v>0</v>
      </c>
      <c r="BA170" s="48">
        <v>0</v>
      </c>
      <c r="BB170" s="49">
        <v>0</v>
      </c>
      <c r="BC170" s="48">
        <v>0</v>
      </c>
      <c r="BD170" s="49">
        <v>0</v>
      </c>
      <c r="BE170" s="48">
        <v>0</v>
      </c>
      <c r="BF170" s="49">
        <v>0</v>
      </c>
      <c r="BG170" s="48">
        <v>0</v>
      </c>
      <c r="BH170" s="49">
        <v>0</v>
      </c>
      <c r="BI170" s="48">
        <v>0</v>
      </c>
      <c r="BJ170" s="49">
        <v>0</v>
      </c>
      <c r="BK170" s="48">
        <v>0</v>
      </c>
      <c r="BL170" s="49">
        <v>0</v>
      </c>
      <c r="BM170" s="48">
        <v>0</v>
      </c>
      <c r="BN170" s="49">
        <v>0</v>
      </c>
      <c r="BO170" s="48">
        <v>0</v>
      </c>
      <c r="BP170" s="49">
        <v>0</v>
      </c>
      <c r="BQ170" s="48">
        <v>0</v>
      </c>
      <c r="BR170" s="49">
        <v>0</v>
      </c>
      <c r="BS170" s="48">
        <v>0</v>
      </c>
      <c r="BT170" s="49">
        <v>0</v>
      </c>
      <c r="BU170" s="48">
        <v>0</v>
      </c>
      <c r="BV170" s="49">
        <v>0</v>
      </c>
      <c r="BW170" s="48">
        <v>0</v>
      </c>
      <c r="BX170" s="49">
        <v>0</v>
      </c>
      <c r="BY170" s="48">
        <v>0</v>
      </c>
      <c r="BZ170" s="49">
        <v>0</v>
      </c>
      <c r="CA170" s="50">
        <v>0</v>
      </c>
      <c r="CB170" s="3"/>
      <c r="CC170" s="32"/>
      <c r="CD170" s="3"/>
      <c r="CE170" s="33"/>
      <c r="CF170" s="3"/>
      <c r="CG170" s="47">
        <v>0</v>
      </c>
      <c r="CH170" s="48">
        <v>0</v>
      </c>
      <c r="CI170" s="49">
        <v>0</v>
      </c>
      <c r="CJ170" s="48">
        <v>0</v>
      </c>
      <c r="CK170" s="49">
        <v>0</v>
      </c>
      <c r="CL170" s="48">
        <v>0</v>
      </c>
      <c r="CM170" s="49">
        <v>0</v>
      </c>
      <c r="CN170" s="48">
        <v>0</v>
      </c>
      <c r="CO170" s="49">
        <v>0</v>
      </c>
      <c r="CP170" s="48">
        <v>0</v>
      </c>
      <c r="CQ170" s="49">
        <v>0</v>
      </c>
      <c r="CR170" s="48">
        <v>0</v>
      </c>
      <c r="CS170" s="49">
        <v>0</v>
      </c>
      <c r="CT170" s="48">
        <v>0</v>
      </c>
      <c r="CU170" s="49">
        <v>0</v>
      </c>
      <c r="CV170" s="48">
        <v>0</v>
      </c>
      <c r="CW170" s="49">
        <v>0</v>
      </c>
      <c r="CX170" s="48">
        <v>0</v>
      </c>
      <c r="CY170" s="49">
        <v>0</v>
      </c>
      <c r="CZ170" s="48">
        <v>0</v>
      </c>
      <c r="DA170" s="49">
        <v>0</v>
      </c>
      <c r="DB170" s="48">
        <v>0</v>
      </c>
      <c r="DC170" s="49">
        <v>0</v>
      </c>
      <c r="DD170" s="48">
        <v>0</v>
      </c>
      <c r="DE170" s="49">
        <v>0</v>
      </c>
      <c r="DF170" s="48">
        <v>0</v>
      </c>
      <c r="DG170" s="49">
        <v>0</v>
      </c>
      <c r="DH170" s="48">
        <v>0</v>
      </c>
      <c r="DI170" s="49">
        <v>0</v>
      </c>
      <c r="DJ170" s="48">
        <v>0</v>
      </c>
      <c r="DK170" s="49">
        <v>0</v>
      </c>
      <c r="DL170" s="48">
        <v>0</v>
      </c>
      <c r="DM170" s="49">
        <v>0</v>
      </c>
      <c r="DN170" s="48">
        <v>0</v>
      </c>
      <c r="DO170" s="49">
        <v>0</v>
      </c>
      <c r="DP170" s="50">
        <v>0</v>
      </c>
      <c r="DQ170" s="3"/>
      <c r="DR170" s="34"/>
      <c r="DS170" s="3"/>
      <c r="DT170" s="47">
        <v>0</v>
      </c>
      <c r="DU170" s="48">
        <v>0</v>
      </c>
      <c r="DV170" s="49">
        <v>0</v>
      </c>
      <c r="DW170" s="48">
        <v>0</v>
      </c>
      <c r="DX170" s="49">
        <v>0</v>
      </c>
      <c r="DY170" s="48">
        <v>0</v>
      </c>
      <c r="DZ170" s="49">
        <v>0</v>
      </c>
      <c r="EA170" s="48">
        <v>0</v>
      </c>
      <c r="EB170" s="49">
        <v>0</v>
      </c>
      <c r="EC170" s="48">
        <v>0</v>
      </c>
      <c r="ED170" s="49">
        <v>0</v>
      </c>
      <c r="EE170" s="48">
        <v>0</v>
      </c>
      <c r="EF170" s="49">
        <v>0</v>
      </c>
      <c r="EG170" s="48">
        <v>0</v>
      </c>
      <c r="EH170" s="49">
        <v>0</v>
      </c>
      <c r="EI170" s="48">
        <v>0</v>
      </c>
      <c r="EJ170" s="49">
        <v>0</v>
      </c>
      <c r="EK170" s="48">
        <v>0</v>
      </c>
      <c r="EL170" s="49">
        <v>0</v>
      </c>
      <c r="EM170" s="48">
        <v>0</v>
      </c>
      <c r="EN170" s="49">
        <v>0</v>
      </c>
      <c r="EO170" s="48">
        <v>0</v>
      </c>
      <c r="EP170" s="49">
        <v>0</v>
      </c>
      <c r="EQ170" s="48">
        <v>0</v>
      </c>
      <c r="ER170" s="49">
        <v>0</v>
      </c>
      <c r="ES170" s="48">
        <v>0</v>
      </c>
      <c r="ET170" s="49">
        <v>0</v>
      </c>
      <c r="EU170" s="48">
        <v>0</v>
      </c>
      <c r="EV170" s="49">
        <v>0</v>
      </c>
      <c r="EW170" s="48">
        <v>0</v>
      </c>
      <c r="EX170" s="49">
        <v>0</v>
      </c>
      <c r="EY170" s="48">
        <v>0</v>
      </c>
      <c r="EZ170" s="49">
        <v>0</v>
      </c>
      <c r="FA170" s="48">
        <v>0</v>
      </c>
      <c r="FB170" s="49">
        <v>0</v>
      </c>
      <c r="FC170" s="50">
        <v>0</v>
      </c>
      <c r="FD170" s="3"/>
      <c r="FE170" s="35"/>
      <c r="FF170" s="3"/>
      <c r="FG170" s="36"/>
      <c r="FI170" s="51" t="b">
        <v>1</v>
      </c>
    </row>
    <row r="171" spans="1:165" hidden="1" outlineLevel="1">
      <c r="B171" s="59">
        <v>161</v>
      </c>
      <c r="C171" s="85" t="s">
        <v>94</v>
      </c>
      <c r="E171" s="61">
        <v>0</v>
      </c>
      <c r="F171" s="62">
        <v>0</v>
      </c>
      <c r="G171" s="63">
        <v>0</v>
      </c>
      <c r="H171" s="62">
        <v>0</v>
      </c>
      <c r="I171" s="63">
        <v>0</v>
      </c>
      <c r="J171" s="62">
        <v>0</v>
      </c>
      <c r="K171" s="63">
        <v>0</v>
      </c>
      <c r="L171" s="62">
        <v>0</v>
      </c>
      <c r="M171" s="63">
        <v>0</v>
      </c>
      <c r="N171" s="62">
        <v>0</v>
      </c>
      <c r="O171" s="63">
        <v>0</v>
      </c>
      <c r="P171" s="62">
        <v>0</v>
      </c>
      <c r="Q171" s="63">
        <v>0</v>
      </c>
      <c r="R171" s="62">
        <v>0</v>
      </c>
      <c r="S171" s="63">
        <v>0</v>
      </c>
      <c r="T171" s="62">
        <v>0</v>
      </c>
      <c r="U171" s="63">
        <v>0</v>
      </c>
      <c r="V171" s="62">
        <v>0</v>
      </c>
      <c r="W171" s="63">
        <v>0</v>
      </c>
      <c r="X171" s="62">
        <v>0</v>
      </c>
      <c r="Y171" s="63">
        <v>0</v>
      </c>
      <c r="Z171" s="62">
        <v>0</v>
      </c>
      <c r="AA171" s="63">
        <v>0</v>
      </c>
      <c r="AB171" s="62">
        <v>0</v>
      </c>
      <c r="AC171" s="63">
        <v>0</v>
      </c>
      <c r="AD171" s="62">
        <v>0</v>
      </c>
      <c r="AE171" s="63">
        <v>0</v>
      </c>
      <c r="AF171" s="62">
        <v>0</v>
      </c>
      <c r="AG171" s="63">
        <v>0</v>
      </c>
      <c r="AH171" s="62">
        <v>0</v>
      </c>
      <c r="AI171" s="63">
        <v>0</v>
      </c>
      <c r="AJ171" s="62">
        <v>0</v>
      </c>
      <c r="AK171" s="63">
        <v>0</v>
      </c>
      <c r="AL171" s="62">
        <v>0</v>
      </c>
      <c r="AM171" s="63">
        <v>0</v>
      </c>
      <c r="AN171" s="64">
        <v>0</v>
      </c>
      <c r="AO171" s="3"/>
      <c r="AP171" s="21"/>
      <c r="AQ171" s="3"/>
      <c r="AR171" s="61">
        <v>0</v>
      </c>
      <c r="AS171" s="62">
        <v>0</v>
      </c>
      <c r="AT171" s="63">
        <v>0</v>
      </c>
      <c r="AU171" s="62">
        <v>0</v>
      </c>
      <c r="AV171" s="63">
        <v>0</v>
      </c>
      <c r="AW171" s="62">
        <v>0</v>
      </c>
      <c r="AX171" s="63">
        <v>0</v>
      </c>
      <c r="AY171" s="62">
        <v>0</v>
      </c>
      <c r="AZ171" s="63">
        <v>0</v>
      </c>
      <c r="BA171" s="62">
        <v>0</v>
      </c>
      <c r="BB171" s="63">
        <v>0</v>
      </c>
      <c r="BC171" s="62">
        <v>0</v>
      </c>
      <c r="BD171" s="63">
        <v>0</v>
      </c>
      <c r="BE171" s="62">
        <v>0</v>
      </c>
      <c r="BF171" s="63">
        <v>0</v>
      </c>
      <c r="BG171" s="62">
        <v>0</v>
      </c>
      <c r="BH171" s="63">
        <v>0</v>
      </c>
      <c r="BI171" s="62">
        <v>0</v>
      </c>
      <c r="BJ171" s="63">
        <v>0</v>
      </c>
      <c r="BK171" s="62">
        <v>0</v>
      </c>
      <c r="BL171" s="63">
        <v>0</v>
      </c>
      <c r="BM171" s="62">
        <v>0</v>
      </c>
      <c r="BN171" s="63">
        <v>0</v>
      </c>
      <c r="BO171" s="62">
        <v>0</v>
      </c>
      <c r="BP171" s="63">
        <v>0</v>
      </c>
      <c r="BQ171" s="62">
        <v>0</v>
      </c>
      <c r="BR171" s="63">
        <v>0</v>
      </c>
      <c r="BS171" s="62">
        <v>0</v>
      </c>
      <c r="BT171" s="63">
        <v>0</v>
      </c>
      <c r="BU171" s="62">
        <v>0</v>
      </c>
      <c r="BV171" s="63">
        <v>0</v>
      </c>
      <c r="BW171" s="62">
        <v>0</v>
      </c>
      <c r="BX171" s="63">
        <v>0</v>
      </c>
      <c r="BY171" s="62">
        <v>0</v>
      </c>
      <c r="BZ171" s="63">
        <v>0</v>
      </c>
      <c r="CA171" s="64">
        <v>0</v>
      </c>
      <c r="CB171" s="3"/>
      <c r="CC171" s="32"/>
      <c r="CD171" s="3"/>
      <c r="CE171" s="33"/>
      <c r="CF171" s="3"/>
      <c r="CG171" s="61">
        <v>0</v>
      </c>
      <c r="CH171" s="62">
        <v>0</v>
      </c>
      <c r="CI171" s="63">
        <v>0</v>
      </c>
      <c r="CJ171" s="62">
        <v>0</v>
      </c>
      <c r="CK171" s="63">
        <v>0</v>
      </c>
      <c r="CL171" s="62">
        <v>0</v>
      </c>
      <c r="CM171" s="63">
        <v>0</v>
      </c>
      <c r="CN171" s="62">
        <v>0</v>
      </c>
      <c r="CO171" s="63">
        <v>0</v>
      </c>
      <c r="CP171" s="62">
        <v>0</v>
      </c>
      <c r="CQ171" s="63">
        <v>0</v>
      </c>
      <c r="CR171" s="62">
        <v>0</v>
      </c>
      <c r="CS171" s="63">
        <v>0</v>
      </c>
      <c r="CT171" s="62">
        <v>0</v>
      </c>
      <c r="CU171" s="63">
        <v>0</v>
      </c>
      <c r="CV171" s="62">
        <v>0</v>
      </c>
      <c r="CW171" s="63">
        <v>0</v>
      </c>
      <c r="CX171" s="62">
        <v>0</v>
      </c>
      <c r="CY171" s="63">
        <v>0</v>
      </c>
      <c r="CZ171" s="62">
        <v>0</v>
      </c>
      <c r="DA171" s="63">
        <v>0</v>
      </c>
      <c r="DB171" s="62">
        <v>0</v>
      </c>
      <c r="DC171" s="63">
        <v>0</v>
      </c>
      <c r="DD171" s="62">
        <v>0</v>
      </c>
      <c r="DE171" s="63">
        <v>0</v>
      </c>
      <c r="DF171" s="62">
        <v>0</v>
      </c>
      <c r="DG171" s="63">
        <v>0</v>
      </c>
      <c r="DH171" s="62">
        <v>0</v>
      </c>
      <c r="DI171" s="63">
        <v>0</v>
      </c>
      <c r="DJ171" s="62">
        <v>0</v>
      </c>
      <c r="DK171" s="63">
        <v>0</v>
      </c>
      <c r="DL171" s="62">
        <v>0</v>
      </c>
      <c r="DM171" s="63">
        <v>0</v>
      </c>
      <c r="DN171" s="62">
        <v>0</v>
      </c>
      <c r="DO171" s="63">
        <v>0</v>
      </c>
      <c r="DP171" s="64">
        <v>0</v>
      </c>
      <c r="DQ171" s="3"/>
      <c r="DR171" s="34"/>
      <c r="DS171" s="3"/>
      <c r="DT171" s="61">
        <v>0</v>
      </c>
      <c r="DU171" s="62">
        <v>0</v>
      </c>
      <c r="DV171" s="63">
        <v>0</v>
      </c>
      <c r="DW171" s="62">
        <v>0</v>
      </c>
      <c r="DX171" s="63">
        <v>0</v>
      </c>
      <c r="DY171" s="62">
        <v>0</v>
      </c>
      <c r="DZ171" s="63">
        <v>0</v>
      </c>
      <c r="EA171" s="62">
        <v>0</v>
      </c>
      <c r="EB171" s="63">
        <v>0</v>
      </c>
      <c r="EC171" s="62">
        <v>0</v>
      </c>
      <c r="ED171" s="63">
        <v>0</v>
      </c>
      <c r="EE171" s="62">
        <v>0</v>
      </c>
      <c r="EF171" s="63">
        <v>0</v>
      </c>
      <c r="EG171" s="62">
        <v>0</v>
      </c>
      <c r="EH171" s="63">
        <v>0</v>
      </c>
      <c r="EI171" s="62">
        <v>0</v>
      </c>
      <c r="EJ171" s="63">
        <v>0</v>
      </c>
      <c r="EK171" s="62">
        <v>0</v>
      </c>
      <c r="EL171" s="63">
        <v>0</v>
      </c>
      <c r="EM171" s="62">
        <v>0</v>
      </c>
      <c r="EN171" s="63">
        <v>0</v>
      </c>
      <c r="EO171" s="62">
        <v>0</v>
      </c>
      <c r="EP171" s="63">
        <v>0</v>
      </c>
      <c r="EQ171" s="62">
        <v>0</v>
      </c>
      <c r="ER171" s="63">
        <v>0</v>
      </c>
      <c r="ES171" s="62">
        <v>0</v>
      </c>
      <c r="ET171" s="63">
        <v>0</v>
      </c>
      <c r="EU171" s="62">
        <v>0</v>
      </c>
      <c r="EV171" s="63">
        <v>0</v>
      </c>
      <c r="EW171" s="62">
        <v>0</v>
      </c>
      <c r="EX171" s="63">
        <v>0</v>
      </c>
      <c r="EY171" s="62">
        <v>0</v>
      </c>
      <c r="EZ171" s="63">
        <v>0</v>
      </c>
      <c r="FA171" s="62">
        <v>0</v>
      </c>
      <c r="FB171" s="63">
        <v>0</v>
      </c>
      <c r="FC171" s="64">
        <v>0</v>
      </c>
      <c r="FD171" s="3"/>
      <c r="FE171" s="35"/>
      <c r="FF171" s="3"/>
      <c r="FG171" s="36"/>
      <c r="FI171" s="65" t="b">
        <v>1</v>
      </c>
    </row>
    <row r="172" spans="1:165" hidden="1" outlineLevel="1">
      <c r="B172" s="86">
        <v>162</v>
      </c>
      <c r="C172" s="87" t="s">
        <v>95</v>
      </c>
      <c r="E172" s="88">
        <v>0</v>
      </c>
      <c r="F172" s="89">
        <v>0</v>
      </c>
      <c r="G172" s="90">
        <v>0</v>
      </c>
      <c r="H172" s="89">
        <v>0</v>
      </c>
      <c r="I172" s="90">
        <v>0</v>
      </c>
      <c r="J172" s="89">
        <v>0</v>
      </c>
      <c r="K172" s="90">
        <v>0</v>
      </c>
      <c r="L172" s="89">
        <v>0</v>
      </c>
      <c r="M172" s="90">
        <v>0</v>
      </c>
      <c r="N172" s="89">
        <v>0</v>
      </c>
      <c r="O172" s="90">
        <v>0</v>
      </c>
      <c r="P172" s="89">
        <v>0</v>
      </c>
      <c r="Q172" s="90">
        <v>0</v>
      </c>
      <c r="R172" s="89">
        <v>0</v>
      </c>
      <c r="S172" s="90">
        <v>0</v>
      </c>
      <c r="T172" s="89">
        <v>0</v>
      </c>
      <c r="U172" s="90">
        <v>0</v>
      </c>
      <c r="V172" s="89">
        <v>0</v>
      </c>
      <c r="W172" s="90">
        <v>0</v>
      </c>
      <c r="X172" s="89">
        <v>0</v>
      </c>
      <c r="Y172" s="90">
        <v>0</v>
      </c>
      <c r="Z172" s="89">
        <v>0</v>
      </c>
      <c r="AA172" s="90">
        <v>0</v>
      </c>
      <c r="AB172" s="89">
        <v>0</v>
      </c>
      <c r="AC172" s="90">
        <v>0</v>
      </c>
      <c r="AD172" s="89">
        <v>0</v>
      </c>
      <c r="AE172" s="90">
        <v>0</v>
      </c>
      <c r="AF172" s="89">
        <v>0</v>
      </c>
      <c r="AG172" s="90">
        <v>0</v>
      </c>
      <c r="AH172" s="89">
        <v>0</v>
      </c>
      <c r="AI172" s="90">
        <v>0</v>
      </c>
      <c r="AJ172" s="89">
        <v>0</v>
      </c>
      <c r="AK172" s="90">
        <v>0</v>
      </c>
      <c r="AL172" s="89">
        <v>0</v>
      </c>
      <c r="AM172" s="90">
        <v>0</v>
      </c>
      <c r="AN172" s="91">
        <v>0</v>
      </c>
      <c r="AO172" s="3"/>
      <c r="AP172" s="21"/>
      <c r="AQ172" s="3"/>
      <c r="AR172" s="88">
        <v>0</v>
      </c>
      <c r="AS172" s="89">
        <v>0</v>
      </c>
      <c r="AT172" s="90">
        <v>0</v>
      </c>
      <c r="AU172" s="89">
        <v>0</v>
      </c>
      <c r="AV172" s="90">
        <v>0</v>
      </c>
      <c r="AW172" s="89">
        <v>0</v>
      </c>
      <c r="AX172" s="90">
        <v>0</v>
      </c>
      <c r="AY172" s="89">
        <v>0</v>
      </c>
      <c r="AZ172" s="90">
        <v>0</v>
      </c>
      <c r="BA172" s="89">
        <v>0</v>
      </c>
      <c r="BB172" s="90">
        <v>0</v>
      </c>
      <c r="BC172" s="89">
        <v>0</v>
      </c>
      <c r="BD172" s="90">
        <v>0</v>
      </c>
      <c r="BE172" s="89">
        <v>0</v>
      </c>
      <c r="BF172" s="90">
        <v>0</v>
      </c>
      <c r="BG172" s="89">
        <v>0</v>
      </c>
      <c r="BH172" s="90">
        <v>0</v>
      </c>
      <c r="BI172" s="89">
        <v>0</v>
      </c>
      <c r="BJ172" s="90">
        <v>0</v>
      </c>
      <c r="BK172" s="89">
        <v>0</v>
      </c>
      <c r="BL172" s="90">
        <v>0</v>
      </c>
      <c r="BM172" s="89">
        <v>0</v>
      </c>
      <c r="BN172" s="90">
        <v>0</v>
      </c>
      <c r="BO172" s="89">
        <v>0</v>
      </c>
      <c r="BP172" s="90">
        <v>0</v>
      </c>
      <c r="BQ172" s="89">
        <v>0</v>
      </c>
      <c r="BR172" s="90">
        <v>0</v>
      </c>
      <c r="BS172" s="89">
        <v>0</v>
      </c>
      <c r="BT172" s="90">
        <v>0</v>
      </c>
      <c r="BU172" s="89">
        <v>0</v>
      </c>
      <c r="BV172" s="90">
        <v>0</v>
      </c>
      <c r="BW172" s="89">
        <v>0</v>
      </c>
      <c r="BX172" s="90">
        <v>0</v>
      </c>
      <c r="BY172" s="89">
        <v>0</v>
      </c>
      <c r="BZ172" s="90">
        <v>0</v>
      </c>
      <c r="CA172" s="91">
        <v>0</v>
      </c>
      <c r="CB172" s="3"/>
      <c r="CC172" s="32"/>
      <c r="CD172" s="3"/>
      <c r="CE172" s="33"/>
      <c r="CF172" s="3"/>
      <c r="CG172" s="88">
        <v>0</v>
      </c>
      <c r="CH172" s="89">
        <v>0</v>
      </c>
      <c r="CI172" s="90">
        <v>0</v>
      </c>
      <c r="CJ172" s="89">
        <v>0</v>
      </c>
      <c r="CK172" s="90">
        <v>0</v>
      </c>
      <c r="CL172" s="89">
        <v>0</v>
      </c>
      <c r="CM172" s="90">
        <v>0</v>
      </c>
      <c r="CN172" s="89">
        <v>0</v>
      </c>
      <c r="CO172" s="90">
        <v>0</v>
      </c>
      <c r="CP172" s="89">
        <v>0</v>
      </c>
      <c r="CQ172" s="90">
        <v>0</v>
      </c>
      <c r="CR172" s="89">
        <v>0</v>
      </c>
      <c r="CS172" s="90">
        <v>0</v>
      </c>
      <c r="CT172" s="89">
        <v>0</v>
      </c>
      <c r="CU172" s="90">
        <v>0</v>
      </c>
      <c r="CV172" s="89">
        <v>0</v>
      </c>
      <c r="CW172" s="90">
        <v>0</v>
      </c>
      <c r="CX172" s="89">
        <v>0</v>
      </c>
      <c r="CY172" s="90">
        <v>0</v>
      </c>
      <c r="CZ172" s="89">
        <v>0</v>
      </c>
      <c r="DA172" s="90">
        <v>0</v>
      </c>
      <c r="DB172" s="89">
        <v>0</v>
      </c>
      <c r="DC172" s="90">
        <v>0</v>
      </c>
      <c r="DD172" s="89">
        <v>0</v>
      </c>
      <c r="DE172" s="90">
        <v>0</v>
      </c>
      <c r="DF172" s="89">
        <v>0</v>
      </c>
      <c r="DG172" s="90">
        <v>0</v>
      </c>
      <c r="DH172" s="89">
        <v>0</v>
      </c>
      <c r="DI172" s="90">
        <v>0</v>
      </c>
      <c r="DJ172" s="89">
        <v>0</v>
      </c>
      <c r="DK172" s="90">
        <v>0</v>
      </c>
      <c r="DL172" s="89">
        <v>0</v>
      </c>
      <c r="DM172" s="90">
        <v>0</v>
      </c>
      <c r="DN172" s="89">
        <v>0</v>
      </c>
      <c r="DO172" s="90">
        <v>0</v>
      </c>
      <c r="DP172" s="91">
        <v>0</v>
      </c>
      <c r="DQ172" s="3"/>
      <c r="DR172" s="34"/>
      <c r="DS172" s="3"/>
      <c r="DT172" s="88">
        <v>0</v>
      </c>
      <c r="DU172" s="89">
        <v>0</v>
      </c>
      <c r="DV172" s="90">
        <v>0</v>
      </c>
      <c r="DW172" s="89">
        <v>0</v>
      </c>
      <c r="DX172" s="90">
        <v>0</v>
      </c>
      <c r="DY172" s="89">
        <v>0</v>
      </c>
      <c r="DZ172" s="90">
        <v>0</v>
      </c>
      <c r="EA172" s="89">
        <v>0</v>
      </c>
      <c r="EB172" s="90">
        <v>0</v>
      </c>
      <c r="EC172" s="89">
        <v>0</v>
      </c>
      <c r="ED172" s="90">
        <v>0</v>
      </c>
      <c r="EE172" s="89">
        <v>0</v>
      </c>
      <c r="EF172" s="90">
        <v>0</v>
      </c>
      <c r="EG172" s="89">
        <v>0</v>
      </c>
      <c r="EH172" s="90">
        <v>0</v>
      </c>
      <c r="EI172" s="89">
        <v>0</v>
      </c>
      <c r="EJ172" s="90">
        <v>0</v>
      </c>
      <c r="EK172" s="89">
        <v>0</v>
      </c>
      <c r="EL172" s="90">
        <v>0</v>
      </c>
      <c r="EM172" s="89">
        <v>0</v>
      </c>
      <c r="EN172" s="90">
        <v>0</v>
      </c>
      <c r="EO172" s="89">
        <v>0</v>
      </c>
      <c r="EP172" s="90">
        <v>0</v>
      </c>
      <c r="EQ172" s="89">
        <v>0</v>
      </c>
      <c r="ER172" s="90">
        <v>0</v>
      </c>
      <c r="ES172" s="89">
        <v>0</v>
      </c>
      <c r="ET172" s="90">
        <v>0</v>
      </c>
      <c r="EU172" s="89">
        <v>0</v>
      </c>
      <c r="EV172" s="90">
        <v>0</v>
      </c>
      <c r="EW172" s="89">
        <v>0</v>
      </c>
      <c r="EX172" s="90">
        <v>0</v>
      </c>
      <c r="EY172" s="89">
        <v>0</v>
      </c>
      <c r="EZ172" s="90">
        <v>0</v>
      </c>
      <c r="FA172" s="89">
        <v>0</v>
      </c>
      <c r="FB172" s="90">
        <v>0</v>
      </c>
      <c r="FC172" s="91">
        <v>0</v>
      </c>
      <c r="FD172" s="3"/>
      <c r="FE172" s="35"/>
      <c r="FF172" s="3"/>
      <c r="FG172" s="36"/>
      <c r="FI172" s="92" t="b">
        <v>1</v>
      </c>
    </row>
    <row r="173" spans="1:165" hidden="1" outlineLevel="1">
      <c r="B173" s="38">
        <v>163</v>
      </c>
      <c r="C173" s="39" t="s">
        <v>96</v>
      </c>
      <c r="E173" s="40">
        <v>0</v>
      </c>
      <c r="F173" s="41">
        <v>0</v>
      </c>
      <c r="G173" s="42">
        <v>0</v>
      </c>
      <c r="H173" s="41">
        <v>0</v>
      </c>
      <c r="I173" s="42">
        <v>0</v>
      </c>
      <c r="J173" s="41">
        <v>0</v>
      </c>
      <c r="K173" s="42">
        <v>0</v>
      </c>
      <c r="L173" s="41">
        <v>0</v>
      </c>
      <c r="M173" s="42">
        <v>0</v>
      </c>
      <c r="N173" s="41">
        <v>0</v>
      </c>
      <c r="O173" s="42">
        <v>0</v>
      </c>
      <c r="P173" s="41">
        <v>0</v>
      </c>
      <c r="Q173" s="42">
        <v>0</v>
      </c>
      <c r="R173" s="41">
        <v>0</v>
      </c>
      <c r="S173" s="42">
        <v>0</v>
      </c>
      <c r="T173" s="41">
        <v>0</v>
      </c>
      <c r="U173" s="42">
        <v>0</v>
      </c>
      <c r="V173" s="41">
        <v>0</v>
      </c>
      <c r="W173" s="42">
        <v>0</v>
      </c>
      <c r="X173" s="41">
        <v>0</v>
      </c>
      <c r="Y173" s="42">
        <v>0</v>
      </c>
      <c r="Z173" s="41">
        <v>0</v>
      </c>
      <c r="AA173" s="42">
        <v>0</v>
      </c>
      <c r="AB173" s="41">
        <v>0</v>
      </c>
      <c r="AC173" s="42">
        <v>0</v>
      </c>
      <c r="AD173" s="41">
        <v>0</v>
      </c>
      <c r="AE173" s="42">
        <v>0</v>
      </c>
      <c r="AF173" s="41">
        <v>0</v>
      </c>
      <c r="AG173" s="42">
        <v>0</v>
      </c>
      <c r="AH173" s="41">
        <v>0</v>
      </c>
      <c r="AI173" s="42">
        <v>0</v>
      </c>
      <c r="AJ173" s="41">
        <v>0</v>
      </c>
      <c r="AK173" s="42">
        <v>0</v>
      </c>
      <c r="AL173" s="41">
        <v>0</v>
      </c>
      <c r="AM173" s="42">
        <v>0</v>
      </c>
      <c r="AN173" s="43">
        <v>0</v>
      </c>
      <c r="AO173" s="3"/>
      <c r="AP173" s="21"/>
      <c r="AQ173" s="3"/>
      <c r="AR173" s="40">
        <v>0</v>
      </c>
      <c r="AS173" s="41">
        <v>0</v>
      </c>
      <c r="AT173" s="42">
        <v>0</v>
      </c>
      <c r="AU173" s="41">
        <v>0</v>
      </c>
      <c r="AV173" s="42">
        <v>0</v>
      </c>
      <c r="AW173" s="41">
        <v>0</v>
      </c>
      <c r="AX173" s="42">
        <v>0</v>
      </c>
      <c r="AY173" s="41">
        <v>0</v>
      </c>
      <c r="AZ173" s="42">
        <v>0</v>
      </c>
      <c r="BA173" s="41">
        <v>0</v>
      </c>
      <c r="BB173" s="42">
        <v>0</v>
      </c>
      <c r="BC173" s="41">
        <v>0</v>
      </c>
      <c r="BD173" s="42">
        <v>0</v>
      </c>
      <c r="BE173" s="41">
        <v>0</v>
      </c>
      <c r="BF173" s="42">
        <v>0</v>
      </c>
      <c r="BG173" s="41">
        <v>0</v>
      </c>
      <c r="BH173" s="42">
        <v>0</v>
      </c>
      <c r="BI173" s="41">
        <v>0</v>
      </c>
      <c r="BJ173" s="42">
        <v>0</v>
      </c>
      <c r="BK173" s="41">
        <v>0</v>
      </c>
      <c r="BL173" s="42">
        <v>0</v>
      </c>
      <c r="BM173" s="41">
        <v>0</v>
      </c>
      <c r="BN173" s="42">
        <v>0</v>
      </c>
      <c r="BO173" s="41">
        <v>0</v>
      </c>
      <c r="BP173" s="42">
        <v>0</v>
      </c>
      <c r="BQ173" s="41">
        <v>0</v>
      </c>
      <c r="BR173" s="42">
        <v>0</v>
      </c>
      <c r="BS173" s="41">
        <v>0</v>
      </c>
      <c r="BT173" s="42">
        <v>0</v>
      </c>
      <c r="BU173" s="41">
        <v>0</v>
      </c>
      <c r="BV173" s="42">
        <v>0</v>
      </c>
      <c r="BW173" s="41">
        <v>0</v>
      </c>
      <c r="BX173" s="42">
        <v>0</v>
      </c>
      <c r="BY173" s="41">
        <v>0</v>
      </c>
      <c r="BZ173" s="42">
        <v>0</v>
      </c>
      <c r="CA173" s="43">
        <v>0</v>
      </c>
      <c r="CB173" s="3"/>
      <c r="CC173" s="32"/>
      <c r="CD173" s="3"/>
      <c r="CE173" s="33"/>
      <c r="CF173" s="3"/>
      <c r="CG173" s="40">
        <v>0</v>
      </c>
      <c r="CH173" s="41">
        <v>0</v>
      </c>
      <c r="CI173" s="42">
        <v>0</v>
      </c>
      <c r="CJ173" s="41">
        <v>0</v>
      </c>
      <c r="CK173" s="42">
        <v>0</v>
      </c>
      <c r="CL173" s="41">
        <v>0</v>
      </c>
      <c r="CM173" s="42">
        <v>0</v>
      </c>
      <c r="CN173" s="41">
        <v>0</v>
      </c>
      <c r="CO173" s="42">
        <v>0</v>
      </c>
      <c r="CP173" s="41">
        <v>0</v>
      </c>
      <c r="CQ173" s="42">
        <v>0</v>
      </c>
      <c r="CR173" s="41">
        <v>0</v>
      </c>
      <c r="CS173" s="42">
        <v>0</v>
      </c>
      <c r="CT173" s="41">
        <v>0</v>
      </c>
      <c r="CU173" s="42">
        <v>0</v>
      </c>
      <c r="CV173" s="41">
        <v>0</v>
      </c>
      <c r="CW173" s="42">
        <v>0</v>
      </c>
      <c r="CX173" s="41">
        <v>0</v>
      </c>
      <c r="CY173" s="42">
        <v>0</v>
      </c>
      <c r="CZ173" s="41">
        <v>0</v>
      </c>
      <c r="DA173" s="42">
        <v>0</v>
      </c>
      <c r="DB173" s="41">
        <v>0</v>
      </c>
      <c r="DC173" s="42">
        <v>0</v>
      </c>
      <c r="DD173" s="41">
        <v>0</v>
      </c>
      <c r="DE173" s="42">
        <v>0</v>
      </c>
      <c r="DF173" s="41">
        <v>0</v>
      </c>
      <c r="DG173" s="42">
        <v>0</v>
      </c>
      <c r="DH173" s="41">
        <v>0</v>
      </c>
      <c r="DI173" s="42">
        <v>0</v>
      </c>
      <c r="DJ173" s="41">
        <v>0</v>
      </c>
      <c r="DK173" s="42">
        <v>0</v>
      </c>
      <c r="DL173" s="41">
        <v>0</v>
      </c>
      <c r="DM173" s="42">
        <v>0</v>
      </c>
      <c r="DN173" s="41">
        <v>0</v>
      </c>
      <c r="DO173" s="42">
        <v>0</v>
      </c>
      <c r="DP173" s="43">
        <v>0</v>
      </c>
      <c r="DQ173" s="3"/>
      <c r="DR173" s="34"/>
      <c r="DS173" s="3"/>
      <c r="DT173" s="40">
        <v>0</v>
      </c>
      <c r="DU173" s="41">
        <v>0</v>
      </c>
      <c r="DV173" s="42">
        <v>0</v>
      </c>
      <c r="DW173" s="41">
        <v>0</v>
      </c>
      <c r="DX173" s="42">
        <v>0</v>
      </c>
      <c r="DY173" s="41">
        <v>0</v>
      </c>
      <c r="DZ173" s="42">
        <v>0</v>
      </c>
      <c r="EA173" s="41">
        <v>0</v>
      </c>
      <c r="EB173" s="42">
        <v>0</v>
      </c>
      <c r="EC173" s="41">
        <v>0</v>
      </c>
      <c r="ED173" s="42">
        <v>0</v>
      </c>
      <c r="EE173" s="41">
        <v>0</v>
      </c>
      <c r="EF173" s="42">
        <v>0</v>
      </c>
      <c r="EG173" s="41">
        <v>0</v>
      </c>
      <c r="EH173" s="42">
        <v>0</v>
      </c>
      <c r="EI173" s="41">
        <v>0</v>
      </c>
      <c r="EJ173" s="42">
        <v>0</v>
      </c>
      <c r="EK173" s="41">
        <v>0</v>
      </c>
      <c r="EL173" s="42">
        <v>0</v>
      </c>
      <c r="EM173" s="41">
        <v>0</v>
      </c>
      <c r="EN173" s="42">
        <v>0</v>
      </c>
      <c r="EO173" s="41">
        <v>0</v>
      </c>
      <c r="EP173" s="42">
        <v>0</v>
      </c>
      <c r="EQ173" s="41">
        <v>0</v>
      </c>
      <c r="ER173" s="42">
        <v>0</v>
      </c>
      <c r="ES173" s="41">
        <v>0</v>
      </c>
      <c r="ET173" s="42">
        <v>0</v>
      </c>
      <c r="EU173" s="41">
        <v>0</v>
      </c>
      <c r="EV173" s="42">
        <v>0</v>
      </c>
      <c r="EW173" s="41">
        <v>0</v>
      </c>
      <c r="EX173" s="42">
        <v>0</v>
      </c>
      <c r="EY173" s="41">
        <v>0</v>
      </c>
      <c r="EZ173" s="42">
        <v>0</v>
      </c>
      <c r="FA173" s="41">
        <v>0</v>
      </c>
      <c r="FB173" s="42">
        <v>0</v>
      </c>
      <c r="FC173" s="43">
        <v>0</v>
      </c>
      <c r="FD173" s="3"/>
      <c r="FE173" s="35"/>
      <c r="FF173" s="3"/>
      <c r="FG173" s="36"/>
      <c r="FI173" s="44" t="b">
        <v>1</v>
      </c>
    </row>
    <row r="174" spans="1:165" hidden="1" outlineLevel="1">
      <c r="B174" s="75">
        <v>164</v>
      </c>
      <c r="C174" s="83" t="s">
        <v>97</v>
      </c>
      <c r="E174" s="77">
        <v>0</v>
      </c>
      <c r="F174" s="78">
        <v>0</v>
      </c>
      <c r="G174" s="79">
        <v>0</v>
      </c>
      <c r="H174" s="78">
        <v>0</v>
      </c>
      <c r="I174" s="79">
        <v>0</v>
      </c>
      <c r="J174" s="78">
        <v>0</v>
      </c>
      <c r="K174" s="79">
        <v>0</v>
      </c>
      <c r="L174" s="78">
        <v>0</v>
      </c>
      <c r="M174" s="79">
        <v>0</v>
      </c>
      <c r="N174" s="78">
        <v>0</v>
      </c>
      <c r="O174" s="79">
        <v>0</v>
      </c>
      <c r="P174" s="78">
        <v>0</v>
      </c>
      <c r="Q174" s="79">
        <v>0</v>
      </c>
      <c r="R174" s="78">
        <v>0</v>
      </c>
      <c r="S174" s="79">
        <v>0</v>
      </c>
      <c r="T174" s="78">
        <v>0</v>
      </c>
      <c r="U174" s="79">
        <v>0</v>
      </c>
      <c r="V174" s="78">
        <v>0</v>
      </c>
      <c r="W174" s="79">
        <v>0</v>
      </c>
      <c r="X174" s="78">
        <v>0</v>
      </c>
      <c r="Y174" s="79">
        <v>0</v>
      </c>
      <c r="Z174" s="78">
        <v>0</v>
      </c>
      <c r="AA174" s="79">
        <v>0</v>
      </c>
      <c r="AB174" s="78">
        <v>0</v>
      </c>
      <c r="AC174" s="79">
        <v>0</v>
      </c>
      <c r="AD174" s="78">
        <v>0</v>
      </c>
      <c r="AE174" s="79">
        <v>0</v>
      </c>
      <c r="AF174" s="78">
        <v>0</v>
      </c>
      <c r="AG174" s="79">
        <v>0</v>
      </c>
      <c r="AH174" s="78">
        <v>0</v>
      </c>
      <c r="AI174" s="79">
        <v>0</v>
      </c>
      <c r="AJ174" s="78">
        <v>0</v>
      </c>
      <c r="AK174" s="79">
        <v>0</v>
      </c>
      <c r="AL174" s="78">
        <v>0</v>
      </c>
      <c r="AM174" s="79">
        <v>0</v>
      </c>
      <c r="AN174" s="80">
        <v>0</v>
      </c>
      <c r="AO174" s="3"/>
      <c r="AP174" s="21"/>
      <c r="AQ174" s="3"/>
      <c r="AR174" s="77">
        <v>0</v>
      </c>
      <c r="AS174" s="78">
        <v>0</v>
      </c>
      <c r="AT174" s="79">
        <v>0</v>
      </c>
      <c r="AU174" s="78">
        <v>0</v>
      </c>
      <c r="AV174" s="79">
        <v>0</v>
      </c>
      <c r="AW174" s="78">
        <v>0</v>
      </c>
      <c r="AX174" s="79">
        <v>0</v>
      </c>
      <c r="AY174" s="78">
        <v>0</v>
      </c>
      <c r="AZ174" s="79">
        <v>0</v>
      </c>
      <c r="BA174" s="78">
        <v>0</v>
      </c>
      <c r="BB174" s="79">
        <v>0</v>
      </c>
      <c r="BC174" s="78">
        <v>0</v>
      </c>
      <c r="BD174" s="79">
        <v>0</v>
      </c>
      <c r="BE174" s="78">
        <v>0</v>
      </c>
      <c r="BF174" s="79">
        <v>0</v>
      </c>
      <c r="BG174" s="78">
        <v>0</v>
      </c>
      <c r="BH174" s="79">
        <v>0</v>
      </c>
      <c r="BI174" s="78">
        <v>0</v>
      </c>
      <c r="BJ174" s="79">
        <v>0</v>
      </c>
      <c r="BK174" s="78">
        <v>0</v>
      </c>
      <c r="BL174" s="79">
        <v>0</v>
      </c>
      <c r="BM174" s="78">
        <v>0</v>
      </c>
      <c r="BN174" s="79">
        <v>0</v>
      </c>
      <c r="BO174" s="78">
        <v>0</v>
      </c>
      <c r="BP174" s="79">
        <v>0</v>
      </c>
      <c r="BQ174" s="78">
        <v>0</v>
      </c>
      <c r="BR174" s="79">
        <v>0</v>
      </c>
      <c r="BS174" s="78">
        <v>0</v>
      </c>
      <c r="BT174" s="79">
        <v>0</v>
      </c>
      <c r="BU174" s="78">
        <v>0</v>
      </c>
      <c r="BV174" s="79">
        <v>0</v>
      </c>
      <c r="BW174" s="78">
        <v>0</v>
      </c>
      <c r="BX174" s="79">
        <v>0</v>
      </c>
      <c r="BY174" s="78">
        <v>0</v>
      </c>
      <c r="BZ174" s="79">
        <v>0</v>
      </c>
      <c r="CA174" s="80">
        <v>0</v>
      </c>
      <c r="CB174" s="3"/>
      <c r="CC174" s="32"/>
      <c r="CD174" s="3"/>
      <c r="CE174" s="33"/>
      <c r="CF174" s="3"/>
      <c r="CG174" s="77">
        <v>0</v>
      </c>
      <c r="CH174" s="78">
        <v>0</v>
      </c>
      <c r="CI174" s="79">
        <v>0</v>
      </c>
      <c r="CJ174" s="78">
        <v>0</v>
      </c>
      <c r="CK174" s="79">
        <v>0</v>
      </c>
      <c r="CL174" s="78">
        <v>0</v>
      </c>
      <c r="CM174" s="79">
        <v>0</v>
      </c>
      <c r="CN174" s="78">
        <v>0</v>
      </c>
      <c r="CO174" s="79">
        <v>0</v>
      </c>
      <c r="CP174" s="78">
        <v>0</v>
      </c>
      <c r="CQ174" s="79">
        <v>0</v>
      </c>
      <c r="CR174" s="78">
        <v>0</v>
      </c>
      <c r="CS174" s="79">
        <v>0</v>
      </c>
      <c r="CT174" s="78">
        <v>0</v>
      </c>
      <c r="CU174" s="79">
        <v>0</v>
      </c>
      <c r="CV174" s="78">
        <v>0</v>
      </c>
      <c r="CW174" s="79">
        <v>0</v>
      </c>
      <c r="CX174" s="78">
        <v>0</v>
      </c>
      <c r="CY174" s="79">
        <v>0</v>
      </c>
      <c r="CZ174" s="78">
        <v>0</v>
      </c>
      <c r="DA174" s="79">
        <v>0</v>
      </c>
      <c r="DB174" s="78">
        <v>0</v>
      </c>
      <c r="DC174" s="79">
        <v>0</v>
      </c>
      <c r="DD174" s="78">
        <v>0</v>
      </c>
      <c r="DE174" s="79">
        <v>0</v>
      </c>
      <c r="DF174" s="78">
        <v>0</v>
      </c>
      <c r="DG174" s="79">
        <v>0</v>
      </c>
      <c r="DH174" s="78">
        <v>0</v>
      </c>
      <c r="DI174" s="79">
        <v>0</v>
      </c>
      <c r="DJ174" s="78">
        <v>0</v>
      </c>
      <c r="DK174" s="79">
        <v>0</v>
      </c>
      <c r="DL174" s="78">
        <v>0</v>
      </c>
      <c r="DM174" s="79">
        <v>0</v>
      </c>
      <c r="DN174" s="78">
        <v>0</v>
      </c>
      <c r="DO174" s="79">
        <v>0</v>
      </c>
      <c r="DP174" s="80">
        <v>0</v>
      </c>
      <c r="DQ174" s="3"/>
      <c r="DR174" s="34"/>
      <c r="DS174" s="3"/>
      <c r="DT174" s="77">
        <v>0</v>
      </c>
      <c r="DU174" s="78">
        <v>0</v>
      </c>
      <c r="DV174" s="79">
        <v>0</v>
      </c>
      <c r="DW174" s="78">
        <v>0</v>
      </c>
      <c r="DX174" s="79">
        <v>0</v>
      </c>
      <c r="DY174" s="78">
        <v>0</v>
      </c>
      <c r="DZ174" s="79">
        <v>0</v>
      </c>
      <c r="EA174" s="78">
        <v>0</v>
      </c>
      <c r="EB174" s="79">
        <v>0</v>
      </c>
      <c r="EC174" s="78">
        <v>0</v>
      </c>
      <c r="ED174" s="79">
        <v>0</v>
      </c>
      <c r="EE174" s="78">
        <v>0</v>
      </c>
      <c r="EF174" s="79">
        <v>0</v>
      </c>
      <c r="EG174" s="78">
        <v>0</v>
      </c>
      <c r="EH174" s="79">
        <v>0</v>
      </c>
      <c r="EI174" s="78">
        <v>0</v>
      </c>
      <c r="EJ174" s="79">
        <v>0</v>
      </c>
      <c r="EK174" s="78">
        <v>0</v>
      </c>
      <c r="EL174" s="79">
        <v>0</v>
      </c>
      <c r="EM174" s="78">
        <v>0</v>
      </c>
      <c r="EN174" s="79">
        <v>0</v>
      </c>
      <c r="EO174" s="78">
        <v>0</v>
      </c>
      <c r="EP174" s="79">
        <v>0</v>
      </c>
      <c r="EQ174" s="78">
        <v>0</v>
      </c>
      <c r="ER174" s="79">
        <v>0</v>
      </c>
      <c r="ES174" s="78">
        <v>0</v>
      </c>
      <c r="ET174" s="79">
        <v>0</v>
      </c>
      <c r="EU174" s="78">
        <v>0</v>
      </c>
      <c r="EV174" s="79">
        <v>0</v>
      </c>
      <c r="EW174" s="78">
        <v>0</v>
      </c>
      <c r="EX174" s="79">
        <v>0</v>
      </c>
      <c r="EY174" s="78">
        <v>0</v>
      </c>
      <c r="EZ174" s="79">
        <v>0</v>
      </c>
      <c r="FA174" s="78">
        <v>0</v>
      </c>
      <c r="FB174" s="79">
        <v>0</v>
      </c>
      <c r="FC174" s="80">
        <v>0</v>
      </c>
      <c r="FD174" s="3"/>
      <c r="FE174" s="35"/>
      <c r="FF174" s="3"/>
      <c r="FG174" s="36"/>
      <c r="FI174" s="81" t="b">
        <v>1</v>
      </c>
    </row>
    <row r="175" spans="1:165">
      <c r="B175" s="98" t="s">
        <v>101</v>
      </c>
      <c r="C175" s="99"/>
      <c r="E175" s="95">
        <v>2448918</v>
      </c>
      <c r="F175" s="95">
        <v>2444419</v>
      </c>
      <c r="G175" s="95">
        <v>2437501</v>
      </c>
      <c r="H175" s="95">
        <v>2437501</v>
      </c>
      <c r="I175" s="95">
        <v>2437501</v>
      </c>
      <c r="J175" s="95">
        <v>2437501</v>
      </c>
      <c r="K175" s="95">
        <v>2361009</v>
      </c>
      <c r="L175" s="95">
        <v>2360961</v>
      </c>
      <c r="M175" s="95">
        <v>2355683</v>
      </c>
      <c r="N175" s="95">
        <v>2096889</v>
      </c>
      <c r="O175" s="95">
        <v>1520496</v>
      </c>
      <c r="P175" s="95">
        <v>1476929</v>
      </c>
      <c r="Q175" s="95">
        <v>1051997</v>
      </c>
      <c r="R175" s="95">
        <v>865434</v>
      </c>
      <c r="S175" s="95">
        <v>408677</v>
      </c>
      <c r="T175" s="95">
        <v>326485</v>
      </c>
      <c r="U175" s="95">
        <v>136369</v>
      </c>
      <c r="V175" s="95">
        <v>136369</v>
      </c>
      <c r="W175" s="95">
        <v>132667</v>
      </c>
      <c r="X175" s="95">
        <v>56972</v>
      </c>
      <c r="Y175" s="95">
        <v>0</v>
      </c>
      <c r="Z175" s="95">
        <v>0</v>
      </c>
      <c r="AA175" s="95">
        <v>0</v>
      </c>
      <c r="AB175" s="95">
        <v>0</v>
      </c>
      <c r="AC175" s="95">
        <v>0</v>
      </c>
      <c r="AD175" s="95">
        <v>0</v>
      </c>
      <c r="AE175" s="95">
        <v>0</v>
      </c>
      <c r="AF175" s="95">
        <v>0</v>
      </c>
      <c r="AG175" s="95">
        <v>0</v>
      </c>
      <c r="AH175" s="95">
        <v>0</v>
      </c>
      <c r="AI175" s="95">
        <v>0</v>
      </c>
      <c r="AJ175" s="95">
        <v>0</v>
      </c>
      <c r="AK175" s="95">
        <v>0</v>
      </c>
      <c r="AL175" s="95">
        <v>0</v>
      </c>
      <c r="AM175" s="95">
        <v>0</v>
      </c>
      <c r="AN175" s="95">
        <v>0</v>
      </c>
      <c r="AO175" s="3"/>
      <c r="AP175" s="21"/>
      <c r="AQ175" s="3"/>
      <c r="AR175" s="95">
        <v>476</v>
      </c>
      <c r="AS175" s="95">
        <v>475</v>
      </c>
      <c r="AT175" s="95">
        <v>473</v>
      </c>
      <c r="AU175" s="95">
        <v>473</v>
      </c>
      <c r="AV175" s="95">
        <v>473</v>
      </c>
      <c r="AW175" s="95">
        <v>473</v>
      </c>
      <c r="AX175" s="95">
        <v>459</v>
      </c>
      <c r="AY175" s="95">
        <v>459</v>
      </c>
      <c r="AZ175" s="95">
        <v>459</v>
      </c>
      <c r="BA175" s="95">
        <v>415</v>
      </c>
      <c r="BB175" s="95">
        <v>298</v>
      </c>
      <c r="BC175" s="95">
        <v>290</v>
      </c>
      <c r="BD175" s="95">
        <v>228</v>
      </c>
      <c r="BE175" s="95">
        <v>188</v>
      </c>
      <c r="BF175" s="95">
        <v>82</v>
      </c>
      <c r="BG175" s="95">
        <v>65</v>
      </c>
      <c r="BH175" s="95">
        <v>51</v>
      </c>
      <c r="BI175" s="95">
        <v>51</v>
      </c>
      <c r="BJ175" s="95">
        <v>47</v>
      </c>
      <c r="BK175" s="95">
        <v>9</v>
      </c>
      <c r="BL175" s="95">
        <v>0</v>
      </c>
      <c r="BM175" s="95">
        <v>0</v>
      </c>
      <c r="BN175" s="95">
        <v>0</v>
      </c>
      <c r="BO175" s="95">
        <v>0</v>
      </c>
      <c r="BP175" s="95">
        <v>0</v>
      </c>
      <c r="BQ175" s="95">
        <v>0</v>
      </c>
      <c r="BR175" s="95">
        <v>0</v>
      </c>
      <c r="BS175" s="95">
        <v>0</v>
      </c>
      <c r="BT175" s="95">
        <v>0</v>
      </c>
      <c r="BU175" s="95">
        <v>0</v>
      </c>
      <c r="BV175" s="95">
        <v>0</v>
      </c>
      <c r="BW175" s="95">
        <v>0</v>
      </c>
      <c r="BX175" s="95">
        <v>0</v>
      </c>
      <c r="BY175" s="95">
        <v>0</v>
      </c>
      <c r="BZ175" s="95">
        <v>0</v>
      </c>
      <c r="CA175" s="95">
        <v>0</v>
      </c>
      <c r="CB175" s="3"/>
      <c r="CC175" s="32"/>
      <c r="CD175" s="3"/>
      <c r="CE175" s="33"/>
      <c r="CF175" s="3"/>
      <c r="CG175" s="95">
        <v>1986100</v>
      </c>
      <c r="CH175" s="95">
        <v>1981436</v>
      </c>
      <c r="CI175" s="95">
        <v>1975946</v>
      </c>
      <c r="CJ175" s="95">
        <v>1975946</v>
      </c>
      <c r="CK175" s="95">
        <v>1975946</v>
      </c>
      <c r="CL175" s="95">
        <v>1975946</v>
      </c>
      <c r="CM175" s="95">
        <v>1918674</v>
      </c>
      <c r="CN175" s="95">
        <v>1918590</v>
      </c>
      <c r="CO175" s="95">
        <v>1914798</v>
      </c>
      <c r="CP175" s="95">
        <v>1721099</v>
      </c>
      <c r="CQ175" s="95">
        <v>1283724</v>
      </c>
      <c r="CR175" s="95">
        <v>1250618</v>
      </c>
      <c r="CS175" s="95">
        <v>916037</v>
      </c>
      <c r="CT175" s="95">
        <v>751531</v>
      </c>
      <c r="CU175" s="95">
        <v>357346</v>
      </c>
      <c r="CV175" s="95">
        <v>300012</v>
      </c>
      <c r="CW175" s="95">
        <v>124603</v>
      </c>
      <c r="CX175" s="95">
        <v>124603</v>
      </c>
      <c r="CY175" s="95">
        <v>122542</v>
      </c>
      <c r="CZ175" s="95">
        <v>80387</v>
      </c>
      <c r="DA175" s="95">
        <v>0</v>
      </c>
      <c r="DB175" s="95">
        <v>0</v>
      </c>
      <c r="DC175" s="95">
        <v>0</v>
      </c>
      <c r="DD175" s="95">
        <v>0</v>
      </c>
      <c r="DE175" s="95">
        <v>0</v>
      </c>
      <c r="DF175" s="95">
        <v>0</v>
      </c>
      <c r="DG175" s="95">
        <v>0</v>
      </c>
      <c r="DH175" s="95">
        <v>0</v>
      </c>
      <c r="DI175" s="95">
        <v>0</v>
      </c>
      <c r="DJ175" s="95">
        <v>0</v>
      </c>
      <c r="DK175" s="95">
        <v>0</v>
      </c>
      <c r="DL175" s="95">
        <v>0</v>
      </c>
      <c r="DM175" s="95">
        <v>0</v>
      </c>
      <c r="DN175" s="95">
        <v>0</v>
      </c>
      <c r="DO175" s="95">
        <v>0</v>
      </c>
      <c r="DP175" s="95">
        <v>0</v>
      </c>
      <c r="DQ175" s="3"/>
      <c r="DR175" s="34"/>
      <c r="DS175" s="3"/>
      <c r="DT175" s="95">
        <v>368</v>
      </c>
      <c r="DU175" s="95">
        <v>367</v>
      </c>
      <c r="DV175" s="95">
        <v>366</v>
      </c>
      <c r="DW175" s="95">
        <v>366</v>
      </c>
      <c r="DX175" s="95">
        <v>374</v>
      </c>
      <c r="DY175" s="95">
        <v>374</v>
      </c>
      <c r="DZ175" s="95">
        <v>364</v>
      </c>
      <c r="EA175" s="95">
        <v>364</v>
      </c>
      <c r="EB175" s="95">
        <v>364</v>
      </c>
      <c r="EC175" s="95">
        <v>331</v>
      </c>
      <c r="ED175" s="95">
        <v>243</v>
      </c>
      <c r="EE175" s="95">
        <v>236</v>
      </c>
      <c r="EF175" s="95">
        <v>188</v>
      </c>
      <c r="EG175" s="95">
        <v>151</v>
      </c>
      <c r="EH175" s="95">
        <v>56</v>
      </c>
      <c r="EI175" s="95">
        <v>46</v>
      </c>
      <c r="EJ175" s="95">
        <v>31</v>
      </c>
      <c r="EK175" s="95">
        <v>31</v>
      </c>
      <c r="EL175" s="95">
        <v>29</v>
      </c>
      <c r="EM175" s="95">
        <v>8</v>
      </c>
      <c r="EN175" s="95">
        <v>0</v>
      </c>
      <c r="EO175" s="95">
        <v>0</v>
      </c>
      <c r="EP175" s="95">
        <v>0</v>
      </c>
      <c r="EQ175" s="95">
        <v>0</v>
      </c>
      <c r="ER175" s="95">
        <v>0</v>
      </c>
      <c r="ES175" s="95">
        <v>0</v>
      </c>
      <c r="ET175" s="95">
        <v>0</v>
      </c>
      <c r="EU175" s="95">
        <v>0</v>
      </c>
      <c r="EV175" s="95">
        <v>0</v>
      </c>
      <c r="EW175" s="95">
        <v>0</v>
      </c>
      <c r="EX175" s="95">
        <v>0</v>
      </c>
      <c r="EY175" s="95">
        <v>0</v>
      </c>
      <c r="EZ175" s="95">
        <v>0</v>
      </c>
      <c r="FA175" s="95">
        <v>0</v>
      </c>
      <c r="FB175" s="95">
        <v>0</v>
      </c>
      <c r="FC175" s="95">
        <v>0</v>
      </c>
      <c r="FD175" s="3"/>
      <c r="FE175" s="35"/>
      <c r="FF175" s="3"/>
      <c r="FG175" s="36"/>
      <c r="FI175" s="95"/>
    </row>
    <row r="176" spans="1:165" ht="4.9000000000000004" customHeight="1">
      <c r="B176" s="96"/>
      <c r="C176" s="96"/>
      <c r="E176" s="97"/>
      <c r="F176" s="97"/>
      <c r="G176" s="97"/>
      <c r="H176" s="97"/>
      <c r="I176" s="97"/>
      <c r="J176" s="97"/>
      <c r="K176" s="97"/>
      <c r="L176" s="97"/>
      <c r="M176" s="97"/>
      <c r="N176" s="97"/>
      <c r="O176" s="97"/>
      <c r="P176" s="97"/>
      <c r="Q176" s="97"/>
      <c r="R176" s="97"/>
      <c r="S176" s="97"/>
      <c r="T176" s="97"/>
      <c r="U176" s="97"/>
      <c r="V176" s="97"/>
      <c r="W176" s="97"/>
      <c r="X176" s="97"/>
      <c r="Y176" s="97"/>
      <c r="Z176" s="97"/>
      <c r="AA176" s="97"/>
      <c r="AB176" s="97"/>
      <c r="AC176" s="97"/>
      <c r="AD176" s="97"/>
      <c r="AE176" s="97"/>
      <c r="AF176" s="97"/>
      <c r="AG176" s="97"/>
      <c r="AH176" s="97"/>
      <c r="AI176" s="97"/>
      <c r="AJ176" s="97"/>
      <c r="AK176" s="97"/>
      <c r="AL176" s="97"/>
      <c r="AM176" s="97"/>
      <c r="AN176" s="97"/>
      <c r="AO176" s="3"/>
      <c r="AP176" s="21"/>
      <c r="AQ176" s="3"/>
      <c r="AR176" s="97"/>
      <c r="AS176" s="97"/>
      <c r="AT176" s="97"/>
      <c r="AU176" s="97"/>
      <c r="AV176" s="97"/>
      <c r="AW176" s="97"/>
      <c r="AX176" s="97"/>
      <c r="AY176" s="97"/>
      <c r="AZ176" s="97"/>
      <c r="BA176" s="97"/>
      <c r="BB176" s="97"/>
      <c r="BC176" s="97"/>
      <c r="BD176" s="97"/>
      <c r="BE176" s="97"/>
      <c r="BF176" s="97"/>
      <c r="BG176" s="97"/>
      <c r="BH176" s="97"/>
      <c r="BI176" s="97"/>
      <c r="BJ176" s="97"/>
      <c r="BK176" s="97"/>
      <c r="BL176" s="97"/>
      <c r="BM176" s="97"/>
      <c r="BN176" s="97"/>
      <c r="BO176" s="97"/>
      <c r="BP176" s="97"/>
      <c r="BQ176" s="97"/>
      <c r="BR176" s="97"/>
      <c r="BS176" s="97"/>
      <c r="BT176" s="97"/>
      <c r="BU176" s="97"/>
      <c r="BV176" s="97"/>
      <c r="BW176" s="97"/>
      <c r="BX176" s="97"/>
      <c r="BY176" s="97"/>
      <c r="BZ176" s="97"/>
      <c r="CA176" s="97"/>
      <c r="CB176" s="3"/>
      <c r="CC176" s="32"/>
      <c r="CD176" s="3"/>
      <c r="CE176" s="33"/>
      <c r="CF176" s="3"/>
      <c r="CG176" s="97"/>
      <c r="CH176" s="97"/>
      <c r="CI176" s="97"/>
      <c r="CJ176" s="97"/>
      <c r="CK176" s="97"/>
      <c r="CL176" s="97"/>
      <c r="CM176" s="97"/>
      <c r="CN176" s="97"/>
      <c r="CO176" s="97"/>
      <c r="CP176" s="97"/>
      <c r="CQ176" s="97"/>
      <c r="CR176" s="97"/>
      <c r="CS176" s="97"/>
      <c r="CT176" s="97"/>
      <c r="CU176" s="97"/>
      <c r="CV176" s="97"/>
      <c r="CW176" s="97"/>
      <c r="CX176" s="97"/>
      <c r="CY176" s="97"/>
      <c r="CZ176" s="97"/>
      <c r="DA176" s="97"/>
      <c r="DB176" s="97"/>
      <c r="DC176" s="97"/>
      <c r="DD176" s="97"/>
      <c r="DE176" s="97"/>
      <c r="DF176" s="97"/>
      <c r="DG176" s="97"/>
      <c r="DH176" s="97"/>
      <c r="DI176" s="97"/>
      <c r="DJ176" s="97"/>
      <c r="DK176" s="97"/>
      <c r="DL176" s="97"/>
      <c r="DM176" s="97"/>
      <c r="DN176" s="97"/>
      <c r="DO176" s="97"/>
      <c r="DP176" s="97"/>
      <c r="DQ176" s="3"/>
      <c r="DR176" s="34"/>
      <c r="DS176" s="3"/>
      <c r="DT176" s="97"/>
      <c r="DU176" s="97"/>
      <c r="DV176" s="97"/>
      <c r="DW176" s="97"/>
      <c r="DX176" s="97"/>
      <c r="DY176" s="97"/>
      <c r="DZ176" s="97"/>
      <c r="EA176" s="97"/>
      <c r="EB176" s="97"/>
      <c r="EC176" s="97"/>
      <c r="ED176" s="97"/>
      <c r="EE176" s="97"/>
      <c r="EF176" s="97"/>
      <c r="EG176" s="97"/>
      <c r="EH176" s="97"/>
      <c r="EI176" s="97"/>
      <c r="EJ176" s="97"/>
      <c r="EK176" s="97"/>
      <c r="EL176" s="97"/>
      <c r="EM176" s="97"/>
      <c r="EN176" s="97"/>
      <c r="EO176" s="97"/>
      <c r="EP176" s="97"/>
      <c r="EQ176" s="97"/>
      <c r="ER176" s="97"/>
      <c r="ES176" s="97"/>
      <c r="ET176" s="97"/>
      <c r="EU176" s="97"/>
      <c r="EV176" s="97"/>
      <c r="EW176" s="97"/>
      <c r="EX176" s="97"/>
      <c r="EY176" s="97"/>
      <c r="EZ176" s="97"/>
      <c r="FA176" s="97"/>
      <c r="FB176" s="97"/>
      <c r="FC176" s="97"/>
      <c r="FD176" s="3"/>
      <c r="FE176" s="35"/>
      <c r="FF176" s="3"/>
      <c r="FG176" s="36"/>
      <c r="FI176" s="97"/>
    </row>
    <row r="177" spans="1:165" outlineLevel="1">
      <c r="B177" s="98" t="s">
        <v>102</v>
      </c>
      <c r="C177" s="99"/>
      <c r="E177" s="100"/>
      <c r="F177" s="101"/>
      <c r="G177" s="101"/>
      <c r="H177" s="101"/>
      <c r="I177" s="101"/>
      <c r="J177" s="101"/>
      <c r="K177" s="101"/>
      <c r="L177" s="101"/>
      <c r="M177" s="101"/>
      <c r="N177" s="101"/>
      <c r="O177" s="101"/>
      <c r="P177" s="101"/>
      <c r="Q177" s="101"/>
      <c r="R177" s="101"/>
      <c r="S177" s="101"/>
      <c r="T177" s="101"/>
      <c r="U177" s="101"/>
      <c r="V177" s="101"/>
      <c r="W177" s="101"/>
      <c r="X177" s="101"/>
      <c r="Y177" s="101"/>
      <c r="Z177" s="101"/>
      <c r="AA177" s="101"/>
      <c r="AB177" s="101"/>
      <c r="AC177" s="101"/>
      <c r="AD177" s="101"/>
      <c r="AE177" s="101"/>
      <c r="AF177" s="101"/>
      <c r="AG177" s="101"/>
      <c r="AH177" s="101"/>
      <c r="AI177" s="101"/>
      <c r="AJ177" s="101"/>
      <c r="AK177" s="101"/>
      <c r="AL177" s="101"/>
      <c r="AM177" s="101"/>
      <c r="AN177" s="102"/>
      <c r="AO177" s="3"/>
      <c r="AP177" s="21"/>
      <c r="AQ177" s="3"/>
      <c r="AR177" s="100"/>
      <c r="AS177" s="101"/>
      <c r="AT177" s="101"/>
      <c r="AU177" s="101"/>
      <c r="AV177" s="101"/>
      <c r="AW177" s="101"/>
      <c r="AX177" s="101"/>
      <c r="AY177" s="101"/>
      <c r="AZ177" s="101"/>
      <c r="BA177" s="101"/>
      <c r="BB177" s="101"/>
      <c r="BC177" s="101"/>
      <c r="BD177" s="101"/>
      <c r="BE177" s="101"/>
      <c r="BF177" s="101"/>
      <c r="BG177" s="101"/>
      <c r="BH177" s="101"/>
      <c r="BI177" s="101"/>
      <c r="BJ177" s="101"/>
      <c r="BK177" s="101"/>
      <c r="BL177" s="101"/>
      <c r="BM177" s="101"/>
      <c r="BN177" s="101"/>
      <c r="BO177" s="101"/>
      <c r="BP177" s="101"/>
      <c r="BQ177" s="101"/>
      <c r="BR177" s="101"/>
      <c r="BS177" s="101"/>
      <c r="BT177" s="101"/>
      <c r="BU177" s="101"/>
      <c r="BV177" s="101"/>
      <c r="BW177" s="101"/>
      <c r="BX177" s="101"/>
      <c r="BY177" s="101"/>
      <c r="BZ177" s="101"/>
      <c r="CA177" s="102"/>
      <c r="CB177" s="3"/>
      <c r="CC177" s="32"/>
      <c r="CD177" s="3"/>
      <c r="CE177" s="33"/>
      <c r="CF177" s="3"/>
      <c r="CG177" s="100"/>
      <c r="CH177" s="101"/>
      <c r="CI177" s="101"/>
      <c r="CJ177" s="101"/>
      <c r="CK177" s="101"/>
      <c r="CL177" s="101"/>
      <c r="CM177" s="101"/>
      <c r="CN177" s="101"/>
      <c r="CO177" s="101"/>
      <c r="CP177" s="101"/>
      <c r="CQ177" s="101"/>
      <c r="CR177" s="101"/>
      <c r="CS177" s="101"/>
      <c r="CT177" s="101"/>
      <c r="CU177" s="101"/>
      <c r="CV177" s="101"/>
      <c r="CW177" s="101"/>
      <c r="CX177" s="101"/>
      <c r="CY177" s="101"/>
      <c r="CZ177" s="101"/>
      <c r="DA177" s="101"/>
      <c r="DB177" s="101"/>
      <c r="DC177" s="101"/>
      <c r="DD177" s="101"/>
      <c r="DE177" s="101"/>
      <c r="DF177" s="101"/>
      <c r="DG177" s="101"/>
      <c r="DH177" s="101"/>
      <c r="DI177" s="101"/>
      <c r="DJ177" s="101"/>
      <c r="DK177" s="101"/>
      <c r="DL177" s="101"/>
      <c r="DM177" s="101"/>
      <c r="DN177" s="101"/>
      <c r="DO177" s="101"/>
      <c r="DP177" s="102"/>
      <c r="DQ177" s="3"/>
      <c r="DR177" s="34"/>
      <c r="DS177" s="3"/>
      <c r="DT177" s="100"/>
      <c r="DU177" s="101"/>
      <c r="DV177" s="101"/>
      <c r="DW177" s="101"/>
      <c r="DX177" s="101"/>
      <c r="DY177" s="101"/>
      <c r="DZ177" s="101"/>
      <c r="EA177" s="101"/>
      <c r="EB177" s="101"/>
      <c r="EC177" s="101"/>
      <c r="ED177" s="101"/>
      <c r="EE177" s="101"/>
      <c r="EF177" s="101"/>
      <c r="EG177" s="101"/>
      <c r="EH177" s="101"/>
      <c r="EI177" s="101"/>
      <c r="EJ177" s="101"/>
      <c r="EK177" s="101"/>
      <c r="EL177" s="101"/>
      <c r="EM177" s="101"/>
      <c r="EN177" s="101"/>
      <c r="EO177" s="101"/>
      <c r="EP177" s="101"/>
      <c r="EQ177" s="101"/>
      <c r="ER177" s="101"/>
      <c r="ES177" s="101"/>
      <c r="ET177" s="101"/>
      <c r="EU177" s="101"/>
      <c r="EV177" s="101"/>
      <c r="EW177" s="101"/>
      <c r="EX177" s="101"/>
      <c r="EY177" s="101"/>
      <c r="EZ177" s="101"/>
      <c r="FA177" s="101"/>
      <c r="FB177" s="101"/>
      <c r="FC177" s="102"/>
      <c r="FD177" s="3"/>
      <c r="FE177" s="35"/>
      <c r="FF177" s="3"/>
      <c r="FG177" s="36"/>
      <c r="FI177" s="103"/>
    </row>
    <row r="178" spans="1:165" hidden="1" outlineLevel="1">
      <c r="B178" s="38">
        <v>165</v>
      </c>
      <c r="C178" s="39" t="s">
        <v>16</v>
      </c>
      <c r="E178" s="40">
        <v>0</v>
      </c>
      <c r="F178" s="41">
        <v>0</v>
      </c>
      <c r="G178" s="42">
        <v>0</v>
      </c>
      <c r="H178" s="41">
        <v>0</v>
      </c>
      <c r="I178" s="42">
        <v>0</v>
      </c>
      <c r="J178" s="41">
        <v>0</v>
      </c>
      <c r="K178" s="42">
        <v>0</v>
      </c>
      <c r="L178" s="41">
        <v>0</v>
      </c>
      <c r="M178" s="42">
        <v>0</v>
      </c>
      <c r="N178" s="41">
        <v>0</v>
      </c>
      <c r="O178" s="42">
        <v>0</v>
      </c>
      <c r="P178" s="41">
        <v>0</v>
      </c>
      <c r="Q178" s="42">
        <v>0</v>
      </c>
      <c r="R178" s="41">
        <v>0</v>
      </c>
      <c r="S178" s="42">
        <v>0</v>
      </c>
      <c r="T178" s="41">
        <v>0</v>
      </c>
      <c r="U178" s="42">
        <v>0</v>
      </c>
      <c r="V178" s="41">
        <v>0</v>
      </c>
      <c r="W178" s="42">
        <v>0</v>
      </c>
      <c r="X178" s="41">
        <v>0</v>
      </c>
      <c r="Y178" s="42">
        <v>0</v>
      </c>
      <c r="Z178" s="41">
        <v>0</v>
      </c>
      <c r="AA178" s="42">
        <v>0</v>
      </c>
      <c r="AB178" s="41">
        <v>0</v>
      </c>
      <c r="AC178" s="42">
        <v>0</v>
      </c>
      <c r="AD178" s="41">
        <v>0</v>
      </c>
      <c r="AE178" s="42">
        <v>0</v>
      </c>
      <c r="AF178" s="41">
        <v>0</v>
      </c>
      <c r="AG178" s="42">
        <v>0</v>
      </c>
      <c r="AH178" s="41">
        <v>0</v>
      </c>
      <c r="AI178" s="42">
        <v>0</v>
      </c>
      <c r="AJ178" s="41">
        <v>0</v>
      </c>
      <c r="AK178" s="42">
        <v>0</v>
      </c>
      <c r="AL178" s="41">
        <v>0</v>
      </c>
      <c r="AM178" s="42">
        <v>0</v>
      </c>
      <c r="AN178" s="43">
        <v>0</v>
      </c>
      <c r="AO178" s="3"/>
      <c r="AP178" s="21"/>
      <c r="AQ178" s="3"/>
      <c r="AR178" s="40">
        <v>0</v>
      </c>
      <c r="AS178" s="41">
        <v>0</v>
      </c>
      <c r="AT178" s="42">
        <v>0</v>
      </c>
      <c r="AU178" s="41">
        <v>0</v>
      </c>
      <c r="AV178" s="42">
        <v>0</v>
      </c>
      <c r="AW178" s="41">
        <v>0</v>
      </c>
      <c r="AX178" s="42">
        <v>0</v>
      </c>
      <c r="AY178" s="41">
        <v>0</v>
      </c>
      <c r="AZ178" s="42">
        <v>0</v>
      </c>
      <c r="BA178" s="41">
        <v>0</v>
      </c>
      <c r="BB178" s="42">
        <v>0</v>
      </c>
      <c r="BC178" s="41">
        <v>0</v>
      </c>
      <c r="BD178" s="42">
        <v>0</v>
      </c>
      <c r="BE178" s="41">
        <v>0</v>
      </c>
      <c r="BF178" s="42">
        <v>0</v>
      </c>
      <c r="BG178" s="41">
        <v>0</v>
      </c>
      <c r="BH178" s="42">
        <v>0</v>
      </c>
      <c r="BI178" s="41">
        <v>0</v>
      </c>
      <c r="BJ178" s="42">
        <v>0</v>
      </c>
      <c r="BK178" s="41">
        <v>0</v>
      </c>
      <c r="BL178" s="42">
        <v>0</v>
      </c>
      <c r="BM178" s="41">
        <v>0</v>
      </c>
      <c r="BN178" s="42">
        <v>0</v>
      </c>
      <c r="BO178" s="41">
        <v>0</v>
      </c>
      <c r="BP178" s="42">
        <v>0</v>
      </c>
      <c r="BQ178" s="41">
        <v>0</v>
      </c>
      <c r="BR178" s="42">
        <v>0</v>
      </c>
      <c r="BS178" s="41">
        <v>0</v>
      </c>
      <c r="BT178" s="42">
        <v>0</v>
      </c>
      <c r="BU178" s="41">
        <v>0</v>
      </c>
      <c r="BV178" s="42">
        <v>0</v>
      </c>
      <c r="BW178" s="41">
        <v>0</v>
      </c>
      <c r="BX178" s="42">
        <v>0</v>
      </c>
      <c r="BY178" s="41">
        <v>0</v>
      </c>
      <c r="BZ178" s="42">
        <v>0</v>
      </c>
      <c r="CA178" s="43">
        <v>0</v>
      </c>
      <c r="CB178" s="3"/>
      <c r="CC178" s="32"/>
      <c r="CD178" s="3"/>
      <c r="CE178" s="33"/>
      <c r="CF178" s="3"/>
      <c r="CG178" s="40">
        <v>0</v>
      </c>
      <c r="CH178" s="41">
        <v>0</v>
      </c>
      <c r="CI178" s="42">
        <v>0</v>
      </c>
      <c r="CJ178" s="41">
        <v>0</v>
      </c>
      <c r="CK178" s="42">
        <v>0</v>
      </c>
      <c r="CL178" s="41">
        <v>0</v>
      </c>
      <c r="CM178" s="42">
        <v>0</v>
      </c>
      <c r="CN178" s="41">
        <v>0</v>
      </c>
      <c r="CO178" s="42">
        <v>0</v>
      </c>
      <c r="CP178" s="41">
        <v>0</v>
      </c>
      <c r="CQ178" s="42">
        <v>0</v>
      </c>
      <c r="CR178" s="41">
        <v>0</v>
      </c>
      <c r="CS178" s="42">
        <v>0</v>
      </c>
      <c r="CT178" s="41">
        <v>0</v>
      </c>
      <c r="CU178" s="42">
        <v>0</v>
      </c>
      <c r="CV178" s="41">
        <v>0</v>
      </c>
      <c r="CW178" s="42">
        <v>0</v>
      </c>
      <c r="CX178" s="41">
        <v>0</v>
      </c>
      <c r="CY178" s="42">
        <v>0</v>
      </c>
      <c r="CZ178" s="41">
        <v>0</v>
      </c>
      <c r="DA178" s="42">
        <v>0</v>
      </c>
      <c r="DB178" s="41">
        <v>0</v>
      </c>
      <c r="DC178" s="42">
        <v>0</v>
      </c>
      <c r="DD178" s="41">
        <v>0</v>
      </c>
      <c r="DE178" s="42">
        <v>0</v>
      </c>
      <c r="DF178" s="41">
        <v>0</v>
      </c>
      <c r="DG178" s="42">
        <v>0</v>
      </c>
      <c r="DH178" s="41">
        <v>0</v>
      </c>
      <c r="DI178" s="42">
        <v>0</v>
      </c>
      <c r="DJ178" s="41">
        <v>0</v>
      </c>
      <c r="DK178" s="42">
        <v>0</v>
      </c>
      <c r="DL178" s="41">
        <v>0</v>
      </c>
      <c r="DM178" s="42">
        <v>0</v>
      </c>
      <c r="DN178" s="41">
        <v>0</v>
      </c>
      <c r="DO178" s="42">
        <v>0</v>
      </c>
      <c r="DP178" s="43">
        <v>0</v>
      </c>
      <c r="DQ178" s="3"/>
      <c r="DR178" s="34"/>
      <c r="DS178" s="3"/>
      <c r="DT178" s="40">
        <v>0</v>
      </c>
      <c r="DU178" s="41">
        <v>0</v>
      </c>
      <c r="DV178" s="42">
        <v>0</v>
      </c>
      <c r="DW178" s="41">
        <v>0</v>
      </c>
      <c r="DX178" s="42">
        <v>0</v>
      </c>
      <c r="DY178" s="41">
        <v>0</v>
      </c>
      <c r="DZ178" s="42">
        <v>0</v>
      </c>
      <c r="EA178" s="41">
        <v>0</v>
      </c>
      <c r="EB178" s="42">
        <v>0</v>
      </c>
      <c r="EC178" s="41">
        <v>0</v>
      </c>
      <c r="ED178" s="42">
        <v>0</v>
      </c>
      <c r="EE178" s="41">
        <v>0</v>
      </c>
      <c r="EF178" s="42">
        <v>0</v>
      </c>
      <c r="EG178" s="41">
        <v>0</v>
      </c>
      <c r="EH178" s="42">
        <v>0</v>
      </c>
      <c r="EI178" s="41">
        <v>0</v>
      </c>
      <c r="EJ178" s="42">
        <v>0</v>
      </c>
      <c r="EK178" s="41">
        <v>0</v>
      </c>
      <c r="EL178" s="42">
        <v>0</v>
      </c>
      <c r="EM178" s="41">
        <v>0</v>
      </c>
      <c r="EN178" s="42">
        <v>0</v>
      </c>
      <c r="EO178" s="41">
        <v>0</v>
      </c>
      <c r="EP178" s="42">
        <v>0</v>
      </c>
      <c r="EQ178" s="41">
        <v>0</v>
      </c>
      <c r="ER178" s="42">
        <v>0</v>
      </c>
      <c r="ES178" s="41">
        <v>0</v>
      </c>
      <c r="ET178" s="42">
        <v>0</v>
      </c>
      <c r="EU178" s="41">
        <v>0</v>
      </c>
      <c r="EV178" s="42">
        <v>0</v>
      </c>
      <c r="EW178" s="41">
        <v>0</v>
      </c>
      <c r="EX178" s="42">
        <v>0</v>
      </c>
      <c r="EY178" s="41">
        <v>0</v>
      </c>
      <c r="EZ178" s="42">
        <v>0</v>
      </c>
      <c r="FA178" s="41">
        <v>0</v>
      </c>
      <c r="FB178" s="42">
        <v>0</v>
      </c>
      <c r="FC178" s="43">
        <v>0</v>
      </c>
      <c r="FD178" s="3"/>
      <c r="FE178" s="35"/>
      <c r="FF178" s="3"/>
      <c r="FG178" s="36"/>
      <c r="FI178" s="44" t="b">
        <v>1</v>
      </c>
    </row>
    <row r="179" spans="1:165" hidden="1" outlineLevel="1">
      <c r="B179" s="45">
        <v>166</v>
      </c>
      <c r="C179" s="46" t="s">
        <v>17</v>
      </c>
      <c r="E179" s="47">
        <v>0</v>
      </c>
      <c r="F179" s="48">
        <v>0</v>
      </c>
      <c r="G179" s="49">
        <v>0</v>
      </c>
      <c r="H179" s="48">
        <v>0</v>
      </c>
      <c r="I179" s="49">
        <v>0</v>
      </c>
      <c r="J179" s="48">
        <v>0</v>
      </c>
      <c r="K179" s="49">
        <v>0</v>
      </c>
      <c r="L179" s="48">
        <v>0</v>
      </c>
      <c r="M179" s="49">
        <v>0</v>
      </c>
      <c r="N179" s="48">
        <v>0</v>
      </c>
      <c r="O179" s="49">
        <v>0</v>
      </c>
      <c r="P179" s="48">
        <v>0</v>
      </c>
      <c r="Q179" s="49">
        <v>0</v>
      </c>
      <c r="R179" s="48">
        <v>0</v>
      </c>
      <c r="S179" s="49">
        <v>0</v>
      </c>
      <c r="T179" s="48">
        <v>0</v>
      </c>
      <c r="U179" s="49">
        <v>0</v>
      </c>
      <c r="V179" s="48">
        <v>0</v>
      </c>
      <c r="W179" s="49">
        <v>0</v>
      </c>
      <c r="X179" s="48">
        <v>0</v>
      </c>
      <c r="Y179" s="49">
        <v>0</v>
      </c>
      <c r="Z179" s="48">
        <v>0</v>
      </c>
      <c r="AA179" s="49">
        <v>0</v>
      </c>
      <c r="AB179" s="48">
        <v>0</v>
      </c>
      <c r="AC179" s="49">
        <v>0</v>
      </c>
      <c r="AD179" s="48">
        <v>0</v>
      </c>
      <c r="AE179" s="49">
        <v>0</v>
      </c>
      <c r="AF179" s="48">
        <v>0</v>
      </c>
      <c r="AG179" s="49">
        <v>0</v>
      </c>
      <c r="AH179" s="48">
        <v>0</v>
      </c>
      <c r="AI179" s="49">
        <v>0</v>
      </c>
      <c r="AJ179" s="48">
        <v>0</v>
      </c>
      <c r="AK179" s="49">
        <v>0</v>
      </c>
      <c r="AL179" s="48">
        <v>0</v>
      </c>
      <c r="AM179" s="49">
        <v>0</v>
      </c>
      <c r="AN179" s="50">
        <v>0</v>
      </c>
      <c r="AO179" s="3"/>
      <c r="AP179" s="21"/>
      <c r="AQ179" s="3"/>
      <c r="AR179" s="47">
        <v>0</v>
      </c>
      <c r="AS179" s="48">
        <v>0</v>
      </c>
      <c r="AT179" s="49">
        <v>0</v>
      </c>
      <c r="AU179" s="48">
        <v>0</v>
      </c>
      <c r="AV179" s="49">
        <v>0</v>
      </c>
      <c r="AW179" s="48">
        <v>0</v>
      </c>
      <c r="AX179" s="49">
        <v>0</v>
      </c>
      <c r="AY179" s="48">
        <v>0</v>
      </c>
      <c r="AZ179" s="49">
        <v>0</v>
      </c>
      <c r="BA179" s="48">
        <v>0</v>
      </c>
      <c r="BB179" s="49">
        <v>0</v>
      </c>
      <c r="BC179" s="48">
        <v>0</v>
      </c>
      <c r="BD179" s="49">
        <v>0</v>
      </c>
      <c r="BE179" s="48">
        <v>0</v>
      </c>
      <c r="BF179" s="49">
        <v>0</v>
      </c>
      <c r="BG179" s="48">
        <v>0</v>
      </c>
      <c r="BH179" s="49">
        <v>0</v>
      </c>
      <c r="BI179" s="48">
        <v>0</v>
      </c>
      <c r="BJ179" s="49">
        <v>0</v>
      </c>
      <c r="BK179" s="48">
        <v>0</v>
      </c>
      <c r="BL179" s="49">
        <v>0</v>
      </c>
      <c r="BM179" s="48">
        <v>0</v>
      </c>
      <c r="BN179" s="49">
        <v>0</v>
      </c>
      <c r="BO179" s="48">
        <v>0</v>
      </c>
      <c r="BP179" s="49">
        <v>0</v>
      </c>
      <c r="BQ179" s="48">
        <v>0</v>
      </c>
      <c r="BR179" s="49">
        <v>0</v>
      </c>
      <c r="BS179" s="48">
        <v>0</v>
      </c>
      <c r="BT179" s="49">
        <v>0</v>
      </c>
      <c r="BU179" s="48">
        <v>0</v>
      </c>
      <c r="BV179" s="49">
        <v>0</v>
      </c>
      <c r="BW179" s="48">
        <v>0</v>
      </c>
      <c r="BX179" s="49">
        <v>0</v>
      </c>
      <c r="BY179" s="48">
        <v>0</v>
      </c>
      <c r="BZ179" s="49">
        <v>0</v>
      </c>
      <c r="CA179" s="50">
        <v>0</v>
      </c>
      <c r="CB179" s="3"/>
      <c r="CC179" s="32"/>
      <c r="CD179" s="3"/>
      <c r="CE179" s="33"/>
      <c r="CF179" s="3"/>
      <c r="CG179" s="47">
        <v>0</v>
      </c>
      <c r="CH179" s="48">
        <v>0</v>
      </c>
      <c r="CI179" s="49">
        <v>0</v>
      </c>
      <c r="CJ179" s="48">
        <v>0</v>
      </c>
      <c r="CK179" s="49">
        <v>0</v>
      </c>
      <c r="CL179" s="48">
        <v>0</v>
      </c>
      <c r="CM179" s="49">
        <v>0</v>
      </c>
      <c r="CN179" s="48">
        <v>0</v>
      </c>
      <c r="CO179" s="49">
        <v>0</v>
      </c>
      <c r="CP179" s="48">
        <v>0</v>
      </c>
      <c r="CQ179" s="49">
        <v>0</v>
      </c>
      <c r="CR179" s="48">
        <v>0</v>
      </c>
      <c r="CS179" s="49">
        <v>0</v>
      </c>
      <c r="CT179" s="48">
        <v>0</v>
      </c>
      <c r="CU179" s="49">
        <v>0</v>
      </c>
      <c r="CV179" s="48">
        <v>0</v>
      </c>
      <c r="CW179" s="49">
        <v>0</v>
      </c>
      <c r="CX179" s="48">
        <v>0</v>
      </c>
      <c r="CY179" s="49">
        <v>0</v>
      </c>
      <c r="CZ179" s="48">
        <v>0</v>
      </c>
      <c r="DA179" s="49">
        <v>0</v>
      </c>
      <c r="DB179" s="48">
        <v>0</v>
      </c>
      <c r="DC179" s="49">
        <v>0</v>
      </c>
      <c r="DD179" s="48">
        <v>0</v>
      </c>
      <c r="DE179" s="49">
        <v>0</v>
      </c>
      <c r="DF179" s="48">
        <v>0</v>
      </c>
      <c r="DG179" s="49">
        <v>0</v>
      </c>
      <c r="DH179" s="48">
        <v>0</v>
      </c>
      <c r="DI179" s="49">
        <v>0</v>
      </c>
      <c r="DJ179" s="48">
        <v>0</v>
      </c>
      <c r="DK179" s="49">
        <v>0</v>
      </c>
      <c r="DL179" s="48">
        <v>0</v>
      </c>
      <c r="DM179" s="49">
        <v>0</v>
      </c>
      <c r="DN179" s="48">
        <v>0</v>
      </c>
      <c r="DO179" s="49">
        <v>0</v>
      </c>
      <c r="DP179" s="50">
        <v>0</v>
      </c>
      <c r="DQ179" s="3"/>
      <c r="DR179" s="34"/>
      <c r="DS179" s="3"/>
      <c r="DT179" s="47">
        <v>0</v>
      </c>
      <c r="DU179" s="48">
        <v>0</v>
      </c>
      <c r="DV179" s="49">
        <v>0</v>
      </c>
      <c r="DW179" s="48">
        <v>0</v>
      </c>
      <c r="DX179" s="49">
        <v>0</v>
      </c>
      <c r="DY179" s="48">
        <v>0</v>
      </c>
      <c r="DZ179" s="49">
        <v>0</v>
      </c>
      <c r="EA179" s="48">
        <v>0</v>
      </c>
      <c r="EB179" s="49">
        <v>0</v>
      </c>
      <c r="EC179" s="48">
        <v>0</v>
      </c>
      <c r="ED179" s="49">
        <v>0</v>
      </c>
      <c r="EE179" s="48">
        <v>0</v>
      </c>
      <c r="EF179" s="49">
        <v>0</v>
      </c>
      <c r="EG179" s="48">
        <v>0</v>
      </c>
      <c r="EH179" s="49">
        <v>0</v>
      </c>
      <c r="EI179" s="48">
        <v>0</v>
      </c>
      <c r="EJ179" s="49">
        <v>0</v>
      </c>
      <c r="EK179" s="48">
        <v>0</v>
      </c>
      <c r="EL179" s="49">
        <v>0</v>
      </c>
      <c r="EM179" s="48">
        <v>0</v>
      </c>
      <c r="EN179" s="49">
        <v>0</v>
      </c>
      <c r="EO179" s="48">
        <v>0</v>
      </c>
      <c r="EP179" s="49">
        <v>0</v>
      </c>
      <c r="EQ179" s="48">
        <v>0</v>
      </c>
      <c r="ER179" s="49">
        <v>0</v>
      </c>
      <c r="ES179" s="48">
        <v>0</v>
      </c>
      <c r="ET179" s="49">
        <v>0</v>
      </c>
      <c r="EU179" s="48">
        <v>0</v>
      </c>
      <c r="EV179" s="49">
        <v>0</v>
      </c>
      <c r="EW179" s="48">
        <v>0</v>
      </c>
      <c r="EX179" s="49">
        <v>0</v>
      </c>
      <c r="EY179" s="48">
        <v>0</v>
      </c>
      <c r="EZ179" s="49">
        <v>0</v>
      </c>
      <c r="FA179" s="48">
        <v>0</v>
      </c>
      <c r="FB179" s="49">
        <v>0</v>
      </c>
      <c r="FC179" s="50">
        <v>0</v>
      </c>
      <c r="FD179" s="3"/>
      <c r="FE179" s="35"/>
      <c r="FF179" s="3"/>
      <c r="FG179" s="36"/>
      <c r="FI179" s="51" t="b">
        <v>1</v>
      </c>
    </row>
    <row r="180" spans="1:165" hidden="1" outlineLevel="1">
      <c r="B180" s="52">
        <v>167</v>
      </c>
      <c r="C180" s="53" t="s">
        <v>18</v>
      </c>
      <c r="E180" s="54">
        <v>0</v>
      </c>
      <c r="F180" s="55">
        <v>0</v>
      </c>
      <c r="G180" s="56">
        <v>0</v>
      </c>
      <c r="H180" s="55">
        <v>0</v>
      </c>
      <c r="I180" s="56">
        <v>0</v>
      </c>
      <c r="J180" s="55">
        <v>0</v>
      </c>
      <c r="K180" s="56">
        <v>0</v>
      </c>
      <c r="L180" s="55">
        <v>0</v>
      </c>
      <c r="M180" s="56">
        <v>0</v>
      </c>
      <c r="N180" s="55">
        <v>0</v>
      </c>
      <c r="O180" s="56">
        <v>0</v>
      </c>
      <c r="P180" s="55">
        <v>0</v>
      </c>
      <c r="Q180" s="56">
        <v>0</v>
      </c>
      <c r="R180" s="55">
        <v>0</v>
      </c>
      <c r="S180" s="56">
        <v>0</v>
      </c>
      <c r="T180" s="55">
        <v>0</v>
      </c>
      <c r="U180" s="56">
        <v>0</v>
      </c>
      <c r="V180" s="55">
        <v>0</v>
      </c>
      <c r="W180" s="56">
        <v>0</v>
      </c>
      <c r="X180" s="55">
        <v>0</v>
      </c>
      <c r="Y180" s="56">
        <v>0</v>
      </c>
      <c r="Z180" s="55">
        <v>0</v>
      </c>
      <c r="AA180" s="56">
        <v>0</v>
      </c>
      <c r="AB180" s="55">
        <v>0</v>
      </c>
      <c r="AC180" s="56">
        <v>0</v>
      </c>
      <c r="AD180" s="55">
        <v>0</v>
      </c>
      <c r="AE180" s="56">
        <v>0</v>
      </c>
      <c r="AF180" s="55">
        <v>0</v>
      </c>
      <c r="AG180" s="56">
        <v>0</v>
      </c>
      <c r="AH180" s="55">
        <v>0</v>
      </c>
      <c r="AI180" s="56">
        <v>0</v>
      </c>
      <c r="AJ180" s="55">
        <v>0</v>
      </c>
      <c r="AK180" s="56">
        <v>0</v>
      </c>
      <c r="AL180" s="55">
        <v>0</v>
      </c>
      <c r="AM180" s="56">
        <v>0</v>
      </c>
      <c r="AN180" s="57">
        <v>0</v>
      </c>
      <c r="AO180" s="3"/>
      <c r="AP180" s="21"/>
      <c r="AQ180" s="3"/>
      <c r="AR180" s="54">
        <v>0</v>
      </c>
      <c r="AS180" s="55">
        <v>0</v>
      </c>
      <c r="AT180" s="56">
        <v>0</v>
      </c>
      <c r="AU180" s="55">
        <v>0</v>
      </c>
      <c r="AV180" s="56">
        <v>0</v>
      </c>
      <c r="AW180" s="55">
        <v>0</v>
      </c>
      <c r="AX180" s="56">
        <v>0</v>
      </c>
      <c r="AY180" s="55">
        <v>0</v>
      </c>
      <c r="AZ180" s="56">
        <v>0</v>
      </c>
      <c r="BA180" s="55">
        <v>0</v>
      </c>
      <c r="BB180" s="56">
        <v>0</v>
      </c>
      <c r="BC180" s="55">
        <v>0</v>
      </c>
      <c r="BD180" s="56">
        <v>0</v>
      </c>
      <c r="BE180" s="55">
        <v>0</v>
      </c>
      <c r="BF180" s="56">
        <v>0</v>
      </c>
      <c r="BG180" s="55">
        <v>0</v>
      </c>
      <c r="BH180" s="56">
        <v>0</v>
      </c>
      <c r="BI180" s="55">
        <v>0</v>
      </c>
      <c r="BJ180" s="56">
        <v>0</v>
      </c>
      <c r="BK180" s="55">
        <v>0</v>
      </c>
      <c r="BL180" s="56">
        <v>0</v>
      </c>
      <c r="BM180" s="55">
        <v>0</v>
      </c>
      <c r="BN180" s="56">
        <v>0</v>
      </c>
      <c r="BO180" s="55">
        <v>0</v>
      </c>
      <c r="BP180" s="56">
        <v>0</v>
      </c>
      <c r="BQ180" s="55">
        <v>0</v>
      </c>
      <c r="BR180" s="56">
        <v>0</v>
      </c>
      <c r="BS180" s="55">
        <v>0</v>
      </c>
      <c r="BT180" s="56">
        <v>0</v>
      </c>
      <c r="BU180" s="55">
        <v>0</v>
      </c>
      <c r="BV180" s="56">
        <v>0</v>
      </c>
      <c r="BW180" s="55">
        <v>0</v>
      </c>
      <c r="BX180" s="56">
        <v>0</v>
      </c>
      <c r="BY180" s="55">
        <v>0</v>
      </c>
      <c r="BZ180" s="56">
        <v>0</v>
      </c>
      <c r="CA180" s="57">
        <v>0</v>
      </c>
      <c r="CB180" s="3"/>
      <c r="CC180" s="32"/>
      <c r="CD180" s="3"/>
      <c r="CE180" s="33"/>
      <c r="CF180" s="3"/>
      <c r="CG180" s="54">
        <v>0</v>
      </c>
      <c r="CH180" s="55">
        <v>0</v>
      </c>
      <c r="CI180" s="56">
        <v>0</v>
      </c>
      <c r="CJ180" s="55">
        <v>0</v>
      </c>
      <c r="CK180" s="56">
        <v>0</v>
      </c>
      <c r="CL180" s="55">
        <v>0</v>
      </c>
      <c r="CM180" s="56">
        <v>0</v>
      </c>
      <c r="CN180" s="55">
        <v>0</v>
      </c>
      <c r="CO180" s="56">
        <v>0</v>
      </c>
      <c r="CP180" s="55">
        <v>0</v>
      </c>
      <c r="CQ180" s="56">
        <v>0</v>
      </c>
      <c r="CR180" s="55">
        <v>0</v>
      </c>
      <c r="CS180" s="56">
        <v>0</v>
      </c>
      <c r="CT180" s="55">
        <v>0</v>
      </c>
      <c r="CU180" s="56">
        <v>0</v>
      </c>
      <c r="CV180" s="55">
        <v>0</v>
      </c>
      <c r="CW180" s="56">
        <v>0</v>
      </c>
      <c r="CX180" s="55">
        <v>0</v>
      </c>
      <c r="CY180" s="56">
        <v>0</v>
      </c>
      <c r="CZ180" s="55">
        <v>0</v>
      </c>
      <c r="DA180" s="56">
        <v>0</v>
      </c>
      <c r="DB180" s="55">
        <v>0</v>
      </c>
      <c r="DC180" s="56">
        <v>0</v>
      </c>
      <c r="DD180" s="55">
        <v>0</v>
      </c>
      <c r="DE180" s="56">
        <v>0</v>
      </c>
      <c r="DF180" s="55">
        <v>0</v>
      </c>
      <c r="DG180" s="56">
        <v>0</v>
      </c>
      <c r="DH180" s="55">
        <v>0</v>
      </c>
      <c r="DI180" s="56">
        <v>0</v>
      </c>
      <c r="DJ180" s="55">
        <v>0</v>
      </c>
      <c r="DK180" s="56">
        <v>0</v>
      </c>
      <c r="DL180" s="55">
        <v>0</v>
      </c>
      <c r="DM180" s="56">
        <v>0</v>
      </c>
      <c r="DN180" s="55">
        <v>0</v>
      </c>
      <c r="DO180" s="56">
        <v>0</v>
      </c>
      <c r="DP180" s="57">
        <v>0</v>
      </c>
      <c r="DQ180" s="3"/>
      <c r="DR180" s="34"/>
      <c r="DS180" s="3"/>
      <c r="DT180" s="54">
        <v>0</v>
      </c>
      <c r="DU180" s="55">
        <v>0</v>
      </c>
      <c r="DV180" s="56">
        <v>0</v>
      </c>
      <c r="DW180" s="55">
        <v>0</v>
      </c>
      <c r="DX180" s="56">
        <v>0</v>
      </c>
      <c r="DY180" s="55">
        <v>0</v>
      </c>
      <c r="DZ180" s="56">
        <v>0</v>
      </c>
      <c r="EA180" s="55">
        <v>0</v>
      </c>
      <c r="EB180" s="56">
        <v>0</v>
      </c>
      <c r="EC180" s="55">
        <v>0</v>
      </c>
      <c r="ED180" s="56">
        <v>0</v>
      </c>
      <c r="EE180" s="55">
        <v>0</v>
      </c>
      <c r="EF180" s="56">
        <v>0</v>
      </c>
      <c r="EG180" s="55">
        <v>0</v>
      </c>
      <c r="EH180" s="56">
        <v>0</v>
      </c>
      <c r="EI180" s="55">
        <v>0</v>
      </c>
      <c r="EJ180" s="56">
        <v>0</v>
      </c>
      <c r="EK180" s="55">
        <v>0</v>
      </c>
      <c r="EL180" s="56">
        <v>0</v>
      </c>
      <c r="EM180" s="55">
        <v>0</v>
      </c>
      <c r="EN180" s="56">
        <v>0</v>
      </c>
      <c r="EO180" s="55">
        <v>0</v>
      </c>
      <c r="EP180" s="56">
        <v>0</v>
      </c>
      <c r="EQ180" s="55">
        <v>0</v>
      </c>
      <c r="ER180" s="56">
        <v>0</v>
      </c>
      <c r="ES180" s="55">
        <v>0</v>
      </c>
      <c r="ET180" s="56">
        <v>0</v>
      </c>
      <c r="EU180" s="55">
        <v>0</v>
      </c>
      <c r="EV180" s="56">
        <v>0</v>
      </c>
      <c r="EW180" s="55">
        <v>0</v>
      </c>
      <c r="EX180" s="56">
        <v>0</v>
      </c>
      <c r="EY180" s="55">
        <v>0</v>
      </c>
      <c r="EZ180" s="56">
        <v>0</v>
      </c>
      <c r="FA180" s="55">
        <v>0</v>
      </c>
      <c r="FB180" s="56">
        <v>0</v>
      </c>
      <c r="FC180" s="57">
        <v>0</v>
      </c>
      <c r="FD180" s="3"/>
      <c r="FE180" s="35"/>
      <c r="FF180" s="3"/>
      <c r="FG180" s="36"/>
      <c r="FI180" s="58" t="b">
        <v>1</v>
      </c>
    </row>
    <row r="181" spans="1:165" hidden="1" outlineLevel="1">
      <c r="B181" s="45">
        <v>168</v>
      </c>
      <c r="C181" s="46" t="s">
        <v>19</v>
      </c>
      <c r="E181" s="47">
        <v>0</v>
      </c>
      <c r="F181" s="48">
        <v>0</v>
      </c>
      <c r="G181" s="49">
        <v>0</v>
      </c>
      <c r="H181" s="48">
        <v>0</v>
      </c>
      <c r="I181" s="49">
        <v>0</v>
      </c>
      <c r="J181" s="48">
        <v>0</v>
      </c>
      <c r="K181" s="49">
        <v>0</v>
      </c>
      <c r="L181" s="48">
        <v>0</v>
      </c>
      <c r="M181" s="49">
        <v>0</v>
      </c>
      <c r="N181" s="48">
        <v>0</v>
      </c>
      <c r="O181" s="49">
        <v>0</v>
      </c>
      <c r="P181" s="48">
        <v>0</v>
      </c>
      <c r="Q181" s="49">
        <v>0</v>
      </c>
      <c r="R181" s="48">
        <v>0</v>
      </c>
      <c r="S181" s="49">
        <v>0</v>
      </c>
      <c r="T181" s="48">
        <v>0</v>
      </c>
      <c r="U181" s="49">
        <v>0</v>
      </c>
      <c r="V181" s="48">
        <v>0</v>
      </c>
      <c r="W181" s="49">
        <v>0</v>
      </c>
      <c r="X181" s="48">
        <v>0</v>
      </c>
      <c r="Y181" s="49">
        <v>0</v>
      </c>
      <c r="Z181" s="48">
        <v>0</v>
      </c>
      <c r="AA181" s="49">
        <v>0</v>
      </c>
      <c r="AB181" s="48">
        <v>0</v>
      </c>
      <c r="AC181" s="49">
        <v>0</v>
      </c>
      <c r="AD181" s="48">
        <v>0</v>
      </c>
      <c r="AE181" s="49">
        <v>0</v>
      </c>
      <c r="AF181" s="48">
        <v>0</v>
      </c>
      <c r="AG181" s="49">
        <v>0</v>
      </c>
      <c r="AH181" s="48">
        <v>0</v>
      </c>
      <c r="AI181" s="49">
        <v>0</v>
      </c>
      <c r="AJ181" s="48">
        <v>0</v>
      </c>
      <c r="AK181" s="49">
        <v>0</v>
      </c>
      <c r="AL181" s="48">
        <v>0</v>
      </c>
      <c r="AM181" s="49">
        <v>0</v>
      </c>
      <c r="AN181" s="50">
        <v>0</v>
      </c>
      <c r="AO181" s="3"/>
      <c r="AP181" s="21"/>
      <c r="AQ181" s="3"/>
      <c r="AR181" s="47">
        <v>0</v>
      </c>
      <c r="AS181" s="48">
        <v>0</v>
      </c>
      <c r="AT181" s="49">
        <v>0</v>
      </c>
      <c r="AU181" s="48">
        <v>0</v>
      </c>
      <c r="AV181" s="49">
        <v>0</v>
      </c>
      <c r="AW181" s="48">
        <v>0</v>
      </c>
      <c r="AX181" s="49">
        <v>0</v>
      </c>
      <c r="AY181" s="48">
        <v>0</v>
      </c>
      <c r="AZ181" s="49">
        <v>0</v>
      </c>
      <c r="BA181" s="48">
        <v>0</v>
      </c>
      <c r="BB181" s="49">
        <v>0</v>
      </c>
      <c r="BC181" s="48">
        <v>0</v>
      </c>
      <c r="BD181" s="49">
        <v>0</v>
      </c>
      <c r="BE181" s="48">
        <v>0</v>
      </c>
      <c r="BF181" s="49">
        <v>0</v>
      </c>
      <c r="BG181" s="48">
        <v>0</v>
      </c>
      <c r="BH181" s="49">
        <v>0</v>
      </c>
      <c r="BI181" s="48">
        <v>0</v>
      </c>
      <c r="BJ181" s="49">
        <v>0</v>
      </c>
      <c r="BK181" s="48">
        <v>0</v>
      </c>
      <c r="BL181" s="49">
        <v>0</v>
      </c>
      <c r="BM181" s="48">
        <v>0</v>
      </c>
      <c r="BN181" s="49">
        <v>0</v>
      </c>
      <c r="BO181" s="48">
        <v>0</v>
      </c>
      <c r="BP181" s="49">
        <v>0</v>
      </c>
      <c r="BQ181" s="48">
        <v>0</v>
      </c>
      <c r="BR181" s="49">
        <v>0</v>
      </c>
      <c r="BS181" s="48">
        <v>0</v>
      </c>
      <c r="BT181" s="49">
        <v>0</v>
      </c>
      <c r="BU181" s="48">
        <v>0</v>
      </c>
      <c r="BV181" s="49">
        <v>0</v>
      </c>
      <c r="BW181" s="48">
        <v>0</v>
      </c>
      <c r="BX181" s="49">
        <v>0</v>
      </c>
      <c r="BY181" s="48">
        <v>0</v>
      </c>
      <c r="BZ181" s="49">
        <v>0</v>
      </c>
      <c r="CA181" s="50">
        <v>0</v>
      </c>
      <c r="CB181" s="3"/>
      <c r="CC181" s="32"/>
      <c r="CD181" s="3"/>
      <c r="CE181" s="33"/>
      <c r="CF181" s="3"/>
      <c r="CG181" s="47">
        <v>0</v>
      </c>
      <c r="CH181" s="48">
        <v>0</v>
      </c>
      <c r="CI181" s="49">
        <v>0</v>
      </c>
      <c r="CJ181" s="48">
        <v>0</v>
      </c>
      <c r="CK181" s="49">
        <v>0</v>
      </c>
      <c r="CL181" s="48">
        <v>0</v>
      </c>
      <c r="CM181" s="49">
        <v>0</v>
      </c>
      <c r="CN181" s="48">
        <v>0</v>
      </c>
      <c r="CO181" s="49">
        <v>0</v>
      </c>
      <c r="CP181" s="48">
        <v>0</v>
      </c>
      <c r="CQ181" s="49">
        <v>0</v>
      </c>
      <c r="CR181" s="48">
        <v>0</v>
      </c>
      <c r="CS181" s="49">
        <v>0</v>
      </c>
      <c r="CT181" s="48">
        <v>0</v>
      </c>
      <c r="CU181" s="49">
        <v>0</v>
      </c>
      <c r="CV181" s="48">
        <v>0</v>
      </c>
      <c r="CW181" s="49">
        <v>0</v>
      </c>
      <c r="CX181" s="48">
        <v>0</v>
      </c>
      <c r="CY181" s="49">
        <v>0</v>
      </c>
      <c r="CZ181" s="48">
        <v>0</v>
      </c>
      <c r="DA181" s="49">
        <v>0</v>
      </c>
      <c r="DB181" s="48">
        <v>0</v>
      </c>
      <c r="DC181" s="49">
        <v>0</v>
      </c>
      <c r="DD181" s="48">
        <v>0</v>
      </c>
      <c r="DE181" s="49">
        <v>0</v>
      </c>
      <c r="DF181" s="48">
        <v>0</v>
      </c>
      <c r="DG181" s="49">
        <v>0</v>
      </c>
      <c r="DH181" s="48">
        <v>0</v>
      </c>
      <c r="DI181" s="49">
        <v>0</v>
      </c>
      <c r="DJ181" s="48">
        <v>0</v>
      </c>
      <c r="DK181" s="49">
        <v>0</v>
      </c>
      <c r="DL181" s="48">
        <v>0</v>
      </c>
      <c r="DM181" s="49">
        <v>0</v>
      </c>
      <c r="DN181" s="48">
        <v>0</v>
      </c>
      <c r="DO181" s="49">
        <v>0</v>
      </c>
      <c r="DP181" s="50">
        <v>0</v>
      </c>
      <c r="DQ181" s="3"/>
      <c r="DR181" s="34"/>
      <c r="DS181" s="3"/>
      <c r="DT181" s="47">
        <v>0</v>
      </c>
      <c r="DU181" s="48">
        <v>0</v>
      </c>
      <c r="DV181" s="49">
        <v>0</v>
      </c>
      <c r="DW181" s="48">
        <v>0</v>
      </c>
      <c r="DX181" s="49">
        <v>0</v>
      </c>
      <c r="DY181" s="48">
        <v>0</v>
      </c>
      <c r="DZ181" s="49">
        <v>0</v>
      </c>
      <c r="EA181" s="48">
        <v>0</v>
      </c>
      <c r="EB181" s="49">
        <v>0</v>
      </c>
      <c r="EC181" s="48">
        <v>0</v>
      </c>
      <c r="ED181" s="49">
        <v>0</v>
      </c>
      <c r="EE181" s="48">
        <v>0</v>
      </c>
      <c r="EF181" s="49">
        <v>0</v>
      </c>
      <c r="EG181" s="48">
        <v>0</v>
      </c>
      <c r="EH181" s="49">
        <v>0</v>
      </c>
      <c r="EI181" s="48">
        <v>0</v>
      </c>
      <c r="EJ181" s="49">
        <v>0</v>
      </c>
      <c r="EK181" s="48">
        <v>0</v>
      </c>
      <c r="EL181" s="49">
        <v>0</v>
      </c>
      <c r="EM181" s="48">
        <v>0</v>
      </c>
      <c r="EN181" s="49">
        <v>0</v>
      </c>
      <c r="EO181" s="48">
        <v>0</v>
      </c>
      <c r="EP181" s="49">
        <v>0</v>
      </c>
      <c r="EQ181" s="48">
        <v>0</v>
      </c>
      <c r="ER181" s="49">
        <v>0</v>
      </c>
      <c r="ES181" s="48">
        <v>0</v>
      </c>
      <c r="ET181" s="49">
        <v>0</v>
      </c>
      <c r="EU181" s="48">
        <v>0</v>
      </c>
      <c r="EV181" s="49">
        <v>0</v>
      </c>
      <c r="EW181" s="48">
        <v>0</v>
      </c>
      <c r="EX181" s="49">
        <v>0</v>
      </c>
      <c r="EY181" s="48">
        <v>0</v>
      </c>
      <c r="EZ181" s="49">
        <v>0</v>
      </c>
      <c r="FA181" s="48">
        <v>0</v>
      </c>
      <c r="FB181" s="49">
        <v>0</v>
      </c>
      <c r="FC181" s="50">
        <v>0</v>
      </c>
      <c r="FD181" s="3"/>
      <c r="FE181" s="35"/>
      <c r="FF181" s="3"/>
      <c r="FG181" s="36"/>
      <c r="FI181" s="51" t="b">
        <v>1</v>
      </c>
    </row>
    <row r="182" spans="1:165" hidden="1" outlineLevel="1">
      <c r="B182" s="59">
        <v>169</v>
      </c>
      <c r="C182" s="60" t="s">
        <v>20</v>
      </c>
      <c r="E182" s="61">
        <v>0</v>
      </c>
      <c r="F182" s="62">
        <v>0</v>
      </c>
      <c r="G182" s="63">
        <v>0</v>
      </c>
      <c r="H182" s="62">
        <v>0</v>
      </c>
      <c r="I182" s="63">
        <v>0</v>
      </c>
      <c r="J182" s="62">
        <v>0</v>
      </c>
      <c r="K182" s="63">
        <v>0</v>
      </c>
      <c r="L182" s="62">
        <v>0</v>
      </c>
      <c r="M182" s="63">
        <v>0</v>
      </c>
      <c r="N182" s="62">
        <v>0</v>
      </c>
      <c r="O182" s="63">
        <v>0</v>
      </c>
      <c r="P182" s="62">
        <v>0</v>
      </c>
      <c r="Q182" s="63">
        <v>0</v>
      </c>
      <c r="R182" s="62">
        <v>0</v>
      </c>
      <c r="S182" s="63">
        <v>0</v>
      </c>
      <c r="T182" s="62">
        <v>0</v>
      </c>
      <c r="U182" s="63">
        <v>0</v>
      </c>
      <c r="V182" s="62">
        <v>0</v>
      </c>
      <c r="W182" s="63">
        <v>0</v>
      </c>
      <c r="X182" s="62">
        <v>0</v>
      </c>
      <c r="Y182" s="63">
        <v>0</v>
      </c>
      <c r="Z182" s="62">
        <v>0</v>
      </c>
      <c r="AA182" s="63">
        <v>0</v>
      </c>
      <c r="AB182" s="62">
        <v>0</v>
      </c>
      <c r="AC182" s="63">
        <v>0</v>
      </c>
      <c r="AD182" s="62">
        <v>0</v>
      </c>
      <c r="AE182" s="63">
        <v>0</v>
      </c>
      <c r="AF182" s="62">
        <v>0</v>
      </c>
      <c r="AG182" s="63">
        <v>0</v>
      </c>
      <c r="AH182" s="62">
        <v>0</v>
      </c>
      <c r="AI182" s="63">
        <v>0</v>
      </c>
      <c r="AJ182" s="62">
        <v>0</v>
      </c>
      <c r="AK182" s="63">
        <v>0</v>
      </c>
      <c r="AL182" s="62">
        <v>0</v>
      </c>
      <c r="AM182" s="63">
        <v>0</v>
      </c>
      <c r="AN182" s="64">
        <v>0</v>
      </c>
      <c r="AO182" s="3"/>
      <c r="AP182" s="21"/>
      <c r="AQ182" s="3"/>
      <c r="AR182" s="61">
        <v>0</v>
      </c>
      <c r="AS182" s="62">
        <v>0</v>
      </c>
      <c r="AT182" s="63">
        <v>0</v>
      </c>
      <c r="AU182" s="62">
        <v>0</v>
      </c>
      <c r="AV182" s="63">
        <v>0</v>
      </c>
      <c r="AW182" s="62">
        <v>0</v>
      </c>
      <c r="AX182" s="63">
        <v>0</v>
      </c>
      <c r="AY182" s="62">
        <v>0</v>
      </c>
      <c r="AZ182" s="63">
        <v>0</v>
      </c>
      <c r="BA182" s="62">
        <v>0</v>
      </c>
      <c r="BB182" s="63">
        <v>0</v>
      </c>
      <c r="BC182" s="62">
        <v>0</v>
      </c>
      <c r="BD182" s="63">
        <v>0</v>
      </c>
      <c r="BE182" s="62">
        <v>0</v>
      </c>
      <c r="BF182" s="63">
        <v>0</v>
      </c>
      <c r="BG182" s="62">
        <v>0</v>
      </c>
      <c r="BH182" s="63">
        <v>0</v>
      </c>
      <c r="BI182" s="62">
        <v>0</v>
      </c>
      <c r="BJ182" s="63">
        <v>0</v>
      </c>
      <c r="BK182" s="62">
        <v>0</v>
      </c>
      <c r="BL182" s="63">
        <v>0</v>
      </c>
      <c r="BM182" s="62">
        <v>0</v>
      </c>
      <c r="BN182" s="63">
        <v>0</v>
      </c>
      <c r="BO182" s="62">
        <v>0</v>
      </c>
      <c r="BP182" s="63">
        <v>0</v>
      </c>
      <c r="BQ182" s="62">
        <v>0</v>
      </c>
      <c r="BR182" s="63">
        <v>0</v>
      </c>
      <c r="BS182" s="62">
        <v>0</v>
      </c>
      <c r="BT182" s="63">
        <v>0</v>
      </c>
      <c r="BU182" s="62">
        <v>0</v>
      </c>
      <c r="BV182" s="63">
        <v>0</v>
      </c>
      <c r="BW182" s="62">
        <v>0</v>
      </c>
      <c r="BX182" s="63">
        <v>0</v>
      </c>
      <c r="BY182" s="62">
        <v>0</v>
      </c>
      <c r="BZ182" s="63">
        <v>0</v>
      </c>
      <c r="CA182" s="64">
        <v>0</v>
      </c>
      <c r="CB182" s="3"/>
      <c r="CC182" s="32"/>
      <c r="CD182" s="3"/>
      <c r="CE182" s="33"/>
      <c r="CF182" s="3"/>
      <c r="CG182" s="61">
        <v>0</v>
      </c>
      <c r="CH182" s="62">
        <v>0</v>
      </c>
      <c r="CI182" s="63">
        <v>0</v>
      </c>
      <c r="CJ182" s="62">
        <v>0</v>
      </c>
      <c r="CK182" s="63">
        <v>0</v>
      </c>
      <c r="CL182" s="62">
        <v>0</v>
      </c>
      <c r="CM182" s="63">
        <v>0</v>
      </c>
      <c r="CN182" s="62">
        <v>0</v>
      </c>
      <c r="CO182" s="63">
        <v>0</v>
      </c>
      <c r="CP182" s="62">
        <v>0</v>
      </c>
      <c r="CQ182" s="63">
        <v>0</v>
      </c>
      <c r="CR182" s="62">
        <v>0</v>
      </c>
      <c r="CS182" s="63">
        <v>0</v>
      </c>
      <c r="CT182" s="62">
        <v>0</v>
      </c>
      <c r="CU182" s="63">
        <v>0</v>
      </c>
      <c r="CV182" s="62">
        <v>0</v>
      </c>
      <c r="CW182" s="63">
        <v>0</v>
      </c>
      <c r="CX182" s="62">
        <v>0</v>
      </c>
      <c r="CY182" s="63">
        <v>0</v>
      </c>
      <c r="CZ182" s="62">
        <v>0</v>
      </c>
      <c r="DA182" s="63">
        <v>0</v>
      </c>
      <c r="DB182" s="62">
        <v>0</v>
      </c>
      <c r="DC182" s="63">
        <v>0</v>
      </c>
      <c r="DD182" s="62">
        <v>0</v>
      </c>
      <c r="DE182" s="63">
        <v>0</v>
      </c>
      <c r="DF182" s="62">
        <v>0</v>
      </c>
      <c r="DG182" s="63">
        <v>0</v>
      </c>
      <c r="DH182" s="62">
        <v>0</v>
      </c>
      <c r="DI182" s="63">
        <v>0</v>
      </c>
      <c r="DJ182" s="62">
        <v>0</v>
      </c>
      <c r="DK182" s="63">
        <v>0</v>
      </c>
      <c r="DL182" s="62">
        <v>0</v>
      </c>
      <c r="DM182" s="63">
        <v>0</v>
      </c>
      <c r="DN182" s="62">
        <v>0</v>
      </c>
      <c r="DO182" s="63">
        <v>0</v>
      </c>
      <c r="DP182" s="64">
        <v>0</v>
      </c>
      <c r="DQ182" s="3"/>
      <c r="DR182" s="34"/>
      <c r="DS182" s="3"/>
      <c r="DT182" s="61">
        <v>0</v>
      </c>
      <c r="DU182" s="62">
        <v>0</v>
      </c>
      <c r="DV182" s="63">
        <v>0</v>
      </c>
      <c r="DW182" s="62">
        <v>0</v>
      </c>
      <c r="DX182" s="63">
        <v>0</v>
      </c>
      <c r="DY182" s="62">
        <v>0</v>
      </c>
      <c r="DZ182" s="63">
        <v>0</v>
      </c>
      <c r="EA182" s="62">
        <v>0</v>
      </c>
      <c r="EB182" s="63">
        <v>0</v>
      </c>
      <c r="EC182" s="62">
        <v>0</v>
      </c>
      <c r="ED182" s="63">
        <v>0</v>
      </c>
      <c r="EE182" s="62">
        <v>0</v>
      </c>
      <c r="EF182" s="63">
        <v>0</v>
      </c>
      <c r="EG182" s="62">
        <v>0</v>
      </c>
      <c r="EH182" s="63">
        <v>0</v>
      </c>
      <c r="EI182" s="62">
        <v>0</v>
      </c>
      <c r="EJ182" s="63">
        <v>0</v>
      </c>
      <c r="EK182" s="62">
        <v>0</v>
      </c>
      <c r="EL182" s="63">
        <v>0</v>
      </c>
      <c r="EM182" s="62">
        <v>0</v>
      </c>
      <c r="EN182" s="63">
        <v>0</v>
      </c>
      <c r="EO182" s="62">
        <v>0</v>
      </c>
      <c r="EP182" s="63">
        <v>0</v>
      </c>
      <c r="EQ182" s="62">
        <v>0</v>
      </c>
      <c r="ER182" s="63">
        <v>0</v>
      </c>
      <c r="ES182" s="62">
        <v>0</v>
      </c>
      <c r="ET182" s="63">
        <v>0</v>
      </c>
      <c r="EU182" s="62">
        <v>0</v>
      </c>
      <c r="EV182" s="63">
        <v>0</v>
      </c>
      <c r="EW182" s="62">
        <v>0</v>
      </c>
      <c r="EX182" s="63">
        <v>0</v>
      </c>
      <c r="EY182" s="62">
        <v>0</v>
      </c>
      <c r="EZ182" s="63">
        <v>0</v>
      </c>
      <c r="FA182" s="62">
        <v>0</v>
      </c>
      <c r="FB182" s="63">
        <v>0</v>
      </c>
      <c r="FC182" s="64">
        <v>0</v>
      </c>
      <c r="FD182" s="3"/>
      <c r="FE182" s="35"/>
      <c r="FF182" s="3"/>
      <c r="FG182" s="36"/>
      <c r="FI182" s="65" t="b">
        <v>1</v>
      </c>
    </row>
    <row r="183" spans="1:165" hidden="1" outlineLevel="1">
      <c r="B183" s="66">
        <v>170</v>
      </c>
      <c r="C183" s="67" t="s">
        <v>21</v>
      </c>
      <c r="E183" s="68">
        <v>0</v>
      </c>
      <c r="F183" s="69">
        <v>0</v>
      </c>
      <c r="G183" s="70">
        <v>0</v>
      </c>
      <c r="H183" s="69">
        <v>0</v>
      </c>
      <c r="I183" s="70">
        <v>0</v>
      </c>
      <c r="J183" s="69">
        <v>0</v>
      </c>
      <c r="K183" s="70">
        <v>0</v>
      </c>
      <c r="L183" s="69">
        <v>0</v>
      </c>
      <c r="M183" s="70">
        <v>0</v>
      </c>
      <c r="N183" s="69">
        <v>0</v>
      </c>
      <c r="O183" s="70">
        <v>0</v>
      </c>
      <c r="P183" s="69">
        <v>0</v>
      </c>
      <c r="Q183" s="70">
        <v>0</v>
      </c>
      <c r="R183" s="69">
        <v>0</v>
      </c>
      <c r="S183" s="70">
        <v>0</v>
      </c>
      <c r="T183" s="69">
        <v>0</v>
      </c>
      <c r="U183" s="70">
        <v>0</v>
      </c>
      <c r="V183" s="69">
        <v>0</v>
      </c>
      <c r="W183" s="70">
        <v>0</v>
      </c>
      <c r="X183" s="69">
        <v>0</v>
      </c>
      <c r="Y183" s="70">
        <v>0</v>
      </c>
      <c r="Z183" s="69">
        <v>0</v>
      </c>
      <c r="AA183" s="70">
        <v>0</v>
      </c>
      <c r="AB183" s="69">
        <v>0</v>
      </c>
      <c r="AC183" s="70">
        <v>0</v>
      </c>
      <c r="AD183" s="69">
        <v>0</v>
      </c>
      <c r="AE183" s="70">
        <v>0</v>
      </c>
      <c r="AF183" s="69">
        <v>0</v>
      </c>
      <c r="AG183" s="70">
        <v>0</v>
      </c>
      <c r="AH183" s="69">
        <v>0</v>
      </c>
      <c r="AI183" s="70">
        <v>0</v>
      </c>
      <c r="AJ183" s="69">
        <v>0</v>
      </c>
      <c r="AK183" s="70">
        <v>0</v>
      </c>
      <c r="AL183" s="69">
        <v>0</v>
      </c>
      <c r="AM183" s="70">
        <v>0</v>
      </c>
      <c r="AN183" s="71">
        <v>0</v>
      </c>
      <c r="AO183" s="3"/>
      <c r="AP183" s="21"/>
      <c r="AQ183" s="3"/>
      <c r="AR183" s="68">
        <v>0</v>
      </c>
      <c r="AS183" s="69">
        <v>0</v>
      </c>
      <c r="AT183" s="70">
        <v>0</v>
      </c>
      <c r="AU183" s="69">
        <v>0</v>
      </c>
      <c r="AV183" s="70">
        <v>0</v>
      </c>
      <c r="AW183" s="69">
        <v>0</v>
      </c>
      <c r="AX183" s="70">
        <v>0</v>
      </c>
      <c r="AY183" s="69">
        <v>0</v>
      </c>
      <c r="AZ183" s="70">
        <v>0</v>
      </c>
      <c r="BA183" s="69">
        <v>0</v>
      </c>
      <c r="BB183" s="70">
        <v>0</v>
      </c>
      <c r="BC183" s="69">
        <v>0</v>
      </c>
      <c r="BD183" s="70">
        <v>0</v>
      </c>
      <c r="BE183" s="69">
        <v>0</v>
      </c>
      <c r="BF183" s="70">
        <v>0</v>
      </c>
      <c r="BG183" s="69">
        <v>0</v>
      </c>
      <c r="BH183" s="70">
        <v>0</v>
      </c>
      <c r="BI183" s="69">
        <v>0</v>
      </c>
      <c r="BJ183" s="70">
        <v>0</v>
      </c>
      <c r="BK183" s="69">
        <v>0</v>
      </c>
      <c r="BL183" s="70">
        <v>0</v>
      </c>
      <c r="BM183" s="69">
        <v>0</v>
      </c>
      <c r="BN183" s="70">
        <v>0</v>
      </c>
      <c r="BO183" s="69">
        <v>0</v>
      </c>
      <c r="BP183" s="70">
        <v>0</v>
      </c>
      <c r="BQ183" s="69">
        <v>0</v>
      </c>
      <c r="BR183" s="70">
        <v>0</v>
      </c>
      <c r="BS183" s="69">
        <v>0</v>
      </c>
      <c r="BT183" s="70">
        <v>0</v>
      </c>
      <c r="BU183" s="69">
        <v>0</v>
      </c>
      <c r="BV183" s="70">
        <v>0</v>
      </c>
      <c r="BW183" s="69">
        <v>0</v>
      </c>
      <c r="BX183" s="70">
        <v>0</v>
      </c>
      <c r="BY183" s="69">
        <v>0</v>
      </c>
      <c r="BZ183" s="70">
        <v>0</v>
      </c>
      <c r="CA183" s="71">
        <v>0</v>
      </c>
      <c r="CB183" s="3"/>
      <c r="CC183" s="32"/>
      <c r="CD183" s="3"/>
      <c r="CE183" s="33"/>
      <c r="CF183" s="3"/>
      <c r="CG183" s="68">
        <v>0</v>
      </c>
      <c r="CH183" s="69">
        <v>0</v>
      </c>
      <c r="CI183" s="70">
        <v>0</v>
      </c>
      <c r="CJ183" s="69">
        <v>0</v>
      </c>
      <c r="CK183" s="70">
        <v>0</v>
      </c>
      <c r="CL183" s="69">
        <v>0</v>
      </c>
      <c r="CM183" s="70">
        <v>0</v>
      </c>
      <c r="CN183" s="69">
        <v>0</v>
      </c>
      <c r="CO183" s="70">
        <v>0</v>
      </c>
      <c r="CP183" s="69">
        <v>0</v>
      </c>
      <c r="CQ183" s="70">
        <v>0</v>
      </c>
      <c r="CR183" s="69">
        <v>0</v>
      </c>
      <c r="CS183" s="70">
        <v>0</v>
      </c>
      <c r="CT183" s="69">
        <v>0</v>
      </c>
      <c r="CU183" s="70">
        <v>0</v>
      </c>
      <c r="CV183" s="69">
        <v>0</v>
      </c>
      <c r="CW183" s="70">
        <v>0</v>
      </c>
      <c r="CX183" s="69">
        <v>0</v>
      </c>
      <c r="CY183" s="70">
        <v>0</v>
      </c>
      <c r="CZ183" s="69">
        <v>0</v>
      </c>
      <c r="DA183" s="70">
        <v>0</v>
      </c>
      <c r="DB183" s="69">
        <v>0</v>
      </c>
      <c r="DC183" s="70">
        <v>0</v>
      </c>
      <c r="DD183" s="69">
        <v>0</v>
      </c>
      <c r="DE183" s="70">
        <v>0</v>
      </c>
      <c r="DF183" s="69">
        <v>0</v>
      </c>
      <c r="DG183" s="70">
        <v>0</v>
      </c>
      <c r="DH183" s="69">
        <v>0</v>
      </c>
      <c r="DI183" s="70">
        <v>0</v>
      </c>
      <c r="DJ183" s="69">
        <v>0</v>
      </c>
      <c r="DK183" s="70">
        <v>0</v>
      </c>
      <c r="DL183" s="69">
        <v>0</v>
      </c>
      <c r="DM183" s="70">
        <v>0</v>
      </c>
      <c r="DN183" s="69">
        <v>0</v>
      </c>
      <c r="DO183" s="70">
        <v>0</v>
      </c>
      <c r="DP183" s="71">
        <v>0</v>
      </c>
      <c r="DQ183" s="3"/>
      <c r="DR183" s="34"/>
      <c r="DS183" s="3"/>
      <c r="DT183" s="68">
        <v>0</v>
      </c>
      <c r="DU183" s="69">
        <v>0</v>
      </c>
      <c r="DV183" s="70">
        <v>0</v>
      </c>
      <c r="DW183" s="69">
        <v>0</v>
      </c>
      <c r="DX183" s="70">
        <v>0</v>
      </c>
      <c r="DY183" s="69">
        <v>0</v>
      </c>
      <c r="DZ183" s="70">
        <v>0</v>
      </c>
      <c r="EA183" s="69">
        <v>0</v>
      </c>
      <c r="EB183" s="70">
        <v>0</v>
      </c>
      <c r="EC183" s="69">
        <v>0</v>
      </c>
      <c r="ED183" s="70">
        <v>0</v>
      </c>
      <c r="EE183" s="69">
        <v>0</v>
      </c>
      <c r="EF183" s="70">
        <v>0</v>
      </c>
      <c r="EG183" s="69">
        <v>0</v>
      </c>
      <c r="EH183" s="70">
        <v>0</v>
      </c>
      <c r="EI183" s="69">
        <v>0</v>
      </c>
      <c r="EJ183" s="70">
        <v>0</v>
      </c>
      <c r="EK183" s="69">
        <v>0</v>
      </c>
      <c r="EL183" s="70">
        <v>0</v>
      </c>
      <c r="EM183" s="69">
        <v>0</v>
      </c>
      <c r="EN183" s="70">
        <v>0</v>
      </c>
      <c r="EO183" s="69">
        <v>0</v>
      </c>
      <c r="EP183" s="70">
        <v>0</v>
      </c>
      <c r="EQ183" s="69">
        <v>0</v>
      </c>
      <c r="ER183" s="70">
        <v>0</v>
      </c>
      <c r="ES183" s="69">
        <v>0</v>
      </c>
      <c r="ET183" s="70">
        <v>0</v>
      </c>
      <c r="EU183" s="69">
        <v>0</v>
      </c>
      <c r="EV183" s="70">
        <v>0</v>
      </c>
      <c r="EW183" s="69">
        <v>0</v>
      </c>
      <c r="EX183" s="70">
        <v>0</v>
      </c>
      <c r="EY183" s="69">
        <v>0</v>
      </c>
      <c r="EZ183" s="70">
        <v>0</v>
      </c>
      <c r="FA183" s="69">
        <v>0</v>
      </c>
      <c r="FB183" s="70">
        <v>0</v>
      </c>
      <c r="FC183" s="71">
        <v>0</v>
      </c>
      <c r="FD183" s="3"/>
      <c r="FE183" s="35"/>
      <c r="FF183" s="3"/>
      <c r="FG183" s="36"/>
      <c r="FI183" s="72" t="b">
        <v>1</v>
      </c>
    </row>
    <row r="184" spans="1:165" outlineLevel="1">
      <c r="A184" s="1" t="s">
        <v>103</v>
      </c>
      <c r="B184" s="52">
        <v>171</v>
      </c>
      <c r="C184" s="73" t="s">
        <v>22</v>
      </c>
      <c r="E184" s="54">
        <v>-41481</v>
      </c>
      <c r="F184" s="55">
        <v>-38134</v>
      </c>
      <c r="G184" s="56">
        <v>-31215</v>
      </c>
      <c r="H184" s="55">
        <v>-31044</v>
      </c>
      <c r="I184" s="56">
        <v>-31044</v>
      </c>
      <c r="J184" s="55">
        <v>-31044</v>
      </c>
      <c r="K184" s="56">
        <v>34378</v>
      </c>
      <c r="L184" s="55">
        <v>34378</v>
      </c>
      <c r="M184" s="56">
        <v>35719</v>
      </c>
      <c r="N184" s="55">
        <v>16918</v>
      </c>
      <c r="O184" s="56">
        <v>-33611</v>
      </c>
      <c r="P184" s="55">
        <v>-33713</v>
      </c>
      <c r="Q184" s="56">
        <v>0</v>
      </c>
      <c r="R184" s="55">
        <v>0</v>
      </c>
      <c r="S184" s="56">
        <v>0</v>
      </c>
      <c r="T184" s="55">
        <v>0</v>
      </c>
      <c r="U184" s="56">
        <v>0</v>
      </c>
      <c r="V184" s="55">
        <v>0</v>
      </c>
      <c r="W184" s="56">
        <v>0</v>
      </c>
      <c r="X184" s="55">
        <v>0</v>
      </c>
      <c r="Y184" s="56">
        <v>0</v>
      </c>
      <c r="Z184" s="55">
        <v>0</v>
      </c>
      <c r="AA184" s="56">
        <v>0</v>
      </c>
      <c r="AB184" s="55">
        <v>0</v>
      </c>
      <c r="AC184" s="56">
        <v>0</v>
      </c>
      <c r="AD184" s="55">
        <v>0</v>
      </c>
      <c r="AE184" s="56">
        <v>0</v>
      </c>
      <c r="AF184" s="55">
        <v>0</v>
      </c>
      <c r="AG184" s="56">
        <v>0</v>
      </c>
      <c r="AH184" s="55">
        <v>0</v>
      </c>
      <c r="AI184" s="56">
        <v>0</v>
      </c>
      <c r="AJ184" s="55">
        <v>0</v>
      </c>
      <c r="AK184" s="56">
        <v>0</v>
      </c>
      <c r="AL184" s="55">
        <v>0</v>
      </c>
      <c r="AM184" s="56">
        <v>0</v>
      </c>
      <c r="AN184" s="57">
        <v>0</v>
      </c>
      <c r="AO184" s="3"/>
      <c r="AP184" s="21"/>
      <c r="AQ184" s="3"/>
      <c r="AR184" s="54">
        <v>-8</v>
      </c>
      <c r="AS184" s="55">
        <v>-7</v>
      </c>
      <c r="AT184" s="56">
        <v>-5</v>
      </c>
      <c r="AU184" s="55">
        <v>-5</v>
      </c>
      <c r="AV184" s="56">
        <v>-5</v>
      </c>
      <c r="AW184" s="55">
        <v>-5</v>
      </c>
      <c r="AX184" s="56">
        <v>8</v>
      </c>
      <c r="AY184" s="55">
        <v>8</v>
      </c>
      <c r="AZ184" s="56">
        <v>8</v>
      </c>
      <c r="BA184" s="55">
        <v>4</v>
      </c>
      <c r="BB184" s="56">
        <v>-6</v>
      </c>
      <c r="BC184" s="55">
        <v>-5</v>
      </c>
      <c r="BD184" s="56">
        <v>0</v>
      </c>
      <c r="BE184" s="55">
        <v>0</v>
      </c>
      <c r="BF184" s="56">
        <v>0</v>
      </c>
      <c r="BG184" s="55">
        <v>0</v>
      </c>
      <c r="BH184" s="56">
        <v>0</v>
      </c>
      <c r="BI184" s="55">
        <v>0</v>
      </c>
      <c r="BJ184" s="56">
        <v>0</v>
      </c>
      <c r="BK184" s="55">
        <v>0</v>
      </c>
      <c r="BL184" s="56">
        <v>0</v>
      </c>
      <c r="BM184" s="55">
        <v>0</v>
      </c>
      <c r="BN184" s="56">
        <v>0</v>
      </c>
      <c r="BO184" s="55">
        <v>0</v>
      </c>
      <c r="BP184" s="56">
        <v>0</v>
      </c>
      <c r="BQ184" s="55">
        <v>0</v>
      </c>
      <c r="BR184" s="56">
        <v>0</v>
      </c>
      <c r="BS184" s="55">
        <v>0</v>
      </c>
      <c r="BT184" s="56">
        <v>0</v>
      </c>
      <c r="BU184" s="55">
        <v>0</v>
      </c>
      <c r="BV184" s="56">
        <v>0</v>
      </c>
      <c r="BW184" s="55">
        <v>0</v>
      </c>
      <c r="BX184" s="56">
        <v>0</v>
      </c>
      <c r="BY184" s="55">
        <v>0</v>
      </c>
      <c r="BZ184" s="56">
        <v>0</v>
      </c>
      <c r="CA184" s="57">
        <v>0</v>
      </c>
      <c r="CB184" s="3"/>
      <c r="CC184" s="32"/>
      <c r="CD184" s="3"/>
      <c r="CE184" s="33"/>
      <c r="CF184" s="3"/>
      <c r="CG184" s="54">
        <v>-32922</v>
      </c>
      <c r="CH184" s="55">
        <v>-30265</v>
      </c>
      <c r="CI184" s="56">
        <v>-24774</v>
      </c>
      <c r="CJ184" s="55">
        <v>-24638</v>
      </c>
      <c r="CK184" s="56">
        <v>-24638</v>
      </c>
      <c r="CL184" s="55">
        <v>-24638</v>
      </c>
      <c r="CM184" s="56">
        <v>24369</v>
      </c>
      <c r="CN184" s="55">
        <v>24369</v>
      </c>
      <c r="CO184" s="56">
        <v>25323</v>
      </c>
      <c r="CP184" s="55">
        <v>11220</v>
      </c>
      <c r="CQ184" s="56">
        <v>-26739</v>
      </c>
      <c r="CR184" s="55">
        <v>-26756</v>
      </c>
      <c r="CS184" s="56">
        <v>0</v>
      </c>
      <c r="CT184" s="55">
        <v>0</v>
      </c>
      <c r="CU184" s="56">
        <v>0</v>
      </c>
      <c r="CV184" s="55">
        <v>0</v>
      </c>
      <c r="CW184" s="56">
        <v>0</v>
      </c>
      <c r="CX184" s="55">
        <v>0</v>
      </c>
      <c r="CY184" s="56">
        <v>0</v>
      </c>
      <c r="CZ184" s="55">
        <v>0</v>
      </c>
      <c r="DA184" s="56">
        <v>0</v>
      </c>
      <c r="DB184" s="55">
        <v>0</v>
      </c>
      <c r="DC184" s="56">
        <v>0</v>
      </c>
      <c r="DD184" s="55">
        <v>0</v>
      </c>
      <c r="DE184" s="56">
        <v>0</v>
      </c>
      <c r="DF184" s="55">
        <v>0</v>
      </c>
      <c r="DG184" s="56">
        <v>0</v>
      </c>
      <c r="DH184" s="55">
        <v>0</v>
      </c>
      <c r="DI184" s="56">
        <v>0</v>
      </c>
      <c r="DJ184" s="55">
        <v>0</v>
      </c>
      <c r="DK184" s="56">
        <v>0</v>
      </c>
      <c r="DL184" s="55">
        <v>0</v>
      </c>
      <c r="DM184" s="56">
        <v>0</v>
      </c>
      <c r="DN184" s="55">
        <v>0</v>
      </c>
      <c r="DO184" s="56">
        <v>0</v>
      </c>
      <c r="DP184" s="57">
        <v>0</v>
      </c>
      <c r="DQ184" s="3"/>
      <c r="DR184" s="34"/>
      <c r="DS184" s="3"/>
      <c r="DT184" s="54">
        <v>-6</v>
      </c>
      <c r="DU184" s="55">
        <v>-5</v>
      </c>
      <c r="DV184" s="56">
        <v>-4</v>
      </c>
      <c r="DW184" s="55">
        <v>-4</v>
      </c>
      <c r="DX184" s="56">
        <v>-4</v>
      </c>
      <c r="DY184" s="55">
        <v>-4</v>
      </c>
      <c r="DZ184" s="56">
        <v>6</v>
      </c>
      <c r="EA184" s="55">
        <v>6</v>
      </c>
      <c r="EB184" s="56">
        <v>6</v>
      </c>
      <c r="EC184" s="55">
        <v>3</v>
      </c>
      <c r="ED184" s="56">
        <v>-4</v>
      </c>
      <c r="EE184" s="55">
        <v>-4</v>
      </c>
      <c r="EF184" s="56">
        <v>0</v>
      </c>
      <c r="EG184" s="55">
        <v>0</v>
      </c>
      <c r="EH184" s="56">
        <v>0</v>
      </c>
      <c r="EI184" s="55">
        <v>0</v>
      </c>
      <c r="EJ184" s="56">
        <v>0</v>
      </c>
      <c r="EK184" s="55">
        <v>0</v>
      </c>
      <c r="EL184" s="56">
        <v>0</v>
      </c>
      <c r="EM184" s="55">
        <v>0</v>
      </c>
      <c r="EN184" s="56">
        <v>0</v>
      </c>
      <c r="EO184" s="55">
        <v>0</v>
      </c>
      <c r="EP184" s="56">
        <v>0</v>
      </c>
      <c r="EQ184" s="55">
        <v>0</v>
      </c>
      <c r="ER184" s="56">
        <v>0</v>
      </c>
      <c r="ES184" s="55">
        <v>0</v>
      </c>
      <c r="ET184" s="56">
        <v>0</v>
      </c>
      <c r="EU184" s="55">
        <v>0</v>
      </c>
      <c r="EV184" s="56">
        <v>0</v>
      </c>
      <c r="EW184" s="55">
        <v>0</v>
      </c>
      <c r="EX184" s="56">
        <v>0</v>
      </c>
      <c r="EY184" s="55">
        <v>0</v>
      </c>
      <c r="EZ184" s="56">
        <v>0</v>
      </c>
      <c r="FA184" s="55">
        <v>0</v>
      </c>
      <c r="FB184" s="56">
        <v>0</v>
      </c>
      <c r="FC184" s="57">
        <v>0</v>
      </c>
      <c r="FD184" s="3"/>
      <c r="FE184" s="35"/>
      <c r="FF184" s="3"/>
      <c r="FG184" s="36"/>
      <c r="FI184" s="58" t="b">
        <v>0</v>
      </c>
    </row>
    <row r="185" spans="1:165" hidden="1" outlineLevel="1">
      <c r="B185" s="45">
        <v>172</v>
      </c>
      <c r="C185" s="74" t="s">
        <v>23</v>
      </c>
      <c r="E185" s="47">
        <v>0</v>
      </c>
      <c r="F185" s="48">
        <v>0</v>
      </c>
      <c r="G185" s="49">
        <v>0</v>
      </c>
      <c r="H185" s="48">
        <v>0</v>
      </c>
      <c r="I185" s="49">
        <v>0</v>
      </c>
      <c r="J185" s="48">
        <v>0</v>
      </c>
      <c r="K185" s="49">
        <v>0</v>
      </c>
      <c r="L185" s="48">
        <v>0</v>
      </c>
      <c r="M185" s="49">
        <v>0</v>
      </c>
      <c r="N185" s="48">
        <v>0</v>
      </c>
      <c r="O185" s="49">
        <v>0</v>
      </c>
      <c r="P185" s="48">
        <v>0</v>
      </c>
      <c r="Q185" s="49">
        <v>0</v>
      </c>
      <c r="R185" s="48">
        <v>0</v>
      </c>
      <c r="S185" s="49">
        <v>0</v>
      </c>
      <c r="T185" s="48">
        <v>0</v>
      </c>
      <c r="U185" s="49">
        <v>0</v>
      </c>
      <c r="V185" s="48">
        <v>0</v>
      </c>
      <c r="W185" s="49">
        <v>0</v>
      </c>
      <c r="X185" s="48">
        <v>0</v>
      </c>
      <c r="Y185" s="49">
        <v>0</v>
      </c>
      <c r="Z185" s="48">
        <v>0</v>
      </c>
      <c r="AA185" s="49">
        <v>0</v>
      </c>
      <c r="AB185" s="48">
        <v>0</v>
      </c>
      <c r="AC185" s="49">
        <v>0</v>
      </c>
      <c r="AD185" s="48">
        <v>0</v>
      </c>
      <c r="AE185" s="49">
        <v>0</v>
      </c>
      <c r="AF185" s="48">
        <v>0</v>
      </c>
      <c r="AG185" s="49">
        <v>0</v>
      </c>
      <c r="AH185" s="48">
        <v>0</v>
      </c>
      <c r="AI185" s="49">
        <v>0</v>
      </c>
      <c r="AJ185" s="48">
        <v>0</v>
      </c>
      <c r="AK185" s="49">
        <v>0</v>
      </c>
      <c r="AL185" s="48">
        <v>0</v>
      </c>
      <c r="AM185" s="49">
        <v>0</v>
      </c>
      <c r="AN185" s="50">
        <v>0</v>
      </c>
      <c r="AO185" s="3"/>
      <c r="AP185" s="21"/>
      <c r="AQ185" s="3"/>
      <c r="AR185" s="47">
        <v>0</v>
      </c>
      <c r="AS185" s="48">
        <v>0</v>
      </c>
      <c r="AT185" s="49">
        <v>0</v>
      </c>
      <c r="AU185" s="48">
        <v>0</v>
      </c>
      <c r="AV185" s="49">
        <v>0</v>
      </c>
      <c r="AW185" s="48">
        <v>0</v>
      </c>
      <c r="AX185" s="49">
        <v>0</v>
      </c>
      <c r="AY185" s="48">
        <v>0</v>
      </c>
      <c r="AZ185" s="49">
        <v>0</v>
      </c>
      <c r="BA185" s="48">
        <v>0</v>
      </c>
      <c r="BB185" s="49">
        <v>0</v>
      </c>
      <c r="BC185" s="48">
        <v>0</v>
      </c>
      <c r="BD185" s="49">
        <v>0</v>
      </c>
      <c r="BE185" s="48">
        <v>0</v>
      </c>
      <c r="BF185" s="49">
        <v>0</v>
      </c>
      <c r="BG185" s="48">
        <v>0</v>
      </c>
      <c r="BH185" s="49">
        <v>0</v>
      </c>
      <c r="BI185" s="48">
        <v>0</v>
      </c>
      <c r="BJ185" s="49">
        <v>0</v>
      </c>
      <c r="BK185" s="48">
        <v>0</v>
      </c>
      <c r="BL185" s="49">
        <v>0</v>
      </c>
      <c r="BM185" s="48">
        <v>0</v>
      </c>
      <c r="BN185" s="49">
        <v>0</v>
      </c>
      <c r="BO185" s="48">
        <v>0</v>
      </c>
      <c r="BP185" s="49">
        <v>0</v>
      </c>
      <c r="BQ185" s="48">
        <v>0</v>
      </c>
      <c r="BR185" s="49">
        <v>0</v>
      </c>
      <c r="BS185" s="48">
        <v>0</v>
      </c>
      <c r="BT185" s="49">
        <v>0</v>
      </c>
      <c r="BU185" s="48">
        <v>0</v>
      </c>
      <c r="BV185" s="49">
        <v>0</v>
      </c>
      <c r="BW185" s="48">
        <v>0</v>
      </c>
      <c r="BX185" s="49">
        <v>0</v>
      </c>
      <c r="BY185" s="48">
        <v>0</v>
      </c>
      <c r="BZ185" s="49">
        <v>0</v>
      </c>
      <c r="CA185" s="50">
        <v>0</v>
      </c>
      <c r="CB185" s="3"/>
      <c r="CC185" s="32"/>
      <c r="CD185" s="3"/>
      <c r="CE185" s="33"/>
      <c r="CF185" s="3"/>
      <c r="CG185" s="47">
        <v>0</v>
      </c>
      <c r="CH185" s="48">
        <v>0</v>
      </c>
      <c r="CI185" s="49">
        <v>0</v>
      </c>
      <c r="CJ185" s="48">
        <v>0</v>
      </c>
      <c r="CK185" s="49">
        <v>0</v>
      </c>
      <c r="CL185" s="48">
        <v>0</v>
      </c>
      <c r="CM185" s="49">
        <v>0</v>
      </c>
      <c r="CN185" s="48">
        <v>0</v>
      </c>
      <c r="CO185" s="49">
        <v>0</v>
      </c>
      <c r="CP185" s="48">
        <v>0</v>
      </c>
      <c r="CQ185" s="49">
        <v>0</v>
      </c>
      <c r="CR185" s="48">
        <v>0</v>
      </c>
      <c r="CS185" s="49">
        <v>0</v>
      </c>
      <c r="CT185" s="48">
        <v>0</v>
      </c>
      <c r="CU185" s="49">
        <v>0</v>
      </c>
      <c r="CV185" s="48">
        <v>0</v>
      </c>
      <c r="CW185" s="49">
        <v>0</v>
      </c>
      <c r="CX185" s="48">
        <v>0</v>
      </c>
      <c r="CY185" s="49">
        <v>0</v>
      </c>
      <c r="CZ185" s="48">
        <v>0</v>
      </c>
      <c r="DA185" s="49">
        <v>0</v>
      </c>
      <c r="DB185" s="48">
        <v>0</v>
      </c>
      <c r="DC185" s="49">
        <v>0</v>
      </c>
      <c r="DD185" s="48">
        <v>0</v>
      </c>
      <c r="DE185" s="49">
        <v>0</v>
      </c>
      <c r="DF185" s="48">
        <v>0</v>
      </c>
      <c r="DG185" s="49">
        <v>0</v>
      </c>
      <c r="DH185" s="48">
        <v>0</v>
      </c>
      <c r="DI185" s="49">
        <v>0</v>
      </c>
      <c r="DJ185" s="48">
        <v>0</v>
      </c>
      <c r="DK185" s="49">
        <v>0</v>
      </c>
      <c r="DL185" s="48">
        <v>0</v>
      </c>
      <c r="DM185" s="49">
        <v>0</v>
      </c>
      <c r="DN185" s="48">
        <v>0</v>
      </c>
      <c r="DO185" s="49">
        <v>0</v>
      </c>
      <c r="DP185" s="50">
        <v>0</v>
      </c>
      <c r="DQ185" s="3"/>
      <c r="DR185" s="34"/>
      <c r="DS185" s="3"/>
      <c r="DT185" s="47">
        <v>0</v>
      </c>
      <c r="DU185" s="48">
        <v>0</v>
      </c>
      <c r="DV185" s="49">
        <v>0</v>
      </c>
      <c r="DW185" s="48">
        <v>0</v>
      </c>
      <c r="DX185" s="49">
        <v>0</v>
      </c>
      <c r="DY185" s="48">
        <v>0</v>
      </c>
      <c r="DZ185" s="49">
        <v>0</v>
      </c>
      <c r="EA185" s="48">
        <v>0</v>
      </c>
      <c r="EB185" s="49">
        <v>0</v>
      </c>
      <c r="EC185" s="48">
        <v>0</v>
      </c>
      <c r="ED185" s="49">
        <v>0</v>
      </c>
      <c r="EE185" s="48">
        <v>0</v>
      </c>
      <c r="EF185" s="49">
        <v>0</v>
      </c>
      <c r="EG185" s="48">
        <v>0</v>
      </c>
      <c r="EH185" s="49">
        <v>0</v>
      </c>
      <c r="EI185" s="48">
        <v>0</v>
      </c>
      <c r="EJ185" s="49">
        <v>0</v>
      </c>
      <c r="EK185" s="48">
        <v>0</v>
      </c>
      <c r="EL185" s="49">
        <v>0</v>
      </c>
      <c r="EM185" s="48">
        <v>0</v>
      </c>
      <c r="EN185" s="49">
        <v>0</v>
      </c>
      <c r="EO185" s="48">
        <v>0</v>
      </c>
      <c r="EP185" s="49">
        <v>0</v>
      </c>
      <c r="EQ185" s="48">
        <v>0</v>
      </c>
      <c r="ER185" s="49">
        <v>0</v>
      </c>
      <c r="ES185" s="48">
        <v>0</v>
      </c>
      <c r="ET185" s="49">
        <v>0</v>
      </c>
      <c r="EU185" s="48">
        <v>0</v>
      </c>
      <c r="EV185" s="49">
        <v>0</v>
      </c>
      <c r="EW185" s="48">
        <v>0</v>
      </c>
      <c r="EX185" s="49">
        <v>0</v>
      </c>
      <c r="EY185" s="48">
        <v>0</v>
      </c>
      <c r="EZ185" s="49">
        <v>0</v>
      </c>
      <c r="FA185" s="48">
        <v>0</v>
      </c>
      <c r="FB185" s="49">
        <v>0</v>
      </c>
      <c r="FC185" s="50">
        <v>0</v>
      </c>
      <c r="FD185" s="3"/>
      <c r="FE185" s="35"/>
      <c r="FF185" s="3"/>
      <c r="FG185" s="36"/>
      <c r="FI185" s="51" t="b">
        <v>1</v>
      </c>
    </row>
    <row r="186" spans="1:165" hidden="1" outlineLevel="1">
      <c r="B186" s="52">
        <v>173</v>
      </c>
      <c r="C186" s="73" t="s">
        <v>24</v>
      </c>
      <c r="E186" s="54">
        <v>0</v>
      </c>
      <c r="F186" s="55">
        <v>0</v>
      </c>
      <c r="G186" s="56">
        <v>0</v>
      </c>
      <c r="H186" s="55">
        <v>0</v>
      </c>
      <c r="I186" s="56">
        <v>0</v>
      </c>
      <c r="J186" s="55">
        <v>0</v>
      </c>
      <c r="K186" s="56">
        <v>0</v>
      </c>
      <c r="L186" s="55">
        <v>0</v>
      </c>
      <c r="M186" s="56">
        <v>0</v>
      </c>
      <c r="N186" s="55">
        <v>0</v>
      </c>
      <c r="O186" s="56">
        <v>0</v>
      </c>
      <c r="P186" s="55">
        <v>0</v>
      </c>
      <c r="Q186" s="56">
        <v>0</v>
      </c>
      <c r="R186" s="55">
        <v>0</v>
      </c>
      <c r="S186" s="56">
        <v>0</v>
      </c>
      <c r="T186" s="55">
        <v>0</v>
      </c>
      <c r="U186" s="56">
        <v>0</v>
      </c>
      <c r="V186" s="55">
        <v>0</v>
      </c>
      <c r="W186" s="56">
        <v>0</v>
      </c>
      <c r="X186" s="55">
        <v>0</v>
      </c>
      <c r="Y186" s="56">
        <v>0</v>
      </c>
      <c r="Z186" s="55">
        <v>0</v>
      </c>
      <c r="AA186" s="56">
        <v>0</v>
      </c>
      <c r="AB186" s="55">
        <v>0</v>
      </c>
      <c r="AC186" s="56">
        <v>0</v>
      </c>
      <c r="AD186" s="55">
        <v>0</v>
      </c>
      <c r="AE186" s="56">
        <v>0</v>
      </c>
      <c r="AF186" s="55">
        <v>0</v>
      </c>
      <c r="AG186" s="56">
        <v>0</v>
      </c>
      <c r="AH186" s="55">
        <v>0</v>
      </c>
      <c r="AI186" s="56">
        <v>0</v>
      </c>
      <c r="AJ186" s="55">
        <v>0</v>
      </c>
      <c r="AK186" s="56">
        <v>0</v>
      </c>
      <c r="AL186" s="55">
        <v>0</v>
      </c>
      <c r="AM186" s="56">
        <v>0</v>
      </c>
      <c r="AN186" s="57">
        <v>0</v>
      </c>
      <c r="AO186" s="3"/>
      <c r="AP186" s="21"/>
      <c r="AQ186" s="3"/>
      <c r="AR186" s="54">
        <v>0</v>
      </c>
      <c r="AS186" s="55">
        <v>0</v>
      </c>
      <c r="AT186" s="56">
        <v>0</v>
      </c>
      <c r="AU186" s="55">
        <v>0</v>
      </c>
      <c r="AV186" s="56">
        <v>0</v>
      </c>
      <c r="AW186" s="55">
        <v>0</v>
      </c>
      <c r="AX186" s="56">
        <v>0</v>
      </c>
      <c r="AY186" s="55">
        <v>0</v>
      </c>
      <c r="AZ186" s="56">
        <v>0</v>
      </c>
      <c r="BA186" s="55">
        <v>0</v>
      </c>
      <c r="BB186" s="56">
        <v>0</v>
      </c>
      <c r="BC186" s="55">
        <v>0</v>
      </c>
      <c r="BD186" s="56">
        <v>0</v>
      </c>
      <c r="BE186" s="55">
        <v>0</v>
      </c>
      <c r="BF186" s="56">
        <v>0</v>
      </c>
      <c r="BG186" s="55">
        <v>0</v>
      </c>
      <c r="BH186" s="56">
        <v>0</v>
      </c>
      <c r="BI186" s="55">
        <v>0</v>
      </c>
      <c r="BJ186" s="56">
        <v>0</v>
      </c>
      <c r="BK186" s="55">
        <v>0</v>
      </c>
      <c r="BL186" s="56">
        <v>0</v>
      </c>
      <c r="BM186" s="55">
        <v>0</v>
      </c>
      <c r="BN186" s="56">
        <v>0</v>
      </c>
      <c r="BO186" s="55">
        <v>0</v>
      </c>
      <c r="BP186" s="56">
        <v>0</v>
      </c>
      <c r="BQ186" s="55">
        <v>0</v>
      </c>
      <c r="BR186" s="56">
        <v>0</v>
      </c>
      <c r="BS186" s="55">
        <v>0</v>
      </c>
      <c r="BT186" s="56">
        <v>0</v>
      </c>
      <c r="BU186" s="55">
        <v>0</v>
      </c>
      <c r="BV186" s="56">
        <v>0</v>
      </c>
      <c r="BW186" s="55">
        <v>0</v>
      </c>
      <c r="BX186" s="56">
        <v>0</v>
      </c>
      <c r="BY186" s="55">
        <v>0</v>
      </c>
      <c r="BZ186" s="56">
        <v>0</v>
      </c>
      <c r="CA186" s="57">
        <v>0</v>
      </c>
      <c r="CB186" s="3"/>
      <c r="CC186" s="32"/>
      <c r="CD186" s="3"/>
      <c r="CE186" s="33"/>
      <c r="CF186" s="3"/>
      <c r="CG186" s="54">
        <v>0</v>
      </c>
      <c r="CH186" s="55">
        <v>0</v>
      </c>
      <c r="CI186" s="56">
        <v>0</v>
      </c>
      <c r="CJ186" s="55">
        <v>0</v>
      </c>
      <c r="CK186" s="56">
        <v>0</v>
      </c>
      <c r="CL186" s="55">
        <v>0</v>
      </c>
      <c r="CM186" s="56">
        <v>0</v>
      </c>
      <c r="CN186" s="55">
        <v>0</v>
      </c>
      <c r="CO186" s="56">
        <v>0</v>
      </c>
      <c r="CP186" s="55">
        <v>0</v>
      </c>
      <c r="CQ186" s="56">
        <v>0</v>
      </c>
      <c r="CR186" s="55">
        <v>0</v>
      </c>
      <c r="CS186" s="56">
        <v>0</v>
      </c>
      <c r="CT186" s="55">
        <v>0</v>
      </c>
      <c r="CU186" s="56">
        <v>0</v>
      </c>
      <c r="CV186" s="55">
        <v>0</v>
      </c>
      <c r="CW186" s="56">
        <v>0</v>
      </c>
      <c r="CX186" s="55">
        <v>0</v>
      </c>
      <c r="CY186" s="56">
        <v>0</v>
      </c>
      <c r="CZ186" s="55">
        <v>0</v>
      </c>
      <c r="DA186" s="56">
        <v>0</v>
      </c>
      <c r="DB186" s="55">
        <v>0</v>
      </c>
      <c r="DC186" s="56">
        <v>0</v>
      </c>
      <c r="DD186" s="55">
        <v>0</v>
      </c>
      <c r="DE186" s="56">
        <v>0</v>
      </c>
      <c r="DF186" s="55">
        <v>0</v>
      </c>
      <c r="DG186" s="56">
        <v>0</v>
      </c>
      <c r="DH186" s="55">
        <v>0</v>
      </c>
      <c r="DI186" s="56">
        <v>0</v>
      </c>
      <c r="DJ186" s="55">
        <v>0</v>
      </c>
      <c r="DK186" s="56">
        <v>0</v>
      </c>
      <c r="DL186" s="55">
        <v>0</v>
      </c>
      <c r="DM186" s="56">
        <v>0</v>
      </c>
      <c r="DN186" s="55">
        <v>0</v>
      </c>
      <c r="DO186" s="56">
        <v>0</v>
      </c>
      <c r="DP186" s="57">
        <v>0</v>
      </c>
      <c r="DQ186" s="3"/>
      <c r="DR186" s="34"/>
      <c r="DS186" s="3"/>
      <c r="DT186" s="54">
        <v>0</v>
      </c>
      <c r="DU186" s="55">
        <v>0</v>
      </c>
      <c r="DV186" s="56">
        <v>0</v>
      </c>
      <c r="DW186" s="55">
        <v>0</v>
      </c>
      <c r="DX186" s="56">
        <v>0</v>
      </c>
      <c r="DY186" s="55">
        <v>0</v>
      </c>
      <c r="DZ186" s="56">
        <v>0</v>
      </c>
      <c r="EA186" s="55">
        <v>0</v>
      </c>
      <c r="EB186" s="56">
        <v>0</v>
      </c>
      <c r="EC186" s="55">
        <v>0</v>
      </c>
      <c r="ED186" s="56">
        <v>0</v>
      </c>
      <c r="EE186" s="55">
        <v>0</v>
      </c>
      <c r="EF186" s="56">
        <v>0</v>
      </c>
      <c r="EG186" s="55">
        <v>0</v>
      </c>
      <c r="EH186" s="56">
        <v>0</v>
      </c>
      <c r="EI186" s="55">
        <v>0</v>
      </c>
      <c r="EJ186" s="56">
        <v>0</v>
      </c>
      <c r="EK186" s="55">
        <v>0</v>
      </c>
      <c r="EL186" s="56">
        <v>0</v>
      </c>
      <c r="EM186" s="55">
        <v>0</v>
      </c>
      <c r="EN186" s="56">
        <v>0</v>
      </c>
      <c r="EO186" s="55">
        <v>0</v>
      </c>
      <c r="EP186" s="56">
        <v>0</v>
      </c>
      <c r="EQ186" s="55">
        <v>0</v>
      </c>
      <c r="ER186" s="56">
        <v>0</v>
      </c>
      <c r="ES186" s="55">
        <v>0</v>
      </c>
      <c r="ET186" s="56">
        <v>0</v>
      </c>
      <c r="EU186" s="55">
        <v>0</v>
      </c>
      <c r="EV186" s="56">
        <v>0</v>
      </c>
      <c r="EW186" s="55">
        <v>0</v>
      </c>
      <c r="EX186" s="56">
        <v>0</v>
      </c>
      <c r="EY186" s="55">
        <v>0</v>
      </c>
      <c r="EZ186" s="56">
        <v>0</v>
      </c>
      <c r="FA186" s="55">
        <v>0</v>
      </c>
      <c r="FB186" s="56">
        <v>0</v>
      </c>
      <c r="FC186" s="57">
        <v>0</v>
      </c>
      <c r="FD186" s="3"/>
      <c r="FE186" s="35"/>
      <c r="FF186" s="3"/>
      <c r="FG186" s="36"/>
      <c r="FI186" s="58" t="b">
        <v>1</v>
      </c>
    </row>
    <row r="187" spans="1:165" hidden="1" outlineLevel="1">
      <c r="B187" s="45">
        <v>174</v>
      </c>
      <c r="C187" s="74" t="s">
        <v>25</v>
      </c>
      <c r="E187" s="47">
        <v>0</v>
      </c>
      <c r="F187" s="48">
        <v>0</v>
      </c>
      <c r="G187" s="49">
        <v>0</v>
      </c>
      <c r="H187" s="48">
        <v>0</v>
      </c>
      <c r="I187" s="49">
        <v>0</v>
      </c>
      <c r="J187" s="48">
        <v>0</v>
      </c>
      <c r="K187" s="49">
        <v>0</v>
      </c>
      <c r="L187" s="48">
        <v>0</v>
      </c>
      <c r="M187" s="49">
        <v>0</v>
      </c>
      <c r="N187" s="48">
        <v>0</v>
      </c>
      <c r="O187" s="49">
        <v>0</v>
      </c>
      <c r="P187" s="48">
        <v>0</v>
      </c>
      <c r="Q187" s="49">
        <v>0</v>
      </c>
      <c r="R187" s="48">
        <v>0</v>
      </c>
      <c r="S187" s="49">
        <v>0</v>
      </c>
      <c r="T187" s="48">
        <v>0</v>
      </c>
      <c r="U187" s="49">
        <v>0</v>
      </c>
      <c r="V187" s="48">
        <v>0</v>
      </c>
      <c r="W187" s="49">
        <v>0</v>
      </c>
      <c r="X187" s="48">
        <v>0</v>
      </c>
      <c r="Y187" s="49">
        <v>0</v>
      </c>
      <c r="Z187" s="48">
        <v>0</v>
      </c>
      <c r="AA187" s="49">
        <v>0</v>
      </c>
      <c r="AB187" s="48">
        <v>0</v>
      </c>
      <c r="AC187" s="49">
        <v>0</v>
      </c>
      <c r="AD187" s="48">
        <v>0</v>
      </c>
      <c r="AE187" s="49">
        <v>0</v>
      </c>
      <c r="AF187" s="48">
        <v>0</v>
      </c>
      <c r="AG187" s="49">
        <v>0</v>
      </c>
      <c r="AH187" s="48">
        <v>0</v>
      </c>
      <c r="AI187" s="49">
        <v>0</v>
      </c>
      <c r="AJ187" s="48">
        <v>0</v>
      </c>
      <c r="AK187" s="49">
        <v>0</v>
      </c>
      <c r="AL187" s="48">
        <v>0</v>
      </c>
      <c r="AM187" s="49">
        <v>0</v>
      </c>
      <c r="AN187" s="50">
        <v>0</v>
      </c>
      <c r="AO187" s="3"/>
      <c r="AP187" s="21"/>
      <c r="AQ187" s="3"/>
      <c r="AR187" s="47">
        <v>0</v>
      </c>
      <c r="AS187" s="48">
        <v>0</v>
      </c>
      <c r="AT187" s="49">
        <v>0</v>
      </c>
      <c r="AU187" s="48">
        <v>0</v>
      </c>
      <c r="AV187" s="49">
        <v>0</v>
      </c>
      <c r="AW187" s="48">
        <v>0</v>
      </c>
      <c r="AX187" s="49">
        <v>0</v>
      </c>
      <c r="AY187" s="48">
        <v>0</v>
      </c>
      <c r="AZ187" s="49">
        <v>0</v>
      </c>
      <c r="BA187" s="48">
        <v>0</v>
      </c>
      <c r="BB187" s="49">
        <v>0</v>
      </c>
      <c r="BC187" s="48">
        <v>0</v>
      </c>
      <c r="BD187" s="49">
        <v>0</v>
      </c>
      <c r="BE187" s="48">
        <v>0</v>
      </c>
      <c r="BF187" s="49">
        <v>0</v>
      </c>
      <c r="BG187" s="48">
        <v>0</v>
      </c>
      <c r="BH187" s="49">
        <v>0</v>
      </c>
      <c r="BI187" s="48">
        <v>0</v>
      </c>
      <c r="BJ187" s="49">
        <v>0</v>
      </c>
      <c r="BK187" s="48">
        <v>0</v>
      </c>
      <c r="BL187" s="49">
        <v>0</v>
      </c>
      <c r="BM187" s="48">
        <v>0</v>
      </c>
      <c r="BN187" s="49">
        <v>0</v>
      </c>
      <c r="BO187" s="48">
        <v>0</v>
      </c>
      <c r="BP187" s="49">
        <v>0</v>
      </c>
      <c r="BQ187" s="48">
        <v>0</v>
      </c>
      <c r="BR187" s="49">
        <v>0</v>
      </c>
      <c r="BS187" s="48">
        <v>0</v>
      </c>
      <c r="BT187" s="49">
        <v>0</v>
      </c>
      <c r="BU187" s="48">
        <v>0</v>
      </c>
      <c r="BV187" s="49">
        <v>0</v>
      </c>
      <c r="BW187" s="48">
        <v>0</v>
      </c>
      <c r="BX187" s="49">
        <v>0</v>
      </c>
      <c r="BY187" s="48">
        <v>0</v>
      </c>
      <c r="BZ187" s="49">
        <v>0</v>
      </c>
      <c r="CA187" s="50">
        <v>0</v>
      </c>
      <c r="CB187" s="3"/>
      <c r="CC187" s="32"/>
      <c r="CD187" s="3"/>
      <c r="CE187" s="33"/>
      <c r="CF187" s="3"/>
      <c r="CG187" s="47">
        <v>0</v>
      </c>
      <c r="CH187" s="48">
        <v>0</v>
      </c>
      <c r="CI187" s="49">
        <v>0</v>
      </c>
      <c r="CJ187" s="48">
        <v>0</v>
      </c>
      <c r="CK187" s="49">
        <v>0</v>
      </c>
      <c r="CL187" s="48">
        <v>0</v>
      </c>
      <c r="CM187" s="49">
        <v>0</v>
      </c>
      <c r="CN187" s="48">
        <v>0</v>
      </c>
      <c r="CO187" s="49">
        <v>0</v>
      </c>
      <c r="CP187" s="48">
        <v>0</v>
      </c>
      <c r="CQ187" s="49">
        <v>0</v>
      </c>
      <c r="CR187" s="48">
        <v>0</v>
      </c>
      <c r="CS187" s="49">
        <v>0</v>
      </c>
      <c r="CT187" s="48">
        <v>0</v>
      </c>
      <c r="CU187" s="49">
        <v>0</v>
      </c>
      <c r="CV187" s="48">
        <v>0</v>
      </c>
      <c r="CW187" s="49">
        <v>0</v>
      </c>
      <c r="CX187" s="48">
        <v>0</v>
      </c>
      <c r="CY187" s="49">
        <v>0</v>
      </c>
      <c r="CZ187" s="48">
        <v>0</v>
      </c>
      <c r="DA187" s="49">
        <v>0</v>
      </c>
      <c r="DB187" s="48">
        <v>0</v>
      </c>
      <c r="DC187" s="49">
        <v>0</v>
      </c>
      <c r="DD187" s="48">
        <v>0</v>
      </c>
      <c r="DE187" s="49">
        <v>0</v>
      </c>
      <c r="DF187" s="48">
        <v>0</v>
      </c>
      <c r="DG187" s="49">
        <v>0</v>
      </c>
      <c r="DH187" s="48">
        <v>0</v>
      </c>
      <c r="DI187" s="49">
        <v>0</v>
      </c>
      <c r="DJ187" s="48">
        <v>0</v>
      </c>
      <c r="DK187" s="49">
        <v>0</v>
      </c>
      <c r="DL187" s="48">
        <v>0</v>
      </c>
      <c r="DM187" s="49">
        <v>0</v>
      </c>
      <c r="DN187" s="48">
        <v>0</v>
      </c>
      <c r="DO187" s="49">
        <v>0</v>
      </c>
      <c r="DP187" s="50">
        <v>0</v>
      </c>
      <c r="DQ187" s="3"/>
      <c r="DR187" s="34"/>
      <c r="DS187" s="3"/>
      <c r="DT187" s="47">
        <v>0</v>
      </c>
      <c r="DU187" s="48">
        <v>0</v>
      </c>
      <c r="DV187" s="49">
        <v>0</v>
      </c>
      <c r="DW187" s="48">
        <v>0</v>
      </c>
      <c r="DX187" s="49">
        <v>0</v>
      </c>
      <c r="DY187" s="48">
        <v>0</v>
      </c>
      <c r="DZ187" s="49">
        <v>0</v>
      </c>
      <c r="EA187" s="48">
        <v>0</v>
      </c>
      <c r="EB187" s="49">
        <v>0</v>
      </c>
      <c r="EC187" s="48">
        <v>0</v>
      </c>
      <c r="ED187" s="49">
        <v>0</v>
      </c>
      <c r="EE187" s="48">
        <v>0</v>
      </c>
      <c r="EF187" s="49">
        <v>0</v>
      </c>
      <c r="EG187" s="48">
        <v>0</v>
      </c>
      <c r="EH187" s="49">
        <v>0</v>
      </c>
      <c r="EI187" s="48">
        <v>0</v>
      </c>
      <c r="EJ187" s="49">
        <v>0</v>
      </c>
      <c r="EK187" s="48">
        <v>0</v>
      </c>
      <c r="EL187" s="49">
        <v>0</v>
      </c>
      <c r="EM187" s="48">
        <v>0</v>
      </c>
      <c r="EN187" s="49">
        <v>0</v>
      </c>
      <c r="EO187" s="48">
        <v>0</v>
      </c>
      <c r="EP187" s="49">
        <v>0</v>
      </c>
      <c r="EQ187" s="48">
        <v>0</v>
      </c>
      <c r="ER187" s="49">
        <v>0</v>
      </c>
      <c r="ES187" s="48">
        <v>0</v>
      </c>
      <c r="ET187" s="49">
        <v>0</v>
      </c>
      <c r="EU187" s="48">
        <v>0</v>
      </c>
      <c r="EV187" s="49">
        <v>0</v>
      </c>
      <c r="EW187" s="48">
        <v>0</v>
      </c>
      <c r="EX187" s="49">
        <v>0</v>
      </c>
      <c r="EY187" s="48">
        <v>0</v>
      </c>
      <c r="EZ187" s="49">
        <v>0</v>
      </c>
      <c r="FA187" s="48">
        <v>0</v>
      </c>
      <c r="FB187" s="49">
        <v>0</v>
      </c>
      <c r="FC187" s="50">
        <v>0</v>
      </c>
      <c r="FD187" s="3"/>
      <c r="FE187" s="35"/>
      <c r="FF187" s="3"/>
      <c r="FG187" s="36"/>
      <c r="FI187" s="51" t="b">
        <v>1</v>
      </c>
    </row>
    <row r="188" spans="1:165" hidden="1" outlineLevel="1">
      <c r="B188" s="52">
        <v>175</v>
      </c>
      <c r="C188" s="73" t="s">
        <v>26</v>
      </c>
      <c r="E188" s="54">
        <v>0</v>
      </c>
      <c r="F188" s="55">
        <v>0</v>
      </c>
      <c r="G188" s="56">
        <v>0</v>
      </c>
      <c r="H188" s="55">
        <v>0</v>
      </c>
      <c r="I188" s="56">
        <v>0</v>
      </c>
      <c r="J188" s="55">
        <v>0</v>
      </c>
      <c r="K188" s="56">
        <v>0</v>
      </c>
      <c r="L188" s="55">
        <v>0</v>
      </c>
      <c r="M188" s="56">
        <v>0</v>
      </c>
      <c r="N188" s="55">
        <v>0</v>
      </c>
      <c r="O188" s="56">
        <v>0</v>
      </c>
      <c r="P188" s="55">
        <v>0</v>
      </c>
      <c r="Q188" s="56">
        <v>0</v>
      </c>
      <c r="R188" s="55">
        <v>0</v>
      </c>
      <c r="S188" s="56">
        <v>0</v>
      </c>
      <c r="T188" s="55">
        <v>0</v>
      </c>
      <c r="U188" s="56">
        <v>0</v>
      </c>
      <c r="V188" s="55">
        <v>0</v>
      </c>
      <c r="W188" s="56">
        <v>0</v>
      </c>
      <c r="X188" s="55">
        <v>0</v>
      </c>
      <c r="Y188" s="56">
        <v>0</v>
      </c>
      <c r="Z188" s="55">
        <v>0</v>
      </c>
      <c r="AA188" s="56">
        <v>0</v>
      </c>
      <c r="AB188" s="55">
        <v>0</v>
      </c>
      <c r="AC188" s="56">
        <v>0</v>
      </c>
      <c r="AD188" s="55">
        <v>0</v>
      </c>
      <c r="AE188" s="56">
        <v>0</v>
      </c>
      <c r="AF188" s="55">
        <v>0</v>
      </c>
      <c r="AG188" s="56">
        <v>0</v>
      </c>
      <c r="AH188" s="55">
        <v>0</v>
      </c>
      <c r="AI188" s="56">
        <v>0</v>
      </c>
      <c r="AJ188" s="55">
        <v>0</v>
      </c>
      <c r="AK188" s="56">
        <v>0</v>
      </c>
      <c r="AL188" s="55">
        <v>0</v>
      </c>
      <c r="AM188" s="56">
        <v>0</v>
      </c>
      <c r="AN188" s="57">
        <v>0</v>
      </c>
      <c r="AO188" s="3"/>
      <c r="AP188" s="21"/>
      <c r="AQ188" s="3"/>
      <c r="AR188" s="54">
        <v>0</v>
      </c>
      <c r="AS188" s="55">
        <v>0</v>
      </c>
      <c r="AT188" s="56">
        <v>0</v>
      </c>
      <c r="AU188" s="55">
        <v>0</v>
      </c>
      <c r="AV188" s="56">
        <v>0</v>
      </c>
      <c r="AW188" s="55">
        <v>0</v>
      </c>
      <c r="AX188" s="56">
        <v>0</v>
      </c>
      <c r="AY188" s="55">
        <v>0</v>
      </c>
      <c r="AZ188" s="56">
        <v>0</v>
      </c>
      <c r="BA188" s="55">
        <v>0</v>
      </c>
      <c r="BB188" s="56">
        <v>0</v>
      </c>
      <c r="BC188" s="55">
        <v>0</v>
      </c>
      <c r="BD188" s="56">
        <v>0</v>
      </c>
      <c r="BE188" s="55">
        <v>0</v>
      </c>
      <c r="BF188" s="56">
        <v>0</v>
      </c>
      <c r="BG188" s="55">
        <v>0</v>
      </c>
      <c r="BH188" s="56">
        <v>0</v>
      </c>
      <c r="BI188" s="55">
        <v>0</v>
      </c>
      <c r="BJ188" s="56">
        <v>0</v>
      </c>
      <c r="BK188" s="55">
        <v>0</v>
      </c>
      <c r="BL188" s="56">
        <v>0</v>
      </c>
      <c r="BM188" s="55">
        <v>0</v>
      </c>
      <c r="BN188" s="56">
        <v>0</v>
      </c>
      <c r="BO188" s="55">
        <v>0</v>
      </c>
      <c r="BP188" s="56">
        <v>0</v>
      </c>
      <c r="BQ188" s="55">
        <v>0</v>
      </c>
      <c r="BR188" s="56">
        <v>0</v>
      </c>
      <c r="BS188" s="55">
        <v>0</v>
      </c>
      <c r="BT188" s="56">
        <v>0</v>
      </c>
      <c r="BU188" s="55">
        <v>0</v>
      </c>
      <c r="BV188" s="56">
        <v>0</v>
      </c>
      <c r="BW188" s="55">
        <v>0</v>
      </c>
      <c r="BX188" s="56">
        <v>0</v>
      </c>
      <c r="BY188" s="55">
        <v>0</v>
      </c>
      <c r="BZ188" s="56">
        <v>0</v>
      </c>
      <c r="CA188" s="57">
        <v>0</v>
      </c>
      <c r="CB188" s="3"/>
      <c r="CC188" s="32"/>
      <c r="CD188" s="3"/>
      <c r="CE188" s="33"/>
      <c r="CF188" s="3"/>
      <c r="CG188" s="54">
        <v>0</v>
      </c>
      <c r="CH188" s="55">
        <v>0</v>
      </c>
      <c r="CI188" s="56">
        <v>0</v>
      </c>
      <c r="CJ188" s="55">
        <v>0</v>
      </c>
      <c r="CK188" s="56">
        <v>0</v>
      </c>
      <c r="CL188" s="55">
        <v>0</v>
      </c>
      <c r="CM188" s="56">
        <v>0</v>
      </c>
      <c r="CN188" s="55">
        <v>0</v>
      </c>
      <c r="CO188" s="56">
        <v>0</v>
      </c>
      <c r="CP188" s="55">
        <v>0</v>
      </c>
      <c r="CQ188" s="56">
        <v>0</v>
      </c>
      <c r="CR188" s="55">
        <v>0</v>
      </c>
      <c r="CS188" s="56">
        <v>0</v>
      </c>
      <c r="CT188" s="55">
        <v>0</v>
      </c>
      <c r="CU188" s="56">
        <v>0</v>
      </c>
      <c r="CV188" s="55">
        <v>0</v>
      </c>
      <c r="CW188" s="56">
        <v>0</v>
      </c>
      <c r="CX188" s="55">
        <v>0</v>
      </c>
      <c r="CY188" s="56">
        <v>0</v>
      </c>
      <c r="CZ188" s="55">
        <v>0</v>
      </c>
      <c r="DA188" s="56">
        <v>0</v>
      </c>
      <c r="DB188" s="55">
        <v>0</v>
      </c>
      <c r="DC188" s="56">
        <v>0</v>
      </c>
      <c r="DD188" s="55">
        <v>0</v>
      </c>
      <c r="DE188" s="56">
        <v>0</v>
      </c>
      <c r="DF188" s="55">
        <v>0</v>
      </c>
      <c r="DG188" s="56">
        <v>0</v>
      </c>
      <c r="DH188" s="55">
        <v>0</v>
      </c>
      <c r="DI188" s="56">
        <v>0</v>
      </c>
      <c r="DJ188" s="55">
        <v>0</v>
      </c>
      <c r="DK188" s="56">
        <v>0</v>
      </c>
      <c r="DL188" s="55">
        <v>0</v>
      </c>
      <c r="DM188" s="56">
        <v>0</v>
      </c>
      <c r="DN188" s="55">
        <v>0</v>
      </c>
      <c r="DO188" s="56">
        <v>0</v>
      </c>
      <c r="DP188" s="57">
        <v>0</v>
      </c>
      <c r="DQ188" s="3"/>
      <c r="DR188" s="34"/>
      <c r="DS188" s="3"/>
      <c r="DT188" s="54">
        <v>0</v>
      </c>
      <c r="DU188" s="55">
        <v>0</v>
      </c>
      <c r="DV188" s="56">
        <v>0</v>
      </c>
      <c r="DW188" s="55">
        <v>0</v>
      </c>
      <c r="DX188" s="56">
        <v>0</v>
      </c>
      <c r="DY188" s="55">
        <v>0</v>
      </c>
      <c r="DZ188" s="56">
        <v>0</v>
      </c>
      <c r="EA188" s="55">
        <v>0</v>
      </c>
      <c r="EB188" s="56">
        <v>0</v>
      </c>
      <c r="EC188" s="55">
        <v>0</v>
      </c>
      <c r="ED188" s="56">
        <v>0</v>
      </c>
      <c r="EE188" s="55">
        <v>0</v>
      </c>
      <c r="EF188" s="56">
        <v>0</v>
      </c>
      <c r="EG188" s="55">
        <v>0</v>
      </c>
      <c r="EH188" s="56">
        <v>0</v>
      </c>
      <c r="EI188" s="55">
        <v>0</v>
      </c>
      <c r="EJ188" s="56">
        <v>0</v>
      </c>
      <c r="EK188" s="55">
        <v>0</v>
      </c>
      <c r="EL188" s="56">
        <v>0</v>
      </c>
      <c r="EM188" s="55">
        <v>0</v>
      </c>
      <c r="EN188" s="56">
        <v>0</v>
      </c>
      <c r="EO188" s="55">
        <v>0</v>
      </c>
      <c r="EP188" s="56">
        <v>0</v>
      </c>
      <c r="EQ188" s="55">
        <v>0</v>
      </c>
      <c r="ER188" s="56">
        <v>0</v>
      </c>
      <c r="ES188" s="55">
        <v>0</v>
      </c>
      <c r="ET188" s="56">
        <v>0</v>
      </c>
      <c r="EU188" s="55">
        <v>0</v>
      </c>
      <c r="EV188" s="56">
        <v>0</v>
      </c>
      <c r="EW188" s="55">
        <v>0</v>
      </c>
      <c r="EX188" s="56">
        <v>0</v>
      </c>
      <c r="EY188" s="55">
        <v>0</v>
      </c>
      <c r="EZ188" s="56">
        <v>0</v>
      </c>
      <c r="FA188" s="55">
        <v>0</v>
      </c>
      <c r="FB188" s="56">
        <v>0</v>
      </c>
      <c r="FC188" s="57">
        <v>0</v>
      </c>
      <c r="FD188" s="3"/>
      <c r="FE188" s="35"/>
      <c r="FF188" s="3"/>
      <c r="FG188" s="36"/>
      <c r="FI188" s="58" t="b">
        <v>1</v>
      </c>
    </row>
    <row r="189" spans="1:165" hidden="1" outlineLevel="1">
      <c r="B189" s="45">
        <v>176</v>
      </c>
      <c r="C189" s="74" t="s">
        <v>27</v>
      </c>
      <c r="E189" s="47">
        <v>0</v>
      </c>
      <c r="F189" s="48">
        <v>0</v>
      </c>
      <c r="G189" s="49">
        <v>0</v>
      </c>
      <c r="H189" s="48">
        <v>0</v>
      </c>
      <c r="I189" s="49">
        <v>0</v>
      </c>
      <c r="J189" s="48">
        <v>0</v>
      </c>
      <c r="K189" s="49">
        <v>0</v>
      </c>
      <c r="L189" s="48">
        <v>0</v>
      </c>
      <c r="M189" s="49">
        <v>0</v>
      </c>
      <c r="N189" s="48">
        <v>0</v>
      </c>
      <c r="O189" s="49">
        <v>0</v>
      </c>
      <c r="P189" s="48">
        <v>0</v>
      </c>
      <c r="Q189" s="49">
        <v>0</v>
      </c>
      <c r="R189" s="48">
        <v>0</v>
      </c>
      <c r="S189" s="49">
        <v>0</v>
      </c>
      <c r="T189" s="48">
        <v>0</v>
      </c>
      <c r="U189" s="49">
        <v>0</v>
      </c>
      <c r="V189" s="48">
        <v>0</v>
      </c>
      <c r="W189" s="49">
        <v>0</v>
      </c>
      <c r="X189" s="48">
        <v>0</v>
      </c>
      <c r="Y189" s="49">
        <v>0</v>
      </c>
      <c r="Z189" s="48">
        <v>0</v>
      </c>
      <c r="AA189" s="49">
        <v>0</v>
      </c>
      <c r="AB189" s="48">
        <v>0</v>
      </c>
      <c r="AC189" s="49">
        <v>0</v>
      </c>
      <c r="AD189" s="48">
        <v>0</v>
      </c>
      <c r="AE189" s="49">
        <v>0</v>
      </c>
      <c r="AF189" s="48">
        <v>0</v>
      </c>
      <c r="AG189" s="49">
        <v>0</v>
      </c>
      <c r="AH189" s="48">
        <v>0</v>
      </c>
      <c r="AI189" s="49">
        <v>0</v>
      </c>
      <c r="AJ189" s="48">
        <v>0</v>
      </c>
      <c r="AK189" s="49">
        <v>0</v>
      </c>
      <c r="AL189" s="48">
        <v>0</v>
      </c>
      <c r="AM189" s="49">
        <v>0</v>
      </c>
      <c r="AN189" s="50">
        <v>0</v>
      </c>
      <c r="AO189" s="3"/>
      <c r="AP189" s="21"/>
      <c r="AQ189" s="3"/>
      <c r="AR189" s="47">
        <v>0</v>
      </c>
      <c r="AS189" s="48">
        <v>0</v>
      </c>
      <c r="AT189" s="49">
        <v>0</v>
      </c>
      <c r="AU189" s="48">
        <v>0</v>
      </c>
      <c r="AV189" s="49">
        <v>0</v>
      </c>
      <c r="AW189" s="48">
        <v>0</v>
      </c>
      <c r="AX189" s="49">
        <v>0</v>
      </c>
      <c r="AY189" s="48">
        <v>0</v>
      </c>
      <c r="AZ189" s="49">
        <v>0</v>
      </c>
      <c r="BA189" s="48">
        <v>0</v>
      </c>
      <c r="BB189" s="49">
        <v>0</v>
      </c>
      <c r="BC189" s="48">
        <v>0</v>
      </c>
      <c r="BD189" s="49">
        <v>0</v>
      </c>
      <c r="BE189" s="48">
        <v>0</v>
      </c>
      <c r="BF189" s="49">
        <v>0</v>
      </c>
      <c r="BG189" s="48">
        <v>0</v>
      </c>
      <c r="BH189" s="49">
        <v>0</v>
      </c>
      <c r="BI189" s="48">
        <v>0</v>
      </c>
      <c r="BJ189" s="49">
        <v>0</v>
      </c>
      <c r="BK189" s="48">
        <v>0</v>
      </c>
      <c r="BL189" s="49">
        <v>0</v>
      </c>
      <c r="BM189" s="48">
        <v>0</v>
      </c>
      <c r="BN189" s="49">
        <v>0</v>
      </c>
      <c r="BO189" s="48">
        <v>0</v>
      </c>
      <c r="BP189" s="49">
        <v>0</v>
      </c>
      <c r="BQ189" s="48">
        <v>0</v>
      </c>
      <c r="BR189" s="49">
        <v>0</v>
      </c>
      <c r="BS189" s="48">
        <v>0</v>
      </c>
      <c r="BT189" s="49">
        <v>0</v>
      </c>
      <c r="BU189" s="48">
        <v>0</v>
      </c>
      <c r="BV189" s="49">
        <v>0</v>
      </c>
      <c r="BW189" s="48">
        <v>0</v>
      </c>
      <c r="BX189" s="49">
        <v>0</v>
      </c>
      <c r="BY189" s="48">
        <v>0</v>
      </c>
      <c r="BZ189" s="49">
        <v>0</v>
      </c>
      <c r="CA189" s="50">
        <v>0</v>
      </c>
      <c r="CB189" s="3"/>
      <c r="CC189" s="32"/>
      <c r="CD189" s="3"/>
      <c r="CE189" s="33"/>
      <c r="CF189" s="3"/>
      <c r="CG189" s="47">
        <v>0</v>
      </c>
      <c r="CH189" s="48">
        <v>0</v>
      </c>
      <c r="CI189" s="49">
        <v>0</v>
      </c>
      <c r="CJ189" s="48">
        <v>0</v>
      </c>
      <c r="CK189" s="49">
        <v>0</v>
      </c>
      <c r="CL189" s="48">
        <v>0</v>
      </c>
      <c r="CM189" s="49">
        <v>0</v>
      </c>
      <c r="CN189" s="48">
        <v>0</v>
      </c>
      <c r="CO189" s="49">
        <v>0</v>
      </c>
      <c r="CP189" s="48">
        <v>0</v>
      </c>
      <c r="CQ189" s="49">
        <v>0</v>
      </c>
      <c r="CR189" s="48">
        <v>0</v>
      </c>
      <c r="CS189" s="49">
        <v>0</v>
      </c>
      <c r="CT189" s="48">
        <v>0</v>
      </c>
      <c r="CU189" s="49">
        <v>0</v>
      </c>
      <c r="CV189" s="48">
        <v>0</v>
      </c>
      <c r="CW189" s="49">
        <v>0</v>
      </c>
      <c r="CX189" s="48">
        <v>0</v>
      </c>
      <c r="CY189" s="49">
        <v>0</v>
      </c>
      <c r="CZ189" s="48">
        <v>0</v>
      </c>
      <c r="DA189" s="49">
        <v>0</v>
      </c>
      <c r="DB189" s="48">
        <v>0</v>
      </c>
      <c r="DC189" s="49">
        <v>0</v>
      </c>
      <c r="DD189" s="48">
        <v>0</v>
      </c>
      <c r="DE189" s="49">
        <v>0</v>
      </c>
      <c r="DF189" s="48">
        <v>0</v>
      </c>
      <c r="DG189" s="49">
        <v>0</v>
      </c>
      <c r="DH189" s="48">
        <v>0</v>
      </c>
      <c r="DI189" s="49">
        <v>0</v>
      </c>
      <c r="DJ189" s="48">
        <v>0</v>
      </c>
      <c r="DK189" s="49">
        <v>0</v>
      </c>
      <c r="DL189" s="48">
        <v>0</v>
      </c>
      <c r="DM189" s="49">
        <v>0</v>
      </c>
      <c r="DN189" s="48">
        <v>0</v>
      </c>
      <c r="DO189" s="49">
        <v>0</v>
      </c>
      <c r="DP189" s="50">
        <v>0</v>
      </c>
      <c r="DQ189" s="3"/>
      <c r="DR189" s="34"/>
      <c r="DS189" s="3"/>
      <c r="DT189" s="47">
        <v>0</v>
      </c>
      <c r="DU189" s="48">
        <v>0</v>
      </c>
      <c r="DV189" s="49">
        <v>0</v>
      </c>
      <c r="DW189" s="48">
        <v>0</v>
      </c>
      <c r="DX189" s="49">
        <v>0</v>
      </c>
      <c r="DY189" s="48">
        <v>0</v>
      </c>
      <c r="DZ189" s="49">
        <v>0</v>
      </c>
      <c r="EA189" s="48">
        <v>0</v>
      </c>
      <c r="EB189" s="49">
        <v>0</v>
      </c>
      <c r="EC189" s="48">
        <v>0</v>
      </c>
      <c r="ED189" s="49">
        <v>0</v>
      </c>
      <c r="EE189" s="48">
        <v>0</v>
      </c>
      <c r="EF189" s="49">
        <v>0</v>
      </c>
      <c r="EG189" s="48">
        <v>0</v>
      </c>
      <c r="EH189" s="49">
        <v>0</v>
      </c>
      <c r="EI189" s="48">
        <v>0</v>
      </c>
      <c r="EJ189" s="49">
        <v>0</v>
      </c>
      <c r="EK189" s="48">
        <v>0</v>
      </c>
      <c r="EL189" s="49">
        <v>0</v>
      </c>
      <c r="EM189" s="48">
        <v>0</v>
      </c>
      <c r="EN189" s="49">
        <v>0</v>
      </c>
      <c r="EO189" s="48">
        <v>0</v>
      </c>
      <c r="EP189" s="49">
        <v>0</v>
      </c>
      <c r="EQ189" s="48">
        <v>0</v>
      </c>
      <c r="ER189" s="49">
        <v>0</v>
      </c>
      <c r="ES189" s="48">
        <v>0</v>
      </c>
      <c r="ET189" s="49">
        <v>0</v>
      </c>
      <c r="EU189" s="48">
        <v>0</v>
      </c>
      <c r="EV189" s="49">
        <v>0</v>
      </c>
      <c r="EW189" s="48">
        <v>0</v>
      </c>
      <c r="EX189" s="49">
        <v>0</v>
      </c>
      <c r="EY189" s="48">
        <v>0</v>
      </c>
      <c r="EZ189" s="49">
        <v>0</v>
      </c>
      <c r="FA189" s="48">
        <v>0</v>
      </c>
      <c r="FB189" s="49">
        <v>0</v>
      </c>
      <c r="FC189" s="50">
        <v>0</v>
      </c>
      <c r="FD189" s="3"/>
      <c r="FE189" s="35"/>
      <c r="FF189" s="3"/>
      <c r="FG189" s="36"/>
      <c r="FI189" s="51" t="b">
        <v>1</v>
      </c>
    </row>
    <row r="190" spans="1:165" hidden="1" outlineLevel="1">
      <c r="B190" s="52">
        <v>177</v>
      </c>
      <c r="C190" s="73" t="s">
        <v>28</v>
      </c>
      <c r="E190" s="54">
        <v>0</v>
      </c>
      <c r="F190" s="55">
        <v>0</v>
      </c>
      <c r="G190" s="56">
        <v>0</v>
      </c>
      <c r="H190" s="55">
        <v>0</v>
      </c>
      <c r="I190" s="56">
        <v>0</v>
      </c>
      <c r="J190" s="55">
        <v>0</v>
      </c>
      <c r="K190" s="56">
        <v>0</v>
      </c>
      <c r="L190" s="55">
        <v>0</v>
      </c>
      <c r="M190" s="56">
        <v>0</v>
      </c>
      <c r="N190" s="55">
        <v>0</v>
      </c>
      <c r="O190" s="56">
        <v>0</v>
      </c>
      <c r="P190" s="55">
        <v>0</v>
      </c>
      <c r="Q190" s="56">
        <v>0</v>
      </c>
      <c r="R190" s="55">
        <v>0</v>
      </c>
      <c r="S190" s="56">
        <v>0</v>
      </c>
      <c r="T190" s="55">
        <v>0</v>
      </c>
      <c r="U190" s="56">
        <v>0</v>
      </c>
      <c r="V190" s="55">
        <v>0</v>
      </c>
      <c r="W190" s="56">
        <v>0</v>
      </c>
      <c r="X190" s="55">
        <v>0</v>
      </c>
      <c r="Y190" s="56">
        <v>0</v>
      </c>
      <c r="Z190" s="55">
        <v>0</v>
      </c>
      <c r="AA190" s="56">
        <v>0</v>
      </c>
      <c r="AB190" s="55">
        <v>0</v>
      </c>
      <c r="AC190" s="56">
        <v>0</v>
      </c>
      <c r="AD190" s="55">
        <v>0</v>
      </c>
      <c r="AE190" s="56">
        <v>0</v>
      </c>
      <c r="AF190" s="55">
        <v>0</v>
      </c>
      <c r="AG190" s="56">
        <v>0</v>
      </c>
      <c r="AH190" s="55">
        <v>0</v>
      </c>
      <c r="AI190" s="56">
        <v>0</v>
      </c>
      <c r="AJ190" s="55">
        <v>0</v>
      </c>
      <c r="AK190" s="56">
        <v>0</v>
      </c>
      <c r="AL190" s="55">
        <v>0</v>
      </c>
      <c r="AM190" s="56">
        <v>0</v>
      </c>
      <c r="AN190" s="57">
        <v>0</v>
      </c>
      <c r="AO190" s="3"/>
      <c r="AP190" s="21"/>
      <c r="AQ190" s="3"/>
      <c r="AR190" s="54">
        <v>0</v>
      </c>
      <c r="AS190" s="55">
        <v>0</v>
      </c>
      <c r="AT190" s="56">
        <v>0</v>
      </c>
      <c r="AU190" s="55">
        <v>0</v>
      </c>
      <c r="AV190" s="56">
        <v>0</v>
      </c>
      <c r="AW190" s="55">
        <v>0</v>
      </c>
      <c r="AX190" s="56">
        <v>0</v>
      </c>
      <c r="AY190" s="55">
        <v>0</v>
      </c>
      <c r="AZ190" s="56">
        <v>0</v>
      </c>
      <c r="BA190" s="55">
        <v>0</v>
      </c>
      <c r="BB190" s="56">
        <v>0</v>
      </c>
      <c r="BC190" s="55">
        <v>0</v>
      </c>
      <c r="BD190" s="56">
        <v>0</v>
      </c>
      <c r="BE190" s="55">
        <v>0</v>
      </c>
      <c r="BF190" s="56">
        <v>0</v>
      </c>
      <c r="BG190" s="55">
        <v>0</v>
      </c>
      <c r="BH190" s="56">
        <v>0</v>
      </c>
      <c r="BI190" s="55">
        <v>0</v>
      </c>
      <c r="BJ190" s="56">
        <v>0</v>
      </c>
      <c r="BK190" s="55">
        <v>0</v>
      </c>
      <c r="BL190" s="56">
        <v>0</v>
      </c>
      <c r="BM190" s="55">
        <v>0</v>
      </c>
      <c r="BN190" s="56">
        <v>0</v>
      </c>
      <c r="BO190" s="55">
        <v>0</v>
      </c>
      <c r="BP190" s="56">
        <v>0</v>
      </c>
      <c r="BQ190" s="55">
        <v>0</v>
      </c>
      <c r="BR190" s="56">
        <v>0</v>
      </c>
      <c r="BS190" s="55">
        <v>0</v>
      </c>
      <c r="BT190" s="56">
        <v>0</v>
      </c>
      <c r="BU190" s="55">
        <v>0</v>
      </c>
      <c r="BV190" s="56">
        <v>0</v>
      </c>
      <c r="BW190" s="55">
        <v>0</v>
      </c>
      <c r="BX190" s="56">
        <v>0</v>
      </c>
      <c r="BY190" s="55">
        <v>0</v>
      </c>
      <c r="BZ190" s="56">
        <v>0</v>
      </c>
      <c r="CA190" s="57">
        <v>0</v>
      </c>
      <c r="CB190" s="3"/>
      <c r="CC190" s="32"/>
      <c r="CD190" s="3"/>
      <c r="CE190" s="33"/>
      <c r="CF190" s="3"/>
      <c r="CG190" s="54">
        <v>0</v>
      </c>
      <c r="CH190" s="55">
        <v>0</v>
      </c>
      <c r="CI190" s="56">
        <v>0</v>
      </c>
      <c r="CJ190" s="55">
        <v>0</v>
      </c>
      <c r="CK190" s="56">
        <v>0</v>
      </c>
      <c r="CL190" s="55">
        <v>0</v>
      </c>
      <c r="CM190" s="56">
        <v>0</v>
      </c>
      <c r="CN190" s="55">
        <v>0</v>
      </c>
      <c r="CO190" s="56">
        <v>0</v>
      </c>
      <c r="CP190" s="55">
        <v>0</v>
      </c>
      <c r="CQ190" s="56">
        <v>0</v>
      </c>
      <c r="CR190" s="55">
        <v>0</v>
      </c>
      <c r="CS190" s="56">
        <v>0</v>
      </c>
      <c r="CT190" s="55">
        <v>0</v>
      </c>
      <c r="CU190" s="56">
        <v>0</v>
      </c>
      <c r="CV190" s="55">
        <v>0</v>
      </c>
      <c r="CW190" s="56">
        <v>0</v>
      </c>
      <c r="CX190" s="55">
        <v>0</v>
      </c>
      <c r="CY190" s="56">
        <v>0</v>
      </c>
      <c r="CZ190" s="55">
        <v>0</v>
      </c>
      <c r="DA190" s="56">
        <v>0</v>
      </c>
      <c r="DB190" s="55">
        <v>0</v>
      </c>
      <c r="DC190" s="56">
        <v>0</v>
      </c>
      <c r="DD190" s="55">
        <v>0</v>
      </c>
      <c r="DE190" s="56">
        <v>0</v>
      </c>
      <c r="DF190" s="55">
        <v>0</v>
      </c>
      <c r="DG190" s="56">
        <v>0</v>
      </c>
      <c r="DH190" s="55">
        <v>0</v>
      </c>
      <c r="DI190" s="56">
        <v>0</v>
      </c>
      <c r="DJ190" s="55">
        <v>0</v>
      </c>
      <c r="DK190" s="56">
        <v>0</v>
      </c>
      <c r="DL190" s="55">
        <v>0</v>
      </c>
      <c r="DM190" s="56">
        <v>0</v>
      </c>
      <c r="DN190" s="55">
        <v>0</v>
      </c>
      <c r="DO190" s="56">
        <v>0</v>
      </c>
      <c r="DP190" s="57">
        <v>0</v>
      </c>
      <c r="DQ190" s="3"/>
      <c r="DR190" s="34"/>
      <c r="DS190" s="3"/>
      <c r="DT190" s="54">
        <v>0</v>
      </c>
      <c r="DU190" s="55">
        <v>0</v>
      </c>
      <c r="DV190" s="56">
        <v>0</v>
      </c>
      <c r="DW190" s="55">
        <v>0</v>
      </c>
      <c r="DX190" s="56">
        <v>0</v>
      </c>
      <c r="DY190" s="55">
        <v>0</v>
      </c>
      <c r="DZ190" s="56">
        <v>0</v>
      </c>
      <c r="EA190" s="55">
        <v>0</v>
      </c>
      <c r="EB190" s="56">
        <v>0</v>
      </c>
      <c r="EC190" s="55">
        <v>0</v>
      </c>
      <c r="ED190" s="56">
        <v>0</v>
      </c>
      <c r="EE190" s="55">
        <v>0</v>
      </c>
      <c r="EF190" s="56">
        <v>0</v>
      </c>
      <c r="EG190" s="55">
        <v>0</v>
      </c>
      <c r="EH190" s="56">
        <v>0</v>
      </c>
      <c r="EI190" s="55">
        <v>0</v>
      </c>
      <c r="EJ190" s="56">
        <v>0</v>
      </c>
      <c r="EK190" s="55">
        <v>0</v>
      </c>
      <c r="EL190" s="56">
        <v>0</v>
      </c>
      <c r="EM190" s="55">
        <v>0</v>
      </c>
      <c r="EN190" s="56">
        <v>0</v>
      </c>
      <c r="EO190" s="55">
        <v>0</v>
      </c>
      <c r="EP190" s="56">
        <v>0</v>
      </c>
      <c r="EQ190" s="55">
        <v>0</v>
      </c>
      <c r="ER190" s="56">
        <v>0</v>
      </c>
      <c r="ES190" s="55">
        <v>0</v>
      </c>
      <c r="ET190" s="56">
        <v>0</v>
      </c>
      <c r="EU190" s="55">
        <v>0</v>
      </c>
      <c r="EV190" s="56">
        <v>0</v>
      </c>
      <c r="EW190" s="55">
        <v>0</v>
      </c>
      <c r="EX190" s="56">
        <v>0</v>
      </c>
      <c r="EY190" s="55">
        <v>0</v>
      </c>
      <c r="EZ190" s="56">
        <v>0</v>
      </c>
      <c r="FA190" s="55">
        <v>0</v>
      </c>
      <c r="FB190" s="56">
        <v>0</v>
      </c>
      <c r="FC190" s="57">
        <v>0</v>
      </c>
      <c r="FD190" s="3"/>
      <c r="FE190" s="35"/>
      <c r="FF190" s="3"/>
      <c r="FG190" s="36"/>
      <c r="FI190" s="58" t="b">
        <v>1</v>
      </c>
    </row>
    <row r="191" spans="1:165" hidden="1" outlineLevel="1">
      <c r="B191" s="75">
        <v>178</v>
      </c>
      <c r="C191" s="76" t="s">
        <v>29</v>
      </c>
      <c r="E191" s="77">
        <v>0</v>
      </c>
      <c r="F191" s="78">
        <v>0</v>
      </c>
      <c r="G191" s="79">
        <v>0</v>
      </c>
      <c r="H191" s="78">
        <v>0</v>
      </c>
      <c r="I191" s="79">
        <v>0</v>
      </c>
      <c r="J191" s="78">
        <v>0</v>
      </c>
      <c r="K191" s="79">
        <v>0</v>
      </c>
      <c r="L191" s="78">
        <v>0</v>
      </c>
      <c r="M191" s="79">
        <v>0</v>
      </c>
      <c r="N191" s="78">
        <v>0</v>
      </c>
      <c r="O191" s="79">
        <v>0</v>
      </c>
      <c r="P191" s="78">
        <v>0</v>
      </c>
      <c r="Q191" s="79">
        <v>0</v>
      </c>
      <c r="R191" s="78">
        <v>0</v>
      </c>
      <c r="S191" s="79">
        <v>0</v>
      </c>
      <c r="T191" s="78">
        <v>0</v>
      </c>
      <c r="U191" s="79">
        <v>0</v>
      </c>
      <c r="V191" s="78">
        <v>0</v>
      </c>
      <c r="W191" s="79">
        <v>0</v>
      </c>
      <c r="X191" s="78">
        <v>0</v>
      </c>
      <c r="Y191" s="79">
        <v>0</v>
      </c>
      <c r="Z191" s="78">
        <v>0</v>
      </c>
      <c r="AA191" s="79">
        <v>0</v>
      </c>
      <c r="AB191" s="78">
        <v>0</v>
      </c>
      <c r="AC191" s="79">
        <v>0</v>
      </c>
      <c r="AD191" s="78">
        <v>0</v>
      </c>
      <c r="AE191" s="79">
        <v>0</v>
      </c>
      <c r="AF191" s="78">
        <v>0</v>
      </c>
      <c r="AG191" s="79">
        <v>0</v>
      </c>
      <c r="AH191" s="78">
        <v>0</v>
      </c>
      <c r="AI191" s="79">
        <v>0</v>
      </c>
      <c r="AJ191" s="78">
        <v>0</v>
      </c>
      <c r="AK191" s="79">
        <v>0</v>
      </c>
      <c r="AL191" s="78">
        <v>0</v>
      </c>
      <c r="AM191" s="79">
        <v>0</v>
      </c>
      <c r="AN191" s="80">
        <v>0</v>
      </c>
      <c r="AO191" s="3"/>
      <c r="AP191" s="21"/>
      <c r="AQ191" s="3"/>
      <c r="AR191" s="77">
        <v>0</v>
      </c>
      <c r="AS191" s="78">
        <v>0</v>
      </c>
      <c r="AT191" s="79">
        <v>0</v>
      </c>
      <c r="AU191" s="78">
        <v>0</v>
      </c>
      <c r="AV191" s="79">
        <v>0</v>
      </c>
      <c r="AW191" s="78">
        <v>0</v>
      </c>
      <c r="AX191" s="79">
        <v>0</v>
      </c>
      <c r="AY191" s="78">
        <v>0</v>
      </c>
      <c r="AZ191" s="79">
        <v>0</v>
      </c>
      <c r="BA191" s="78">
        <v>0</v>
      </c>
      <c r="BB191" s="79">
        <v>0</v>
      </c>
      <c r="BC191" s="78">
        <v>0</v>
      </c>
      <c r="BD191" s="79">
        <v>0</v>
      </c>
      <c r="BE191" s="78">
        <v>0</v>
      </c>
      <c r="BF191" s="79">
        <v>0</v>
      </c>
      <c r="BG191" s="78">
        <v>0</v>
      </c>
      <c r="BH191" s="79">
        <v>0</v>
      </c>
      <c r="BI191" s="78">
        <v>0</v>
      </c>
      <c r="BJ191" s="79">
        <v>0</v>
      </c>
      <c r="BK191" s="78">
        <v>0</v>
      </c>
      <c r="BL191" s="79">
        <v>0</v>
      </c>
      <c r="BM191" s="78">
        <v>0</v>
      </c>
      <c r="BN191" s="79">
        <v>0</v>
      </c>
      <c r="BO191" s="78">
        <v>0</v>
      </c>
      <c r="BP191" s="79">
        <v>0</v>
      </c>
      <c r="BQ191" s="78">
        <v>0</v>
      </c>
      <c r="BR191" s="79">
        <v>0</v>
      </c>
      <c r="BS191" s="78">
        <v>0</v>
      </c>
      <c r="BT191" s="79">
        <v>0</v>
      </c>
      <c r="BU191" s="78">
        <v>0</v>
      </c>
      <c r="BV191" s="79">
        <v>0</v>
      </c>
      <c r="BW191" s="78">
        <v>0</v>
      </c>
      <c r="BX191" s="79">
        <v>0</v>
      </c>
      <c r="BY191" s="78">
        <v>0</v>
      </c>
      <c r="BZ191" s="79">
        <v>0</v>
      </c>
      <c r="CA191" s="80">
        <v>0</v>
      </c>
      <c r="CB191" s="3"/>
      <c r="CC191" s="32"/>
      <c r="CD191" s="3"/>
      <c r="CE191" s="33"/>
      <c r="CF191" s="3"/>
      <c r="CG191" s="77">
        <v>0</v>
      </c>
      <c r="CH191" s="78">
        <v>0</v>
      </c>
      <c r="CI191" s="79">
        <v>0</v>
      </c>
      <c r="CJ191" s="78">
        <v>0</v>
      </c>
      <c r="CK191" s="79">
        <v>0</v>
      </c>
      <c r="CL191" s="78">
        <v>0</v>
      </c>
      <c r="CM191" s="79">
        <v>0</v>
      </c>
      <c r="CN191" s="78">
        <v>0</v>
      </c>
      <c r="CO191" s="79">
        <v>0</v>
      </c>
      <c r="CP191" s="78">
        <v>0</v>
      </c>
      <c r="CQ191" s="79">
        <v>0</v>
      </c>
      <c r="CR191" s="78">
        <v>0</v>
      </c>
      <c r="CS191" s="79">
        <v>0</v>
      </c>
      <c r="CT191" s="78">
        <v>0</v>
      </c>
      <c r="CU191" s="79">
        <v>0</v>
      </c>
      <c r="CV191" s="78">
        <v>0</v>
      </c>
      <c r="CW191" s="79">
        <v>0</v>
      </c>
      <c r="CX191" s="78">
        <v>0</v>
      </c>
      <c r="CY191" s="79">
        <v>0</v>
      </c>
      <c r="CZ191" s="78">
        <v>0</v>
      </c>
      <c r="DA191" s="79">
        <v>0</v>
      </c>
      <c r="DB191" s="78">
        <v>0</v>
      </c>
      <c r="DC191" s="79">
        <v>0</v>
      </c>
      <c r="DD191" s="78">
        <v>0</v>
      </c>
      <c r="DE191" s="79">
        <v>0</v>
      </c>
      <c r="DF191" s="78">
        <v>0</v>
      </c>
      <c r="DG191" s="79">
        <v>0</v>
      </c>
      <c r="DH191" s="78">
        <v>0</v>
      </c>
      <c r="DI191" s="79">
        <v>0</v>
      </c>
      <c r="DJ191" s="78">
        <v>0</v>
      </c>
      <c r="DK191" s="79">
        <v>0</v>
      </c>
      <c r="DL191" s="78">
        <v>0</v>
      </c>
      <c r="DM191" s="79">
        <v>0</v>
      </c>
      <c r="DN191" s="78">
        <v>0</v>
      </c>
      <c r="DO191" s="79">
        <v>0</v>
      </c>
      <c r="DP191" s="80">
        <v>0</v>
      </c>
      <c r="DQ191" s="3"/>
      <c r="DR191" s="34"/>
      <c r="DS191" s="3"/>
      <c r="DT191" s="77">
        <v>0</v>
      </c>
      <c r="DU191" s="78">
        <v>0</v>
      </c>
      <c r="DV191" s="79">
        <v>0</v>
      </c>
      <c r="DW191" s="78">
        <v>0</v>
      </c>
      <c r="DX191" s="79">
        <v>0</v>
      </c>
      <c r="DY191" s="78">
        <v>0</v>
      </c>
      <c r="DZ191" s="79">
        <v>0</v>
      </c>
      <c r="EA191" s="78">
        <v>0</v>
      </c>
      <c r="EB191" s="79">
        <v>0</v>
      </c>
      <c r="EC191" s="78">
        <v>0</v>
      </c>
      <c r="ED191" s="79">
        <v>0</v>
      </c>
      <c r="EE191" s="78">
        <v>0</v>
      </c>
      <c r="EF191" s="79">
        <v>0</v>
      </c>
      <c r="EG191" s="78">
        <v>0</v>
      </c>
      <c r="EH191" s="79">
        <v>0</v>
      </c>
      <c r="EI191" s="78">
        <v>0</v>
      </c>
      <c r="EJ191" s="79">
        <v>0</v>
      </c>
      <c r="EK191" s="78">
        <v>0</v>
      </c>
      <c r="EL191" s="79">
        <v>0</v>
      </c>
      <c r="EM191" s="78">
        <v>0</v>
      </c>
      <c r="EN191" s="79">
        <v>0</v>
      </c>
      <c r="EO191" s="78">
        <v>0</v>
      </c>
      <c r="EP191" s="79">
        <v>0</v>
      </c>
      <c r="EQ191" s="78">
        <v>0</v>
      </c>
      <c r="ER191" s="79">
        <v>0</v>
      </c>
      <c r="ES191" s="78">
        <v>0</v>
      </c>
      <c r="ET191" s="79">
        <v>0</v>
      </c>
      <c r="EU191" s="78">
        <v>0</v>
      </c>
      <c r="EV191" s="79">
        <v>0</v>
      </c>
      <c r="EW191" s="78">
        <v>0</v>
      </c>
      <c r="EX191" s="79">
        <v>0</v>
      </c>
      <c r="EY191" s="78">
        <v>0</v>
      </c>
      <c r="EZ191" s="79">
        <v>0</v>
      </c>
      <c r="FA191" s="78">
        <v>0</v>
      </c>
      <c r="FB191" s="79">
        <v>0</v>
      </c>
      <c r="FC191" s="80">
        <v>0</v>
      </c>
      <c r="FD191" s="3"/>
      <c r="FE191" s="35"/>
      <c r="FF191" s="3"/>
      <c r="FG191" s="36"/>
      <c r="FI191" s="81" t="b">
        <v>1</v>
      </c>
    </row>
    <row r="192" spans="1:165" hidden="1" outlineLevel="1">
      <c r="B192" s="38">
        <v>179</v>
      </c>
      <c r="C192" s="82" t="s">
        <v>30</v>
      </c>
      <c r="E192" s="40">
        <v>0</v>
      </c>
      <c r="F192" s="41">
        <v>0</v>
      </c>
      <c r="G192" s="42">
        <v>0</v>
      </c>
      <c r="H192" s="41">
        <v>0</v>
      </c>
      <c r="I192" s="42">
        <v>0</v>
      </c>
      <c r="J192" s="41">
        <v>0</v>
      </c>
      <c r="K192" s="42">
        <v>0</v>
      </c>
      <c r="L192" s="41">
        <v>0</v>
      </c>
      <c r="M192" s="42">
        <v>0</v>
      </c>
      <c r="N192" s="41">
        <v>0</v>
      </c>
      <c r="O192" s="42">
        <v>0</v>
      </c>
      <c r="P192" s="41">
        <v>0</v>
      </c>
      <c r="Q192" s="42">
        <v>0</v>
      </c>
      <c r="R192" s="41">
        <v>0</v>
      </c>
      <c r="S192" s="42">
        <v>0</v>
      </c>
      <c r="T192" s="41">
        <v>0</v>
      </c>
      <c r="U192" s="42">
        <v>0</v>
      </c>
      <c r="V192" s="41">
        <v>0</v>
      </c>
      <c r="W192" s="42">
        <v>0</v>
      </c>
      <c r="X192" s="41">
        <v>0</v>
      </c>
      <c r="Y192" s="42">
        <v>0</v>
      </c>
      <c r="Z192" s="41">
        <v>0</v>
      </c>
      <c r="AA192" s="42">
        <v>0</v>
      </c>
      <c r="AB192" s="41">
        <v>0</v>
      </c>
      <c r="AC192" s="42">
        <v>0</v>
      </c>
      <c r="AD192" s="41">
        <v>0</v>
      </c>
      <c r="AE192" s="42">
        <v>0</v>
      </c>
      <c r="AF192" s="41">
        <v>0</v>
      </c>
      <c r="AG192" s="42">
        <v>0</v>
      </c>
      <c r="AH192" s="41">
        <v>0</v>
      </c>
      <c r="AI192" s="42">
        <v>0</v>
      </c>
      <c r="AJ192" s="41">
        <v>0</v>
      </c>
      <c r="AK192" s="42">
        <v>0</v>
      </c>
      <c r="AL192" s="41">
        <v>0</v>
      </c>
      <c r="AM192" s="42">
        <v>0</v>
      </c>
      <c r="AN192" s="43">
        <v>0</v>
      </c>
      <c r="AO192" s="3"/>
      <c r="AP192" s="21"/>
      <c r="AQ192" s="3"/>
      <c r="AR192" s="40">
        <v>0</v>
      </c>
      <c r="AS192" s="41">
        <v>0</v>
      </c>
      <c r="AT192" s="42">
        <v>0</v>
      </c>
      <c r="AU192" s="41">
        <v>0</v>
      </c>
      <c r="AV192" s="42">
        <v>0</v>
      </c>
      <c r="AW192" s="41">
        <v>0</v>
      </c>
      <c r="AX192" s="42">
        <v>0</v>
      </c>
      <c r="AY192" s="41">
        <v>0</v>
      </c>
      <c r="AZ192" s="42">
        <v>0</v>
      </c>
      <c r="BA192" s="41">
        <v>0</v>
      </c>
      <c r="BB192" s="42">
        <v>0</v>
      </c>
      <c r="BC192" s="41">
        <v>0</v>
      </c>
      <c r="BD192" s="42">
        <v>0</v>
      </c>
      <c r="BE192" s="41">
        <v>0</v>
      </c>
      <c r="BF192" s="42">
        <v>0</v>
      </c>
      <c r="BG192" s="41">
        <v>0</v>
      </c>
      <c r="BH192" s="42">
        <v>0</v>
      </c>
      <c r="BI192" s="41">
        <v>0</v>
      </c>
      <c r="BJ192" s="42">
        <v>0</v>
      </c>
      <c r="BK192" s="41">
        <v>0</v>
      </c>
      <c r="BL192" s="42">
        <v>0</v>
      </c>
      <c r="BM192" s="41">
        <v>0</v>
      </c>
      <c r="BN192" s="42">
        <v>0</v>
      </c>
      <c r="BO192" s="41">
        <v>0</v>
      </c>
      <c r="BP192" s="42">
        <v>0</v>
      </c>
      <c r="BQ192" s="41">
        <v>0</v>
      </c>
      <c r="BR192" s="42">
        <v>0</v>
      </c>
      <c r="BS192" s="41">
        <v>0</v>
      </c>
      <c r="BT192" s="42">
        <v>0</v>
      </c>
      <c r="BU192" s="41">
        <v>0</v>
      </c>
      <c r="BV192" s="42">
        <v>0</v>
      </c>
      <c r="BW192" s="41">
        <v>0</v>
      </c>
      <c r="BX192" s="42">
        <v>0</v>
      </c>
      <c r="BY192" s="41">
        <v>0</v>
      </c>
      <c r="BZ192" s="42">
        <v>0</v>
      </c>
      <c r="CA192" s="43">
        <v>0</v>
      </c>
      <c r="CB192" s="3"/>
      <c r="CC192" s="32"/>
      <c r="CD192" s="3"/>
      <c r="CE192" s="33"/>
      <c r="CF192" s="3"/>
      <c r="CG192" s="40">
        <v>0</v>
      </c>
      <c r="CH192" s="41">
        <v>0</v>
      </c>
      <c r="CI192" s="42">
        <v>0</v>
      </c>
      <c r="CJ192" s="41">
        <v>0</v>
      </c>
      <c r="CK192" s="42">
        <v>0</v>
      </c>
      <c r="CL192" s="41">
        <v>0</v>
      </c>
      <c r="CM192" s="42">
        <v>0</v>
      </c>
      <c r="CN192" s="41">
        <v>0</v>
      </c>
      <c r="CO192" s="42">
        <v>0</v>
      </c>
      <c r="CP192" s="41">
        <v>0</v>
      </c>
      <c r="CQ192" s="42">
        <v>0</v>
      </c>
      <c r="CR192" s="41">
        <v>0</v>
      </c>
      <c r="CS192" s="42">
        <v>0</v>
      </c>
      <c r="CT192" s="41">
        <v>0</v>
      </c>
      <c r="CU192" s="42">
        <v>0</v>
      </c>
      <c r="CV192" s="41">
        <v>0</v>
      </c>
      <c r="CW192" s="42">
        <v>0</v>
      </c>
      <c r="CX192" s="41">
        <v>0</v>
      </c>
      <c r="CY192" s="42">
        <v>0</v>
      </c>
      <c r="CZ192" s="41">
        <v>0</v>
      </c>
      <c r="DA192" s="42">
        <v>0</v>
      </c>
      <c r="DB192" s="41">
        <v>0</v>
      </c>
      <c r="DC192" s="42">
        <v>0</v>
      </c>
      <c r="DD192" s="41">
        <v>0</v>
      </c>
      <c r="DE192" s="42">
        <v>0</v>
      </c>
      <c r="DF192" s="41">
        <v>0</v>
      </c>
      <c r="DG192" s="42">
        <v>0</v>
      </c>
      <c r="DH192" s="41">
        <v>0</v>
      </c>
      <c r="DI192" s="42">
        <v>0</v>
      </c>
      <c r="DJ192" s="41">
        <v>0</v>
      </c>
      <c r="DK192" s="42">
        <v>0</v>
      </c>
      <c r="DL192" s="41">
        <v>0</v>
      </c>
      <c r="DM192" s="42">
        <v>0</v>
      </c>
      <c r="DN192" s="41">
        <v>0</v>
      </c>
      <c r="DO192" s="42">
        <v>0</v>
      </c>
      <c r="DP192" s="43">
        <v>0</v>
      </c>
      <c r="DQ192" s="3"/>
      <c r="DR192" s="34"/>
      <c r="DS192" s="3"/>
      <c r="DT192" s="40">
        <v>0</v>
      </c>
      <c r="DU192" s="41">
        <v>0</v>
      </c>
      <c r="DV192" s="42">
        <v>0</v>
      </c>
      <c r="DW192" s="41">
        <v>0</v>
      </c>
      <c r="DX192" s="42">
        <v>0</v>
      </c>
      <c r="DY192" s="41">
        <v>0</v>
      </c>
      <c r="DZ192" s="42">
        <v>0</v>
      </c>
      <c r="EA192" s="41">
        <v>0</v>
      </c>
      <c r="EB192" s="42">
        <v>0</v>
      </c>
      <c r="EC192" s="41">
        <v>0</v>
      </c>
      <c r="ED192" s="42">
        <v>0</v>
      </c>
      <c r="EE192" s="41">
        <v>0</v>
      </c>
      <c r="EF192" s="42">
        <v>0</v>
      </c>
      <c r="EG192" s="41">
        <v>0</v>
      </c>
      <c r="EH192" s="42">
        <v>0</v>
      </c>
      <c r="EI192" s="41">
        <v>0</v>
      </c>
      <c r="EJ192" s="42">
        <v>0</v>
      </c>
      <c r="EK192" s="41">
        <v>0</v>
      </c>
      <c r="EL192" s="42">
        <v>0</v>
      </c>
      <c r="EM192" s="41">
        <v>0</v>
      </c>
      <c r="EN192" s="42">
        <v>0</v>
      </c>
      <c r="EO192" s="41">
        <v>0</v>
      </c>
      <c r="EP192" s="42">
        <v>0</v>
      </c>
      <c r="EQ192" s="41">
        <v>0</v>
      </c>
      <c r="ER192" s="42">
        <v>0</v>
      </c>
      <c r="ES192" s="41">
        <v>0</v>
      </c>
      <c r="ET192" s="42">
        <v>0</v>
      </c>
      <c r="EU192" s="41">
        <v>0</v>
      </c>
      <c r="EV192" s="42">
        <v>0</v>
      </c>
      <c r="EW192" s="41">
        <v>0</v>
      </c>
      <c r="EX192" s="42">
        <v>0</v>
      </c>
      <c r="EY192" s="41">
        <v>0</v>
      </c>
      <c r="EZ192" s="42">
        <v>0</v>
      </c>
      <c r="FA192" s="41">
        <v>0</v>
      </c>
      <c r="FB192" s="42">
        <v>0</v>
      </c>
      <c r="FC192" s="43">
        <v>0</v>
      </c>
      <c r="FD192" s="3"/>
      <c r="FE192" s="35"/>
      <c r="FF192" s="3"/>
      <c r="FG192" s="36"/>
      <c r="FI192" s="44" t="b">
        <v>1</v>
      </c>
    </row>
    <row r="193" spans="2:165" hidden="1" outlineLevel="1">
      <c r="B193" s="75">
        <v>180</v>
      </c>
      <c r="C193" s="76" t="s">
        <v>31</v>
      </c>
      <c r="E193" s="77">
        <v>0</v>
      </c>
      <c r="F193" s="78">
        <v>0</v>
      </c>
      <c r="G193" s="79">
        <v>0</v>
      </c>
      <c r="H193" s="78">
        <v>0</v>
      </c>
      <c r="I193" s="79">
        <v>0</v>
      </c>
      <c r="J193" s="78">
        <v>0</v>
      </c>
      <c r="K193" s="79">
        <v>0</v>
      </c>
      <c r="L193" s="78">
        <v>0</v>
      </c>
      <c r="M193" s="79">
        <v>0</v>
      </c>
      <c r="N193" s="78">
        <v>0</v>
      </c>
      <c r="O193" s="79">
        <v>0</v>
      </c>
      <c r="P193" s="78">
        <v>0</v>
      </c>
      <c r="Q193" s="79">
        <v>0</v>
      </c>
      <c r="R193" s="78">
        <v>0</v>
      </c>
      <c r="S193" s="79">
        <v>0</v>
      </c>
      <c r="T193" s="78">
        <v>0</v>
      </c>
      <c r="U193" s="79">
        <v>0</v>
      </c>
      <c r="V193" s="78">
        <v>0</v>
      </c>
      <c r="W193" s="79">
        <v>0</v>
      </c>
      <c r="X193" s="78">
        <v>0</v>
      </c>
      <c r="Y193" s="79">
        <v>0</v>
      </c>
      <c r="Z193" s="78">
        <v>0</v>
      </c>
      <c r="AA193" s="79">
        <v>0</v>
      </c>
      <c r="AB193" s="78">
        <v>0</v>
      </c>
      <c r="AC193" s="79">
        <v>0</v>
      </c>
      <c r="AD193" s="78">
        <v>0</v>
      </c>
      <c r="AE193" s="79">
        <v>0</v>
      </c>
      <c r="AF193" s="78">
        <v>0</v>
      </c>
      <c r="AG193" s="79">
        <v>0</v>
      </c>
      <c r="AH193" s="78">
        <v>0</v>
      </c>
      <c r="AI193" s="79">
        <v>0</v>
      </c>
      <c r="AJ193" s="78">
        <v>0</v>
      </c>
      <c r="AK193" s="79">
        <v>0</v>
      </c>
      <c r="AL193" s="78">
        <v>0</v>
      </c>
      <c r="AM193" s="79">
        <v>0</v>
      </c>
      <c r="AN193" s="80">
        <v>0</v>
      </c>
      <c r="AO193" s="3"/>
      <c r="AP193" s="21"/>
      <c r="AQ193" s="3"/>
      <c r="AR193" s="77">
        <v>0</v>
      </c>
      <c r="AS193" s="78">
        <v>0</v>
      </c>
      <c r="AT193" s="79">
        <v>0</v>
      </c>
      <c r="AU193" s="78">
        <v>0</v>
      </c>
      <c r="AV193" s="79">
        <v>0</v>
      </c>
      <c r="AW193" s="78">
        <v>0</v>
      </c>
      <c r="AX193" s="79">
        <v>0</v>
      </c>
      <c r="AY193" s="78">
        <v>0</v>
      </c>
      <c r="AZ193" s="79">
        <v>0</v>
      </c>
      <c r="BA193" s="78">
        <v>0</v>
      </c>
      <c r="BB193" s="79">
        <v>0</v>
      </c>
      <c r="BC193" s="78">
        <v>0</v>
      </c>
      <c r="BD193" s="79">
        <v>0</v>
      </c>
      <c r="BE193" s="78">
        <v>0</v>
      </c>
      <c r="BF193" s="79">
        <v>0</v>
      </c>
      <c r="BG193" s="78">
        <v>0</v>
      </c>
      <c r="BH193" s="79">
        <v>0</v>
      </c>
      <c r="BI193" s="78">
        <v>0</v>
      </c>
      <c r="BJ193" s="79">
        <v>0</v>
      </c>
      <c r="BK193" s="78">
        <v>0</v>
      </c>
      <c r="BL193" s="79">
        <v>0</v>
      </c>
      <c r="BM193" s="78">
        <v>0</v>
      </c>
      <c r="BN193" s="79">
        <v>0</v>
      </c>
      <c r="BO193" s="78">
        <v>0</v>
      </c>
      <c r="BP193" s="79">
        <v>0</v>
      </c>
      <c r="BQ193" s="78">
        <v>0</v>
      </c>
      <c r="BR193" s="79">
        <v>0</v>
      </c>
      <c r="BS193" s="78">
        <v>0</v>
      </c>
      <c r="BT193" s="79">
        <v>0</v>
      </c>
      <c r="BU193" s="78">
        <v>0</v>
      </c>
      <c r="BV193" s="79">
        <v>0</v>
      </c>
      <c r="BW193" s="78">
        <v>0</v>
      </c>
      <c r="BX193" s="79">
        <v>0</v>
      </c>
      <c r="BY193" s="78">
        <v>0</v>
      </c>
      <c r="BZ193" s="79">
        <v>0</v>
      </c>
      <c r="CA193" s="80">
        <v>0</v>
      </c>
      <c r="CB193" s="3"/>
      <c r="CC193" s="32"/>
      <c r="CD193" s="3"/>
      <c r="CE193" s="33"/>
      <c r="CF193" s="3"/>
      <c r="CG193" s="77">
        <v>0</v>
      </c>
      <c r="CH193" s="78">
        <v>0</v>
      </c>
      <c r="CI193" s="79">
        <v>0</v>
      </c>
      <c r="CJ193" s="78">
        <v>0</v>
      </c>
      <c r="CK193" s="79">
        <v>0</v>
      </c>
      <c r="CL193" s="78">
        <v>0</v>
      </c>
      <c r="CM193" s="79">
        <v>0</v>
      </c>
      <c r="CN193" s="78">
        <v>0</v>
      </c>
      <c r="CO193" s="79">
        <v>0</v>
      </c>
      <c r="CP193" s="78">
        <v>0</v>
      </c>
      <c r="CQ193" s="79">
        <v>0</v>
      </c>
      <c r="CR193" s="78">
        <v>0</v>
      </c>
      <c r="CS193" s="79">
        <v>0</v>
      </c>
      <c r="CT193" s="78">
        <v>0</v>
      </c>
      <c r="CU193" s="79">
        <v>0</v>
      </c>
      <c r="CV193" s="78">
        <v>0</v>
      </c>
      <c r="CW193" s="79">
        <v>0</v>
      </c>
      <c r="CX193" s="78">
        <v>0</v>
      </c>
      <c r="CY193" s="79">
        <v>0</v>
      </c>
      <c r="CZ193" s="78">
        <v>0</v>
      </c>
      <c r="DA193" s="79">
        <v>0</v>
      </c>
      <c r="DB193" s="78">
        <v>0</v>
      </c>
      <c r="DC193" s="79">
        <v>0</v>
      </c>
      <c r="DD193" s="78">
        <v>0</v>
      </c>
      <c r="DE193" s="79">
        <v>0</v>
      </c>
      <c r="DF193" s="78">
        <v>0</v>
      </c>
      <c r="DG193" s="79">
        <v>0</v>
      </c>
      <c r="DH193" s="78">
        <v>0</v>
      </c>
      <c r="DI193" s="79">
        <v>0</v>
      </c>
      <c r="DJ193" s="78">
        <v>0</v>
      </c>
      <c r="DK193" s="79">
        <v>0</v>
      </c>
      <c r="DL193" s="78">
        <v>0</v>
      </c>
      <c r="DM193" s="79">
        <v>0</v>
      </c>
      <c r="DN193" s="78">
        <v>0</v>
      </c>
      <c r="DO193" s="79">
        <v>0</v>
      </c>
      <c r="DP193" s="80">
        <v>0</v>
      </c>
      <c r="DQ193" s="3"/>
      <c r="DR193" s="34"/>
      <c r="DS193" s="3"/>
      <c r="DT193" s="77">
        <v>0</v>
      </c>
      <c r="DU193" s="78">
        <v>0</v>
      </c>
      <c r="DV193" s="79">
        <v>0</v>
      </c>
      <c r="DW193" s="78">
        <v>0</v>
      </c>
      <c r="DX193" s="79">
        <v>0</v>
      </c>
      <c r="DY193" s="78">
        <v>0</v>
      </c>
      <c r="DZ193" s="79">
        <v>0</v>
      </c>
      <c r="EA193" s="78">
        <v>0</v>
      </c>
      <c r="EB193" s="79">
        <v>0</v>
      </c>
      <c r="EC193" s="78">
        <v>0</v>
      </c>
      <c r="ED193" s="79">
        <v>0</v>
      </c>
      <c r="EE193" s="78">
        <v>0</v>
      </c>
      <c r="EF193" s="79">
        <v>0</v>
      </c>
      <c r="EG193" s="78">
        <v>0</v>
      </c>
      <c r="EH193" s="79">
        <v>0</v>
      </c>
      <c r="EI193" s="78">
        <v>0</v>
      </c>
      <c r="EJ193" s="79">
        <v>0</v>
      </c>
      <c r="EK193" s="78">
        <v>0</v>
      </c>
      <c r="EL193" s="79">
        <v>0</v>
      </c>
      <c r="EM193" s="78">
        <v>0</v>
      </c>
      <c r="EN193" s="79">
        <v>0</v>
      </c>
      <c r="EO193" s="78">
        <v>0</v>
      </c>
      <c r="EP193" s="79">
        <v>0</v>
      </c>
      <c r="EQ193" s="78">
        <v>0</v>
      </c>
      <c r="ER193" s="79">
        <v>0</v>
      </c>
      <c r="ES193" s="78">
        <v>0</v>
      </c>
      <c r="ET193" s="79">
        <v>0</v>
      </c>
      <c r="EU193" s="78">
        <v>0</v>
      </c>
      <c r="EV193" s="79">
        <v>0</v>
      </c>
      <c r="EW193" s="78">
        <v>0</v>
      </c>
      <c r="EX193" s="79">
        <v>0</v>
      </c>
      <c r="EY193" s="78">
        <v>0</v>
      </c>
      <c r="EZ193" s="79">
        <v>0</v>
      </c>
      <c r="FA193" s="78">
        <v>0</v>
      </c>
      <c r="FB193" s="79">
        <v>0</v>
      </c>
      <c r="FC193" s="80">
        <v>0</v>
      </c>
      <c r="FD193" s="3"/>
      <c r="FE193" s="35"/>
      <c r="FF193" s="3"/>
      <c r="FG193" s="36"/>
      <c r="FI193" s="81" t="b">
        <v>1</v>
      </c>
    </row>
    <row r="194" spans="2:165" hidden="1" outlineLevel="1">
      <c r="B194" s="38">
        <v>181</v>
      </c>
      <c r="C194" s="82" t="s">
        <v>32</v>
      </c>
      <c r="E194" s="40">
        <v>0</v>
      </c>
      <c r="F194" s="41">
        <v>0</v>
      </c>
      <c r="G194" s="42">
        <v>0</v>
      </c>
      <c r="H194" s="41">
        <v>0</v>
      </c>
      <c r="I194" s="42">
        <v>0</v>
      </c>
      <c r="J194" s="41">
        <v>0</v>
      </c>
      <c r="K194" s="42">
        <v>0</v>
      </c>
      <c r="L194" s="41">
        <v>0</v>
      </c>
      <c r="M194" s="42">
        <v>0</v>
      </c>
      <c r="N194" s="41">
        <v>0</v>
      </c>
      <c r="O194" s="42">
        <v>0</v>
      </c>
      <c r="P194" s="41">
        <v>0</v>
      </c>
      <c r="Q194" s="42">
        <v>0</v>
      </c>
      <c r="R194" s="41">
        <v>0</v>
      </c>
      <c r="S194" s="42">
        <v>0</v>
      </c>
      <c r="T194" s="41">
        <v>0</v>
      </c>
      <c r="U194" s="42">
        <v>0</v>
      </c>
      <c r="V194" s="41">
        <v>0</v>
      </c>
      <c r="W194" s="42">
        <v>0</v>
      </c>
      <c r="X194" s="41">
        <v>0</v>
      </c>
      <c r="Y194" s="42">
        <v>0</v>
      </c>
      <c r="Z194" s="41">
        <v>0</v>
      </c>
      <c r="AA194" s="42">
        <v>0</v>
      </c>
      <c r="AB194" s="41">
        <v>0</v>
      </c>
      <c r="AC194" s="42">
        <v>0</v>
      </c>
      <c r="AD194" s="41">
        <v>0</v>
      </c>
      <c r="AE194" s="42">
        <v>0</v>
      </c>
      <c r="AF194" s="41">
        <v>0</v>
      </c>
      <c r="AG194" s="42">
        <v>0</v>
      </c>
      <c r="AH194" s="41">
        <v>0</v>
      </c>
      <c r="AI194" s="42">
        <v>0</v>
      </c>
      <c r="AJ194" s="41">
        <v>0</v>
      </c>
      <c r="AK194" s="42">
        <v>0</v>
      </c>
      <c r="AL194" s="41">
        <v>0</v>
      </c>
      <c r="AM194" s="42">
        <v>0</v>
      </c>
      <c r="AN194" s="43">
        <v>0</v>
      </c>
      <c r="AO194" s="3"/>
      <c r="AP194" s="21"/>
      <c r="AQ194" s="3"/>
      <c r="AR194" s="40">
        <v>0</v>
      </c>
      <c r="AS194" s="41">
        <v>0</v>
      </c>
      <c r="AT194" s="42">
        <v>0</v>
      </c>
      <c r="AU194" s="41">
        <v>0</v>
      </c>
      <c r="AV194" s="42">
        <v>0</v>
      </c>
      <c r="AW194" s="41">
        <v>0</v>
      </c>
      <c r="AX194" s="42">
        <v>0</v>
      </c>
      <c r="AY194" s="41">
        <v>0</v>
      </c>
      <c r="AZ194" s="42">
        <v>0</v>
      </c>
      <c r="BA194" s="41">
        <v>0</v>
      </c>
      <c r="BB194" s="42">
        <v>0</v>
      </c>
      <c r="BC194" s="41">
        <v>0</v>
      </c>
      <c r="BD194" s="42">
        <v>0</v>
      </c>
      <c r="BE194" s="41">
        <v>0</v>
      </c>
      <c r="BF194" s="42">
        <v>0</v>
      </c>
      <c r="BG194" s="41">
        <v>0</v>
      </c>
      <c r="BH194" s="42">
        <v>0</v>
      </c>
      <c r="BI194" s="41">
        <v>0</v>
      </c>
      <c r="BJ194" s="42">
        <v>0</v>
      </c>
      <c r="BK194" s="41">
        <v>0</v>
      </c>
      <c r="BL194" s="42">
        <v>0</v>
      </c>
      <c r="BM194" s="41">
        <v>0</v>
      </c>
      <c r="BN194" s="42">
        <v>0</v>
      </c>
      <c r="BO194" s="41">
        <v>0</v>
      </c>
      <c r="BP194" s="42">
        <v>0</v>
      </c>
      <c r="BQ194" s="41">
        <v>0</v>
      </c>
      <c r="BR194" s="42">
        <v>0</v>
      </c>
      <c r="BS194" s="41">
        <v>0</v>
      </c>
      <c r="BT194" s="42">
        <v>0</v>
      </c>
      <c r="BU194" s="41">
        <v>0</v>
      </c>
      <c r="BV194" s="42">
        <v>0</v>
      </c>
      <c r="BW194" s="41">
        <v>0</v>
      </c>
      <c r="BX194" s="42">
        <v>0</v>
      </c>
      <c r="BY194" s="41">
        <v>0</v>
      </c>
      <c r="BZ194" s="42">
        <v>0</v>
      </c>
      <c r="CA194" s="43">
        <v>0</v>
      </c>
      <c r="CB194" s="3"/>
      <c r="CC194" s="32"/>
      <c r="CD194" s="3"/>
      <c r="CE194" s="33"/>
      <c r="CF194" s="3"/>
      <c r="CG194" s="40">
        <v>0</v>
      </c>
      <c r="CH194" s="41">
        <v>0</v>
      </c>
      <c r="CI194" s="42">
        <v>0</v>
      </c>
      <c r="CJ194" s="41">
        <v>0</v>
      </c>
      <c r="CK194" s="42">
        <v>0</v>
      </c>
      <c r="CL194" s="41">
        <v>0</v>
      </c>
      <c r="CM194" s="42">
        <v>0</v>
      </c>
      <c r="CN194" s="41">
        <v>0</v>
      </c>
      <c r="CO194" s="42">
        <v>0</v>
      </c>
      <c r="CP194" s="41">
        <v>0</v>
      </c>
      <c r="CQ194" s="42">
        <v>0</v>
      </c>
      <c r="CR194" s="41">
        <v>0</v>
      </c>
      <c r="CS194" s="42">
        <v>0</v>
      </c>
      <c r="CT194" s="41">
        <v>0</v>
      </c>
      <c r="CU194" s="42">
        <v>0</v>
      </c>
      <c r="CV194" s="41">
        <v>0</v>
      </c>
      <c r="CW194" s="42">
        <v>0</v>
      </c>
      <c r="CX194" s="41">
        <v>0</v>
      </c>
      <c r="CY194" s="42">
        <v>0</v>
      </c>
      <c r="CZ194" s="41">
        <v>0</v>
      </c>
      <c r="DA194" s="42">
        <v>0</v>
      </c>
      <c r="DB194" s="41">
        <v>0</v>
      </c>
      <c r="DC194" s="42">
        <v>0</v>
      </c>
      <c r="DD194" s="41">
        <v>0</v>
      </c>
      <c r="DE194" s="42">
        <v>0</v>
      </c>
      <c r="DF194" s="41">
        <v>0</v>
      </c>
      <c r="DG194" s="42">
        <v>0</v>
      </c>
      <c r="DH194" s="41">
        <v>0</v>
      </c>
      <c r="DI194" s="42">
        <v>0</v>
      </c>
      <c r="DJ194" s="41">
        <v>0</v>
      </c>
      <c r="DK194" s="42">
        <v>0</v>
      </c>
      <c r="DL194" s="41">
        <v>0</v>
      </c>
      <c r="DM194" s="42">
        <v>0</v>
      </c>
      <c r="DN194" s="41">
        <v>0</v>
      </c>
      <c r="DO194" s="42">
        <v>0</v>
      </c>
      <c r="DP194" s="43">
        <v>0</v>
      </c>
      <c r="DQ194" s="3"/>
      <c r="DR194" s="34"/>
      <c r="DS194" s="3"/>
      <c r="DT194" s="40">
        <v>0</v>
      </c>
      <c r="DU194" s="41">
        <v>0</v>
      </c>
      <c r="DV194" s="42">
        <v>0</v>
      </c>
      <c r="DW194" s="41">
        <v>0</v>
      </c>
      <c r="DX194" s="42">
        <v>0</v>
      </c>
      <c r="DY194" s="41">
        <v>0</v>
      </c>
      <c r="DZ194" s="42">
        <v>0</v>
      </c>
      <c r="EA194" s="41">
        <v>0</v>
      </c>
      <c r="EB194" s="42">
        <v>0</v>
      </c>
      <c r="EC194" s="41">
        <v>0</v>
      </c>
      <c r="ED194" s="42">
        <v>0</v>
      </c>
      <c r="EE194" s="41">
        <v>0</v>
      </c>
      <c r="EF194" s="42">
        <v>0</v>
      </c>
      <c r="EG194" s="41">
        <v>0</v>
      </c>
      <c r="EH194" s="42">
        <v>0</v>
      </c>
      <c r="EI194" s="41">
        <v>0</v>
      </c>
      <c r="EJ194" s="42">
        <v>0</v>
      </c>
      <c r="EK194" s="41">
        <v>0</v>
      </c>
      <c r="EL194" s="42">
        <v>0</v>
      </c>
      <c r="EM194" s="41">
        <v>0</v>
      </c>
      <c r="EN194" s="42">
        <v>0</v>
      </c>
      <c r="EO194" s="41">
        <v>0</v>
      </c>
      <c r="EP194" s="42">
        <v>0</v>
      </c>
      <c r="EQ194" s="41">
        <v>0</v>
      </c>
      <c r="ER194" s="42">
        <v>0</v>
      </c>
      <c r="ES194" s="41">
        <v>0</v>
      </c>
      <c r="ET194" s="42">
        <v>0</v>
      </c>
      <c r="EU194" s="41">
        <v>0</v>
      </c>
      <c r="EV194" s="42">
        <v>0</v>
      </c>
      <c r="EW194" s="41">
        <v>0</v>
      </c>
      <c r="EX194" s="42">
        <v>0</v>
      </c>
      <c r="EY194" s="41">
        <v>0</v>
      </c>
      <c r="EZ194" s="42">
        <v>0</v>
      </c>
      <c r="FA194" s="41">
        <v>0</v>
      </c>
      <c r="FB194" s="42">
        <v>0</v>
      </c>
      <c r="FC194" s="43">
        <v>0</v>
      </c>
      <c r="FD194" s="3"/>
      <c r="FE194" s="35"/>
      <c r="FF194" s="3"/>
      <c r="FG194" s="36"/>
      <c r="FI194" s="44" t="b">
        <v>1</v>
      </c>
    </row>
    <row r="195" spans="2:165" hidden="1" outlineLevel="1">
      <c r="B195" s="45">
        <v>182</v>
      </c>
      <c r="C195" s="74" t="s">
        <v>33</v>
      </c>
      <c r="E195" s="47">
        <v>0</v>
      </c>
      <c r="F195" s="48">
        <v>0</v>
      </c>
      <c r="G195" s="49">
        <v>0</v>
      </c>
      <c r="H195" s="48">
        <v>0</v>
      </c>
      <c r="I195" s="49">
        <v>0</v>
      </c>
      <c r="J195" s="48">
        <v>0</v>
      </c>
      <c r="K195" s="49">
        <v>0</v>
      </c>
      <c r="L195" s="48">
        <v>0</v>
      </c>
      <c r="M195" s="49">
        <v>0</v>
      </c>
      <c r="N195" s="48">
        <v>0</v>
      </c>
      <c r="O195" s="49">
        <v>0</v>
      </c>
      <c r="P195" s="48">
        <v>0</v>
      </c>
      <c r="Q195" s="49">
        <v>0</v>
      </c>
      <c r="R195" s="48">
        <v>0</v>
      </c>
      <c r="S195" s="49">
        <v>0</v>
      </c>
      <c r="T195" s="48">
        <v>0</v>
      </c>
      <c r="U195" s="49">
        <v>0</v>
      </c>
      <c r="V195" s="48">
        <v>0</v>
      </c>
      <c r="W195" s="49">
        <v>0</v>
      </c>
      <c r="X195" s="48">
        <v>0</v>
      </c>
      <c r="Y195" s="49">
        <v>0</v>
      </c>
      <c r="Z195" s="48">
        <v>0</v>
      </c>
      <c r="AA195" s="49">
        <v>0</v>
      </c>
      <c r="AB195" s="48">
        <v>0</v>
      </c>
      <c r="AC195" s="49">
        <v>0</v>
      </c>
      <c r="AD195" s="48">
        <v>0</v>
      </c>
      <c r="AE195" s="49">
        <v>0</v>
      </c>
      <c r="AF195" s="48">
        <v>0</v>
      </c>
      <c r="AG195" s="49">
        <v>0</v>
      </c>
      <c r="AH195" s="48">
        <v>0</v>
      </c>
      <c r="AI195" s="49">
        <v>0</v>
      </c>
      <c r="AJ195" s="48">
        <v>0</v>
      </c>
      <c r="AK195" s="49">
        <v>0</v>
      </c>
      <c r="AL195" s="48">
        <v>0</v>
      </c>
      <c r="AM195" s="49">
        <v>0</v>
      </c>
      <c r="AN195" s="50">
        <v>0</v>
      </c>
      <c r="AO195" s="3"/>
      <c r="AP195" s="21"/>
      <c r="AQ195" s="3"/>
      <c r="AR195" s="47">
        <v>0</v>
      </c>
      <c r="AS195" s="48">
        <v>0</v>
      </c>
      <c r="AT195" s="49">
        <v>0</v>
      </c>
      <c r="AU195" s="48">
        <v>0</v>
      </c>
      <c r="AV195" s="49">
        <v>0</v>
      </c>
      <c r="AW195" s="48">
        <v>0</v>
      </c>
      <c r="AX195" s="49">
        <v>0</v>
      </c>
      <c r="AY195" s="48">
        <v>0</v>
      </c>
      <c r="AZ195" s="49">
        <v>0</v>
      </c>
      <c r="BA195" s="48">
        <v>0</v>
      </c>
      <c r="BB195" s="49">
        <v>0</v>
      </c>
      <c r="BC195" s="48">
        <v>0</v>
      </c>
      <c r="BD195" s="49">
        <v>0</v>
      </c>
      <c r="BE195" s="48">
        <v>0</v>
      </c>
      <c r="BF195" s="49">
        <v>0</v>
      </c>
      <c r="BG195" s="48">
        <v>0</v>
      </c>
      <c r="BH195" s="49">
        <v>0</v>
      </c>
      <c r="BI195" s="48">
        <v>0</v>
      </c>
      <c r="BJ195" s="49">
        <v>0</v>
      </c>
      <c r="BK195" s="48">
        <v>0</v>
      </c>
      <c r="BL195" s="49">
        <v>0</v>
      </c>
      <c r="BM195" s="48">
        <v>0</v>
      </c>
      <c r="BN195" s="49">
        <v>0</v>
      </c>
      <c r="BO195" s="48">
        <v>0</v>
      </c>
      <c r="BP195" s="49">
        <v>0</v>
      </c>
      <c r="BQ195" s="48">
        <v>0</v>
      </c>
      <c r="BR195" s="49">
        <v>0</v>
      </c>
      <c r="BS195" s="48">
        <v>0</v>
      </c>
      <c r="BT195" s="49">
        <v>0</v>
      </c>
      <c r="BU195" s="48">
        <v>0</v>
      </c>
      <c r="BV195" s="49">
        <v>0</v>
      </c>
      <c r="BW195" s="48">
        <v>0</v>
      </c>
      <c r="BX195" s="49">
        <v>0</v>
      </c>
      <c r="BY195" s="48">
        <v>0</v>
      </c>
      <c r="BZ195" s="49">
        <v>0</v>
      </c>
      <c r="CA195" s="50">
        <v>0</v>
      </c>
      <c r="CB195" s="3"/>
      <c r="CC195" s="32"/>
      <c r="CD195" s="3"/>
      <c r="CE195" s="33"/>
      <c r="CF195" s="3"/>
      <c r="CG195" s="47">
        <v>0</v>
      </c>
      <c r="CH195" s="48">
        <v>0</v>
      </c>
      <c r="CI195" s="49">
        <v>0</v>
      </c>
      <c r="CJ195" s="48">
        <v>0</v>
      </c>
      <c r="CK195" s="49">
        <v>0</v>
      </c>
      <c r="CL195" s="48">
        <v>0</v>
      </c>
      <c r="CM195" s="49">
        <v>0</v>
      </c>
      <c r="CN195" s="48">
        <v>0</v>
      </c>
      <c r="CO195" s="49">
        <v>0</v>
      </c>
      <c r="CP195" s="48">
        <v>0</v>
      </c>
      <c r="CQ195" s="49">
        <v>0</v>
      </c>
      <c r="CR195" s="48">
        <v>0</v>
      </c>
      <c r="CS195" s="49">
        <v>0</v>
      </c>
      <c r="CT195" s="48">
        <v>0</v>
      </c>
      <c r="CU195" s="49">
        <v>0</v>
      </c>
      <c r="CV195" s="48">
        <v>0</v>
      </c>
      <c r="CW195" s="49">
        <v>0</v>
      </c>
      <c r="CX195" s="48">
        <v>0</v>
      </c>
      <c r="CY195" s="49">
        <v>0</v>
      </c>
      <c r="CZ195" s="48">
        <v>0</v>
      </c>
      <c r="DA195" s="49">
        <v>0</v>
      </c>
      <c r="DB195" s="48">
        <v>0</v>
      </c>
      <c r="DC195" s="49">
        <v>0</v>
      </c>
      <c r="DD195" s="48">
        <v>0</v>
      </c>
      <c r="DE195" s="49">
        <v>0</v>
      </c>
      <c r="DF195" s="48">
        <v>0</v>
      </c>
      <c r="DG195" s="49">
        <v>0</v>
      </c>
      <c r="DH195" s="48">
        <v>0</v>
      </c>
      <c r="DI195" s="49">
        <v>0</v>
      </c>
      <c r="DJ195" s="48">
        <v>0</v>
      </c>
      <c r="DK195" s="49">
        <v>0</v>
      </c>
      <c r="DL195" s="48">
        <v>0</v>
      </c>
      <c r="DM195" s="49">
        <v>0</v>
      </c>
      <c r="DN195" s="48">
        <v>0</v>
      </c>
      <c r="DO195" s="49">
        <v>0</v>
      </c>
      <c r="DP195" s="50">
        <v>0</v>
      </c>
      <c r="DQ195" s="3"/>
      <c r="DR195" s="34"/>
      <c r="DS195" s="3"/>
      <c r="DT195" s="47">
        <v>0</v>
      </c>
      <c r="DU195" s="48">
        <v>0</v>
      </c>
      <c r="DV195" s="49">
        <v>0</v>
      </c>
      <c r="DW195" s="48">
        <v>0</v>
      </c>
      <c r="DX195" s="49">
        <v>0</v>
      </c>
      <c r="DY195" s="48">
        <v>0</v>
      </c>
      <c r="DZ195" s="49">
        <v>0</v>
      </c>
      <c r="EA195" s="48">
        <v>0</v>
      </c>
      <c r="EB195" s="49">
        <v>0</v>
      </c>
      <c r="EC195" s="48">
        <v>0</v>
      </c>
      <c r="ED195" s="49">
        <v>0</v>
      </c>
      <c r="EE195" s="48">
        <v>0</v>
      </c>
      <c r="EF195" s="49">
        <v>0</v>
      </c>
      <c r="EG195" s="48">
        <v>0</v>
      </c>
      <c r="EH195" s="49">
        <v>0</v>
      </c>
      <c r="EI195" s="48">
        <v>0</v>
      </c>
      <c r="EJ195" s="49">
        <v>0</v>
      </c>
      <c r="EK195" s="48">
        <v>0</v>
      </c>
      <c r="EL195" s="49">
        <v>0</v>
      </c>
      <c r="EM195" s="48">
        <v>0</v>
      </c>
      <c r="EN195" s="49">
        <v>0</v>
      </c>
      <c r="EO195" s="48">
        <v>0</v>
      </c>
      <c r="EP195" s="49">
        <v>0</v>
      </c>
      <c r="EQ195" s="48">
        <v>0</v>
      </c>
      <c r="ER195" s="49">
        <v>0</v>
      </c>
      <c r="ES195" s="48">
        <v>0</v>
      </c>
      <c r="ET195" s="49">
        <v>0</v>
      </c>
      <c r="EU195" s="48">
        <v>0</v>
      </c>
      <c r="EV195" s="49">
        <v>0</v>
      </c>
      <c r="EW195" s="48">
        <v>0</v>
      </c>
      <c r="EX195" s="49">
        <v>0</v>
      </c>
      <c r="EY195" s="48">
        <v>0</v>
      </c>
      <c r="EZ195" s="49">
        <v>0</v>
      </c>
      <c r="FA195" s="48">
        <v>0</v>
      </c>
      <c r="FB195" s="49">
        <v>0</v>
      </c>
      <c r="FC195" s="50">
        <v>0</v>
      </c>
      <c r="FD195" s="3"/>
      <c r="FE195" s="35"/>
      <c r="FF195" s="3"/>
      <c r="FG195" s="36"/>
      <c r="FI195" s="51" t="b">
        <v>1</v>
      </c>
    </row>
    <row r="196" spans="2:165" hidden="1" outlineLevel="1">
      <c r="B196" s="52">
        <v>183</v>
      </c>
      <c r="C196" s="73" t="s">
        <v>34</v>
      </c>
      <c r="E196" s="54">
        <v>0</v>
      </c>
      <c r="F196" s="55">
        <v>0</v>
      </c>
      <c r="G196" s="56">
        <v>0</v>
      </c>
      <c r="H196" s="55">
        <v>0</v>
      </c>
      <c r="I196" s="56">
        <v>0</v>
      </c>
      <c r="J196" s="55">
        <v>0</v>
      </c>
      <c r="K196" s="56">
        <v>0</v>
      </c>
      <c r="L196" s="55">
        <v>0</v>
      </c>
      <c r="M196" s="56">
        <v>0</v>
      </c>
      <c r="N196" s="55">
        <v>0</v>
      </c>
      <c r="O196" s="56">
        <v>0</v>
      </c>
      <c r="P196" s="55">
        <v>0</v>
      </c>
      <c r="Q196" s="56">
        <v>0</v>
      </c>
      <c r="R196" s="55">
        <v>0</v>
      </c>
      <c r="S196" s="56">
        <v>0</v>
      </c>
      <c r="T196" s="55">
        <v>0</v>
      </c>
      <c r="U196" s="56">
        <v>0</v>
      </c>
      <c r="V196" s="55">
        <v>0</v>
      </c>
      <c r="W196" s="56">
        <v>0</v>
      </c>
      <c r="X196" s="55">
        <v>0</v>
      </c>
      <c r="Y196" s="56">
        <v>0</v>
      </c>
      <c r="Z196" s="55">
        <v>0</v>
      </c>
      <c r="AA196" s="56">
        <v>0</v>
      </c>
      <c r="AB196" s="55">
        <v>0</v>
      </c>
      <c r="AC196" s="56">
        <v>0</v>
      </c>
      <c r="AD196" s="55">
        <v>0</v>
      </c>
      <c r="AE196" s="56">
        <v>0</v>
      </c>
      <c r="AF196" s="55">
        <v>0</v>
      </c>
      <c r="AG196" s="56">
        <v>0</v>
      </c>
      <c r="AH196" s="55">
        <v>0</v>
      </c>
      <c r="AI196" s="56">
        <v>0</v>
      </c>
      <c r="AJ196" s="55">
        <v>0</v>
      </c>
      <c r="AK196" s="56">
        <v>0</v>
      </c>
      <c r="AL196" s="55">
        <v>0</v>
      </c>
      <c r="AM196" s="56">
        <v>0</v>
      </c>
      <c r="AN196" s="57">
        <v>0</v>
      </c>
      <c r="AO196" s="3"/>
      <c r="AP196" s="21"/>
      <c r="AQ196" s="3"/>
      <c r="AR196" s="54">
        <v>0</v>
      </c>
      <c r="AS196" s="55">
        <v>0</v>
      </c>
      <c r="AT196" s="56">
        <v>0</v>
      </c>
      <c r="AU196" s="55">
        <v>0</v>
      </c>
      <c r="AV196" s="56">
        <v>0</v>
      </c>
      <c r="AW196" s="55">
        <v>0</v>
      </c>
      <c r="AX196" s="56">
        <v>0</v>
      </c>
      <c r="AY196" s="55">
        <v>0</v>
      </c>
      <c r="AZ196" s="56">
        <v>0</v>
      </c>
      <c r="BA196" s="55">
        <v>0</v>
      </c>
      <c r="BB196" s="56">
        <v>0</v>
      </c>
      <c r="BC196" s="55">
        <v>0</v>
      </c>
      <c r="BD196" s="56">
        <v>0</v>
      </c>
      <c r="BE196" s="55">
        <v>0</v>
      </c>
      <c r="BF196" s="56">
        <v>0</v>
      </c>
      <c r="BG196" s="55">
        <v>0</v>
      </c>
      <c r="BH196" s="56">
        <v>0</v>
      </c>
      <c r="BI196" s="55">
        <v>0</v>
      </c>
      <c r="BJ196" s="56">
        <v>0</v>
      </c>
      <c r="BK196" s="55">
        <v>0</v>
      </c>
      <c r="BL196" s="56">
        <v>0</v>
      </c>
      <c r="BM196" s="55">
        <v>0</v>
      </c>
      <c r="BN196" s="56">
        <v>0</v>
      </c>
      <c r="BO196" s="55">
        <v>0</v>
      </c>
      <c r="BP196" s="56">
        <v>0</v>
      </c>
      <c r="BQ196" s="55">
        <v>0</v>
      </c>
      <c r="BR196" s="56">
        <v>0</v>
      </c>
      <c r="BS196" s="55">
        <v>0</v>
      </c>
      <c r="BT196" s="56">
        <v>0</v>
      </c>
      <c r="BU196" s="55">
        <v>0</v>
      </c>
      <c r="BV196" s="56">
        <v>0</v>
      </c>
      <c r="BW196" s="55">
        <v>0</v>
      </c>
      <c r="BX196" s="56">
        <v>0</v>
      </c>
      <c r="BY196" s="55">
        <v>0</v>
      </c>
      <c r="BZ196" s="56">
        <v>0</v>
      </c>
      <c r="CA196" s="57">
        <v>0</v>
      </c>
      <c r="CB196" s="3"/>
      <c r="CC196" s="32"/>
      <c r="CD196" s="3"/>
      <c r="CE196" s="33"/>
      <c r="CF196" s="3"/>
      <c r="CG196" s="54">
        <v>0</v>
      </c>
      <c r="CH196" s="55">
        <v>0</v>
      </c>
      <c r="CI196" s="56">
        <v>0</v>
      </c>
      <c r="CJ196" s="55">
        <v>0</v>
      </c>
      <c r="CK196" s="56">
        <v>0</v>
      </c>
      <c r="CL196" s="55">
        <v>0</v>
      </c>
      <c r="CM196" s="56">
        <v>0</v>
      </c>
      <c r="CN196" s="55">
        <v>0</v>
      </c>
      <c r="CO196" s="56">
        <v>0</v>
      </c>
      <c r="CP196" s="55">
        <v>0</v>
      </c>
      <c r="CQ196" s="56">
        <v>0</v>
      </c>
      <c r="CR196" s="55">
        <v>0</v>
      </c>
      <c r="CS196" s="56">
        <v>0</v>
      </c>
      <c r="CT196" s="55">
        <v>0</v>
      </c>
      <c r="CU196" s="56">
        <v>0</v>
      </c>
      <c r="CV196" s="55">
        <v>0</v>
      </c>
      <c r="CW196" s="56">
        <v>0</v>
      </c>
      <c r="CX196" s="55">
        <v>0</v>
      </c>
      <c r="CY196" s="56">
        <v>0</v>
      </c>
      <c r="CZ196" s="55">
        <v>0</v>
      </c>
      <c r="DA196" s="56">
        <v>0</v>
      </c>
      <c r="DB196" s="55">
        <v>0</v>
      </c>
      <c r="DC196" s="56">
        <v>0</v>
      </c>
      <c r="DD196" s="55">
        <v>0</v>
      </c>
      <c r="DE196" s="56">
        <v>0</v>
      </c>
      <c r="DF196" s="55">
        <v>0</v>
      </c>
      <c r="DG196" s="56">
        <v>0</v>
      </c>
      <c r="DH196" s="55">
        <v>0</v>
      </c>
      <c r="DI196" s="56">
        <v>0</v>
      </c>
      <c r="DJ196" s="55">
        <v>0</v>
      </c>
      <c r="DK196" s="56">
        <v>0</v>
      </c>
      <c r="DL196" s="55">
        <v>0</v>
      </c>
      <c r="DM196" s="56">
        <v>0</v>
      </c>
      <c r="DN196" s="55">
        <v>0</v>
      </c>
      <c r="DO196" s="56">
        <v>0</v>
      </c>
      <c r="DP196" s="57">
        <v>0</v>
      </c>
      <c r="DQ196" s="3"/>
      <c r="DR196" s="34"/>
      <c r="DS196" s="3"/>
      <c r="DT196" s="54">
        <v>0</v>
      </c>
      <c r="DU196" s="55">
        <v>0</v>
      </c>
      <c r="DV196" s="56">
        <v>0</v>
      </c>
      <c r="DW196" s="55">
        <v>0</v>
      </c>
      <c r="DX196" s="56">
        <v>0</v>
      </c>
      <c r="DY196" s="55">
        <v>0</v>
      </c>
      <c r="DZ196" s="56">
        <v>0</v>
      </c>
      <c r="EA196" s="55">
        <v>0</v>
      </c>
      <c r="EB196" s="56">
        <v>0</v>
      </c>
      <c r="EC196" s="55">
        <v>0</v>
      </c>
      <c r="ED196" s="56">
        <v>0</v>
      </c>
      <c r="EE196" s="55">
        <v>0</v>
      </c>
      <c r="EF196" s="56">
        <v>0</v>
      </c>
      <c r="EG196" s="55">
        <v>0</v>
      </c>
      <c r="EH196" s="56">
        <v>0</v>
      </c>
      <c r="EI196" s="55">
        <v>0</v>
      </c>
      <c r="EJ196" s="56">
        <v>0</v>
      </c>
      <c r="EK196" s="55">
        <v>0</v>
      </c>
      <c r="EL196" s="56">
        <v>0</v>
      </c>
      <c r="EM196" s="55">
        <v>0</v>
      </c>
      <c r="EN196" s="56">
        <v>0</v>
      </c>
      <c r="EO196" s="55">
        <v>0</v>
      </c>
      <c r="EP196" s="56">
        <v>0</v>
      </c>
      <c r="EQ196" s="55">
        <v>0</v>
      </c>
      <c r="ER196" s="56">
        <v>0</v>
      </c>
      <c r="ES196" s="55">
        <v>0</v>
      </c>
      <c r="ET196" s="56">
        <v>0</v>
      </c>
      <c r="EU196" s="55">
        <v>0</v>
      </c>
      <c r="EV196" s="56">
        <v>0</v>
      </c>
      <c r="EW196" s="55">
        <v>0</v>
      </c>
      <c r="EX196" s="56">
        <v>0</v>
      </c>
      <c r="EY196" s="55">
        <v>0</v>
      </c>
      <c r="EZ196" s="56">
        <v>0</v>
      </c>
      <c r="FA196" s="55">
        <v>0</v>
      </c>
      <c r="FB196" s="56">
        <v>0</v>
      </c>
      <c r="FC196" s="57">
        <v>0</v>
      </c>
      <c r="FD196" s="3"/>
      <c r="FE196" s="35"/>
      <c r="FF196" s="3"/>
      <c r="FG196" s="36"/>
      <c r="FI196" s="58" t="b">
        <v>1</v>
      </c>
    </row>
    <row r="197" spans="2:165" hidden="1" outlineLevel="1">
      <c r="B197" s="45">
        <v>184</v>
      </c>
      <c r="C197" s="74" t="s">
        <v>35</v>
      </c>
      <c r="E197" s="47">
        <v>0</v>
      </c>
      <c r="F197" s="48">
        <v>0</v>
      </c>
      <c r="G197" s="49">
        <v>0</v>
      </c>
      <c r="H197" s="48">
        <v>0</v>
      </c>
      <c r="I197" s="49">
        <v>0</v>
      </c>
      <c r="J197" s="48">
        <v>0</v>
      </c>
      <c r="K197" s="49">
        <v>0</v>
      </c>
      <c r="L197" s="48">
        <v>0</v>
      </c>
      <c r="M197" s="49">
        <v>0</v>
      </c>
      <c r="N197" s="48">
        <v>0</v>
      </c>
      <c r="O197" s="49">
        <v>0</v>
      </c>
      <c r="P197" s="48">
        <v>0</v>
      </c>
      <c r="Q197" s="49">
        <v>0</v>
      </c>
      <c r="R197" s="48">
        <v>0</v>
      </c>
      <c r="S197" s="49">
        <v>0</v>
      </c>
      <c r="T197" s="48">
        <v>0</v>
      </c>
      <c r="U197" s="49">
        <v>0</v>
      </c>
      <c r="V197" s="48">
        <v>0</v>
      </c>
      <c r="W197" s="49">
        <v>0</v>
      </c>
      <c r="X197" s="48">
        <v>0</v>
      </c>
      <c r="Y197" s="49">
        <v>0</v>
      </c>
      <c r="Z197" s="48">
        <v>0</v>
      </c>
      <c r="AA197" s="49">
        <v>0</v>
      </c>
      <c r="AB197" s="48">
        <v>0</v>
      </c>
      <c r="AC197" s="49">
        <v>0</v>
      </c>
      <c r="AD197" s="48">
        <v>0</v>
      </c>
      <c r="AE197" s="49">
        <v>0</v>
      </c>
      <c r="AF197" s="48">
        <v>0</v>
      </c>
      <c r="AG197" s="49">
        <v>0</v>
      </c>
      <c r="AH197" s="48">
        <v>0</v>
      </c>
      <c r="AI197" s="49">
        <v>0</v>
      </c>
      <c r="AJ197" s="48">
        <v>0</v>
      </c>
      <c r="AK197" s="49">
        <v>0</v>
      </c>
      <c r="AL197" s="48">
        <v>0</v>
      </c>
      <c r="AM197" s="49">
        <v>0</v>
      </c>
      <c r="AN197" s="50">
        <v>0</v>
      </c>
      <c r="AO197" s="3"/>
      <c r="AP197" s="21"/>
      <c r="AQ197" s="3"/>
      <c r="AR197" s="47">
        <v>0</v>
      </c>
      <c r="AS197" s="48">
        <v>0</v>
      </c>
      <c r="AT197" s="49">
        <v>0</v>
      </c>
      <c r="AU197" s="48">
        <v>0</v>
      </c>
      <c r="AV197" s="49">
        <v>0</v>
      </c>
      <c r="AW197" s="48">
        <v>0</v>
      </c>
      <c r="AX197" s="49">
        <v>0</v>
      </c>
      <c r="AY197" s="48">
        <v>0</v>
      </c>
      <c r="AZ197" s="49">
        <v>0</v>
      </c>
      <c r="BA197" s="48">
        <v>0</v>
      </c>
      <c r="BB197" s="49">
        <v>0</v>
      </c>
      <c r="BC197" s="48">
        <v>0</v>
      </c>
      <c r="BD197" s="49">
        <v>0</v>
      </c>
      <c r="BE197" s="48">
        <v>0</v>
      </c>
      <c r="BF197" s="49">
        <v>0</v>
      </c>
      <c r="BG197" s="48">
        <v>0</v>
      </c>
      <c r="BH197" s="49">
        <v>0</v>
      </c>
      <c r="BI197" s="48">
        <v>0</v>
      </c>
      <c r="BJ197" s="49">
        <v>0</v>
      </c>
      <c r="BK197" s="48">
        <v>0</v>
      </c>
      <c r="BL197" s="49">
        <v>0</v>
      </c>
      <c r="BM197" s="48">
        <v>0</v>
      </c>
      <c r="BN197" s="49">
        <v>0</v>
      </c>
      <c r="BO197" s="48">
        <v>0</v>
      </c>
      <c r="BP197" s="49">
        <v>0</v>
      </c>
      <c r="BQ197" s="48">
        <v>0</v>
      </c>
      <c r="BR197" s="49">
        <v>0</v>
      </c>
      <c r="BS197" s="48">
        <v>0</v>
      </c>
      <c r="BT197" s="49">
        <v>0</v>
      </c>
      <c r="BU197" s="48">
        <v>0</v>
      </c>
      <c r="BV197" s="49">
        <v>0</v>
      </c>
      <c r="BW197" s="48">
        <v>0</v>
      </c>
      <c r="BX197" s="49">
        <v>0</v>
      </c>
      <c r="BY197" s="48">
        <v>0</v>
      </c>
      <c r="BZ197" s="49">
        <v>0</v>
      </c>
      <c r="CA197" s="50">
        <v>0</v>
      </c>
      <c r="CB197" s="3"/>
      <c r="CC197" s="32"/>
      <c r="CD197" s="3"/>
      <c r="CE197" s="33"/>
      <c r="CF197" s="3"/>
      <c r="CG197" s="47">
        <v>0</v>
      </c>
      <c r="CH197" s="48">
        <v>0</v>
      </c>
      <c r="CI197" s="49">
        <v>0</v>
      </c>
      <c r="CJ197" s="48">
        <v>0</v>
      </c>
      <c r="CK197" s="49">
        <v>0</v>
      </c>
      <c r="CL197" s="48">
        <v>0</v>
      </c>
      <c r="CM197" s="49">
        <v>0</v>
      </c>
      <c r="CN197" s="48">
        <v>0</v>
      </c>
      <c r="CO197" s="49">
        <v>0</v>
      </c>
      <c r="CP197" s="48">
        <v>0</v>
      </c>
      <c r="CQ197" s="49">
        <v>0</v>
      </c>
      <c r="CR197" s="48">
        <v>0</v>
      </c>
      <c r="CS197" s="49">
        <v>0</v>
      </c>
      <c r="CT197" s="48">
        <v>0</v>
      </c>
      <c r="CU197" s="49">
        <v>0</v>
      </c>
      <c r="CV197" s="48">
        <v>0</v>
      </c>
      <c r="CW197" s="49">
        <v>0</v>
      </c>
      <c r="CX197" s="48">
        <v>0</v>
      </c>
      <c r="CY197" s="49">
        <v>0</v>
      </c>
      <c r="CZ197" s="48">
        <v>0</v>
      </c>
      <c r="DA197" s="49">
        <v>0</v>
      </c>
      <c r="DB197" s="48">
        <v>0</v>
      </c>
      <c r="DC197" s="49">
        <v>0</v>
      </c>
      <c r="DD197" s="48">
        <v>0</v>
      </c>
      <c r="DE197" s="49">
        <v>0</v>
      </c>
      <c r="DF197" s="48">
        <v>0</v>
      </c>
      <c r="DG197" s="49">
        <v>0</v>
      </c>
      <c r="DH197" s="48">
        <v>0</v>
      </c>
      <c r="DI197" s="49">
        <v>0</v>
      </c>
      <c r="DJ197" s="48">
        <v>0</v>
      </c>
      <c r="DK197" s="49">
        <v>0</v>
      </c>
      <c r="DL197" s="48">
        <v>0</v>
      </c>
      <c r="DM197" s="49">
        <v>0</v>
      </c>
      <c r="DN197" s="48">
        <v>0</v>
      </c>
      <c r="DO197" s="49">
        <v>0</v>
      </c>
      <c r="DP197" s="50">
        <v>0</v>
      </c>
      <c r="DQ197" s="3"/>
      <c r="DR197" s="34"/>
      <c r="DS197" s="3"/>
      <c r="DT197" s="47">
        <v>0</v>
      </c>
      <c r="DU197" s="48">
        <v>0</v>
      </c>
      <c r="DV197" s="49">
        <v>0</v>
      </c>
      <c r="DW197" s="48">
        <v>0</v>
      </c>
      <c r="DX197" s="49">
        <v>0</v>
      </c>
      <c r="DY197" s="48">
        <v>0</v>
      </c>
      <c r="DZ197" s="49">
        <v>0</v>
      </c>
      <c r="EA197" s="48">
        <v>0</v>
      </c>
      <c r="EB197" s="49">
        <v>0</v>
      </c>
      <c r="EC197" s="48">
        <v>0</v>
      </c>
      <c r="ED197" s="49">
        <v>0</v>
      </c>
      <c r="EE197" s="48">
        <v>0</v>
      </c>
      <c r="EF197" s="49">
        <v>0</v>
      </c>
      <c r="EG197" s="48">
        <v>0</v>
      </c>
      <c r="EH197" s="49">
        <v>0</v>
      </c>
      <c r="EI197" s="48">
        <v>0</v>
      </c>
      <c r="EJ197" s="49">
        <v>0</v>
      </c>
      <c r="EK197" s="48">
        <v>0</v>
      </c>
      <c r="EL197" s="49">
        <v>0</v>
      </c>
      <c r="EM197" s="48">
        <v>0</v>
      </c>
      <c r="EN197" s="49">
        <v>0</v>
      </c>
      <c r="EO197" s="48">
        <v>0</v>
      </c>
      <c r="EP197" s="49">
        <v>0</v>
      </c>
      <c r="EQ197" s="48">
        <v>0</v>
      </c>
      <c r="ER197" s="49">
        <v>0</v>
      </c>
      <c r="ES197" s="48">
        <v>0</v>
      </c>
      <c r="ET197" s="49">
        <v>0</v>
      </c>
      <c r="EU197" s="48">
        <v>0</v>
      </c>
      <c r="EV197" s="49">
        <v>0</v>
      </c>
      <c r="EW197" s="48">
        <v>0</v>
      </c>
      <c r="EX197" s="49">
        <v>0</v>
      </c>
      <c r="EY197" s="48">
        <v>0</v>
      </c>
      <c r="EZ197" s="49">
        <v>0</v>
      </c>
      <c r="FA197" s="48">
        <v>0</v>
      </c>
      <c r="FB197" s="49">
        <v>0</v>
      </c>
      <c r="FC197" s="50">
        <v>0</v>
      </c>
      <c r="FD197" s="3"/>
      <c r="FE197" s="35"/>
      <c r="FF197" s="3"/>
      <c r="FG197" s="36"/>
      <c r="FI197" s="51" t="b">
        <v>1</v>
      </c>
    </row>
    <row r="198" spans="2:165" hidden="1" outlineLevel="1">
      <c r="B198" s="52">
        <v>185</v>
      </c>
      <c r="C198" s="73" t="s">
        <v>36</v>
      </c>
      <c r="E198" s="54">
        <v>0</v>
      </c>
      <c r="F198" s="55">
        <v>0</v>
      </c>
      <c r="G198" s="56">
        <v>0</v>
      </c>
      <c r="H198" s="55">
        <v>0</v>
      </c>
      <c r="I198" s="56">
        <v>0</v>
      </c>
      <c r="J198" s="55">
        <v>0</v>
      </c>
      <c r="K198" s="56">
        <v>0</v>
      </c>
      <c r="L198" s="55">
        <v>0</v>
      </c>
      <c r="M198" s="56">
        <v>0</v>
      </c>
      <c r="N198" s="55">
        <v>0</v>
      </c>
      <c r="O198" s="56">
        <v>0</v>
      </c>
      <c r="P198" s="55">
        <v>0</v>
      </c>
      <c r="Q198" s="56">
        <v>0</v>
      </c>
      <c r="R198" s="55">
        <v>0</v>
      </c>
      <c r="S198" s="56">
        <v>0</v>
      </c>
      <c r="T198" s="55">
        <v>0</v>
      </c>
      <c r="U198" s="56">
        <v>0</v>
      </c>
      <c r="V198" s="55">
        <v>0</v>
      </c>
      <c r="W198" s="56">
        <v>0</v>
      </c>
      <c r="X198" s="55">
        <v>0</v>
      </c>
      <c r="Y198" s="56">
        <v>0</v>
      </c>
      <c r="Z198" s="55">
        <v>0</v>
      </c>
      <c r="AA198" s="56">
        <v>0</v>
      </c>
      <c r="AB198" s="55">
        <v>0</v>
      </c>
      <c r="AC198" s="56">
        <v>0</v>
      </c>
      <c r="AD198" s="55">
        <v>0</v>
      </c>
      <c r="AE198" s="56">
        <v>0</v>
      </c>
      <c r="AF198" s="55">
        <v>0</v>
      </c>
      <c r="AG198" s="56">
        <v>0</v>
      </c>
      <c r="AH198" s="55">
        <v>0</v>
      </c>
      <c r="AI198" s="56">
        <v>0</v>
      </c>
      <c r="AJ198" s="55">
        <v>0</v>
      </c>
      <c r="AK198" s="56">
        <v>0</v>
      </c>
      <c r="AL198" s="55">
        <v>0</v>
      </c>
      <c r="AM198" s="56">
        <v>0</v>
      </c>
      <c r="AN198" s="57">
        <v>0</v>
      </c>
      <c r="AO198" s="3"/>
      <c r="AP198" s="21"/>
      <c r="AQ198" s="3"/>
      <c r="AR198" s="54">
        <v>0</v>
      </c>
      <c r="AS198" s="55">
        <v>0</v>
      </c>
      <c r="AT198" s="56">
        <v>0</v>
      </c>
      <c r="AU198" s="55">
        <v>0</v>
      </c>
      <c r="AV198" s="56">
        <v>0</v>
      </c>
      <c r="AW198" s="55">
        <v>0</v>
      </c>
      <c r="AX198" s="56">
        <v>0</v>
      </c>
      <c r="AY198" s="55">
        <v>0</v>
      </c>
      <c r="AZ198" s="56">
        <v>0</v>
      </c>
      <c r="BA198" s="55">
        <v>0</v>
      </c>
      <c r="BB198" s="56">
        <v>0</v>
      </c>
      <c r="BC198" s="55">
        <v>0</v>
      </c>
      <c r="BD198" s="56">
        <v>0</v>
      </c>
      <c r="BE198" s="55">
        <v>0</v>
      </c>
      <c r="BF198" s="56">
        <v>0</v>
      </c>
      <c r="BG198" s="55">
        <v>0</v>
      </c>
      <c r="BH198" s="56">
        <v>0</v>
      </c>
      <c r="BI198" s="55">
        <v>0</v>
      </c>
      <c r="BJ198" s="56">
        <v>0</v>
      </c>
      <c r="BK198" s="55">
        <v>0</v>
      </c>
      <c r="BL198" s="56">
        <v>0</v>
      </c>
      <c r="BM198" s="55">
        <v>0</v>
      </c>
      <c r="BN198" s="56">
        <v>0</v>
      </c>
      <c r="BO198" s="55">
        <v>0</v>
      </c>
      <c r="BP198" s="56">
        <v>0</v>
      </c>
      <c r="BQ198" s="55">
        <v>0</v>
      </c>
      <c r="BR198" s="56">
        <v>0</v>
      </c>
      <c r="BS198" s="55">
        <v>0</v>
      </c>
      <c r="BT198" s="56">
        <v>0</v>
      </c>
      <c r="BU198" s="55">
        <v>0</v>
      </c>
      <c r="BV198" s="56">
        <v>0</v>
      </c>
      <c r="BW198" s="55">
        <v>0</v>
      </c>
      <c r="BX198" s="56">
        <v>0</v>
      </c>
      <c r="BY198" s="55">
        <v>0</v>
      </c>
      <c r="BZ198" s="56">
        <v>0</v>
      </c>
      <c r="CA198" s="57">
        <v>0</v>
      </c>
      <c r="CB198" s="3"/>
      <c r="CC198" s="32"/>
      <c r="CD198" s="3"/>
      <c r="CE198" s="33"/>
      <c r="CF198" s="3"/>
      <c r="CG198" s="54">
        <v>0</v>
      </c>
      <c r="CH198" s="55">
        <v>0</v>
      </c>
      <c r="CI198" s="56">
        <v>0</v>
      </c>
      <c r="CJ198" s="55">
        <v>0</v>
      </c>
      <c r="CK198" s="56">
        <v>0</v>
      </c>
      <c r="CL198" s="55">
        <v>0</v>
      </c>
      <c r="CM198" s="56">
        <v>0</v>
      </c>
      <c r="CN198" s="55">
        <v>0</v>
      </c>
      <c r="CO198" s="56">
        <v>0</v>
      </c>
      <c r="CP198" s="55">
        <v>0</v>
      </c>
      <c r="CQ198" s="56">
        <v>0</v>
      </c>
      <c r="CR198" s="55">
        <v>0</v>
      </c>
      <c r="CS198" s="56">
        <v>0</v>
      </c>
      <c r="CT198" s="55">
        <v>0</v>
      </c>
      <c r="CU198" s="56">
        <v>0</v>
      </c>
      <c r="CV198" s="55">
        <v>0</v>
      </c>
      <c r="CW198" s="56">
        <v>0</v>
      </c>
      <c r="CX198" s="55">
        <v>0</v>
      </c>
      <c r="CY198" s="56">
        <v>0</v>
      </c>
      <c r="CZ198" s="55">
        <v>0</v>
      </c>
      <c r="DA198" s="56">
        <v>0</v>
      </c>
      <c r="DB198" s="55">
        <v>0</v>
      </c>
      <c r="DC198" s="56">
        <v>0</v>
      </c>
      <c r="DD198" s="55">
        <v>0</v>
      </c>
      <c r="DE198" s="56">
        <v>0</v>
      </c>
      <c r="DF198" s="55">
        <v>0</v>
      </c>
      <c r="DG198" s="56">
        <v>0</v>
      </c>
      <c r="DH198" s="55">
        <v>0</v>
      </c>
      <c r="DI198" s="56">
        <v>0</v>
      </c>
      <c r="DJ198" s="55">
        <v>0</v>
      </c>
      <c r="DK198" s="56">
        <v>0</v>
      </c>
      <c r="DL198" s="55">
        <v>0</v>
      </c>
      <c r="DM198" s="56">
        <v>0</v>
      </c>
      <c r="DN198" s="55">
        <v>0</v>
      </c>
      <c r="DO198" s="56">
        <v>0</v>
      </c>
      <c r="DP198" s="57">
        <v>0</v>
      </c>
      <c r="DQ198" s="3"/>
      <c r="DR198" s="34"/>
      <c r="DS198" s="3"/>
      <c r="DT198" s="54">
        <v>0</v>
      </c>
      <c r="DU198" s="55">
        <v>0</v>
      </c>
      <c r="DV198" s="56">
        <v>0</v>
      </c>
      <c r="DW198" s="55">
        <v>0</v>
      </c>
      <c r="DX198" s="56">
        <v>0</v>
      </c>
      <c r="DY198" s="55">
        <v>0</v>
      </c>
      <c r="DZ198" s="56">
        <v>0</v>
      </c>
      <c r="EA198" s="55">
        <v>0</v>
      </c>
      <c r="EB198" s="56">
        <v>0</v>
      </c>
      <c r="EC198" s="55">
        <v>0</v>
      </c>
      <c r="ED198" s="56">
        <v>0</v>
      </c>
      <c r="EE198" s="55">
        <v>0</v>
      </c>
      <c r="EF198" s="56">
        <v>0</v>
      </c>
      <c r="EG198" s="55">
        <v>0</v>
      </c>
      <c r="EH198" s="56">
        <v>0</v>
      </c>
      <c r="EI198" s="55">
        <v>0</v>
      </c>
      <c r="EJ198" s="56">
        <v>0</v>
      </c>
      <c r="EK198" s="55">
        <v>0</v>
      </c>
      <c r="EL198" s="56">
        <v>0</v>
      </c>
      <c r="EM198" s="55">
        <v>0</v>
      </c>
      <c r="EN198" s="56">
        <v>0</v>
      </c>
      <c r="EO198" s="55">
        <v>0</v>
      </c>
      <c r="EP198" s="56">
        <v>0</v>
      </c>
      <c r="EQ198" s="55">
        <v>0</v>
      </c>
      <c r="ER198" s="56">
        <v>0</v>
      </c>
      <c r="ES198" s="55">
        <v>0</v>
      </c>
      <c r="ET198" s="56">
        <v>0</v>
      </c>
      <c r="EU198" s="55">
        <v>0</v>
      </c>
      <c r="EV198" s="56">
        <v>0</v>
      </c>
      <c r="EW198" s="55">
        <v>0</v>
      </c>
      <c r="EX198" s="56">
        <v>0</v>
      </c>
      <c r="EY198" s="55">
        <v>0</v>
      </c>
      <c r="EZ198" s="56">
        <v>0</v>
      </c>
      <c r="FA198" s="55">
        <v>0</v>
      </c>
      <c r="FB198" s="56">
        <v>0</v>
      </c>
      <c r="FC198" s="57">
        <v>0</v>
      </c>
      <c r="FD198" s="3"/>
      <c r="FE198" s="35"/>
      <c r="FF198" s="3"/>
      <c r="FG198" s="36"/>
      <c r="FI198" s="58" t="b">
        <v>1</v>
      </c>
    </row>
    <row r="199" spans="2:165" hidden="1" outlineLevel="1">
      <c r="B199" s="45">
        <v>186</v>
      </c>
      <c r="C199" s="74" t="s">
        <v>37</v>
      </c>
      <c r="E199" s="47">
        <v>0</v>
      </c>
      <c r="F199" s="48">
        <v>0</v>
      </c>
      <c r="G199" s="49">
        <v>0</v>
      </c>
      <c r="H199" s="48">
        <v>0</v>
      </c>
      <c r="I199" s="49">
        <v>0</v>
      </c>
      <c r="J199" s="48">
        <v>0</v>
      </c>
      <c r="K199" s="49">
        <v>0</v>
      </c>
      <c r="L199" s="48">
        <v>0</v>
      </c>
      <c r="M199" s="49">
        <v>0</v>
      </c>
      <c r="N199" s="48">
        <v>0</v>
      </c>
      <c r="O199" s="49">
        <v>0</v>
      </c>
      <c r="P199" s="48">
        <v>0</v>
      </c>
      <c r="Q199" s="49">
        <v>0</v>
      </c>
      <c r="R199" s="48">
        <v>0</v>
      </c>
      <c r="S199" s="49">
        <v>0</v>
      </c>
      <c r="T199" s="48">
        <v>0</v>
      </c>
      <c r="U199" s="49">
        <v>0</v>
      </c>
      <c r="V199" s="48">
        <v>0</v>
      </c>
      <c r="W199" s="49">
        <v>0</v>
      </c>
      <c r="X199" s="48">
        <v>0</v>
      </c>
      <c r="Y199" s="49">
        <v>0</v>
      </c>
      <c r="Z199" s="48">
        <v>0</v>
      </c>
      <c r="AA199" s="49">
        <v>0</v>
      </c>
      <c r="AB199" s="48">
        <v>0</v>
      </c>
      <c r="AC199" s="49">
        <v>0</v>
      </c>
      <c r="AD199" s="48">
        <v>0</v>
      </c>
      <c r="AE199" s="49">
        <v>0</v>
      </c>
      <c r="AF199" s="48">
        <v>0</v>
      </c>
      <c r="AG199" s="49">
        <v>0</v>
      </c>
      <c r="AH199" s="48">
        <v>0</v>
      </c>
      <c r="AI199" s="49">
        <v>0</v>
      </c>
      <c r="AJ199" s="48">
        <v>0</v>
      </c>
      <c r="AK199" s="49">
        <v>0</v>
      </c>
      <c r="AL199" s="48">
        <v>0</v>
      </c>
      <c r="AM199" s="49">
        <v>0</v>
      </c>
      <c r="AN199" s="50">
        <v>0</v>
      </c>
      <c r="AO199" s="3"/>
      <c r="AP199" s="21"/>
      <c r="AQ199" s="3"/>
      <c r="AR199" s="47">
        <v>0</v>
      </c>
      <c r="AS199" s="48">
        <v>0</v>
      </c>
      <c r="AT199" s="49">
        <v>0</v>
      </c>
      <c r="AU199" s="48">
        <v>0</v>
      </c>
      <c r="AV199" s="49">
        <v>0</v>
      </c>
      <c r="AW199" s="48">
        <v>0</v>
      </c>
      <c r="AX199" s="49">
        <v>0</v>
      </c>
      <c r="AY199" s="48">
        <v>0</v>
      </c>
      <c r="AZ199" s="49">
        <v>0</v>
      </c>
      <c r="BA199" s="48">
        <v>0</v>
      </c>
      <c r="BB199" s="49">
        <v>0</v>
      </c>
      <c r="BC199" s="48">
        <v>0</v>
      </c>
      <c r="BD199" s="49">
        <v>0</v>
      </c>
      <c r="BE199" s="48">
        <v>0</v>
      </c>
      <c r="BF199" s="49">
        <v>0</v>
      </c>
      <c r="BG199" s="48">
        <v>0</v>
      </c>
      <c r="BH199" s="49">
        <v>0</v>
      </c>
      <c r="BI199" s="48">
        <v>0</v>
      </c>
      <c r="BJ199" s="49">
        <v>0</v>
      </c>
      <c r="BK199" s="48">
        <v>0</v>
      </c>
      <c r="BL199" s="49">
        <v>0</v>
      </c>
      <c r="BM199" s="48">
        <v>0</v>
      </c>
      <c r="BN199" s="49">
        <v>0</v>
      </c>
      <c r="BO199" s="48">
        <v>0</v>
      </c>
      <c r="BP199" s="49">
        <v>0</v>
      </c>
      <c r="BQ199" s="48">
        <v>0</v>
      </c>
      <c r="BR199" s="49">
        <v>0</v>
      </c>
      <c r="BS199" s="48">
        <v>0</v>
      </c>
      <c r="BT199" s="49">
        <v>0</v>
      </c>
      <c r="BU199" s="48">
        <v>0</v>
      </c>
      <c r="BV199" s="49">
        <v>0</v>
      </c>
      <c r="BW199" s="48">
        <v>0</v>
      </c>
      <c r="BX199" s="49">
        <v>0</v>
      </c>
      <c r="BY199" s="48">
        <v>0</v>
      </c>
      <c r="BZ199" s="49">
        <v>0</v>
      </c>
      <c r="CA199" s="50">
        <v>0</v>
      </c>
      <c r="CB199" s="3"/>
      <c r="CC199" s="32"/>
      <c r="CD199" s="3"/>
      <c r="CE199" s="33"/>
      <c r="CF199" s="3"/>
      <c r="CG199" s="47">
        <v>0</v>
      </c>
      <c r="CH199" s="48">
        <v>0</v>
      </c>
      <c r="CI199" s="49">
        <v>0</v>
      </c>
      <c r="CJ199" s="48">
        <v>0</v>
      </c>
      <c r="CK199" s="49">
        <v>0</v>
      </c>
      <c r="CL199" s="48">
        <v>0</v>
      </c>
      <c r="CM199" s="49">
        <v>0</v>
      </c>
      <c r="CN199" s="48">
        <v>0</v>
      </c>
      <c r="CO199" s="49">
        <v>0</v>
      </c>
      <c r="CP199" s="48">
        <v>0</v>
      </c>
      <c r="CQ199" s="49">
        <v>0</v>
      </c>
      <c r="CR199" s="48">
        <v>0</v>
      </c>
      <c r="CS199" s="49">
        <v>0</v>
      </c>
      <c r="CT199" s="48">
        <v>0</v>
      </c>
      <c r="CU199" s="49">
        <v>0</v>
      </c>
      <c r="CV199" s="48">
        <v>0</v>
      </c>
      <c r="CW199" s="49">
        <v>0</v>
      </c>
      <c r="CX199" s="48">
        <v>0</v>
      </c>
      <c r="CY199" s="49">
        <v>0</v>
      </c>
      <c r="CZ199" s="48">
        <v>0</v>
      </c>
      <c r="DA199" s="49">
        <v>0</v>
      </c>
      <c r="DB199" s="48">
        <v>0</v>
      </c>
      <c r="DC199" s="49">
        <v>0</v>
      </c>
      <c r="DD199" s="48">
        <v>0</v>
      </c>
      <c r="DE199" s="49">
        <v>0</v>
      </c>
      <c r="DF199" s="48">
        <v>0</v>
      </c>
      <c r="DG199" s="49">
        <v>0</v>
      </c>
      <c r="DH199" s="48">
        <v>0</v>
      </c>
      <c r="DI199" s="49">
        <v>0</v>
      </c>
      <c r="DJ199" s="48">
        <v>0</v>
      </c>
      <c r="DK199" s="49">
        <v>0</v>
      </c>
      <c r="DL199" s="48">
        <v>0</v>
      </c>
      <c r="DM199" s="49">
        <v>0</v>
      </c>
      <c r="DN199" s="48">
        <v>0</v>
      </c>
      <c r="DO199" s="49">
        <v>0</v>
      </c>
      <c r="DP199" s="50">
        <v>0</v>
      </c>
      <c r="DQ199" s="3"/>
      <c r="DR199" s="34"/>
      <c r="DS199" s="3"/>
      <c r="DT199" s="47">
        <v>0</v>
      </c>
      <c r="DU199" s="48">
        <v>0</v>
      </c>
      <c r="DV199" s="49">
        <v>0</v>
      </c>
      <c r="DW199" s="48">
        <v>0</v>
      </c>
      <c r="DX199" s="49">
        <v>0</v>
      </c>
      <c r="DY199" s="48">
        <v>0</v>
      </c>
      <c r="DZ199" s="49">
        <v>0</v>
      </c>
      <c r="EA199" s="48">
        <v>0</v>
      </c>
      <c r="EB199" s="49">
        <v>0</v>
      </c>
      <c r="EC199" s="48">
        <v>0</v>
      </c>
      <c r="ED199" s="49">
        <v>0</v>
      </c>
      <c r="EE199" s="48">
        <v>0</v>
      </c>
      <c r="EF199" s="49">
        <v>0</v>
      </c>
      <c r="EG199" s="48">
        <v>0</v>
      </c>
      <c r="EH199" s="49">
        <v>0</v>
      </c>
      <c r="EI199" s="48">
        <v>0</v>
      </c>
      <c r="EJ199" s="49">
        <v>0</v>
      </c>
      <c r="EK199" s="48">
        <v>0</v>
      </c>
      <c r="EL199" s="49">
        <v>0</v>
      </c>
      <c r="EM199" s="48">
        <v>0</v>
      </c>
      <c r="EN199" s="49">
        <v>0</v>
      </c>
      <c r="EO199" s="48">
        <v>0</v>
      </c>
      <c r="EP199" s="49">
        <v>0</v>
      </c>
      <c r="EQ199" s="48">
        <v>0</v>
      </c>
      <c r="ER199" s="49">
        <v>0</v>
      </c>
      <c r="ES199" s="48">
        <v>0</v>
      </c>
      <c r="ET199" s="49">
        <v>0</v>
      </c>
      <c r="EU199" s="48">
        <v>0</v>
      </c>
      <c r="EV199" s="49">
        <v>0</v>
      </c>
      <c r="EW199" s="48">
        <v>0</v>
      </c>
      <c r="EX199" s="49">
        <v>0</v>
      </c>
      <c r="EY199" s="48">
        <v>0</v>
      </c>
      <c r="EZ199" s="49">
        <v>0</v>
      </c>
      <c r="FA199" s="48">
        <v>0</v>
      </c>
      <c r="FB199" s="49">
        <v>0</v>
      </c>
      <c r="FC199" s="50">
        <v>0</v>
      </c>
      <c r="FD199" s="3"/>
      <c r="FE199" s="35"/>
      <c r="FF199" s="3"/>
      <c r="FG199" s="36"/>
      <c r="FI199" s="51" t="b">
        <v>1</v>
      </c>
    </row>
    <row r="200" spans="2:165" hidden="1" outlineLevel="1">
      <c r="B200" s="52">
        <v>187</v>
      </c>
      <c r="C200" s="73" t="s">
        <v>38</v>
      </c>
      <c r="E200" s="54">
        <v>0</v>
      </c>
      <c r="F200" s="55">
        <v>0</v>
      </c>
      <c r="G200" s="56">
        <v>0</v>
      </c>
      <c r="H200" s="55">
        <v>0</v>
      </c>
      <c r="I200" s="56">
        <v>0</v>
      </c>
      <c r="J200" s="55">
        <v>0</v>
      </c>
      <c r="K200" s="56">
        <v>0</v>
      </c>
      <c r="L200" s="55">
        <v>0</v>
      </c>
      <c r="M200" s="56">
        <v>0</v>
      </c>
      <c r="N200" s="55">
        <v>0</v>
      </c>
      <c r="O200" s="56">
        <v>0</v>
      </c>
      <c r="P200" s="55">
        <v>0</v>
      </c>
      <c r="Q200" s="56">
        <v>0</v>
      </c>
      <c r="R200" s="55">
        <v>0</v>
      </c>
      <c r="S200" s="56">
        <v>0</v>
      </c>
      <c r="T200" s="55">
        <v>0</v>
      </c>
      <c r="U200" s="56">
        <v>0</v>
      </c>
      <c r="V200" s="55">
        <v>0</v>
      </c>
      <c r="W200" s="56">
        <v>0</v>
      </c>
      <c r="X200" s="55">
        <v>0</v>
      </c>
      <c r="Y200" s="56">
        <v>0</v>
      </c>
      <c r="Z200" s="55">
        <v>0</v>
      </c>
      <c r="AA200" s="56">
        <v>0</v>
      </c>
      <c r="AB200" s="55">
        <v>0</v>
      </c>
      <c r="AC200" s="56">
        <v>0</v>
      </c>
      <c r="AD200" s="55">
        <v>0</v>
      </c>
      <c r="AE200" s="56">
        <v>0</v>
      </c>
      <c r="AF200" s="55">
        <v>0</v>
      </c>
      <c r="AG200" s="56">
        <v>0</v>
      </c>
      <c r="AH200" s="55">
        <v>0</v>
      </c>
      <c r="AI200" s="56">
        <v>0</v>
      </c>
      <c r="AJ200" s="55">
        <v>0</v>
      </c>
      <c r="AK200" s="56">
        <v>0</v>
      </c>
      <c r="AL200" s="55">
        <v>0</v>
      </c>
      <c r="AM200" s="56">
        <v>0</v>
      </c>
      <c r="AN200" s="57">
        <v>0</v>
      </c>
      <c r="AO200" s="3"/>
      <c r="AP200" s="21"/>
      <c r="AQ200" s="3"/>
      <c r="AR200" s="54">
        <v>0</v>
      </c>
      <c r="AS200" s="55">
        <v>0</v>
      </c>
      <c r="AT200" s="56">
        <v>0</v>
      </c>
      <c r="AU200" s="55">
        <v>0</v>
      </c>
      <c r="AV200" s="56">
        <v>0</v>
      </c>
      <c r="AW200" s="55">
        <v>0</v>
      </c>
      <c r="AX200" s="56">
        <v>0</v>
      </c>
      <c r="AY200" s="55">
        <v>0</v>
      </c>
      <c r="AZ200" s="56">
        <v>0</v>
      </c>
      <c r="BA200" s="55">
        <v>0</v>
      </c>
      <c r="BB200" s="56">
        <v>0</v>
      </c>
      <c r="BC200" s="55">
        <v>0</v>
      </c>
      <c r="BD200" s="56">
        <v>0</v>
      </c>
      <c r="BE200" s="55">
        <v>0</v>
      </c>
      <c r="BF200" s="56">
        <v>0</v>
      </c>
      <c r="BG200" s="55">
        <v>0</v>
      </c>
      <c r="BH200" s="56">
        <v>0</v>
      </c>
      <c r="BI200" s="55">
        <v>0</v>
      </c>
      <c r="BJ200" s="56">
        <v>0</v>
      </c>
      <c r="BK200" s="55">
        <v>0</v>
      </c>
      <c r="BL200" s="56">
        <v>0</v>
      </c>
      <c r="BM200" s="55">
        <v>0</v>
      </c>
      <c r="BN200" s="56">
        <v>0</v>
      </c>
      <c r="BO200" s="55">
        <v>0</v>
      </c>
      <c r="BP200" s="56">
        <v>0</v>
      </c>
      <c r="BQ200" s="55">
        <v>0</v>
      </c>
      <c r="BR200" s="56">
        <v>0</v>
      </c>
      <c r="BS200" s="55">
        <v>0</v>
      </c>
      <c r="BT200" s="56">
        <v>0</v>
      </c>
      <c r="BU200" s="55">
        <v>0</v>
      </c>
      <c r="BV200" s="56">
        <v>0</v>
      </c>
      <c r="BW200" s="55">
        <v>0</v>
      </c>
      <c r="BX200" s="56">
        <v>0</v>
      </c>
      <c r="BY200" s="55">
        <v>0</v>
      </c>
      <c r="BZ200" s="56">
        <v>0</v>
      </c>
      <c r="CA200" s="57">
        <v>0</v>
      </c>
      <c r="CB200" s="3"/>
      <c r="CC200" s="32"/>
      <c r="CD200" s="3"/>
      <c r="CE200" s="33"/>
      <c r="CF200" s="3"/>
      <c r="CG200" s="54">
        <v>0</v>
      </c>
      <c r="CH200" s="55">
        <v>0</v>
      </c>
      <c r="CI200" s="56">
        <v>0</v>
      </c>
      <c r="CJ200" s="55">
        <v>0</v>
      </c>
      <c r="CK200" s="56">
        <v>0</v>
      </c>
      <c r="CL200" s="55">
        <v>0</v>
      </c>
      <c r="CM200" s="56">
        <v>0</v>
      </c>
      <c r="CN200" s="55">
        <v>0</v>
      </c>
      <c r="CO200" s="56">
        <v>0</v>
      </c>
      <c r="CP200" s="55">
        <v>0</v>
      </c>
      <c r="CQ200" s="56">
        <v>0</v>
      </c>
      <c r="CR200" s="55">
        <v>0</v>
      </c>
      <c r="CS200" s="56">
        <v>0</v>
      </c>
      <c r="CT200" s="55">
        <v>0</v>
      </c>
      <c r="CU200" s="56">
        <v>0</v>
      </c>
      <c r="CV200" s="55">
        <v>0</v>
      </c>
      <c r="CW200" s="56">
        <v>0</v>
      </c>
      <c r="CX200" s="55">
        <v>0</v>
      </c>
      <c r="CY200" s="56">
        <v>0</v>
      </c>
      <c r="CZ200" s="55">
        <v>0</v>
      </c>
      <c r="DA200" s="56">
        <v>0</v>
      </c>
      <c r="DB200" s="55">
        <v>0</v>
      </c>
      <c r="DC200" s="56">
        <v>0</v>
      </c>
      <c r="DD200" s="55">
        <v>0</v>
      </c>
      <c r="DE200" s="56">
        <v>0</v>
      </c>
      <c r="DF200" s="55">
        <v>0</v>
      </c>
      <c r="DG200" s="56">
        <v>0</v>
      </c>
      <c r="DH200" s="55">
        <v>0</v>
      </c>
      <c r="DI200" s="56">
        <v>0</v>
      </c>
      <c r="DJ200" s="55">
        <v>0</v>
      </c>
      <c r="DK200" s="56">
        <v>0</v>
      </c>
      <c r="DL200" s="55">
        <v>0</v>
      </c>
      <c r="DM200" s="56">
        <v>0</v>
      </c>
      <c r="DN200" s="55">
        <v>0</v>
      </c>
      <c r="DO200" s="56">
        <v>0</v>
      </c>
      <c r="DP200" s="57">
        <v>0</v>
      </c>
      <c r="DQ200" s="3"/>
      <c r="DR200" s="34"/>
      <c r="DS200" s="3"/>
      <c r="DT200" s="54">
        <v>0</v>
      </c>
      <c r="DU200" s="55">
        <v>0</v>
      </c>
      <c r="DV200" s="56">
        <v>0</v>
      </c>
      <c r="DW200" s="55">
        <v>0</v>
      </c>
      <c r="DX200" s="56">
        <v>0</v>
      </c>
      <c r="DY200" s="55">
        <v>0</v>
      </c>
      <c r="DZ200" s="56">
        <v>0</v>
      </c>
      <c r="EA200" s="55">
        <v>0</v>
      </c>
      <c r="EB200" s="56">
        <v>0</v>
      </c>
      <c r="EC200" s="55">
        <v>0</v>
      </c>
      <c r="ED200" s="56">
        <v>0</v>
      </c>
      <c r="EE200" s="55">
        <v>0</v>
      </c>
      <c r="EF200" s="56">
        <v>0</v>
      </c>
      <c r="EG200" s="55">
        <v>0</v>
      </c>
      <c r="EH200" s="56">
        <v>0</v>
      </c>
      <c r="EI200" s="55">
        <v>0</v>
      </c>
      <c r="EJ200" s="56">
        <v>0</v>
      </c>
      <c r="EK200" s="55">
        <v>0</v>
      </c>
      <c r="EL200" s="56">
        <v>0</v>
      </c>
      <c r="EM200" s="55">
        <v>0</v>
      </c>
      <c r="EN200" s="56">
        <v>0</v>
      </c>
      <c r="EO200" s="55">
        <v>0</v>
      </c>
      <c r="EP200" s="56">
        <v>0</v>
      </c>
      <c r="EQ200" s="55">
        <v>0</v>
      </c>
      <c r="ER200" s="56">
        <v>0</v>
      </c>
      <c r="ES200" s="55">
        <v>0</v>
      </c>
      <c r="ET200" s="56">
        <v>0</v>
      </c>
      <c r="EU200" s="55">
        <v>0</v>
      </c>
      <c r="EV200" s="56">
        <v>0</v>
      </c>
      <c r="EW200" s="55">
        <v>0</v>
      </c>
      <c r="EX200" s="56">
        <v>0</v>
      </c>
      <c r="EY200" s="55">
        <v>0</v>
      </c>
      <c r="EZ200" s="56">
        <v>0</v>
      </c>
      <c r="FA200" s="55">
        <v>0</v>
      </c>
      <c r="FB200" s="56">
        <v>0</v>
      </c>
      <c r="FC200" s="57">
        <v>0</v>
      </c>
      <c r="FD200" s="3"/>
      <c r="FE200" s="35"/>
      <c r="FF200" s="3"/>
      <c r="FG200" s="36"/>
      <c r="FI200" s="58" t="b">
        <v>1</v>
      </c>
    </row>
    <row r="201" spans="2:165" hidden="1" outlineLevel="1">
      <c r="B201" s="45">
        <v>188</v>
      </c>
      <c r="C201" s="74" t="s">
        <v>39</v>
      </c>
      <c r="E201" s="47">
        <v>0</v>
      </c>
      <c r="F201" s="48">
        <v>0</v>
      </c>
      <c r="G201" s="49">
        <v>0</v>
      </c>
      <c r="H201" s="48">
        <v>0</v>
      </c>
      <c r="I201" s="49">
        <v>0</v>
      </c>
      <c r="J201" s="48">
        <v>0</v>
      </c>
      <c r="K201" s="49">
        <v>0</v>
      </c>
      <c r="L201" s="48">
        <v>0</v>
      </c>
      <c r="M201" s="49">
        <v>0</v>
      </c>
      <c r="N201" s="48">
        <v>0</v>
      </c>
      <c r="O201" s="49">
        <v>0</v>
      </c>
      <c r="P201" s="48">
        <v>0</v>
      </c>
      <c r="Q201" s="49">
        <v>0</v>
      </c>
      <c r="R201" s="48">
        <v>0</v>
      </c>
      <c r="S201" s="49">
        <v>0</v>
      </c>
      <c r="T201" s="48">
        <v>0</v>
      </c>
      <c r="U201" s="49">
        <v>0</v>
      </c>
      <c r="V201" s="48">
        <v>0</v>
      </c>
      <c r="W201" s="49">
        <v>0</v>
      </c>
      <c r="X201" s="48">
        <v>0</v>
      </c>
      <c r="Y201" s="49">
        <v>0</v>
      </c>
      <c r="Z201" s="48">
        <v>0</v>
      </c>
      <c r="AA201" s="49">
        <v>0</v>
      </c>
      <c r="AB201" s="48">
        <v>0</v>
      </c>
      <c r="AC201" s="49">
        <v>0</v>
      </c>
      <c r="AD201" s="48">
        <v>0</v>
      </c>
      <c r="AE201" s="49">
        <v>0</v>
      </c>
      <c r="AF201" s="48">
        <v>0</v>
      </c>
      <c r="AG201" s="49">
        <v>0</v>
      </c>
      <c r="AH201" s="48">
        <v>0</v>
      </c>
      <c r="AI201" s="49">
        <v>0</v>
      </c>
      <c r="AJ201" s="48">
        <v>0</v>
      </c>
      <c r="AK201" s="49">
        <v>0</v>
      </c>
      <c r="AL201" s="48">
        <v>0</v>
      </c>
      <c r="AM201" s="49">
        <v>0</v>
      </c>
      <c r="AN201" s="50">
        <v>0</v>
      </c>
      <c r="AO201" s="3"/>
      <c r="AP201" s="21"/>
      <c r="AQ201" s="3"/>
      <c r="AR201" s="47">
        <v>0</v>
      </c>
      <c r="AS201" s="48">
        <v>0</v>
      </c>
      <c r="AT201" s="49">
        <v>0</v>
      </c>
      <c r="AU201" s="48">
        <v>0</v>
      </c>
      <c r="AV201" s="49">
        <v>0</v>
      </c>
      <c r="AW201" s="48">
        <v>0</v>
      </c>
      <c r="AX201" s="49">
        <v>0</v>
      </c>
      <c r="AY201" s="48">
        <v>0</v>
      </c>
      <c r="AZ201" s="49">
        <v>0</v>
      </c>
      <c r="BA201" s="48">
        <v>0</v>
      </c>
      <c r="BB201" s="49">
        <v>0</v>
      </c>
      <c r="BC201" s="48">
        <v>0</v>
      </c>
      <c r="BD201" s="49">
        <v>0</v>
      </c>
      <c r="BE201" s="48">
        <v>0</v>
      </c>
      <c r="BF201" s="49">
        <v>0</v>
      </c>
      <c r="BG201" s="48">
        <v>0</v>
      </c>
      <c r="BH201" s="49">
        <v>0</v>
      </c>
      <c r="BI201" s="48">
        <v>0</v>
      </c>
      <c r="BJ201" s="49">
        <v>0</v>
      </c>
      <c r="BK201" s="48">
        <v>0</v>
      </c>
      <c r="BL201" s="49">
        <v>0</v>
      </c>
      <c r="BM201" s="48">
        <v>0</v>
      </c>
      <c r="BN201" s="49">
        <v>0</v>
      </c>
      <c r="BO201" s="48">
        <v>0</v>
      </c>
      <c r="BP201" s="49">
        <v>0</v>
      </c>
      <c r="BQ201" s="48">
        <v>0</v>
      </c>
      <c r="BR201" s="49">
        <v>0</v>
      </c>
      <c r="BS201" s="48">
        <v>0</v>
      </c>
      <c r="BT201" s="49">
        <v>0</v>
      </c>
      <c r="BU201" s="48">
        <v>0</v>
      </c>
      <c r="BV201" s="49">
        <v>0</v>
      </c>
      <c r="BW201" s="48">
        <v>0</v>
      </c>
      <c r="BX201" s="49">
        <v>0</v>
      </c>
      <c r="BY201" s="48">
        <v>0</v>
      </c>
      <c r="BZ201" s="49">
        <v>0</v>
      </c>
      <c r="CA201" s="50">
        <v>0</v>
      </c>
      <c r="CB201" s="3"/>
      <c r="CC201" s="32"/>
      <c r="CD201" s="3"/>
      <c r="CE201" s="33"/>
      <c r="CF201" s="3"/>
      <c r="CG201" s="47">
        <v>0</v>
      </c>
      <c r="CH201" s="48">
        <v>0</v>
      </c>
      <c r="CI201" s="49">
        <v>0</v>
      </c>
      <c r="CJ201" s="48">
        <v>0</v>
      </c>
      <c r="CK201" s="49">
        <v>0</v>
      </c>
      <c r="CL201" s="48">
        <v>0</v>
      </c>
      <c r="CM201" s="49">
        <v>0</v>
      </c>
      <c r="CN201" s="48">
        <v>0</v>
      </c>
      <c r="CO201" s="49">
        <v>0</v>
      </c>
      <c r="CP201" s="48">
        <v>0</v>
      </c>
      <c r="CQ201" s="49">
        <v>0</v>
      </c>
      <c r="CR201" s="48">
        <v>0</v>
      </c>
      <c r="CS201" s="49">
        <v>0</v>
      </c>
      <c r="CT201" s="48">
        <v>0</v>
      </c>
      <c r="CU201" s="49">
        <v>0</v>
      </c>
      <c r="CV201" s="48">
        <v>0</v>
      </c>
      <c r="CW201" s="49">
        <v>0</v>
      </c>
      <c r="CX201" s="48">
        <v>0</v>
      </c>
      <c r="CY201" s="49">
        <v>0</v>
      </c>
      <c r="CZ201" s="48">
        <v>0</v>
      </c>
      <c r="DA201" s="49">
        <v>0</v>
      </c>
      <c r="DB201" s="48">
        <v>0</v>
      </c>
      <c r="DC201" s="49">
        <v>0</v>
      </c>
      <c r="DD201" s="48">
        <v>0</v>
      </c>
      <c r="DE201" s="49">
        <v>0</v>
      </c>
      <c r="DF201" s="48">
        <v>0</v>
      </c>
      <c r="DG201" s="49">
        <v>0</v>
      </c>
      <c r="DH201" s="48">
        <v>0</v>
      </c>
      <c r="DI201" s="49">
        <v>0</v>
      </c>
      <c r="DJ201" s="48">
        <v>0</v>
      </c>
      <c r="DK201" s="49">
        <v>0</v>
      </c>
      <c r="DL201" s="48">
        <v>0</v>
      </c>
      <c r="DM201" s="49">
        <v>0</v>
      </c>
      <c r="DN201" s="48">
        <v>0</v>
      </c>
      <c r="DO201" s="49">
        <v>0</v>
      </c>
      <c r="DP201" s="50">
        <v>0</v>
      </c>
      <c r="DQ201" s="3"/>
      <c r="DR201" s="34"/>
      <c r="DS201" s="3"/>
      <c r="DT201" s="47">
        <v>0</v>
      </c>
      <c r="DU201" s="48">
        <v>0</v>
      </c>
      <c r="DV201" s="49">
        <v>0</v>
      </c>
      <c r="DW201" s="48">
        <v>0</v>
      </c>
      <c r="DX201" s="49">
        <v>0</v>
      </c>
      <c r="DY201" s="48">
        <v>0</v>
      </c>
      <c r="DZ201" s="49">
        <v>0</v>
      </c>
      <c r="EA201" s="48">
        <v>0</v>
      </c>
      <c r="EB201" s="49">
        <v>0</v>
      </c>
      <c r="EC201" s="48">
        <v>0</v>
      </c>
      <c r="ED201" s="49">
        <v>0</v>
      </c>
      <c r="EE201" s="48">
        <v>0</v>
      </c>
      <c r="EF201" s="49">
        <v>0</v>
      </c>
      <c r="EG201" s="48">
        <v>0</v>
      </c>
      <c r="EH201" s="49">
        <v>0</v>
      </c>
      <c r="EI201" s="48">
        <v>0</v>
      </c>
      <c r="EJ201" s="49">
        <v>0</v>
      </c>
      <c r="EK201" s="48">
        <v>0</v>
      </c>
      <c r="EL201" s="49">
        <v>0</v>
      </c>
      <c r="EM201" s="48">
        <v>0</v>
      </c>
      <c r="EN201" s="49">
        <v>0</v>
      </c>
      <c r="EO201" s="48">
        <v>0</v>
      </c>
      <c r="EP201" s="49">
        <v>0</v>
      </c>
      <c r="EQ201" s="48">
        <v>0</v>
      </c>
      <c r="ER201" s="49">
        <v>0</v>
      </c>
      <c r="ES201" s="48">
        <v>0</v>
      </c>
      <c r="ET201" s="49">
        <v>0</v>
      </c>
      <c r="EU201" s="48">
        <v>0</v>
      </c>
      <c r="EV201" s="49">
        <v>0</v>
      </c>
      <c r="EW201" s="48">
        <v>0</v>
      </c>
      <c r="EX201" s="49">
        <v>0</v>
      </c>
      <c r="EY201" s="48">
        <v>0</v>
      </c>
      <c r="EZ201" s="49">
        <v>0</v>
      </c>
      <c r="FA201" s="48">
        <v>0</v>
      </c>
      <c r="FB201" s="49">
        <v>0</v>
      </c>
      <c r="FC201" s="50">
        <v>0</v>
      </c>
      <c r="FD201" s="3"/>
      <c r="FE201" s="35"/>
      <c r="FF201" s="3"/>
      <c r="FG201" s="36"/>
      <c r="FI201" s="51" t="b">
        <v>1</v>
      </c>
    </row>
    <row r="202" spans="2:165" hidden="1" outlineLevel="1">
      <c r="B202" s="52">
        <v>189</v>
      </c>
      <c r="C202" s="73" t="s">
        <v>40</v>
      </c>
      <c r="E202" s="54">
        <v>0</v>
      </c>
      <c r="F202" s="55">
        <v>0</v>
      </c>
      <c r="G202" s="56">
        <v>0</v>
      </c>
      <c r="H202" s="55">
        <v>0</v>
      </c>
      <c r="I202" s="56">
        <v>0</v>
      </c>
      <c r="J202" s="55">
        <v>0</v>
      </c>
      <c r="K202" s="56">
        <v>0</v>
      </c>
      <c r="L202" s="55">
        <v>0</v>
      </c>
      <c r="M202" s="56">
        <v>0</v>
      </c>
      <c r="N202" s="55">
        <v>0</v>
      </c>
      <c r="O202" s="56">
        <v>0</v>
      </c>
      <c r="P202" s="55">
        <v>0</v>
      </c>
      <c r="Q202" s="56">
        <v>0</v>
      </c>
      <c r="R202" s="55">
        <v>0</v>
      </c>
      <c r="S202" s="56">
        <v>0</v>
      </c>
      <c r="T202" s="55">
        <v>0</v>
      </c>
      <c r="U202" s="56">
        <v>0</v>
      </c>
      <c r="V202" s="55">
        <v>0</v>
      </c>
      <c r="W202" s="56">
        <v>0</v>
      </c>
      <c r="X202" s="55">
        <v>0</v>
      </c>
      <c r="Y202" s="56">
        <v>0</v>
      </c>
      <c r="Z202" s="55">
        <v>0</v>
      </c>
      <c r="AA202" s="56">
        <v>0</v>
      </c>
      <c r="AB202" s="55">
        <v>0</v>
      </c>
      <c r="AC202" s="56">
        <v>0</v>
      </c>
      <c r="AD202" s="55">
        <v>0</v>
      </c>
      <c r="AE202" s="56">
        <v>0</v>
      </c>
      <c r="AF202" s="55">
        <v>0</v>
      </c>
      <c r="AG202" s="56">
        <v>0</v>
      </c>
      <c r="AH202" s="55">
        <v>0</v>
      </c>
      <c r="AI202" s="56">
        <v>0</v>
      </c>
      <c r="AJ202" s="55">
        <v>0</v>
      </c>
      <c r="AK202" s="56">
        <v>0</v>
      </c>
      <c r="AL202" s="55">
        <v>0</v>
      </c>
      <c r="AM202" s="56">
        <v>0</v>
      </c>
      <c r="AN202" s="57">
        <v>0</v>
      </c>
      <c r="AO202" s="3"/>
      <c r="AP202" s="21"/>
      <c r="AQ202" s="3"/>
      <c r="AR202" s="54">
        <v>0</v>
      </c>
      <c r="AS202" s="55">
        <v>0</v>
      </c>
      <c r="AT202" s="56">
        <v>0</v>
      </c>
      <c r="AU202" s="55">
        <v>0</v>
      </c>
      <c r="AV202" s="56">
        <v>0</v>
      </c>
      <c r="AW202" s="55">
        <v>0</v>
      </c>
      <c r="AX202" s="56">
        <v>0</v>
      </c>
      <c r="AY202" s="55">
        <v>0</v>
      </c>
      <c r="AZ202" s="56">
        <v>0</v>
      </c>
      <c r="BA202" s="55">
        <v>0</v>
      </c>
      <c r="BB202" s="56">
        <v>0</v>
      </c>
      <c r="BC202" s="55">
        <v>0</v>
      </c>
      <c r="BD202" s="56">
        <v>0</v>
      </c>
      <c r="BE202" s="55">
        <v>0</v>
      </c>
      <c r="BF202" s="56">
        <v>0</v>
      </c>
      <c r="BG202" s="55">
        <v>0</v>
      </c>
      <c r="BH202" s="56">
        <v>0</v>
      </c>
      <c r="BI202" s="55">
        <v>0</v>
      </c>
      <c r="BJ202" s="56">
        <v>0</v>
      </c>
      <c r="BK202" s="55">
        <v>0</v>
      </c>
      <c r="BL202" s="56">
        <v>0</v>
      </c>
      <c r="BM202" s="55">
        <v>0</v>
      </c>
      <c r="BN202" s="56">
        <v>0</v>
      </c>
      <c r="BO202" s="55">
        <v>0</v>
      </c>
      <c r="BP202" s="56">
        <v>0</v>
      </c>
      <c r="BQ202" s="55">
        <v>0</v>
      </c>
      <c r="BR202" s="56">
        <v>0</v>
      </c>
      <c r="BS202" s="55">
        <v>0</v>
      </c>
      <c r="BT202" s="56">
        <v>0</v>
      </c>
      <c r="BU202" s="55">
        <v>0</v>
      </c>
      <c r="BV202" s="56">
        <v>0</v>
      </c>
      <c r="BW202" s="55">
        <v>0</v>
      </c>
      <c r="BX202" s="56">
        <v>0</v>
      </c>
      <c r="BY202" s="55">
        <v>0</v>
      </c>
      <c r="BZ202" s="56">
        <v>0</v>
      </c>
      <c r="CA202" s="57">
        <v>0</v>
      </c>
      <c r="CB202" s="3"/>
      <c r="CC202" s="32"/>
      <c r="CD202" s="3"/>
      <c r="CE202" s="33"/>
      <c r="CF202" s="3"/>
      <c r="CG202" s="54">
        <v>0</v>
      </c>
      <c r="CH202" s="55">
        <v>0</v>
      </c>
      <c r="CI202" s="56">
        <v>0</v>
      </c>
      <c r="CJ202" s="55">
        <v>0</v>
      </c>
      <c r="CK202" s="56">
        <v>0</v>
      </c>
      <c r="CL202" s="55">
        <v>0</v>
      </c>
      <c r="CM202" s="56">
        <v>0</v>
      </c>
      <c r="CN202" s="55">
        <v>0</v>
      </c>
      <c r="CO202" s="56">
        <v>0</v>
      </c>
      <c r="CP202" s="55">
        <v>0</v>
      </c>
      <c r="CQ202" s="56">
        <v>0</v>
      </c>
      <c r="CR202" s="55">
        <v>0</v>
      </c>
      <c r="CS202" s="56">
        <v>0</v>
      </c>
      <c r="CT202" s="55">
        <v>0</v>
      </c>
      <c r="CU202" s="56">
        <v>0</v>
      </c>
      <c r="CV202" s="55">
        <v>0</v>
      </c>
      <c r="CW202" s="56">
        <v>0</v>
      </c>
      <c r="CX202" s="55">
        <v>0</v>
      </c>
      <c r="CY202" s="56">
        <v>0</v>
      </c>
      <c r="CZ202" s="55">
        <v>0</v>
      </c>
      <c r="DA202" s="56">
        <v>0</v>
      </c>
      <c r="DB202" s="55">
        <v>0</v>
      </c>
      <c r="DC202" s="56">
        <v>0</v>
      </c>
      <c r="DD202" s="55">
        <v>0</v>
      </c>
      <c r="DE202" s="56">
        <v>0</v>
      </c>
      <c r="DF202" s="55">
        <v>0</v>
      </c>
      <c r="DG202" s="56">
        <v>0</v>
      </c>
      <c r="DH202" s="55">
        <v>0</v>
      </c>
      <c r="DI202" s="56">
        <v>0</v>
      </c>
      <c r="DJ202" s="55">
        <v>0</v>
      </c>
      <c r="DK202" s="56">
        <v>0</v>
      </c>
      <c r="DL202" s="55">
        <v>0</v>
      </c>
      <c r="DM202" s="56">
        <v>0</v>
      </c>
      <c r="DN202" s="55">
        <v>0</v>
      </c>
      <c r="DO202" s="56">
        <v>0</v>
      </c>
      <c r="DP202" s="57">
        <v>0</v>
      </c>
      <c r="DQ202" s="3"/>
      <c r="DR202" s="34"/>
      <c r="DS202" s="3"/>
      <c r="DT202" s="54">
        <v>0</v>
      </c>
      <c r="DU202" s="55">
        <v>0</v>
      </c>
      <c r="DV202" s="56">
        <v>0</v>
      </c>
      <c r="DW202" s="55">
        <v>0</v>
      </c>
      <c r="DX202" s="56">
        <v>0</v>
      </c>
      <c r="DY202" s="55">
        <v>0</v>
      </c>
      <c r="DZ202" s="56">
        <v>0</v>
      </c>
      <c r="EA202" s="55">
        <v>0</v>
      </c>
      <c r="EB202" s="56">
        <v>0</v>
      </c>
      <c r="EC202" s="55">
        <v>0</v>
      </c>
      <c r="ED202" s="56">
        <v>0</v>
      </c>
      <c r="EE202" s="55">
        <v>0</v>
      </c>
      <c r="EF202" s="56">
        <v>0</v>
      </c>
      <c r="EG202" s="55">
        <v>0</v>
      </c>
      <c r="EH202" s="56">
        <v>0</v>
      </c>
      <c r="EI202" s="55">
        <v>0</v>
      </c>
      <c r="EJ202" s="56">
        <v>0</v>
      </c>
      <c r="EK202" s="55">
        <v>0</v>
      </c>
      <c r="EL202" s="56">
        <v>0</v>
      </c>
      <c r="EM202" s="55">
        <v>0</v>
      </c>
      <c r="EN202" s="56">
        <v>0</v>
      </c>
      <c r="EO202" s="55">
        <v>0</v>
      </c>
      <c r="EP202" s="56">
        <v>0</v>
      </c>
      <c r="EQ202" s="55">
        <v>0</v>
      </c>
      <c r="ER202" s="56">
        <v>0</v>
      </c>
      <c r="ES202" s="55">
        <v>0</v>
      </c>
      <c r="ET202" s="56">
        <v>0</v>
      </c>
      <c r="EU202" s="55">
        <v>0</v>
      </c>
      <c r="EV202" s="56">
        <v>0</v>
      </c>
      <c r="EW202" s="55">
        <v>0</v>
      </c>
      <c r="EX202" s="56">
        <v>0</v>
      </c>
      <c r="EY202" s="55">
        <v>0</v>
      </c>
      <c r="EZ202" s="56">
        <v>0</v>
      </c>
      <c r="FA202" s="55">
        <v>0</v>
      </c>
      <c r="FB202" s="56">
        <v>0</v>
      </c>
      <c r="FC202" s="57">
        <v>0</v>
      </c>
      <c r="FD202" s="3"/>
      <c r="FE202" s="35"/>
      <c r="FF202" s="3"/>
      <c r="FG202" s="36"/>
      <c r="FI202" s="58" t="b">
        <v>1</v>
      </c>
    </row>
    <row r="203" spans="2:165" hidden="1" outlineLevel="1">
      <c r="B203" s="45">
        <v>190</v>
      </c>
      <c r="C203" s="74" t="s">
        <v>41</v>
      </c>
      <c r="E203" s="47">
        <v>0</v>
      </c>
      <c r="F203" s="48">
        <v>0</v>
      </c>
      <c r="G203" s="49">
        <v>0</v>
      </c>
      <c r="H203" s="48">
        <v>0</v>
      </c>
      <c r="I203" s="49">
        <v>0</v>
      </c>
      <c r="J203" s="48">
        <v>0</v>
      </c>
      <c r="K203" s="49">
        <v>0</v>
      </c>
      <c r="L203" s="48">
        <v>0</v>
      </c>
      <c r="M203" s="49">
        <v>0</v>
      </c>
      <c r="N203" s="48">
        <v>0</v>
      </c>
      <c r="O203" s="49">
        <v>0</v>
      </c>
      <c r="P203" s="48">
        <v>0</v>
      </c>
      <c r="Q203" s="49">
        <v>0</v>
      </c>
      <c r="R203" s="48">
        <v>0</v>
      </c>
      <c r="S203" s="49">
        <v>0</v>
      </c>
      <c r="T203" s="48">
        <v>0</v>
      </c>
      <c r="U203" s="49">
        <v>0</v>
      </c>
      <c r="V203" s="48">
        <v>0</v>
      </c>
      <c r="W203" s="49">
        <v>0</v>
      </c>
      <c r="X203" s="48">
        <v>0</v>
      </c>
      <c r="Y203" s="49">
        <v>0</v>
      </c>
      <c r="Z203" s="48">
        <v>0</v>
      </c>
      <c r="AA203" s="49">
        <v>0</v>
      </c>
      <c r="AB203" s="48">
        <v>0</v>
      </c>
      <c r="AC203" s="49">
        <v>0</v>
      </c>
      <c r="AD203" s="48">
        <v>0</v>
      </c>
      <c r="AE203" s="49">
        <v>0</v>
      </c>
      <c r="AF203" s="48">
        <v>0</v>
      </c>
      <c r="AG203" s="49">
        <v>0</v>
      </c>
      <c r="AH203" s="48">
        <v>0</v>
      </c>
      <c r="AI203" s="49">
        <v>0</v>
      </c>
      <c r="AJ203" s="48">
        <v>0</v>
      </c>
      <c r="AK203" s="49">
        <v>0</v>
      </c>
      <c r="AL203" s="48">
        <v>0</v>
      </c>
      <c r="AM203" s="49">
        <v>0</v>
      </c>
      <c r="AN203" s="50">
        <v>0</v>
      </c>
      <c r="AO203" s="3"/>
      <c r="AP203" s="21"/>
      <c r="AQ203" s="3"/>
      <c r="AR203" s="47">
        <v>0</v>
      </c>
      <c r="AS203" s="48">
        <v>0</v>
      </c>
      <c r="AT203" s="49">
        <v>0</v>
      </c>
      <c r="AU203" s="48">
        <v>0</v>
      </c>
      <c r="AV203" s="49">
        <v>0</v>
      </c>
      <c r="AW203" s="48">
        <v>0</v>
      </c>
      <c r="AX203" s="49">
        <v>0</v>
      </c>
      <c r="AY203" s="48">
        <v>0</v>
      </c>
      <c r="AZ203" s="49">
        <v>0</v>
      </c>
      <c r="BA203" s="48">
        <v>0</v>
      </c>
      <c r="BB203" s="49">
        <v>0</v>
      </c>
      <c r="BC203" s="48">
        <v>0</v>
      </c>
      <c r="BD203" s="49">
        <v>0</v>
      </c>
      <c r="BE203" s="48">
        <v>0</v>
      </c>
      <c r="BF203" s="49">
        <v>0</v>
      </c>
      <c r="BG203" s="48">
        <v>0</v>
      </c>
      <c r="BH203" s="49">
        <v>0</v>
      </c>
      <c r="BI203" s="48">
        <v>0</v>
      </c>
      <c r="BJ203" s="49">
        <v>0</v>
      </c>
      <c r="BK203" s="48">
        <v>0</v>
      </c>
      <c r="BL203" s="49">
        <v>0</v>
      </c>
      <c r="BM203" s="48">
        <v>0</v>
      </c>
      <c r="BN203" s="49">
        <v>0</v>
      </c>
      <c r="BO203" s="48">
        <v>0</v>
      </c>
      <c r="BP203" s="49">
        <v>0</v>
      </c>
      <c r="BQ203" s="48">
        <v>0</v>
      </c>
      <c r="BR203" s="49">
        <v>0</v>
      </c>
      <c r="BS203" s="48">
        <v>0</v>
      </c>
      <c r="BT203" s="49">
        <v>0</v>
      </c>
      <c r="BU203" s="48">
        <v>0</v>
      </c>
      <c r="BV203" s="49">
        <v>0</v>
      </c>
      <c r="BW203" s="48">
        <v>0</v>
      </c>
      <c r="BX203" s="49">
        <v>0</v>
      </c>
      <c r="BY203" s="48">
        <v>0</v>
      </c>
      <c r="BZ203" s="49">
        <v>0</v>
      </c>
      <c r="CA203" s="50">
        <v>0</v>
      </c>
      <c r="CB203" s="3"/>
      <c r="CC203" s="32"/>
      <c r="CD203" s="3"/>
      <c r="CE203" s="33"/>
      <c r="CF203" s="3"/>
      <c r="CG203" s="47">
        <v>0</v>
      </c>
      <c r="CH203" s="48">
        <v>0</v>
      </c>
      <c r="CI203" s="49">
        <v>0</v>
      </c>
      <c r="CJ203" s="48">
        <v>0</v>
      </c>
      <c r="CK203" s="49">
        <v>0</v>
      </c>
      <c r="CL203" s="48">
        <v>0</v>
      </c>
      <c r="CM203" s="49">
        <v>0</v>
      </c>
      <c r="CN203" s="48">
        <v>0</v>
      </c>
      <c r="CO203" s="49">
        <v>0</v>
      </c>
      <c r="CP203" s="48">
        <v>0</v>
      </c>
      <c r="CQ203" s="49">
        <v>0</v>
      </c>
      <c r="CR203" s="48">
        <v>0</v>
      </c>
      <c r="CS203" s="49">
        <v>0</v>
      </c>
      <c r="CT203" s="48">
        <v>0</v>
      </c>
      <c r="CU203" s="49">
        <v>0</v>
      </c>
      <c r="CV203" s="48">
        <v>0</v>
      </c>
      <c r="CW203" s="49">
        <v>0</v>
      </c>
      <c r="CX203" s="48">
        <v>0</v>
      </c>
      <c r="CY203" s="49">
        <v>0</v>
      </c>
      <c r="CZ203" s="48">
        <v>0</v>
      </c>
      <c r="DA203" s="49">
        <v>0</v>
      </c>
      <c r="DB203" s="48">
        <v>0</v>
      </c>
      <c r="DC203" s="49">
        <v>0</v>
      </c>
      <c r="DD203" s="48">
        <v>0</v>
      </c>
      <c r="DE203" s="49">
        <v>0</v>
      </c>
      <c r="DF203" s="48">
        <v>0</v>
      </c>
      <c r="DG203" s="49">
        <v>0</v>
      </c>
      <c r="DH203" s="48">
        <v>0</v>
      </c>
      <c r="DI203" s="49">
        <v>0</v>
      </c>
      <c r="DJ203" s="48">
        <v>0</v>
      </c>
      <c r="DK203" s="49">
        <v>0</v>
      </c>
      <c r="DL203" s="48">
        <v>0</v>
      </c>
      <c r="DM203" s="49">
        <v>0</v>
      </c>
      <c r="DN203" s="48">
        <v>0</v>
      </c>
      <c r="DO203" s="49">
        <v>0</v>
      </c>
      <c r="DP203" s="50">
        <v>0</v>
      </c>
      <c r="DQ203" s="3"/>
      <c r="DR203" s="34"/>
      <c r="DS203" s="3"/>
      <c r="DT203" s="47">
        <v>0</v>
      </c>
      <c r="DU203" s="48">
        <v>0</v>
      </c>
      <c r="DV203" s="49">
        <v>0</v>
      </c>
      <c r="DW203" s="48">
        <v>0</v>
      </c>
      <c r="DX203" s="49">
        <v>0</v>
      </c>
      <c r="DY203" s="48">
        <v>0</v>
      </c>
      <c r="DZ203" s="49">
        <v>0</v>
      </c>
      <c r="EA203" s="48">
        <v>0</v>
      </c>
      <c r="EB203" s="49">
        <v>0</v>
      </c>
      <c r="EC203" s="48">
        <v>0</v>
      </c>
      <c r="ED203" s="49">
        <v>0</v>
      </c>
      <c r="EE203" s="48">
        <v>0</v>
      </c>
      <c r="EF203" s="49">
        <v>0</v>
      </c>
      <c r="EG203" s="48">
        <v>0</v>
      </c>
      <c r="EH203" s="49">
        <v>0</v>
      </c>
      <c r="EI203" s="48">
        <v>0</v>
      </c>
      <c r="EJ203" s="49">
        <v>0</v>
      </c>
      <c r="EK203" s="48">
        <v>0</v>
      </c>
      <c r="EL203" s="49">
        <v>0</v>
      </c>
      <c r="EM203" s="48">
        <v>0</v>
      </c>
      <c r="EN203" s="49">
        <v>0</v>
      </c>
      <c r="EO203" s="48">
        <v>0</v>
      </c>
      <c r="EP203" s="49">
        <v>0</v>
      </c>
      <c r="EQ203" s="48">
        <v>0</v>
      </c>
      <c r="ER203" s="49">
        <v>0</v>
      </c>
      <c r="ES203" s="48">
        <v>0</v>
      </c>
      <c r="ET203" s="49">
        <v>0</v>
      </c>
      <c r="EU203" s="48">
        <v>0</v>
      </c>
      <c r="EV203" s="49">
        <v>0</v>
      </c>
      <c r="EW203" s="48">
        <v>0</v>
      </c>
      <c r="EX203" s="49">
        <v>0</v>
      </c>
      <c r="EY203" s="48">
        <v>0</v>
      </c>
      <c r="EZ203" s="49">
        <v>0</v>
      </c>
      <c r="FA203" s="48">
        <v>0</v>
      </c>
      <c r="FB203" s="49">
        <v>0</v>
      </c>
      <c r="FC203" s="50">
        <v>0</v>
      </c>
      <c r="FD203" s="3"/>
      <c r="FE203" s="35"/>
      <c r="FF203" s="3"/>
      <c r="FG203" s="36"/>
      <c r="FI203" s="51" t="b">
        <v>1</v>
      </c>
    </row>
    <row r="204" spans="2:165" hidden="1" outlineLevel="1">
      <c r="B204" s="52">
        <v>191</v>
      </c>
      <c r="C204" s="73" t="s">
        <v>42</v>
      </c>
      <c r="E204" s="54">
        <v>0</v>
      </c>
      <c r="F204" s="55">
        <v>0</v>
      </c>
      <c r="G204" s="56">
        <v>0</v>
      </c>
      <c r="H204" s="55">
        <v>0</v>
      </c>
      <c r="I204" s="56">
        <v>0</v>
      </c>
      <c r="J204" s="55">
        <v>0</v>
      </c>
      <c r="K204" s="56">
        <v>0</v>
      </c>
      <c r="L204" s="55">
        <v>0</v>
      </c>
      <c r="M204" s="56">
        <v>0</v>
      </c>
      <c r="N204" s="55">
        <v>0</v>
      </c>
      <c r="O204" s="56">
        <v>0</v>
      </c>
      <c r="P204" s="55">
        <v>0</v>
      </c>
      <c r="Q204" s="56">
        <v>0</v>
      </c>
      <c r="R204" s="55">
        <v>0</v>
      </c>
      <c r="S204" s="56">
        <v>0</v>
      </c>
      <c r="T204" s="55">
        <v>0</v>
      </c>
      <c r="U204" s="56">
        <v>0</v>
      </c>
      <c r="V204" s="55">
        <v>0</v>
      </c>
      <c r="W204" s="56">
        <v>0</v>
      </c>
      <c r="X204" s="55">
        <v>0</v>
      </c>
      <c r="Y204" s="56">
        <v>0</v>
      </c>
      <c r="Z204" s="55">
        <v>0</v>
      </c>
      <c r="AA204" s="56">
        <v>0</v>
      </c>
      <c r="AB204" s="55">
        <v>0</v>
      </c>
      <c r="AC204" s="56">
        <v>0</v>
      </c>
      <c r="AD204" s="55">
        <v>0</v>
      </c>
      <c r="AE204" s="56">
        <v>0</v>
      </c>
      <c r="AF204" s="55">
        <v>0</v>
      </c>
      <c r="AG204" s="56">
        <v>0</v>
      </c>
      <c r="AH204" s="55">
        <v>0</v>
      </c>
      <c r="AI204" s="56">
        <v>0</v>
      </c>
      <c r="AJ204" s="55">
        <v>0</v>
      </c>
      <c r="AK204" s="56">
        <v>0</v>
      </c>
      <c r="AL204" s="55">
        <v>0</v>
      </c>
      <c r="AM204" s="56">
        <v>0</v>
      </c>
      <c r="AN204" s="57">
        <v>0</v>
      </c>
      <c r="AO204" s="3"/>
      <c r="AP204" s="21"/>
      <c r="AQ204" s="3"/>
      <c r="AR204" s="54">
        <v>0</v>
      </c>
      <c r="AS204" s="55">
        <v>0</v>
      </c>
      <c r="AT204" s="56">
        <v>0</v>
      </c>
      <c r="AU204" s="55">
        <v>0</v>
      </c>
      <c r="AV204" s="56">
        <v>0</v>
      </c>
      <c r="AW204" s="55">
        <v>0</v>
      </c>
      <c r="AX204" s="56">
        <v>0</v>
      </c>
      <c r="AY204" s="55">
        <v>0</v>
      </c>
      <c r="AZ204" s="56">
        <v>0</v>
      </c>
      <c r="BA204" s="55">
        <v>0</v>
      </c>
      <c r="BB204" s="56">
        <v>0</v>
      </c>
      <c r="BC204" s="55">
        <v>0</v>
      </c>
      <c r="BD204" s="56">
        <v>0</v>
      </c>
      <c r="BE204" s="55">
        <v>0</v>
      </c>
      <c r="BF204" s="56">
        <v>0</v>
      </c>
      <c r="BG204" s="55">
        <v>0</v>
      </c>
      <c r="BH204" s="56">
        <v>0</v>
      </c>
      <c r="BI204" s="55">
        <v>0</v>
      </c>
      <c r="BJ204" s="56">
        <v>0</v>
      </c>
      <c r="BK204" s="55">
        <v>0</v>
      </c>
      <c r="BL204" s="56">
        <v>0</v>
      </c>
      <c r="BM204" s="55">
        <v>0</v>
      </c>
      <c r="BN204" s="56">
        <v>0</v>
      </c>
      <c r="BO204" s="55">
        <v>0</v>
      </c>
      <c r="BP204" s="56">
        <v>0</v>
      </c>
      <c r="BQ204" s="55">
        <v>0</v>
      </c>
      <c r="BR204" s="56">
        <v>0</v>
      </c>
      <c r="BS204" s="55">
        <v>0</v>
      </c>
      <c r="BT204" s="56">
        <v>0</v>
      </c>
      <c r="BU204" s="55">
        <v>0</v>
      </c>
      <c r="BV204" s="56">
        <v>0</v>
      </c>
      <c r="BW204" s="55">
        <v>0</v>
      </c>
      <c r="BX204" s="56">
        <v>0</v>
      </c>
      <c r="BY204" s="55">
        <v>0</v>
      </c>
      <c r="BZ204" s="56">
        <v>0</v>
      </c>
      <c r="CA204" s="57">
        <v>0</v>
      </c>
      <c r="CB204" s="3"/>
      <c r="CC204" s="32"/>
      <c r="CD204" s="3"/>
      <c r="CE204" s="33"/>
      <c r="CF204" s="3"/>
      <c r="CG204" s="54">
        <v>0</v>
      </c>
      <c r="CH204" s="55">
        <v>0</v>
      </c>
      <c r="CI204" s="56">
        <v>0</v>
      </c>
      <c r="CJ204" s="55">
        <v>0</v>
      </c>
      <c r="CK204" s="56">
        <v>0</v>
      </c>
      <c r="CL204" s="55">
        <v>0</v>
      </c>
      <c r="CM204" s="56">
        <v>0</v>
      </c>
      <c r="CN204" s="55">
        <v>0</v>
      </c>
      <c r="CO204" s="56">
        <v>0</v>
      </c>
      <c r="CP204" s="55">
        <v>0</v>
      </c>
      <c r="CQ204" s="56">
        <v>0</v>
      </c>
      <c r="CR204" s="55">
        <v>0</v>
      </c>
      <c r="CS204" s="56">
        <v>0</v>
      </c>
      <c r="CT204" s="55">
        <v>0</v>
      </c>
      <c r="CU204" s="56">
        <v>0</v>
      </c>
      <c r="CV204" s="55">
        <v>0</v>
      </c>
      <c r="CW204" s="56">
        <v>0</v>
      </c>
      <c r="CX204" s="55">
        <v>0</v>
      </c>
      <c r="CY204" s="56">
        <v>0</v>
      </c>
      <c r="CZ204" s="55">
        <v>0</v>
      </c>
      <c r="DA204" s="56">
        <v>0</v>
      </c>
      <c r="DB204" s="55">
        <v>0</v>
      </c>
      <c r="DC204" s="56">
        <v>0</v>
      </c>
      <c r="DD204" s="55">
        <v>0</v>
      </c>
      <c r="DE204" s="56">
        <v>0</v>
      </c>
      <c r="DF204" s="55">
        <v>0</v>
      </c>
      <c r="DG204" s="56">
        <v>0</v>
      </c>
      <c r="DH204" s="55">
        <v>0</v>
      </c>
      <c r="DI204" s="56">
        <v>0</v>
      </c>
      <c r="DJ204" s="55">
        <v>0</v>
      </c>
      <c r="DK204" s="56">
        <v>0</v>
      </c>
      <c r="DL204" s="55">
        <v>0</v>
      </c>
      <c r="DM204" s="56">
        <v>0</v>
      </c>
      <c r="DN204" s="55">
        <v>0</v>
      </c>
      <c r="DO204" s="56">
        <v>0</v>
      </c>
      <c r="DP204" s="57">
        <v>0</v>
      </c>
      <c r="DQ204" s="3"/>
      <c r="DR204" s="34"/>
      <c r="DS204" s="3"/>
      <c r="DT204" s="54">
        <v>0</v>
      </c>
      <c r="DU204" s="55">
        <v>0</v>
      </c>
      <c r="DV204" s="56">
        <v>0</v>
      </c>
      <c r="DW204" s="55">
        <v>0</v>
      </c>
      <c r="DX204" s="56">
        <v>0</v>
      </c>
      <c r="DY204" s="55">
        <v>0</v>
      </c>
      <c r="DZ204" s="56">
        <v>0</v>
      </c>
      <c r="EA204" s="55">
        <v>0</v>
      </c>
      <c r="EB204" s="56">
        <v>0</v>
      </c>
      <c r="EC204" s="55">
        <v>0</v>
      </c>
      <c r="ED204" s="56">
        <v>0</v>
      </c>
      <c r="EE204" s="55">
        <v>0</v>
      </c>
      <c r="EF204" s="56">
        <v>0</v>
      </c>
      <c r="EG204" s="55">
        <v>0</v>
      </c>
      <c r="EH204" s="56">
        <v>0</v>
      </c>
      <c r="EI204" s="55">
        <v>0</v>
      </c>
      <c r="EJ204" s="56">
        <v>0</v>
      </c>
      <c r="EK204" s="55">
        <v>0</v>
      </c>
      <c r="EL204" s="56">
        <v>0</v>
      </c>
      <c r="EM204" s="55">
        <v>0</v>
      </c>
      <c r="EN204" s="56">
        <v>0</v>
      </c>
      <c r="EO204" s="55">
        <v>0</v>
      </c>
      <c r="EP204" s="56">
        <v>0</v>
      </c>
      <c r="EQ204" s="55">
        <v>0</v>
      </c>
      <c r="ER204" s="56">
        <v>0</v>
      </c>
      <c r="ES204" s="55">
        <v>0</v>
      </c>
      <c r="ET204" s="56">
        <v>0</v>
      </c>
      <c r="EU204" s="55">
        <v>0</v>
      </c>
      <c r="EV204" s="56">
        <v>0</v>
      </c>
      <c r="EW204" s="55">
        <v>0</v>
      </c>
      <c r="EX204" s="56">
        <v>0</v>
      </c>
      <c r="EY204" s="55">
        <v>0</v>
      </c>
      <c r="EZ204" s="56">
        <v>0</v>
      </c>
      <c r="FA204" s="55">
        <v>0</v>
      </c>
      <c r="FB204" s="56">
        <v>0</v>
      </c>
      <c r="FC204" s="57">
        <v>0</v>
      </c>
      <c r="FD204" s="3"/>
      <c r="FE204" s="35"/>
      <c r="FF204" s="3"/>
      <c r="FG204" s="36"/>
      <c r="FI204" s="58" t="b">
        <v>1</v>
      </c>
    </row>
    <row r="205" spans="2:165" hidden="1" outlineLevel="1">
      <c r="B205" s="75">
        <v>192</v>
      </c>
      <c r="C205" s="76" t="s">
        <v>43</v>
      </c>
      <c r="E205" s="77">
        <v>0</v>
      </c>
      <c r="F205" s="78">
        <v>0</v>
      </c>
      <c r="G205" s="79">
        <v>0</v>
      </c>
      <c r="H205" s="78">
        <v>0</v>
      </c>
      <c r="I205" s="79">
        <v>0</v>
      </c>
      <c r="J205" s="78">
        <v>0</v>
      </c>
      <c r="K205" s="79">
        <v>0</v>
      </c>
      <c r="L205" s="78">
        <v>0</v>
      </c>
      <c r="M205" s="79">
        <v>0</v>
      </c>
      <c r="N205" s="78">
        <v>0</v>
      </c>
      <c r="O205" s="79">
        <v>0</v>
      </c>
      <c r="P205" s="78">
        <v>0</v>
      </c>
      <c r="Q205" s="79">
        <v>0</v>
      </c>
      <c r="R205" s="78">
        <v>0</v>
      </c>
      <c r="S205" s="79">
        <v>0</v>
      </c>
      <c r="T205" s="78">
        <v>0</v>
      </c>
      <c r="U205" s="79">
        <v>0</v>
      </c>
      <c r="V205" s="78">
        <v>0</v>
      </c>
      <c r="W205" s="79">
        <v>0</v>
      </c>
      <c r="X205" s="78">
        <v>0</v>
      </c>
      <c r="Y205" s="79">
        <v>0</v>
      </c>
      <c r="Z205" s="78">
        <v>0</v>
      </c>
      <c r="AA205" s="79">
        <v>0</v>
      </c>
      <c r="AB205" s="78">
        <v>0</v>
      </c>
      <c r="AC205" s="79">
        <v>0</v>
      </c>
      <c r="AD205" s="78">
        <v>0</v>
      </c>
      <c r="AE205" s="79">
        <v>0</v>
      </c>
      <c r="AF205" s="78">
        <v>0</v>
      </c>
      <c r="AG205" s="79">
        <v>0</v>
      </c>
      <c r="AH205" s="78">
        <v>0</v>
      </c>
      <c r="AI205" s="79">
        <v>0</v>
      </c>
      <c r="AJ205" s="78">
        <v>0</v>
      </c>
      <c r="AK205" s="79">
        <v>0</v>
      </c>
      <c r="AL205" s="78">
        <v>0</v>
      </c>
      <c r="AM205" s="79">
        <v>0</v>
      </c>
      <c r="AN205" s="80">
        <v>0</v>
      </c>
      <c r="AO205" s="3"/>
      <c r="AP205" s="21"/>
      <c r="AQ205" s="3"/>
      <c r="AR205" s="77">
        <v>0</v>
      </c>
      <c r="AS205" s="78">
        <v>0</v>
      </c>
      <c r="AT205" s="79">
        <v>0</v>
      </c>
      <c r="AU205" s="78">
        <v>0</v>
      </c>
      <c r="AV205" s="79">
        <v>0</v>
      </c>
      <c r="AW205" s="78">
        <v>0</v>
      </c>
      <c r="AX205" s="79">
        <v>0</v>
      </c>
      <c r="AY205" s="78">
        <v>0</v>
      </c>
      <c r="AZ205" s="79">
        <v>0</v>
      </c>
      <c r="BA205" s="78">
        <v>0</v>
      </c>
      <c r="BB205" s="79">
        <v>0</v>
      </c>
      <c r="BC205" s="78">
        <v>0</v>
      </c>
      <c r="BD205" s="79">
        <v>0</v>
      </c>
      <c r="BE205" s="78">
        <v>0</v>
      </c>
      <c r="BF205" s="79">
        <v>0</v>
      </c>
      <c r="BG205" s="78">
        <v>0</v>
      </c>
      <c r="BH205" s="79">
        <v>0</v>
      </c>
      <c r="BI205" s="78">
        <v>0</v>
      </c>
      <c r="BJ205" s="79">
        <v>0</v>
      </c>
      <c r="BK205" s="78">
        <v>0</v>
      </c>
      <c r="BL205" s="79">
        <v>0</v>
      </c>
      <c r="BM205" s="78">
        <v>0</v>
      </c>
      <c r="BN205" s="79">
        <v>0</v>
      </c>
      <c r="BO205" s="78">
        <v>0</v>
      </c>
      <c r="BP205" s="79">
        <v>0</v>
      </c>
      <c r="BQ205" s="78">
        <v>0</v>
      </c>
      <c r="BR205" s="79">
        <v>0</v>
      </c>
      <c r="BS205" s="78">
        <v>0</v>
      </c>
      <c r="BT205" s="79">
        <v>0</v>
      </c>
      <c r="BU205" s="78">
        <v>0</v>
      </c>
      <c r="BV205" s="79">
        <v>0</v>
      </c>
      <c r="BW205" s="78">
        <v>0</v>
      </c>
      <c r="BX205" s="79">
        <v>0</v>
      </c>
      <c r="BY205" s="78">
        <v>0</v>
      </c>
      <c r="BZ205" s="79">
        <v>0</v>
      </c>
      <c r="CA205" s="80">
        <v>0</v>
      </c>
      <c r="CB205" s="3"/>
      <c r="CC205" s="32"/>
      <c r="CD205" s="3"/>
      <c r="CE205" s="33"/>
      <c r="CF205" s="3"/>
      <c r="CG205" s="77">
        <v>0</v>
      </c>
      <c r="CH205" s="78">
        <v>0</v>
      </c>
      <c r="CI205" s="79">
        <v>0</v>
      </c>
      <c r="CJ205" s="78">
        <v>0</v>
      </c>
      <c r="CK205" s="79">
        <v>0</v>
      </c>
      <c r="CL205" s="78">
        <v>0</v>
      </c>
      <c r="CM205" s="79">
        <v>0</v>
      </c>
      <c r="CN205" s="78">
        <v>0</v>
      </c>
      <c r="CO205" s="79">
        <v>0</v>
      </c>
      <c r="CP205" s="78">
        <v>0</v>
      </c>
      <c r="CQ205" s="79">
        <v>0</v>
      </c>
      <c r="CR205" s="78">
        <v>0</v>
      </c>
      <c r="CS205" s="79">
        <v>0</v>
      </c>
      <c r="CT205" s="78">
        <v>0</v>
      </c>
      <c r="CU205" s="79">
        <v>0</v>
      </c>
      <c r="CV205" s="78">
        <v>0</v>
      </c>
      <c r="CW205" s="79">
        <v>0</v>
      </c>
      <c r="CX205" s="78">
        <v>0</v>
      </c>
      <c r="CY205" s="79">
        <v>0</v>
      </c>
      <c r="CZ205" s="78">
        <v>0</v>
      </c>
      <c r="DA205" s="79">
        <v>0</v>
      </c>
      <c r="DB205" s="78">
        <v>0</v>
      </c>
      <c r="DC205" s="79">
        <v>0</v>
      </c>
      <c r="DD205" s="78">
        <v>0</v>
      </c>
      <c r="DE205" s="79">
        <v>0</v>
      </c>
      <c r="DF205" s="78">
        <v>0</v>
      </c>
      <c r="DG205" s="79">
        <v>0</v>
      </c>
      <c r="DH205" s="78">
        <v>0</v>
      </c>
      <c r="DI205" s="79">
        <v>0</v>
      </c>
      <c r="DJ205" s="78">
        <v>0</v>
      </c>
      <c r="DK205" s="79">
        <v>0</v>
      </c>
      <c r="DL205" s="78">
        <v>0</v>
      </c>
      <c r="DM205" s="79">
        <v>0</v>
      </c>
      <c r="DN205" s="78">
        <v>0</v>
      </c>
      <c r="DO205" s="79">
        <v>0</v>
      </c>
      <c r="DP205" s="80">
        <v>0</v>
      </c>
      <c r="DQ205" s="3"/>
      <c r="DR205" s="34"/>
      <c r="DS205" s="3"/>
      <c r="DT205" s="77">
        <v>0</v>
      </c>
      <c r="DU205" s="78">
        <v>0</v>
      </c>
      <c r="DV205" s="79">
        <v>0</v>
      </c>
      <c r="DW205" s="78">
        <v>0</v>
      </c>
      <c r="DX205" s="79">
        <v>0</v>
      </c>
      <c r="DY205" s="78">
        <v>0</v>
      </c>
      <c r="DZ205" s="79">
        <v>0</v>
      </c>
      <c r="EA205" s="78">
        <v>0</v>
      </c>
      <c r="EB205" s="79">
        <v>0</v>
      </c>
      <c r="EC205" s="78">
        <v>0</v>
      </c>
      <c r="ED205" s="79">
        <v>0</v>
      </c>
      <c r="EE205" s="78">
        <v>0</v>
      </c>
      <c r="EF205" s="79">
        <v>0</v>
      </c>
      <c r="EG205" s="78">
        <v>0</v>
      </c>
      <c r="EH205" s="79">
        <v>0</v>
      </c>
      <c r="EI205" s="78">
        <v>0</v>
      </c>
      <c r="EJ205" s="79">
        <v>0</v>
      </c>
      <c r="EK205" s="78">
        <v>0</v>
      </c>
      <c r="EL205" s="79">
        <v>0</v>
      </c>
      <c r="EM205" s="78">
        <v>0</v>
      </c>
      <c r="EN205" s="79">
        <v>0</v>
      </c>
      <c r="EO205" s="78">
        <v>0</v>
      </c>
      <c r="EP205" s="79">
        <v>0</v>
      </c>
      <c r="EQ205" s="78">
        <v>0</v>
      </c>
      <c r="ER205" s="79">
        <v>0</v>
      </c>
      <c r="ES205" s="78">
        <v>0</v>
      </c>
      <c r="ET205" s="79">
        <v>0</v>
      </c>
      <c r="EU205" s="78">
        <v>0</v>
      </c>
      <c r="EV205" s="79">
        <v>0</v>
      </c>
      <c r="EW205" s="78">
        <v>0</v>
      </c>
      <c r="EX205" s="79">
        <v>0</v>
      </c>
      <c r="EY205" s="78">
        <v>0</v>
      </c>
      <c r="EZ205" s="79">
        <v>0</v>
      </c>
      <c r="FA205" s="78">
        <v>0</v>
      </c>
      <c r="FB205" s="79">
        <v>0</v>
      </c>
      <c r="FC205" s="80">
        <v>0</v>
      </c>
      <c r="FD205" s="3"/>
      <c r="FE205" s="35"/>
      <c r="FF205" s="3"/>
      <c r="FG205" s="36"/>
      <c r="FI205" s="81" t="b">
        <v>1</v>
      </c>
    </row>
    <row r="206" spans="2:165" hidden="1" outlineLevel="1">
      <c r="B206" s="38">
        <v>193</v>
      </c>
      <c r="C206" s="82" t="s">
        <v>44</v>
      </c>
      <c r="E206" s="40">
        <v>0</v>
      </c>
      <c r="F206" s="41">
        <v>0</v>
      </c>
      <c r="G206" s="42">
        <v>0</v>
      </c>
      <c r="H206" s="41">
        <v>0</v>
      </c>
      <c r="I206" s="42">
        <v>0</v>
      </c>
      <c r="J206" s="41">
        <v>0</v>
      </c>
      <c r="K206" s="42">
        <v>0</v>
      </c>
      <c r="L206" s="41">
        <v>0</v>
      </c>
      <c r="M206" s="42">
        <v>0</v>
      </c>
      <c r="N206" s="41">
        <v>0</v>
      </c>
      <c r="O206" s="42">
        <v>0</v>
      </c>
      <c r="P206" s="41">
        <v>0</v>
      </c>
      <c r="Q206" s="42">
        <v>0</v>
      </c>
      <c r="R206" s="41">
        <v>0</v>
      </c>
      <c r="S206" s="42">
        <v>0</v>
      </c>
      <c r="T206" s="41">
        <v>0</v>
      </c>
      <c r="U206" s="42">
        <v>0</v>
      </c>
      <c r="V206" s="41">
        <v>0</v>
      </c>
      <c r="W206" s="42">
        <v>0</v>
      </c>
      <c r="X206" s="41">
        <v>0</v>
      </c>
      <c r="Y206" s="42">
        <v>0</v>
      </c>
      <c r="Z206" s="41">
        <v>0</v>
      </c>
      <c r="AA206" s="42">
        <v>0</v>
      </c>
      <c r="AB206" s="41">
        <v>0</v>
      </c>
      <c r="AC206" s="42">
        <v>0</v>
      </c>
      <c r="AD206" s="41">
        <v>0</v>
      </c>
      <c r="AE206" s="42">
        <v>0</v>
      </c>
      <c r="AF206" s="41">
        <v>0</v>
      </c>
      <c r="AG206" s="42">
        <v>0</v>
      </c>
      <c r="AH206" s="41">
        <v>0</v>
      </c>
      <c r="AI206" s="42">
        <v>0</v>
      </c>
      <c r="AJ206" s="41">
        <v>0</v>
      </c>
      <c r="AK206" s="42">
        <v>0</v>
      </c>
      <c r="AL206" s="41">
        <v>0</v>
      </c>
      <c r="AM206" s="42">
        <v>0</v>
      </c>
      <c r="AN206" s="43">
        <v>0</v>
      </c>
      <c r="AO206" s="3"/>
      <c r="AP206" s="21"/>
      <c r="AQ206" s="3"/>
      <c r="AR206" s="40">
        <v>0</v>
      </c>
      <c r="AS206" s="41">
        <v>0</v>
      </c>
      <c r="AT206" s="42">
        <v>0</v>
      </c>
      <c r="AU206" s="41">
        <v>0</v>
      </c>
      <c r="AV206" s="42">
        <v>0</v>
      </c>
      <c r="AW206" s="41">
        <v>0</v>
      </c>
      <c r="AX206" s="42">
        <v>0</v>
      </c>
      <c r="AY206" s="41">
        <v>0</v>
      </c>
      <c r="AZ206" s="42">
        <v>0</v>
      </c>
      <c r="BA206" s="41">
        <v>0</v>
      </c>
      <c r="BB206" s="42">
        <v>0</v>
      </c>
      <c r="BC206" s="41">
        <v>0</v>
      </c>
      <c r="BD206" s="42">
        <v>0</v>
      </c>
      <c r="BE206" s="41">
        <v>0</v>
      </c>
      <c r="BF206" s="42">
        <v>0</v>
      </c>
      <c r="BG206" s="41">
        <v>0</v>
      </c>
      <c r="BH206" s="42">
        <v>0</v>
      </c>
      <c r="BI206" s="41">
        <v>0</v>
      </c>
      <c r="BJ206" s="42">
        <v>0</v>
      </c>
      <c r="BK206" s="41">
        <v>0</v>
      </c>
      <c r="BL206" s="42">
        <v>0</v>
      </c>
      <c r="BM206" s="41">
        <v>0</v>
      </c>
      <c r="BN206" s="42">
        <v>0</v>
      </c>
      <c r="BO206" s="41">
        <v>0</v>
      </c>
      <c r="BP206" s="42">
        <v>0</v>
      </c>
      <c r="BQ206" s="41">
        <v>0</v>
      </c>
      <c r="BR206" s="42">
        <v>0</v>
      </c>
      <c r="BS206" s="41">
        <v>0</v>
      </c>
      <c r="BT206" s="42">
        <v>0</v>
      </c>
      <c r="BU206" s="41">
        <v>0</v>
      </c>
      <c r="BV206" s="42">
        <v>0</v>
      </c>
      <c r="BW206" s="41">
        <v>0</v>
      </c>
      <c r="BX206" s="42">
        <v>0</v>
      </c>
      <c r="BY206" s="41">
        <v>0</v>
      </c>
      <c r="BZ206" s="42">
        <v>0</v>
      </c>
      <c r="CA206" s="43">
        <v>0</v>
      </c>
      <c r="CB206" s="3"/>
      <c r="CC206" s="32"/>
      <c r="CD206" s="3"/>
      <c r="CE206" s="33"/>
      <c r="CF206" s="3"/>
      <c r="CG206" s="40">
        <v>0</v>
      </c>
      <c r="CH206" s="41">
        <v>0</v>
      </c>
      <c r="CI206" s="42">
        <v>0</v>
      </c>
      <c r="CJ206" s="41">
        <v>0</v>
      </c>
      <c r="CK206" s="42">
        <v>0</v>
      </c>
      <c r="CL206" s="41">
        <v>0</v>
      </c>
      <c r="CM206" s="42">
        <v>0</v>
      </c>
      <c r="CN206" s="41">
        <v>0</v>
      </c>
      <c r="CO206" s="42">
        <v>0</v>
      </c>
      <c r="CP206" s="41">
        <v>0</v>
      </c>
      <c r="CQ206" s="42">
        <v>0</v>
      </c>
      <c r="CR206" s="41">
        <v>0</v>
      </c>
      <c r="CS206" s="42">
        <v>0</v>
      </c>
      <c r="CT206" s="41">
        <v>0</v>
      </c>
      <c r="CU206" s="42">
        <v>0</v>
      </c>
      <c r="CV206" s="41">
        <v>0</v>
      </c>
      <c r="CW206" s="42">
        <v>0</v>
      </c>
      <c r="CX206" s="41">
        <v>0</v>
      </c>
      <c r="CY206" s="42">
        <v>0</v>
      </c>
      <c r="CZ206" s="41">
        <v>0</v>
      </c>
      <c r="DA206" s="42">
        <v>0</v>
      </c>
      <c r="DB206" s="41">
        <v>0</v>
      </c>
      <c r="DC206" s="42">
        <v>0</v>
      </c>
      <c r="DD206" s="41">
        <v>0</v>
      </c>
      <c r="DE206" s="42">
        <v>0</v>
      </c>
      <c r="DF206" s="41">
        <v>0</v>
      </c>
      <c r="DG206" s="42">
        <v>0</v>
      </c>
      <c r="DH206" s="41">
        <v>0</v>
      </c>
      <c r="DI206" s="42">
        <v>0</v>
      </c>
      <c r="DJ206" s="41">
        <v>0</v>
      </c>
      <c r="DK206" s="42">
        <v>0</v>
      </c>
      <c r="DL206" s="41">
        <v>0</v>
      </c>
      <c r="DM206" s="42">
        <v>0</v>
      </c>
      <c r="DN206" s="41">
        <v>0</v>
      </c>
      <c r="DO206" s="42">
        <v>0</v>
      </c>
      <c r="DP206" s="43">
        <v>0</v>
      </c>
      <c r="DQ206" s="3"/>
      <c r="DR206" s="34"/>
      <c r="DS206" s="3"/>
      <c r="DT206" s="40">
        <v>0</v>
      </c>
      <c r="DU206" s="41">
        <v>0</v>
      </c>
      <c r="DV206" s="42">
        <v>0</v>
      </c>
      <c r="DW206" s="41">
        <v>0</v>
      </c>
      <c r="DX206" s="42">
        <v>0</v>
      </c>
      <c r="DY206" s="41">
        <v>0</v>
      </c>
      <c r="DZ206" s="42">
        <v>0</v>
      </c>
      <c r="EA206" s="41">
        <v>0</v>
      </c>
      <c r="EB206" s="42">
        <v>0</v>
      </c>
      <c r="EC206" s="41">
        <v>0</v>
      </c>
      <c r="ED206" s="42">
        <v>0</v>
      </c>
      <c r="EE206" s="41">
        <v>0</v>
      </c>
      <c r="EF206" s="42">
        <v>0</v>
      </c>
      <c r="EG206" s="41">
        <v>0</v>
      </c>
      <c r="EH206" s="42">
        <v>0</v>
      </c>
      <c r="EI206" s="41">
        <v>0</v>
      </c>
      <c r="EJ206" s="42">
        <v>0</v>
      </c>
      <c r="EK206" s="41">
        <v>0</v>
      </c>
      <c r="EL206" s="42">
        <v>0</v>
      </c>
      <c r="EM206" s="41">
        <v>0</v>
      </c>
      <c r="EN206" s="42">
        <v>0</v>
      </c>
      <c r="EO206" s="41">
        <v>0</v>
      </c>
      <c r="EP206" s="42">
        <v>0</v>
      </c>
      <c r="EQ206" s="41">
        <v>0</v>
      </c>
      <c r="ER206" s="42">
        <v>0</v>
      </c>
      <c r="ES206" s="41">
        <v>0</v>
      </c>
      <c r="ET206" s="42">
        <v>0</v>
      </c>
      <c r="EU206" s="41">
        <v>0</v>
      </c>
      <c r="EV206" s="42">
        <v>0</v>
      </c>
      <c r="EW206" s="41">
        <v>0</v>
      </c>
      <c r="EX206" s="42">
        <v>0</v>
      </c>
      <c r="EY206" s="41">
        <v>0</v>
      </c>
      <c r="EZ206" s="42">
        <v>0</v>
      </c>
      <c r="FA206" s="41">
        <v>0</v>
      </c>
      <c r="FB206" s="42">
        <v>0</v>
      </c>
      <c r="FC206" s="43">
        <v>0</v>
      </c>
      <c r="FD206" s="3"/>
      <c r="FE206" s="35"/>
      <c r="FF206" s="3"/>
      <c r="FG206" s="36"/>
      <c r="FI206" s="44" t="b">
        <v>1</v>
      </c>
    </row>
    <row r="207" spans="2:165" hidden="1" outlineLevel="1">
      <c r="B207" s="45">
        <v>194</v>
      </c>
      <c r="C207" s="74" t="s">
        <v>45</v>
      </c>
      <c r="E207" s="47">
        <v>0</v>
      </c>
      <c r="F207" s="48">
        <v>0</v>
      </c>
      <c r="G207" s="49">
        <v>0</v>
      </c>
      <c r="H207" s="48">
        <v>0</v>
      </c>
      <c r="I207" s="49">
        <v>0</v>
      </c>
      <c r="J207" s="48">
        <v>0</v>
      </c>
      <c r="K207" s="49">
        <v>0</v>
      </c>
      <c r="L207" s="48">
        <v>0</v>
      </c>
      <c r="M207" s="49">
        <v>0</v>
      </c>
      <c r="N207" s="48">
        <v>0</v>
      </c>
      <c r="O207" s="49">
        <v>0</v>
      </c>
      <c r="P207" s="48">
        <v>0</v>
      </c>
      <c r="Q207" s="49">
        <v>0</v>
      </c>
      <c r="R207" s="48">
        <v>0</v>
      </c>
      <c r="S207" s="49">
        <v>0</v>
      </c>
      <c r="T207" s="48">
        <v>0</v>
      </c>
      <c r="U207" s="49">
        <v>0</v>
      </c>
      <c r="V207" s="48">
        <v>0</v>
      </c>
      <c r="W207" s="49">
        <v>0</v>
      </c>
      <c r="X207" s="48">
        <v>0</v>
      </c>
      <c r="Y207" s="49">
        <v>0</v>
      </c>
      <c r="Z207" s="48">
        <v>0</v>
      </c>
      <c r="AA207" s="49">
        <v>0</v>
      </c>
      <c r="AB207" s="48">
        <v>0</v>
      </c>
      <c r="AC207" s="49">
        <v>0</v>
      </c>
      <c r="AD207" s="48">
        <v>0</v>
      </c>
      <c r="AE207" s="49">
        <v>0</v>
      </c>
      <c r="AF207" s="48">
        <v>0</v>
      </c>
      <c r="AG207" s="49">
        <v>0</v>
      </c>
      <c r="AH207" s="48">
        <v>0</v>
      </c>
      <c r="AI207" s="49">
        <v>0</v>
      </c>
      <c r="AJ207" s="48">
        <v>0</v>
      </c>
      <c r="AK207" s="49">
        <v>0</v>
      </c>
      <c r="AL207" s="48">
        <v>0</v>
      </c>
      <c r="AM207" s="49">
        <v>0</v>
      </c>
      <c r="AN207" s="50">
        <v>0</v>
      </c>
      <c r="AO207" s="3"/>
      <c r="AP207" s="21"/>
      <c r="AQ207" s="3"/>
      <c r="AR207" s="47">
        <v>0</v>
      </c>
      <c r="AS207" s="48">
        <v>0</v>
      </c>
      <c r="AT207" s="49">
        <v>0</v>
      </c>
      <c r="AU207" s="48">
        <v>0</v>
      </c>
      <c r="AV207" s="49">
        <v>0</v>
      </c>
      <c r="AW207" s="48">
        <v>0</v>
      </c>
      <c r="AX207" s="49">
        <v>0</v>
      </c>
      <c r="AY207" s="48">
        <v>0</v>
      </c>
      <c r="AZ207" s="49">
        <v>0</v>
      </c>
      <c r="BA207" s="48">
        <v>0</v>
      </c>
      <c r="BB207" s="49">
        <v>0</v>
      </c>
      <c r="BC207" s="48">
        <v>0</v>
      </c>
      <c r="BD207" s="49">
        <v>0</v>
      </c>
      <c r="BE207" s="48">
        <v>0</v>
      </c>
      <c r="BF207" s="49">
        <v>0</v>
      </c>
      <c r="BG207" s="48">
        <v>0</v>
      </c>
      <c r="BH207" s="49">
        <v>0</v>
      </c>
      <c r="BI207" s="48">
        <v>0</v>
      </c>
      <c r="BJ207" s="49">
        <v>0</v>
      </c>
      <c r="BK207" s="48">
        <v>0</v>
      </c>
      <c r="BL207" s="49">
        <v>0</v>
      </c>
      <c r="BM207" s="48">
        <v>0</v>
      </c>
      <c r="BN207" s="49">
        <v>0</v>
      </c>
      <c r="BO207" s="48">
        <v>0</v>
      </c>
      <c r="BP207" s="49">
        <v>0</v>
      </c>
      <c r="BQ207" s="48">
        <v>0</v>
      </c>
      <c r="BR207" s="49">
        <v>0</v>
      </c>
      <c r="BS207" s="48">
        <v>0</v>
      </c>
      <c r="BT207" s="49">
        <v>0</v>
      </c>
      <c r="BU207" s="48">
        <v>0</v>
      </c>
      <c r="BV207" s="49">
        <v>0</v>
      </c>
      <c r="BW207" s="48">
        <v>0</v>
      </c>
      <c r="BX207" s="49">
        <v>0</v>
      </c>
      <c r="BY207" s="48">
        <v>0</v>
      </c>
      <c r="BZ207" s="49">
        <v>0</v>
      </c>
      <c r="CA207" s="50">
        <v>0</v>
      </c>
      <c r="CB207" s="3"/>
      <c r="CC207" s="32"/>
      <c r="CD207" s="3"/>
      <c r="CE207" s="33"/>
      <c r="CF207" s="3"/>
      <c r="CG207" s="47">
        <v>0</v>
      </c>
      <c r="CH207" s="48">
        <v>0</v>
      </c>
      <c r="CI207" s="49">
        <v>0</v>
      </c>
      <c r="CJ207" s="48">
        <v>0</v>
      </c>
      <c r="CK207" s="49">
        <v>0</v>
      </c>
      <c r="CL207" s="48">
        <v>0</v>
      </c>
      <c r="CM207" s="49">
        <v>0</v>
      </c>
      <c r="CN207" s="48">
        <v>0</v>
      </c>
      <c r="CO207" s="49">
        <v>0</v>
      </c>
      <c r="CP207" s="48">
        <v>0</v>
      </c>
      <c r="CQ207" s="49">
        <v>0</v>
      </c>
      <c r="CR207" s="48">
        <v>0</v>
      </c>
      <c r="CS207" s="49">
        <v>0</v>
      </c>
      <c r="CT207" s="48">
        <v>0</v>
      </c>
      <c r="CU207" s="49">
        <v>0</v>
      </c>
      <c r="CV207" s="48">
        <v>0</v>
      </c>
      <c r="CW207" s="49">
        <v>0</v>
      </c>
      <c r="CX207" s="48">
        <v>0</v>
      </c>
      <c r="CY207" s="49">
        <v>0</v>
      </c>
      <c r="CZ207" s="48">
        <v>0</v>
      </c>
      <c r="DA207" s="49">
        <v>0</v>
      </c>
      <c r="DB207" s="48">
        <v>0</v>
      </c>
      <c r="DC207" s="49">
        <v>0</v>
      </c>
      <c r="DD207" s="48">
        <v>0</v>
      </c>
      <c r="DE207" s="49">
        <v>0</v>
      </c>
      <c r="DF207" s="48">
        <v>0</v>
      </c>
      <c r="DG207" s="49">
        <v>0</v>
      </c>
      <c r="DH207" s="48">
        <v>0</v>
      </c>
      <c r="DI207" s="49">
        <v>0</v>
      </c>
      <c r="DJ207" s="48">
        <v>0</v>
      </c>
      <c r="DK207" s="49">
        <v>0</v>
      </c>
      <c r="DL207" s="48">
        <v>0</v>
      </c>
      <c r="DM207" s="49">
        <v>0</v>
      </c>
      <c r="DN207" s="48">
        <v>0</v>
      </c>
      <c r="DO207" s="49">
        <v>0</v>
      </c>
      <c r="DP207" s="50">
        <v>0</v>
      </c>
      <c r="DQ207" s="3"/>
      <c r="DR207" s="34"/>
      <c r="DS207" s="3"/>
      <c r="DT207" s="47">
        <v>0</v>
      </c>
      <c r="DU207" s="48">
        <v>0</v>
      </c>
      <c r="DV207" s="49">
        <v>0</v>
      </c>
      <c r="DW207" s="48">
        <v>0</v>
      </c>
      <c r="DX207" s="49">
        <v>0</v>
      </c>
      <c r="DY207" s="48">
        <v>0</v>
      </c>
      <c r="DZ207" s="49">
        <v>0</v>
      </c>
      <c r="EA207" s="48">
        <v>0</v>
      </c>
      <c r="EB207" s="49">
        <v>0</v>
      </c>
      <c r="EC207" s="48">
        <v>0</v>
      </c>
      <c r="ED207" s="49">
        <v>0</v>
      </c>
      <c r="EE207" s="48">
        <v>0</v>
      </c>
      <c r="EF207" s="49">
        <v>0</v>
      </c>
      <c r="EG207" s="48">
        <v>0</v>
      </c>
      <c r="EH207" s="49">
        <v>0</v>
      </c>
      <c r="EI207" s="48">
        <v>0</v>
      </c>
      <c r="EJ207" s="49">
        <v>0</v>
      </c>
      <c r="EK207" s="48">
        <v>0</v>
      </c>
      <c r="EL207" s="49">
        <v>0</v>
      </c>
      <c r="EM207" s="48">
        <v>0</v>
      </c>
      <c r="EN207" s="49">
        <v>0</v>
      </c>
      <c r="EO207" s="48">
        <v>0</v>
      </c>
      <c r="EP207" s="49">
        <v>0</v>
      </c>
      <c r="EQ207" s="48">
        <v>0</v>
      </c>
      <c r="ER207" s="49">
        <v>0</v>
      </c>
      <c r="ES207" s="48">
        <v>0</v>
      </c>
      <c r="ET207" s="49">
        <v>0</v>
      </c>
      <c r="EU207" s="48">
        <v>0</v>
      </c>
      <c r="EV207" s="49">
        <v>0</v>
      </c>
      <c r="EW207" s="48">
        <v>0</v>
      </c>
      <c r="EX207" s="49">
        <v>0</v>
      </c>
      <c r="EY207" s="48">
        <v>0</v>
      </c>
      <c r="EZ207" s="49">
        <v>0</v>
      </c>
      <c r="FA207" s="48">
        <v>0</v>
      </c>
      <c r="FB207" s="49">
        <v>0</v>
      </c>
      <c r="FC207" s="50">
        <v>0</v>
      </c>
      <c r="FD207" s="3"/>
      <c r="FE207" s="35"/>
      <c r="FF207" s="3"/>
      <c r="FG207" s="36"/>
      <c r="FI207" s="51" t="b">
        <v>1</v>
      </c>
    </row>
    <row r="208" spans="2:165" hidden="1" outlineLevel="1">
      <c r="B208" s="52">
        <v>195</v>
      </c>
      <c r="C208" s="73" t="s">
        <v>46</v>
      </c>
      <c r="E208" s="54">
        <v>0</v>
      </c>
      <c r="F208" s="55">
        <v>0</v>
      </c>
      <c r="G208" s="56">
        <v>0</v>
      </c>
      <c r="H208" s="55">
        <v>0</v>
      </c>
      <c r="I208" s="56">
        <v>0</v>
      </c>
      <c r="J208" s="55">
        <v>0</v>
      </c>
      <c r="K208" s="56">
        <v>0</v>
      </c>
      <c r="L208" s="55">
        <v>0</v>
      </c>
      <c r="M208" s="56">
        <v>0</v>
      </c>
      <c r="N208" s="55">
        <v>0</v>
      </c>
      <c r="O208" s="56">
        <v>0</v>
      </c>
      <c r="P208" s="55">
        <v>0</v>
      </c>
      <c r="Q208" s="56">
        <v>0</v>
      </c>
      <c r="R208" s="55">
        <v>0</v>
      </c>
      <c r="S208" s="56">
        <v>0</v>
      </c>
      <c r="T208" s="55">
        <v>0</v>
      </c>
      <c r="U208" s="56">
        <v>0</v>
      </c>
      <c r="V208" s="55">
        <v>0</v>
      </c>
      <c r="W208" s="56">
        <v>0</v>
      </c>
      <c r="X208" s="55">
        <v>0</v>
      </c>
      <c r="Y208" s="56">
        <v>0</v>
      </c>
      <c r="Z208" s="55">
        <v>0</v>
      </c>
      <c r="AA208" s="56">
        <v>0</v>
      </c>
      <c r="AB208" s="55">
        <v>0</v>
      </c>
      <c r="AC208" s="56">
        <v>0</v>
      </c>
      <c r="AD208" s="55">
        <v>0</v>
      </c>
      <c r="AE208" s="56">
        <v>0</v>
      </c>
      <c r="AF208" s="55">
        <v>0</v>
      </c>
      <c r="AG208" s="56">
        <v>0</v>
      </c>
      <c r="AH208" s="55">
        <v>0</v>
      </c>
      <c r="AI208" s="56">
        <v>0</v>
      </c>
      <c r="AJ208" s="55">
        <v>0</v>
      </c>
      <c r="AK208" s="56">
        <v>0</v>
      </c>
      <c r="AL208" s="55">
        <v>0</v>
      </c>
      <c r="AM208" s="56">
        <v>0</v>
      </c>
      <c r="AN208" s="57">
        <v>0</v>
      </c>
      <c r="AO208" s="3"/>
      <c r="AP208" s="21"/>
      <c r="AQ208" s="3"/>
      <c r="AR208" s="54">
        <v>0</v>
      </c>
      <c r="AS208" s="55">
        <v>0</v>
      </c>
      <c r="AT208" s="56">
        <v>0</v>
      </c>
      <c r="AU208" s="55">
        <v>0</v>
      </c>
      <c r="AV208" s="56">
        <v>0</v>
      </c>
      <c r="AW208" s="55">
        <v>0</v>
      </c>
      <c r="AX208" s="56">
        <v>0</v>
      </c>
      <c r="AY208" s="55">
        <v>0</v>
      </c>
      <c r="AZ208" s="56">
        <v>0</v>
      </c>
      <c r="BA208" s="55">
        <v>0</v>
      </c>
      <c r="BB208" s="56">
        <v>0</v>
      </c>
      <c r="BC208" s="55">
        <v>0</v>
      </c>
      <c r="BD208" s="56">
        <v>0</v>
      </c>
      <c r="BE208" s="55">
        <v>0</v>
      </c>
      <c r="BF208" s="56">
        <v>0</v>
      </c>
      <c r="BG208" s="55">
        <v>0</v>
      </c>
      <c r="BH208" s="56">
        <v>0</v>
      </c>
      <c r="BI208" s="55">
        <v>0</v>
      </c>
      <c r="BJ208" s="56">
        <v>0</v>
      </c>
      <c r="BK208" s="55">
        <v>0</v>
      </c>
      <c r="BL208" s="56">
        <v>0</v>
      </c>
      <c r="BM208" s="55">
        <v>0</v>
      </c>
      <c r="BN208" s="56">
        <v>0</v>
      </c>
      <c r="BO208" s="55">
        <v>0</v>
      </c>
      <c r="BP208" s="56">
        <v>0</v>
      </c>
      <c r="BQ208" s="55">
        <v>0</v>
      </c>
      <c r="BR208" s="56">
        <v>0</v>
      </c>
      <c r="BS208" s="55">
        <v>0</v>
      </c>
      <c r="BT208" s="56">
        <v>0</v>
      </c>
      <c r="BU208" s="55">
        <v>0</v>
      </c>
      <c r="BV208" s="56">
        <v>0</v>
      </c>
      <c r="BW208" s="55">
        <v>0</v>
      </c>
      <c r="BX208" s="56">
        <v>0</v>
      </c>
      <c r="BY208" s="55">
        <v>0</v>
      </c>
      <c r="BZ208" s="56">
        <v>0</v>
      </c>
      <c r="CA208" s="57">
        <v>0</v>
      </c>
      <c r="CB208" s="3"/>
      <c r="CC208" s="32"/>
      <c r="CD208" s="3"/>
      <c r="CE208" s="33"/>
      <c r="CF208" s="3"/>
      <c r="CG208" s="54">
        <v>0</v>
      </c>
      <c r="CH208" s="55">
        <v>0</v>
      </c>
      <c r="CI208" s="56">
        <v>0</v>
      </c>
      <c r="CJ208" s="55">
        <v>0</v>
      </c>
      <c r="CK208" s="56">
        <v>0</v>
      </c>
      <c r="CL208" s="55">
        <v>0</v>
      </c>
      <c r="CM208" s="56">
        <v>0</v>
      </c>
      <c r="CN208" s="55">
        <v>0</v>
      </c>
      <c r="CO208" s="56">
        <v>0</v>
      </c>
      <c r="CP208" s="55">
        <v>0</v>
      </c>
      <c r="CQ208" s="56">
        <v>0</v>
      </c>
      <c r="CR208" s="55">
        <v>0</v>
      </c>
      <c r="CS208" s="56">
        <v>0</v>
      </c>
      <c r="CT208" s="55">
        <v>0</v>
      </c>
      <c r="CU208" s="56">
        <v>0</v>
      </c>
      <c r="CV208" s="55">
        <v>0</v>
      </c>
      <c r="CW208" s="56">
        <v>0</v>
      </c>
      <c r="CX208" s="55">
        <v>0</v>
      </c>
      <c r="CY208" s="56">
        <v>0</v>
      </c>
      <c r="CZ208" s="55">
        <v>0</v>
      </c>
      <c r="DA208" s="56">
        <v>0</v>
      </c>
      <c r="DB208" s="55">
        <v>0</v>
      </c>
      <c r="DC208" s="56">
        <v>0</v>
      </c>
      <c r="DD208" s="55">
        <v>0</v>
      </c>
      <c r="DE208" s="56">
        <v>0</v>
      </c>
      <c r="DF208" s="55">
        <v>0</v>
      </c>
      <c r="DG208" s="56">
        <v>0</v>
      </c>
      <c r="DH208" s="55">
        <v>0</v>
      </c>
      <c r="DI208" s="56">
        <v>0</v>
      </c>
      <c r="DJ208" s="55">
        <v>0</v>
      </c>
      <c r="DK208" s="56">
        <v>0</v>
      </c>
      <c r="DL208" s="55">
        <v>0</v>
      </c>
      <c r="DM208" s="56">
        <v>0</v>
      </c>
      <c r="DN208" s="55">
        <v>0</v>
      </c>
      <c r="DO208" s="56">
        <v>0</v>
      </c>
      <c r="DP208" s="57">
        <v>0</v>
      </c>
      <c r="DQ208" s="3"/>
      <c r="DR208" s="34"/>
      <c r="DS208" s="3"/>
      <c r="DT208" s="54">
        <v>0</v>
      </c>
      <c r="DU208" s="55">
        <v>0</v>
      </c>
      <c r="DV208" s="56">
        <v>0</v>
      </c>
      <c r="DW208" s="55">
        <v>0</v>
      </c>
      <c r="DX208" s="56">
        <v>0</v>
      </c>
      <c r="DY208" s="55">
        <v>0</v>
      </c>
      <c r="DZ208" s="56">
        <v>0</v>
      </c>
      <c r="EA208" s="55">
        <v>0</v>
      </c>
      <c r="EB208" s="56">
        <v>0</v>
      </c>
      <c r="EC208" s="55">
        <v>0</v>
      </c>
      <c r="ED208" s="56">
        <v>0</v>
      </c>
      <c r="EE208" s="55">
        <v>0</v>
      </c>
      <c r="EF208" s="56">
        <v>0</v>
      </c>
      <c r="EG208" s="55">
        <v>0</v>
      </c>
      <c r="EH208" s="56">
        <v>0</v>
      </c>
      <c r="EI208" s="55">
        <v>0</v>
      </c>
      <c r="EJ208" s="56">
        <v>0</v>
      </c>
      <c r="EK208" s="55">
        <v>0</v>
      </c>
      <c r="EL208" s="56">
        <v>0</v>
      </c>
      <c r="EM208" s="55">
        <v>0</v>
      </c>
      <c r="EN208" s="56">
        <v>0</v>
      </c>
      <c r="EO208" s="55">
        <v>0</v>
      </c>
      <c r="EP208" s="56">
        <v>0</v>
      </c>
      <c r="EQ208" s="55">
        <v>0</v>
      </c>
      <c r="ER208" s="56">
        <v>0</v>
      </c>
      <c r="ES208" s="55">
        <v>0</v>
      </c>
      <c r="ET208" s="56">
        <v>0</v>
      </c>
      <c r="EU208" s="55">
        <v>0</v>
      </c>
      <c r="EV208" s="56">
        <v>0</v>
      </c>
      <c r="EW208" s="55">
        <v>0</v>
      </c>
      <c r="EX208" s="56">
        <v>0</v>
      </c>
      <c r="EY208" s="55">
        <v>0</v>
      </c>
      <c r="EZ208" s="56">
        <v>0</v>
      </c>
      <c r="FA208" s="55">
        <v>0</v>
      </c>
      <c r="FB208" s="56">
        <v>0</v>
      </c>
      <c r="FC208" s="57">
        <v>0</v>
      </c>
      <c r="FD208" s="3"/>
      <c r="FE208" s="35"/>
      <c r="FF208" s="3"/>
      <c r="FG208" s="36"/>
      <c r="FI208" s="58" t="b">
        <v>1</v>
      </c>
    </row>
    <row r="209" spans="2:165" hidden="1" outlineLevel="1">
      <c r="B209" s="45">
        <v>196</v>
      </c>
      <c r="C209" s="74" t="s">
        <v>47</v>
      </c>
      <c r="E209" s="47">
        <v>0</v>
      </c>
      <c r="F209" s="48">
        <v>0</v>
      </c>
      <c r="G209" s="49">
        <v>0</v>
      </c>
      <c r="H209" s="48">
        <v>0</v>
      </c>
      <c r="I209" s="49">
        <v>0</v>
      </c>
      <c r="J209" s="48">
        <v>0</v>
      </c>
      <c r="K209" s="49">
        <v>0</v>
      </c>
      <c r="L209" s="48">
        <v>0</v>
      </c>
      <c r="M209" s="49">
        <v>0</v>
      </c>
      <c r="N209" s="48">
        <v>0</v>
      </c>
      <c r="O209" s="49">
        <v>0</v>
      </c>
      <c r="P209" s="48">
        <v>0</v>
      </c>
      <c r="Q209" s="49">
        <v>0</v>
      </c>
      <c r="R209" s="48">
        <v>0</v>
      </c>
      <c r="S209" s="49">
        <v>0</v>
      </c>
      <c r="T209" s="48">
        <v>0</v>
      </c>
      <c r="U209" s="49">
        <v>0</v>
      </c>
      <c r="V209" s="48">
        <v>0</v>
      </c>
      <c r="W209" s="49">
        <v>0</v>
      </c>
      <c r="X209" s="48">
        <v>0</v>
      </c>
      <c r="Y209" s="49">
        <v>0</v>
      </c>
      <c r="Z209" s="48">
        <v>0</v>
      </c>
      <c r="AA209" s="49">
        <v>0</v>
      </c>
      <c r="AB209" s="48">
        <v>0</v>
      </c>
      <c r="AC209" s="49">
        <v>0</v>
      </c>
      <c r="AD209" s="48">
        <v>0</v>
      </c>
      <c r="AE209" s="49">
        <v>0</v>
      </c>
      <c r="AF209" s="48">
        <v>0</v>
      </c>
      <c r="AG209" s="49">
        <v>0</v>
      </c>
      <c r="AH209" s="48">
        <v>0</v>
      </c>
      <c r="AI209" s="49">
        <v>0</v>
      </c>
      <c r="AJ209" s="48">
        <v>0</v>
      </c>
      <c r="AK209" s="49">
        <v>0</v>
      </c>
      <c r="AL209" s="48">
        <v>0</v>
      </c>
      <c r="AM209" s="49">
        <v>0</v>
      </c>
      <c r="AN209" s="50">
        <v>0</v>
      </c>
      <c r="AO209" s="3"/>
      <c r="AP209" s="21"/>
      <c r="AQ209" s="3"/>
      <c r="AR209" s="47">
        <v>0</v>
      </c>
      <c r="AS209" s="48">
        <v>0</v>
      </c>
      <c r="AT209" s="49">
        <v>0</v>
      </c>
      <c r="AU209" s="48">
        <v>0</v>
      </c>
      <c r="AV209" s="49">
        <v>0</v>
      </c>
      <c r="AW209" s="48">
        <v>0</v>
      </c>
      <c r="AX209" s="49">
        <v>0</v>
      </c>
      <c r="AY209" s="48">
        <v>0</v>
      </c>
      <c r="AZ209" s="49">
        <v>0</v>
      </c>
      <c r="BA209" s="48">
        <v>0</v>
      </c>
      <c r="BB209" s="49">
        <v>0</v>
      </c>
      <c r="BC209" s="48">
        <v>0</v>
      </c>
      <c r="BD209" s="49">
        <v>0</v>
      </c>
      <c r="BE209" s="48">
        <v>0</v>
      </c>
      <c r="BF209" s="49">
        <v>0</v>
      </c>
      <c r="BG209" s="48">
        <v>0</v>
      </c>
      <c r="BH209" s="49">
        <v>0</v>
      </c>
      <c r="BI209" s="48">
        <v>0</v>
      </c>
      <c r="BJ209" s="49">
        <v>0</v>
      </c>
      <c r="BK209" s="48">
        <v>0</v>
      </c>
      <c r="BL209" s="49">
        <v>0</v>
      </c>
      <c r="BM209" s="48">
        <v>0</v>
      </c>
      <c r="BN209" s="49">
        <v>0</v>
      </c>
      <c r="BO209" s="48">
        <v>0</v>
      </c>
      <c r="BP209" s="49">
        <v>0</v>
      </c>
      <c r="BQ209" s="48">
        <v>0</v>
      </c>
      <c r="BR209" s="49">
        <v>0</v>
      </c>
      <c r="BS209" s="48">
        <v>0</v>
      </c>
      <c r="BT209" s="49">
        <v>0</v>
      </c>
      <c r="BU209" s="48">
        <v>0</v>
      </c>
      <c r="BV209" s="49">
        <v>0</v>
      </c>
      <c r="BW209" s="48">
        <v>0</v>
      </c>
      <c r="BX209" s="49">
        <v>0</v>
      </c>
      <c r="BY209" s="48">
        <v>0</v>
      </c>
      <c r="BZ209" s="49">
        <v>0</v>
      </c>
      <c r="CA209" s="50">
        <v>0</v>
      </c>
      <c r="CB209" s="3"/>
      <c r="CC209" s="32"/>
      <c r="CD209" s="3"/>
      <c r="CE209" s="33"/>
      <c r="CF209" s="3"/>
      <c r="CG209" s="47">
        <v>0</v>
      </c>
      <c r="CH209" s="48">
        <v>0</v>
      </c>
      <c r="CI209" s="49">
        <v>0</v>
      </c>
      <c r="CJ209" s="48">
        <v>0</v>
      </c>
      <c r="CK209" s="49">
        <v>0</v>
      </c>
      <c r="CL209" s="48">
        <v>0</v>
      </c>
      <c r="CM209" s="49">
        <v>0</v>
      </c>
      <c r="CN209" s="48">
        <v>0</v>
      </c>
      <c r="CO209" s="49">
        <v>0</v>
      </c>
      <c r="CP209" s="48">
        <v>0</v>
      </c>
      <c r="CQ209" s="49">
        <v>0</v>
      </c>
      <c r="CR209" s="48">
        <v>0</v>
      </c>
      <c r="CS209" s="49">
        <v>0</v>
      </c>
      <c r="CT209" s="48">
        <v>0</v>
      </c>
      <c r="CU209" s="49">
        <v>0</v>
      </c>
      <c r="CV209" s="48">
        <v>0</v>
      </c>
      <c r="CW209" s="49">
        <v>0</v>
      </c>
      <c r="CX209" s="48">
        <v>0</v>
      </c>
      <c r="CY209" s="49">
        <v>0</v>
      </c>
      <c r="CZ209" s="48">
        <v>0</v>
      </c>
      <c r="DA209" s="49">
        <v>0</v>
      </c>
      <c r="DB209" s="48">
        <v>0</v>
      </c>
      <c r="DC209" s="49">
        <v>0</v>
      </c>
      <c r="DD209" s="48">
        <v>0</v>
      </c>
      <c r="DE209" s="49">
        <v>0</v>
      </c>
      <c r="DF209" s="48">
        <v>0</v>
      </c>
      <c r="DG209" s="49">
        <v>0</v>
      </c>
      <c r="DH209" s="48">
        <v>0</v>
      </c>
      <c r="DI209" s="49">
        <v>0</v>
      </c>
      <c r="DJ209" s="48">
        <v>0</v>
      </c>
      <c r="DK209" s="49">
        <v>0</v>
      </c>
      <c r="DL209" s="48">
        <v>0</v>
      </c>
      <c r="DM209" s="49">
        <v>0</v>
      </c>
      <c r="DN209" s="48">
        <v>0</v>
      </c>
      <c r="DO209" s="49">
        <v>0</v>
      </c>
      <c r="DP209" s="50">
        <v>0</v>
      </c>
      <c r="DQ209" s="3"/>
      <c r="DR209" s="34"/>
      <c r="DS209" s="3"/>
      <c r="DT209" s="47">
        <v>0</v>
      </c>
      <c r="DU209" s="48">
        <v>0</v>
      </c>
      <c r="DV209" s="49">
        <v>0</v>
      </c>
      <c r="DW209" s="48">
        <v>0</v>
      </c>
      <c r="DX209" s="49">
        <v>0</v>
      </c>
      <c r="DY209" s="48">
        <v>0</v>
      </c>
      <c r="DZ209" s="49">
        <v>0</v>
      </c>
      <c r="EA209" s="48">
        <v>0</v>
      </c>
      <c r="EB209" s="49">
        <v>0</v>
      </c>
      <c r="EC209" s="48">
        <v>0</v>
      </c>
      <c r="ED209" s="49">
        <v>0</v>
      </c>
      <c r="EE209" s="48">
        <v>0</v>
      </c>
      <c r="EF209" s="49">
        <v>0</v>
      </c>
      <c r="EG209" s="48">
        <v>0</v>
      </c>
      <c r="EH209" s="49">
        <v>0</v>
      </c>
      <c r="EI209" s="48">
        <v>0</v>
      </c>
      <c r="EJ209" s="49">
        <v>0</v>
      </c>
      <c r="EK209" s="48">
        <v>0</v>
      </c>
      <c r="EL209" s="49">
        <v>0</v>
      </c>
      <c r="EM209" s="48">
        <v>0</v>
      </c>
      <c r="EN209" s="49">
        <v>0</v>
      </c>
      <c r="EO209" s="48">
        <v>0</v>
      </c>
      <c r="EP209" s="49">
        <v>0</v>
      </c>
      <c r="EQ209" s="48">
        <v>0</v>
      </c>
      <c r="ER209" s="49">
        <v>0</v>
      </c>
      <c r="ES209" s="48">
        <v>0</v>
      </c>
      <c r="ET209" s="49">
        <v>0</v>
      </c>
      <c r="EU209" s="48">
        <v>0</v>
      </c>
      <c r="EV209" s="49">
        <v>0</v>
      </c>
      <c r="EW209" s="48">
        <v>0</v>
      </c>
      <c r="EX209" s="49">
        <v>0</v>
      </c>
      <c r="EY209" s="48">
        <v>0</v>
      </c>
      <c r="EZ209" s="49">
        <v>0</v>
      </c>
      <c r="FA209" s="48">
        <v>0</v>
      </c>
      <c r="FB209" s="49">
        <v>0</v>
      </c>
      <c r="FC209" s="50">
        <v>0</v>
      </c>
      <c r="FD209" s="3"/>
      <c r="FE209" s="35"/>
      <c r="FF209" s="3"/>
      <c r="FG209" s="36"/>
      <c r="FI209" s="51" t="b">
        <v>1</v>
      </c>
    </row>
    <row r="210" spans="2:165" hidden="1" outlineLevel="1">
      <c r="B210" s="52">
        <v>197</v>
      </c>
      <c r="C210" s="73" t="s">
        <v>48</v>
      </c>
      <c r="E210" s="54">
        <v>0</v>
      </c>
      <c r="F210" s="55">
        <v>0</v>
      </c>
      <c r="G210" s="56">
        <v>0</v>
      </c>
      <c r="H210" s="55">
        <v>0</v>
      </c>
      <c r="I210" s="56">
        <v>0</v>
      </c>
      <c r="J210" s="55">
        <v>0</v>
      </c>
      <c r="K210" s="56">
        <v>0</v>
      </c>
      <c r="L210" s="55">
        <v>0</v>
      </c>
      <c r="M210" s="56">
        <v>0</v>
      </c>
      <c r="N210" s="55">
        <v>0</v>
      </c>
      <c r="O210" s="56">
        <v>0</v>
      </c>
      <c r="P210" s="55">
        <v>0</v>
      </c>
      <c r="Q210" s="56">
        <v>0</v>
      </c>
      <c r="R210" s="55">
        <v>0</v>
      </c>
      <c r="S210" s="56">
        <v>0</v>
      </c>
      <c r="T210" s="55">
        <v>0</v>
      </c>
      <c r="U210" s="56">
        <v>0</v>
      </c>
      <c r="V210" s="55">
        <v>0</v>
      </c>
      <c r="W210" s="56">
        <v>0</v>
      </c>
      <c r="X210" s="55">
        <v>0</v>
      </c>
      <c r="Y210" s="56">
        <v>0</v>
      </c>
      <c r="Z210" s="55">
        <v>0</v>
      </c>
      <c r="AA210" s="56">
        <v>0</v>
      </c>
      <c r="AB210" s="55">
        <v>0</v>
      </c>
      <c r="AC210" s="56">
        <v>0</v>
      </c>
      <c r="AD210" s="55">
        <v>0</v>
      </c>
      <c r="AE210" s="56">
        <v>0</v>
      </c>
      <c r="AF210" s="55">
        <v>0</v>
      </c>
      <c r="AG210" s="56">
        <v>0</v>
      </c>
      <c r="AH210" s="55">
        <v>0</v>
      </c>
      <c r="AI210" s="56">
        <v>0</v>
      </c>
      <c r="AJ210" s="55">
        <v>0</v>
      </c>
      <c r="AK210" s="56">
        <v>0</v>
      </c>
      <c r="AL210" s="55">
        <v>0</v>
      </c>
      <c r="AM210" s="56">
        <v>0</v>
      </c>
      <c r="AN210" s="57">
        <v>0</v>
      </c>
      <c r="AO210" s="3"/>
      <c r="AP210" s="21"/>
      <c r="AQ210" s="3"/>
      <c r="AR210" s="54">
        <v>0</v>
      </c>
      <c r="AS210" s="55">
        <v>0</v>
      </c>
      <c r="AT210" s="56">
        <v>0</v>
      </c>
      <c r="AU210" s="55">
        <v>0</v>
      </c>
      <c r="AV210" s="56">
        <v>0</v>
      </c>
      <c r="AW210" s="55">
        <v>0</v>
      </c>
      <c r="AX210" s="56">
        <v>0</v>
      </c>
      <c r="AY210" s="55">
        <v>0</v>
      </c>
      <c r="AZ210" s="56">
        <v>0</v>
      </c>
      <c r="BA210" s="55">
        <v>0</v>
      </c>
      <c r="BB210" s="56">
        <v>0</v>
      </c>
      <c r="BC210" s="55">
        <v>0</v>
      </c>
      <c r="BD210" s="56">
        <v>0</v>
      </c>
      <c r="BE210" s="55">
        <v>0</v>
      </c>
      <c r="BF210" s="56">
        <v>0</v>
      </c>
      <c r="BG210" s="55">
        <v>0</v>
      </c>
      <c r="BH210" s="56">
        <v>0</v>
      </c>
      <c r="BI210" s="55">
        <v>0</v>
      </c>
      <c r="BJ210" s="56">
        <v>0</v>
      </c>
      <c r="BK210" s="55">
        <v>0</v>
      </c>
      <c r="BL210" s="56">
        <v>0</v>
      </c>
      <c r="BM210" s="55">
        <v>0</v>
      </c>
      <c r="BN210" s="56">
        <v>0</v>
      </c>
      <c r="BO210" s="55">
        <v>0</v>
      </c>
      <c r="BP210" s="56">
        <v>0</v>
      </c>
      <c r="BQ210" s="55">
        <v>0</v>
      </c>
      <c r="BR210" s="56">
        <v>0</v>
      </c>
      <c r="BS210" s="55">
        <v>0</v>
      </c>
      <c r="BT210" s="56">
        <v>0</v>
      </c>
      <c r="BU210" s="55">
        <v>0</v>
      </c>
      <c r="BV210" s="56">
        <v>0</v>
      </c>
      <c r="BW210" s="55">
        <v>0</v>
      </c>
      <c r="BX210" s="56">
        <v>0</v>
      </c>
      <c r="BY210" s="55">
        <v>0</v>
      </c>
      <c r="BZ210" s="56">
        <v>0</v>
      </c>
      <c r="CA210" s="57">
        <v>0</v>
      </c>
      <c r="CB210" s="3"/>
      <c r="CC210" s="32"/>
      <c r="CD210" s="3"/>
      <c r="CE210" s="33"/>
      <c r="CF210" s="3"/>
      <c r="CG210" s="54">
        <v>0</v>
      </c>
      <c r="CH210" s="55">
        <v>0</v>
      </c>
      <c r="CI210" s="56">
        <v>0</v>
      </c>
      <c r="CJ210" s="55">
        <v>0</v>
      </c>
      <c r="CK210" s="56">
        <v>0</v>
      </c>
      <c r="CL210" s="55">
        <v>0</v>
      </c>
      <c r="CM210" s="56">
        <v>0</v>
      </c>
      <c r="CN210" s="55">
        <v>0</v>
      </c>
      <c r="CO210" s="56">
        <v>0</v>
      </c>
      <c r="CP210" s="55">
        <v>0</v>
      </c>
      <c r="CQ210" s="56">
        <v>0</v>
      </c>
      <c r="CR210" s="55">
        <v>0</v>
      </c>
      <c r="CS210" s="56">
        <v>0</v>
      </c>
      <c r="CT210" s="55">
        <v>0</v>
      </c>
      <c r="CU210" s="56">
        <v>0</v>
      </c>
      <c r="CV210" s="55">
        <v>0</v>
      </c>
      <c r="CW210" s="56">
        <v>0</v>
      </c>
      <c r="CX210" s="55">
        <v>0</v>
      </c>
      <c r="CY210" s="56">
        <v>0</v>
      </c>
      <c r="CZ210" s="55">
        <v>0</v>
      </c>
      <c r="DA210" s="56">
        <v>0</v>
      </c>
      <c r="DB210" s="55">
        <v>0</v>
      </c>
      <c r="DC210" s="56">
        <v>0</v>
      </c>
      <c r="DD210" s="55">
        <v>0</v>
      </c>
      <c r="DE210" s="56">
        <v>0</v>
      </c>
      <c r="DF210" s="55">
        <v>0</v>
      </c>
      <c r="DG210" s="56">
        <v>0</v>
      </c>
      <c r="DH210" s="55">
        <v>0</v>
      </c>
      <c r="DI210" s="56">
        <v>0</v>
      </c>
      <c r="DJ210" s="55">
        <v>0</v>
      </c>
      <c r="DK210" s="56">
        <v>0</v>
      </c>
      <c r="DL210" s="55">
        <v>0</v>
      </c>
      <c r="DM210" s="56">
        <v>0</v>
      </c>
      <c r="DN210" s="55">
        <v>0</v>
      </c>
      <c r="DO210" s="56">
        <v>0</v>
      </c>
      <c r="DP210" s="57">
        <v>0</v>
      </c>
      <c r="DQ210" s="3"/>
      <c r="DR210" s="34"/>
      <c r="DS210" s="3"/>
      <c r="DT210" s="54">
        <v>0</v>
      </c>
      <c r="DU210" s="55">
        <v>0</v>
      </c>
      <c r="DV210" s="56">
        <v>0</v>
      </c>
      <c r="DW210" s="55">
        <v>0</v>
      </c>
      <c r="DX210" s="56">
        <v>0</v>
      </c>
      <c r="DY210" s="55">
        <v>0</v>
      </c>
      <c r="DZ210" s="56">
        <v>0</v>
      </c>
      <c r="EA210" s="55">
        <v>0</v>
      </c>
      <c r="EB210" s="56">
        <v>0</v>
      </c>
      <c r="EC210" s="55">
        <v>0</v>
      </c>
      <c r="ED210" s="56">
        <v>0</v>
      </c>
      <c r="EE210" s="55">
        <v>0</v>
      </c>
      <c r="EF210" s="56">
        <v>0</v>
      </c>
      <c r="EG210" s="55">
        <v>0</v>
      </c>
      <c r="EH210" s="56">
        <v>0</v>
      </c>
      <c r="EI210" s="55">
        <v>0</v>
      </c>
      <c r="EJ210" s="56">
        <v>0</v>
      </c>
      <c r="EK210" s="55">
        <v>0</v>
      </c>
      <c r="EL210" s="56">
        <v>0</v>
      </c>
      <c r="EM210" s="55">
        <v>0</v>
      </c>
      <c r="EN210" s="56">
        <v>0</v>
      </c>
      <c r="EO210" s="55">
        <v>0</v>
      </c>
      <c r="EP210" s="56">
        <v>0</v>
      </c>
      <c r="EQ210" s="55">
        <v>0</v>
      </c>
      <c r="ER210" s="56">
        <v>0</v>
      </c>
      <c r="ES210" s="55">
        <v>0</v>
      </c>
      <c r="ET210" s="56">
        <v>0</v>
      </c>
      <c r="EU210" s="55">
        <v>0</v>
      </c>
      <c r="EV210" s="56">
        <v>0</v>
      </c>
      <c r="EW210" s="55">
        <v>0</v>
      </c>
      <c r="EX210" s="56">
        <v>0</v>
      </c>
      <c r="EY210" s="55">
        <v>0</v>
      </c>
      <c r="EZ210" s="56">
        <v>0</v>
      </c>
      <c r="FA210" s="55">
        <v>0</v>
      </c>
      <c r="FB210" s="56">
        <v>0</v>
      </c>
      <c r="FC210" s="57">
        <v>0</v>
      </c>
      <c r="FD210" s="3"/>
      <c r="FE210" s="35"/>
      <c r="FF210" s="3"/>
      <c r="FG210" s="36"/>
      <c r="FI210" s="58" t="b">
        <v>1</v>
      </c>
    </row>
    <row r="211" spans="2:165" hidden="1" outlineLevel="1">
      <c r="B211" s="45">
        <v>198</v>
      </c>
      <c r="C211" s="74" t="s">
        <v>49</v>
      </c>
      <c r="E211" s="47">
        <v>0</v>
      </c>
      <c r="F211" s="48">
        <v>0</v>
      </c>
      <c r="G211" s="49">
        <v>0</v>
      </c>
      <c r="H211" s="48">
        <v>0</v>
      </c>
      <c r="I211" s="49">
        <v>0</v>
      </c>
      <c r="J211" s="48">
        <v>0</v>
      </c>
      <c r="K211" s="49">
        <v>0</v>
      </c>
      <c r="L211" s="48">
        <v>0</v>
      </c>
      <c r="M211" s="49">
        <v>0</v>
      </c>
      <c r="N211" s="48">
        <v>0</v>
      </c>
      <c r="O211" s="49">
        <v>0</v>
      </c>
      <c r="P211" s="48">
        <v>0</v>
      </c>
      <c r="Q211" s="49">
        <v>0</v>
      </c>
      <c r="R211" s="48">
        <v>0</v>
      </c>
      <c r="S211" s="49">
        <v>0</v>
      </c>
      <c r="T211" s="48">
        <v>0</v>
      </c>
      <c r="U211" s="49">
        <v>0</v>
      </c>
      <c r="V211" s="48">
        <v>0</v>
      </c>
      <c r="W211" s="49">
        <v>0</v>
      </c>
      <c r="X211" s="48">
        <v>0</v>
      </c>
      <c r="Y211" s="49">
        <v>0</v>
      </c>
      <c r="Z211" s="48">
        <v>0</v>
      </c>
      <c r="AA211" s="49">
        <v>0</v>
      </c>
      <c r="AB211" s="48">
        <v>0</v>
      </c>
      <c r="AC211" s="49">
        <v>0</v>
      </c>
      <c r="AD211" s="48">
        <v>0</v>
      </c>
      <c r="AE211" s="49">
        <v>0</v>
      </c>
      <c r="AF211" s="48">
        <v>0</v>
      </c>
      <c r="AG211" s="49">
        <v>0</v>
      </c>
      <c r="AH211" s="48">
        <v>0</v>
      </c>
      <c r="AI211" s="49">
        <v>0</v>
      </c>
      <c r="AJ211" s="48">
        <v>0</v>
      </c>
      <c r="AK211" s="49">
        <v>0</v>
      </c>
      <c r="AL211" s="48">
        <v>0</v>
      </c>
      <c r="AM211" s="49">
        <v>0</v>
      </c>
      <c r="AN211" s="50">
        <v>0</v>
      </c>
      <c r="AO211" s="3"/>
      <c r="AP211" s="21"/>
      <c r="AQ211" s="3"/>
      <c r="AR211" s="47">
        <v>0</v>
      </c>
      <c r="AS211" s="48">
        <v>0</v>
      </c>
      <c r="AT211" s="49">
        <v>0</v>
      </c>
      <c r="AU211" s="48">
        <v>0</v>
      </c>
      <c r="AV211" s="49">
        <v>0</v>
      </c>
      <c r="AW211" s="48">
        <v>0</v>
      </c>
      <c r="AX211" s="49">
        <v>0</v>
      </c>
      <c r="AY211" s="48">
        <v>0</v>
      </c>
      <c r="AZ211" s="49">
        <v>0</v>
      </c>
      <c r="BA211" s="48">
        <v>0</v>
      </c>
      <c r="BB211" s="49">
        <v>0</v>
      </c>
      <c r="BC211" s="48">
        <v>0</v>
      </c>
      <c r="BD211" s="49">
        <v>0</v>
      </c>
      <c r="BE211" s="48">
        <v>0</v>
      </c>
      <c r="BF211" s="49">
        <v>0</v>
      </c>
      <c r="BG211" s="48">
        <v>0</v>
      </c>
      <c r="BH211" s="49">
        <v>0</v>
      </c>
      <c r="BI211" s="48">
        <v>0</v>
      </c>
      <c r="BJ211" s="49">
        <v>0</v>
      </c>
      <c r="BK211" s="48">
        <v>0</v>
      </c>
      <c r="BL211" s="49">
        <v>0</v>
      </c>
      <c r="BM211" s="48">
        <v>0</v>
      </c>
      <c r="BN211" s="49">
        <v>0</v>
      </c>
      <c r="BO211" s="48">
        <v>0</v>
      </c>
      <c r="BP211" s="49">
        <v>0</v>
      </c>
      <c r="BQ211" s="48">
        <v>0</v>
      </c>
      <c r="BR211" s="49">
        <v>0</v>
      </c>
      <c r="BS211" s="48">
        <v>0</v>
      </c>
      <c r="BT211" s="49">
        <v>0</v>
      </c>
      <c r="BU211" s="48">
        <v>0</v>
      </c>
      <c r="BV211" s="49">
        <v>0</v>
      </c>
      <c r="BW211" s="48">
        <v>0</v>
      </c>
      <c r="BX211" s="49">
        <v>0</v>
      </c>
      <c r="BY211" s="48">
        <v>0</v>
      </c>
      <c r="BZ211" s="49">
        <v>0</v>
      </c>
      <c r="CA211" s="50">
        <v>0</v>
      </c>
      <c r="CB211" s="3"/>
      <c r="CC211" s="32"/>
      <c r="CD211" s="3"/>
      <c r="CE211" s="33"/>
      <c r="CF211" s="3"/>
      <c r="CG211" s="47">
        <v>0</v>
      </c>
      <c r="CH211" s="48">
        <v>0</v>
      </c>
      <c r="CI211" s="49">
        <v>0</v>
      </c>
      <c r="CJ211" s="48">
        <v>0</v>
      </c>
      <c r="CK211" s="49">
        <v>0</v>
      </c>
      <c r="CL211" s="48">
        <v>0</v>
      </c>
      <c r="CM211" s="49">
        <v>0</v>
      </c>
      <c r="CN211" s="48">
        <v>0</v>
      </c>
      <c r="CO211" s="49">
        <v>0</v>
      </c>
      <c r="CP211" s="48">
        <v>0</v>
      </c>
      <c r="CQ211" s="49">
        <v>0</v>
      </c>
      <c r="CR211" s="48">
        <v>0</v>
      </c>
      <c r="CS211" s="49">
        <v>0</v>
      </c>
      <c r="CT211" s="48">
        <v>0</v>
      </c>
      <c r="CU211" s="49">
        <v>0</v>
      </c>
      <c r="CV211" s="48">
        <v>0</v>
      </c>
      <c r="CW211" s="49">
        <v>0</v>
      </c>
      <c r="CX211" s="48">
        <v>0</v>
      </c>
      <c r="CY211" s="49">
        <v>0</v>
      </c>
      <c r="CZ211" s="48">
        <v>0</v>
      </c>
      <c r="DA211" s="49">
        <v>0</v>
      </c>
      <c r="DB211" s="48">
        <v>0</v>
      </c>
      <c r="DC211" s="49">
        <v>0</v>
      </c>
      <c r="DD211" s="48">
        <v>0</v>
      </c>
      <c r="DE211" s="49">
        <v>0</v>
      </c>
      <c r="DF211" s="48">
        <v>0</v>
      </c>
      <c r="DG211" s="49">
        <v>0</v>
      </c>
      <c r="DH211" s="48">
        <v>0</v>
      </c>
      <c r="DI211" s="49">
        <v>0</v>
      </c>
      <c r="DJ211" s="48">
        <v>0</v>
      </c>
      <c r="DK211" s="49">
        <v>0</v>
      </c>
      <c r="DL211" s="48">
        <v>0</v>
      </c>
      <c r="DM211" s="49">
        <v>0</v>
      </c>
      <c r="DN211" s="48">
        <v>0</v>
      </c>
      <c r="DO211" s="49">
        <v>0</v>
      </c>
      <c r="DP211" s="50">
        <v>0</v>
      </c>
      <c r="DQ211" s="3"/>
      <c r="DR211" s="34"/>
      <c r="DS211" s="3"/>
      <c r="DT211" s="47">
        <v>0</v>
      </c>
      <c r="DU211" s="48">
        <v>0</v>
      </c>
      <c r="DV211" s="49">
        <v>0</v>
      </c>
      <c r="DW211" s="48">
        <v>0</v>
      </c>
      <c r="DX211" s="49">
        <v>0</v>
      </c>
      <c r="DY211" s="48">
        <v>0</v>
      </c>
      <c r="DZ211" s="49">
        <v>0</v>
      </c>
      <c r="EA211" s="48">
        <v>0</v>
      </c>
      <c r="EB211" s="49">
        <v>0</v>
      </c>
      <c r="EC211" s="48">
        <v>0</v>
      </c>
      <c r="ED211" s="49">
        <v>0</v>
      </c>
      <c r="EE211" s="48">
        <v>0</v>
      </c>
      <c r="EF211" s="49">
        <v>0</v>
      </c>
      <c r="EG211" s="48">
        <v>0</v>
      </c>
      <c r="EH211" s="49">
        <v>0</v>
      </c>
      <c r="EI211" s="48">
        <v>0</v>
      </c>
      <c r="EJ211" s="49">
        <v>0</v>
      </c>
      <c r="EK211" s="48">
        <v>0</v>
      </c>
      <c r="EL211" s="49">
        <v>0</v>
      </c>
      <c r="EM211" s="48">
        <v>0</v>
      </c>
      <c r="EN211" s="49">
        <v>0</v>
      </c>
      <c r="EO211" s="48">
        <v>0</v>
      </c>
      <c r="EP211" s="49">
        <v>0</v>
      </c>
      <c r="EQ211" s="48">
        <v>0</v>
      </c>
      <c r="ER211" s="49">
        <v>0</v>
      </c>
      <c r="ES211" s="48">
        <v>0</v>
      </c>
      <c r="ET211" s="49">
        <v>0</v>
      </c>
      <c r="EU211" s="48">
        <v>0</v>
      </c>
      <c r="EV211" s="49">
        <v>0</v>
      </c>
      <c r="EW211" s="48">
        <v>0</v>
      </c>
      <c r="EX211" s="49">
        <v>0</v>
      </c>
      <c r="EY211" s="48">
        <v>0</v>
      </c>
      <c r="EZ211" s="49">
        <v>0</v>
      </c>
      <c r="FA211" s="48">
        <v>0</v>
      </c>
      <c r="FB211" s="49">
        <v>0</v>
      </c>
      <c r="FC211" s="50">
        <v>0</v>
      </c>
      <c r="FD211" s="3"/>
      <c r="FE211" s="35"/>
      <c r="FF211" s="3"/>
      <c r="FG211" s="36"/>
      <c r="FI211" s="51" t="b">
        <v>1</v>
      </c>
    </row>
    <row r="212" spans="2:165" hidden="1" outlineLevel="1">
      <c r="B212" s="52">
        <v>199</v>
      </c>
      <c r="C212" s="73" t="s">
        <v>50</v>
      </c>
      <c r="E212" s="54">
        <v>0</v>
      </c>
      <c r="F212" s="55">
        <v>0</v>
      </c>
      <c r="G212" s="56">
        <v>0</v>
      </c>
      <c r="H212" s="55">
        <v>0</v>
      </c>
      <c r="I212" s="56">
        <v>0</v>
      </c>
      <c r="J212" s="55">
        <v>0</v>
      </c>
      <c r="K212" s="56">
        <v>0</v>
      </c>
      <c r="L212" s="55">
        <v>0</v>
      </c>
      <c r="M212" s="56">
        <v>0</v>
      </c>
      <c r="N212" s="55">
        <v>0</v>
      </c>
      <c r="O212" s="56">
        <v>0</v>
      </c>
      <c r="P212" s="55">
        <v>0</v>
      </c>
      <c r="Q212" s="56">
        <v>0</v>
      </c>
      <c r="R212" s="55">
        <v>0</v>
      </c>
      <c r="S212" s="56">
        <v>0</v>
      </c>
      <c r="T212" s="55">
        <v>0</v>
      </c>
      <c r="U212" s="56">
        <v>0</v>
      </c>
      <c r="V212" s="55">
        <v>0</v>
      </c>
      <c r="W212" s="56">
        <v>0</v>
      </c>
      <c r="X212" s="55">
        <v>0</v>
      </c>
      <c r="Y212" s="56">
        <v>0</v>
      </c>
      <c r="Z212" s="55">
        <v>0</v>
      </c>
      <c r="AA212" s="56">
        <v>0</v>
      </c>
      <c r="AB212" s="55">
        <v>0</v>
      </c>
      <c r="AC212" s="56">
        <v>0</v>
      </c>
      <c r="AD212" s="55">
        <v>0</v>
      </c>
      <c r="AE212" s="56">
        <v>0</v>
      </c>
      <c r="AF212" s="55">
        <v>0</v>
      </c>
      <c r="AG212" s="56">
        <v>0</v>
      </c>
      <c r="AH212" s="55">
        <v>0</v>
      </c>
      <c r="AI212" s="56">
        <v>0</v>
      </c>
      <c r="AJ212" s="55">
        <v>0</v>
      </c>
      <c r="AK212" s="56">
        <v>0</v>
      </c>
      <c r="AL212" s="55">
        <v>0</v>
      </c>
      <c r="AM212" s="56">
        <v>0</v>
      </c>
      <c r="AN212" s="57">
        <v>0</v>
      </c>
      <c r="AO212" s="3"/>
      <c r="AP212" s="21"/>
      <c r="AQ212" s="3"/>
      <c r="AR212" s="54">
        <v>0</v>
      </c>
      <c r="AS212" s="55">
        <v>0</v>
      </c>
      <c r="AT212" s="56">
        <v>0</v>
      </c>
      <c r="AU212" s="55">
        <v>0</v>
      </c>
      <c r="AV212" s="56">
        <v>0</v>
      </c>
      <c r="AW212" s="55">
        <v>0</v>
      </c>
      <c r="AX212" s="56">
        <v>0</v>
      </c>
      <c r="AY212" s="55">
        <v>0</v>
      </c>
      <c r="AZ212" s="56">
        <v>0</v>
      </c>
      <c r="BA212" s="55">
        <v>0</v>
      </c>
      <c r="BB212" s="56">
        <v>0</v>
      </c>
      <c r="BC212" s="55">
        <v>0</v>
      </c>
      <c r="BD212" s="56">
        <v>0</v>
      </c>
      <c r="BE212" s="55">
        <v>0</v>
      </c>
      <c r="BF212" s="56">
        <v>0</v>
      </c>
      <c r="BG212" s="55">
        <v>0</v>
      </c>
      <c r="BH212" s="56">
        <v>0</v>
      </c>
      <c r="BI212" s="55">
        <v>0</v>
      </c>
      <c r="BJ212" s="56">
        <v>0</v>
      </c>
      <c r="BK212" s="55">
        <v>0</v>
      </c>
      <c r="BL212" s="56">
        <v>0</v>
      </c>
      <c r="BM212" s="55">
        <v>0</v>
      </c>
      <c r="BN212" s="56">
        <v>0</v>
      </c>
      <c r="BO212" s="55">
        <v>0</v>
      </c>
      <c r="BP212" s="56">
        <v>0</v>
      </c>
      <c r="BQ212" s="55">
        <v>0</v>
      </c>
      <c r="BR212" s="56">
        <v>0</v>
      </c>
      <c r="BS212" s="55">
        <v>0</v>
      </c>
      <c r="BT212" s="56">
        <v>0</v>
      </c>
      <c r="BU212" s="55">
        <v>0</v>
      </c>
      <c r="BV212" s="56">
        <v>0</v>
      </c>
      <c r="BW212" s="55">
        <v>0</v>
      </c>
      <c r="BX212" s="56">
        <v>0</v>
      </c>
      <c r="BY212" s="55">
        <v>0</v>
      </c>
      <c r="BZ212" s="56">
        <v>0</v>
      </c>
      <c r="CA212" s="57">
        <v>0</v>
      </c>
      <c r="CB212" s="3"/>
      <c r="CC212" s="32"/>
      <c r="CD212" s="3"/>
      <c r="CE212" s="33"/>
      <c r="CF212" s="3"/>
      <c r="CG212" s="54">
        <v>0</v>
      </c>
      <c r="CH212" s="55">
        <v>0</v>
      </c>
      <c r="CI212" s="56">
        <v>0</v>
      </c>
      <c r="CJ212" s="55">
        <v>0</v>
      </c>
      <c r="CK212" s="56">
        <v>0</v>
      </c>
      <c r="CL212" s="55">
        <v>0</v>
      </c>
      <c r="CM212" s="56">
        <v>0</v>
      </c>
      <c r="CN212" s="55">
        <v>0</v>
      </c>
      <c r="CO212" s="56">
        <v>0</v>
      </c>
      <c r="CP212" s="55">
        <v>0</v>
      </c>
      <c r="CQ212" s="56">
        <v>0</v>
      </c>
      <c r="CR212" s="55">
        <v>0</v>
      </c>
      <c r="CS212" s="56">
        <v>0</v>
      </c>
      <c r="CT212" s="55">
        <v>0</v>
      </c>
      <c r="CU212" s="56">
        <v>0</v>
      </c>
      <c r="CV212" s="55">
        <v>0</v>
      </c>
      <c r="CW212" s="56">
        <v>0</v>
      </c>
      <c r="CX212" s="55">
        <v>0</v>
      </c>
      <c r="CY212" s="56">
        <v>0</v>
      </c>
      <c r="CZ212" s="55">
        <v>0</v>
      </c>
      <c r="DA212" s="56">
        <v>0</v>
      </c>
      <c r="DB212" s="55">
        <v>0</v>
      </c>
      <c r="DC212" s="56">
        <v>0</v>
      </c>
      <c r="DD212" s="55">
        <v>0</v>
      </c>
      <c r="DE212" s="56">
        <v>0</v>
      </c>
      <c r="DF212" s="55">
        <v>0</v>
      </c>
      <c r="DG212" s="56">
        <v>0</v>
      </c>
      <c r="DH212" s="55">
        <v>0</v>
      </c>
      <c r="DI212" s="56">
        <v>0</v>
      </c>
      <c r="DJ212" s="55">
        <v>0</v>
      </c>
      <c r="DK212" s="56">
        <v>0</v>
      </c>
      <c r="DL212" s="55">
        <v>0</v>
      </c>
      <c r="DM212" s="56">
        <v>0</v>
      </c>
      <c r="DN212" s="55">
        <v>0</v>
      </c>
      <c r="DO212" s="56">
        <v>0</v>
      </c>
      <c r="DP212" s="57">
        <v>0</v>
      </c>
      <c r="DQ212" s="3"/>
      <c r="DR212" s="34"/>
      <c r="DS212" s="3"/>
      <c r="DT212" s="54">
        <v>0</v>
      </c>
      <c r="DU212" s="55">
        <v>0</v>
      </c>
      <c r="DV212" s="56">
        <v>0</v>
      </c>
      <c r="DW212" s="55">
        <v>0</v>
      </c>
      <c r="DX212" s="56">
        <v>0</v>
      </c>
      <c r="DY212" s="55">
        <v>0</v>
      </c>
      <c r="DZ212" s="56">
        <v>0</v>
      </c>
      <c r="EA212" s="55">
        <v>0</v>
      </c>
      <c r="EB212" s="56">
        <v>0</v>
      </c>
      <c r="EC212" s="55">
        <v>0</v>
      </c>
      <c r="ED212" s="56">
        <v>0</v>
      </c>
      <c r="EE212" s="55">
        <v>0</v>
      </c>
      <c r="EF212" s="56">
        <v>0</v>
      </c>
      <c r="EG212" s="55">
        <v>0</v>
      </c>
      <c r="EH212" s="56">
        <v>0</v>
      </c>
      <c r="EI212" s="55">
        <v>0</v>
      </c>
      <c r="EJ212" s="56">
        <v>0</v>
      </c>
      <c r="EK212" s="55">
        <v>0</v>
      </c>
      <c r="EL212" s="56">
        <v>0</v>
      </c>
      <c r="EM212" s="55">
        <v>0</v>
      </c>
      <c r="EN212" s="56">
        <v>0</v>
      </c>
      <c r="EO212" s="55">
        <v>0</v>
      </c>
      <c r="EP212" s="56">
        <v>0</v>
      </c>
      <c r="EQ212" s="55">
        <v>0</v>
      </c>
      <c r="ER212" s="56">
        <v>0</v>
      </c>
      <c r="ES212" s="55">
        <v>0</v>
      </c>
      <c r="ET212" s="56">
        <v>0</v>
      </c>
      <c r="EU212" s="55">
        <v>0</v>
      </c>
      <c r="EV212" s="56">
        <v>0</v>
      </c>
      <c r="EW212" s="55">
        <v>0</v>
      </c>
      <c r="EX212" s="56">
        <v>0</v>
      </c>
      <c r="EY212" s="55">
        <v>0</v>
      </c>
      <c r="EZ212" s="56">
        <v>0</v>
      </c>
      <c r="FA212" s="55">
        <v>0</v>
      </c>
      <c r="FB212" s="56">
        <v>0</v>
      </c>
      <c r="FC212" s="57">
        <v>0</v>
      </c>
      <c r="FD212" s="3"/>
      <c r="FE212" s="35"/>
      <c r="FF212" s="3"/>
      <c r="FG212" s="36"/>
      <c r="FI212" s="58" t="b">
        <v>1</v>
      </c>
    </row>
    <row r="213" spans="2:165" hidden="1" outlineLevel="1">
      <c r="B213" s="45">
        <v>200</v>
      </c>
      <c r="C213" s="74" t="s">
        <v>51</v>
      </c>
      <c r="E213" s="47">
        <v>0</v>
      </c>
      <c r="F213" s="48">
        <v>0</v>
      </c>
      <c r="G213" s="49">
        <v>0</v>
      </c>
      <c r="H213" s="48">
        <v>0</v>
      </c>
      <c r="I213" s="49">
        <v>0</v>
      </c>
      <c r="J213" s="48">
        <v>0</v>
      </c>
      <c r="K213" s="49">
        <v>0</v>
      </c>
      <c r="L213" s="48">
        <v>0</v>
      </c>
      <c r="M213" s="49">
        <v>0</v>
      </c>
      <c r="N213" s="48">
        <v>0</v>
      </c>
      <c r="O213" s="49">
        <v>0</v>
      </c>
      <c r="P213" s="48">
        <v>0</v>
      </c>
      <c r="Q213" s="49">
        <v>0</v>
      </c>
      <c r="R213" s="48">
        <v>0</v>
      </c>
      <c r="S213" s="49">
        <v>0</v>
      </c>
      <c r="T213" s="48">
        <v>0</v>
      </c>
      <c r="U213" s="49">
        <v>0</v>
      </c>
      <c r="V213" s="48">
        <v>0</v>
      </c>
      <c r="W213" s="49">
        <v>0</v>
      </c>
      <c r="X213" s="48">
        <v>0</v>
      </c>
      <c r="Y213" s="49">
        <v>0</v>
      </c>
      <c r="Z213" s="48">
        <v>0</v>
      </c>
      <c r="AA213" s="49">
        <v>0</v>
      </c>
      <c r="AB213" s="48">
        <v>0</v>
      </c>
      <c r="AC213" s="49">
        <v>0</v>
      </c>
      <c r="AD213" s="48">
        <v>0</v>
      </c>
      <c r="AE213" s="49">
        <v>0</v>
      </c>
      <c r="AF213" s="48">
        <v>0</v>
      </c>
      <c r="AG213" s="49">
        <v>0</v>
      </c>
      <c r="AH213" s="48">
        <v>0</v>
      </c>
      <c r="AI213" s="49">
        <v>0</v>
      </c>
      <c r="AJ213" s="48">
        <v>0</v>
      </c>
      <c r="AK213" s="49">
        <v>0</v>
      </c>
      <c r="AL213" s="48">
        <v>0</v>
      </c>
      <c r="AM213" s="49">
        <v>0</v>
      </c>
      <c r="AN213" s="50">
        <v>0</v>
      </c>
      <c r="AO213" s="3"/>
      <c r="AP213" s="21"/>
      <c r="AQ213" s="3"/>
      <c r="AR213" s="47">
        <v>0</v>
      </c>
      <c r="AS213" s="48">
        <v>0</v>
      </c>
      <c r="AT213" s="49">
        <v>0</v>
      </c>
      <c r="AU213" s="48">
        <v>0</v>
      </c>
      <c r="AV213" s="49">
        <v>0</v>
      </c>
      <c r="AW213" s="48">
        <v>0</v>
      </c>
      <c r="AX213" s="49">
        <v>0</v>
      </c>
      <c r="AY213" s="48">
        <v>0</v>
      </c>
      <c r="AZ213" s="49">
        <v>0</v>
      </c>
      <c r="BA213" s="48">
        <v>0</v>
      </c>
      <c r="BB213" s="49">
        <v>0</v>
      </c>
      <c r="BC213" s="48">
        <v>0</v>
      </c>
      <c r="BD213" s="49">
        <v>0</v>
      </c>
      <c r="BE213" s="48">
        <v>0</v>
      </c>
      <c r="BF213" s="49">
        <v>0</v>
      </c>
      <c r="BG213" s="48">
        <v>0</v>
      </c>
      <c r="BH213" s="49">
        <v>0</v>
      </c>
      <c r="BI213" s="48">
        <v>0</v>
      </c>
      <c r="BJ213" s="49">
        <v>0</v>
      </c>
      <c r="BK213" s="48">
        <v>0</v>
      </c>
      <c r="BL213" s="49">
        <v>0</v>
      </c>
      <c r="BM213" s="48">
        <v>0</v>
      </c>
      <c r="BN213" s="49">
        <v>0</v>
      </c>
      <c r="BO213" s="48">
        <v>0</v>
      </c>
      <c r="BP213" s="49">
        <v>0</v>
      </c>
      <c r="BQ213" s="48">
        <v>0</v>
      </c>
      <c r="BR213" s="49">
        <v>0</v>
      </c>
      <c r="BS213" s="48">
        <v>0</v>
      </c>
      <c r="BT213" s="49">
        <v>0</v>
      </c>
      <c r="BU213" s="48">
        <v>0</v>
      </c>
      <c r="BV213" s="49">
        <v>0</v>
      </c>
      <c r="BW213" s="48">
        <v>0</v>
      </c>
      <c r="BX213" s="49">
        <v>0</v>
      </c>
      <c r="BY213" s="48">
        <v>0</v>
      </c>
      <c r="BZ213" s="49">
        <v>0</v>
      </c>
      <c r="CA213" s="50">
        <v>0</v>
      </c>
      <c r="CB213" s="3"/>
      <c r="CC213" s="32"/>
      <c r="CD213" s="3"/>
      <c r="CE213" s="33"/>
      <c r="CF213" s="3"/>
      <c r="CG213" s="47">
        <v>0</v>
      </c>
      <c r="CH213" s="48">
        <v>0</v>
      </c>
      <c r="CI213" s="49">
        <v>0</v>
      </c>
      <c r="CJ213" s="48">
        <v>0</v>
      </c>
      <c r="CK213" s="49">
        <v>0</v>
      </c>
      <c r="CL213" s="48">
        <v>0</v>
      </c>
      <c r="CM213" s="49">
        <v>0</v>
      </c>
      <c r="CN213" s="48">
        <v>0</v>
      </c>
      <c r="CO213" s="49">
        <v>0</v>
      </c>
      <c r="CP213" s="48">
        <v>0</v>
      </c>
      <c r="CQ213" s="49">
        <v>0</v>
      </c>
      <c r="CR213" s="48">
        <v>0</v>
      </c>
      <c r="CS213" s="49">
        <v>0</v>
      </c>
      <c r="CT213" s="48">
        <v>0</v>
      </c>
      <c r="CU213" s="49">
        <v>0</v>
      </c>
      <c r="CV213" s="48">
        <v>0</v>
      </c>
      <c r="CW213" s="49">
        <v>0</v>
      </c>
      <c r="CX213" s="48">
        <v>0</v>
      </c>
      <c r="CY213" s="49">
        <v>0</v>
      </c>
      <c r="CZ213" s="48">
        <v>0</v>
      </c>
      <c r="DA213" s="49">
        <v>0</v>
      </c>
      <c r="DB213" s="48">
        <v>0</v>
      </c>
      <c r="DC213" s="49">
        <v>0</v>
      </c>
      <c r="DD213" s="48">
        <v>0</v>
      </c>
      <c r="DE213" s="49">
        <v>0</v>
      </c>
      <c r="DF213" s="48">
        <v>0</v>
      </c>
      <c r="DG213" s="49">
        <v>0</v>
      </c>
      <c r="DH213" s="48">
        <v>0</v>
      </c>
      <c r="DI213" s="49">
        <v>0</v>
      </c>
      <c r="DJ213" s="48">
        <v>0</v>
      </c>
      <c r="DK213" s="49">
        <v>0</v>
      </c>
      <c r="DL213" s="48">
        <v>0</v>
      </c>
      <c r="DM213" s="49">
        <v>0</v>
      </c>
      <c r="DN213" s="48">
        <v>0</v>
      </c>
      <c r="DO213" s="49">
        <v>0</v>
      </c>
      <c r="DP213" s="50">
        <v>0</v>
      </c>
      <c r="DQ213" s="3"/>
      <c r="DR213" s="34"/>
      <c r="DS213" s="3"/>
      <c r="DT213" s="47">
        <v>0</v>
      </c>
      <c r="DU213" s="48">
        <v>0</v>
      </c>
      <c r="DV213" s="49">
        <v>0</v>
      </c>
      <c r="DW213" s="48">
        <v>0</v>
      </c>
      <c r="DX213" s="49">
        <v>0</v>
      </c>
      <c r="DY213" s="48">
        <v>0</v>
      </c>
      <c r="DZ213" s="49">
        <v>0</v>
      </c>
      <c r="EA213" s="48">
        <v>0</v>
      </c>
      <c r="EB213" s="49">
        <v>0</v>
      </c>
      <c r="EC213" s="48">
        <v>0</v>
      </c>
      <c r="ED213" s="49">
        <v>0</v>
      </c>
      <c r="EE213" s="48">
        <v>0</v>
      </c>
      <c r="EF213" s="49">
        <v>0</v>
      </c>
      <c r="EG213" s="48">
        <v>0</v>
      </c>
      <c r="EH213" s="49">
        <v>0</v>
      </c>
      <c r="EI213" s="48">
        <v>0</v>
      </c>
      <c r="EJ213" s="49">
        <v>0</v>
      </c>
      <c r="EK213" s="48">
        <v>0</v>
      </c>
      <c r="EL213" s="49">
        <v>0</v>
      </c>
      <c r="EM213" s="48">
        <v>0</v>
      </c>
      <c r="EN213" s="49">
        <v>0</v>
      </c>
      <c r="EO213" s="48">
        <v>0</v>
      </c>
      <c r="EP213" s="49">
        <v>0</v>
      </c>
      <c r="EQ213" s="48">
        <v>0</v>
      </c>
      <c r="ER213" s="49">
        <v>0</v>
      </c>
      <c r="ES213" s="48">
        <v>0</v>
      </c>
      <c r="ET213" s="49">
        <v>0</v>
      </c>
      <c r="EU213" s="48">
        <v>0</v>
      </c>
      <c r="EV213" s="49">
        <v>0</v>
      </c>
      <c r="EW213" s="48">
        <v>0</v>
      </c>
      <c r="EX213" s="49">
        <v>0</v>
      </c>
      <c r="EY213" s="48">
        <v>0</v>
      </c>
      <c r="EZ213" s="49">
        <v>0</v>
      </c>
      <c r="FA213" s="48">
        <v>0</v>
      </c>
      <c r="FB213" s="49">
        <v>0</v>
      </c>
      <c r="FC213" s="50">
        <v>0</v>
      </c>
      <c r="FD213" s="3"/>
      <c r="FE213" s="35"/>
      <c r="FF213" s="3"/>
      <c r="FG213" s="36"/>
      <c r="FI213" s="51" t="b">
        <v>1</v>
      </c>
    </row>
    <row r="214" spans="2:165" hidden="1" outlineLevel="1">
      <c r="B214" s="52">
        <v>201</v>
      </c>
      <c r="C214" s="73" t="s">
        <v>52</v>
      </c>
      <c r="E214" s="54">
        <v>0</v>
      </c>
      <c r="F214" s="55">
        <v>0</v>
      </c>
      <c r="G214" s="56">
        <v>0</v>
      </c>
      <c r="H214" s="55">
        <v>0</v>
      </c>
      <c r="I214" s="56">
        <v>0</v>
      </c>
      <c r="J214" s="55">
        <v>0</v>
      </c>
      <c r="K214" s="56">
        <v>0</v>
      </c>
      <c r="L214" s="55">
        <v>0</v>
      </c>
      <c r="M214" s="56">
        <v>0</v>
      </c>
      <c r="N214" s="55">
        <v>0</v>
      </c>
      <c r="O214" s="56">
        <v>0</v>
      </c>
      <c r="P214" s="55">
        <v>0</v>
      </c>
      <c r="Q214" s="56">
        <v>0</v>
      </c>
      <c r="R214" s="55">
        <v>0</v>
      </c>
      <c r="S214" s="56">
        <v>0</v>
      </c>
      <c r="T214" s="55">
        <v>0</v>
      </c>
      <c r="U214" s="56">
        <v>0</v>
      </c>
      <c r="V214" s="55">
        <v>0</v>
      </c>
      <c r="W214" s="56">
        <v>0</v>
      </c>
      <c r="X214" s="55">
        <v>0</v>
      </c>
      <c r="Y214" s="56">
        <v>0</v>
      </c>
      <c r="Z214" s="55">
        <v>0</v>
      </c>
      <c r="AA214" s="56">
        <v>0</v>
      </c>
      <c r="AB214" s="55">
        <v>0</v>
      </c>
      <c r="AC214" s="56">
        <v>0</v>
      </c>
      <c r="AD214" s="55">
        <v>0</v>
      </c>
      <c r="AE214" s="56">
        <v>0</v>
      </c>
      <c r="AF214" s="55">
        <v>0</v>
      </c>
      <c r="AG214" s="56">
        <v>0</v>
      </c>
      <c r="AH214" s="55">
        <v>0</v>
      </c>
      <c r="AI214" s="56">
        <v>0</v>
      </c>
      <c r="AJ214" s="55">
        <v>0</v>
      </c>
      <c r="AK214" s="56">
        <v>0</v>
      </c>
      <c r="AL214" s="55">
        <v>0</v>
      </c>
      <c r="AM214" s="56">
        <v>0</v>
      </c>
      <c r="AN214" s="57">
        <v>0</v>
      </c>
      <c r="AO214" s="3"/>
      <c r="AP214" s="21"/>
      <c r="AQ214" s="3"/>
      <c r="AR214" s="54">
        <v>0</v>
      </c>
      <c r="AS214" s="55">
        <v>0</v>
      </c>
      <c r="AT214" s="56">
        <v>0</v>
      </c>
      <c r="AU214" s="55">
        <v>0</v>
      </c>
      <c r="AV214" s="56">
        <v>0</v>
      </c>
      <c r="AW214" s="55">
        <v>0</v>
      </c>
      <c r="AX214" s="56">
        <v>0</v>
      </c>
      <c r="AY214" s="55">
        <v>0</v>
      </c>
      <c r="AZ214" s="56">
        <v>0</v>
      </c>
      <c r="BA214" s="55">
        <v>0</v>
      </c>
      <c r="BB214" s="56">
        <v>0</v>
      </c>
      <c r="BC214" s="55">
        <v>0</v>
      </c>
      <c r="BD214" s="56">
        <v>0</v>
      </c>
      <c r="BE214" s="55">
        <v>0</v>
      </c>
      <c r="BF214" s="56">
        <v>0</v>
      </c>
      <c r="BG214" s="55">
        <v>0</v>
      </c>
      <c r="BH214" s="56">
        <v>0</v>
      </c>
      <c r="BI214" s="55">
        <v>0</v>
      </c>
      <c r="BJ214" s="56">
        <v>0</v>
      </c>
      <c r="BK214" s="55">
        <v>0</v>
      </c>
      <c r="BL214" s="56">
        <v>0</v>
      </c>
      <c r="BM214" s="55">
        <v>0</v>
      </c>
      <c r="BN214" s="56">
        <v>0</v>
      </c>
      <c r="BO214" s="55">
        <v>0</v>
      </c>
      <c r="BP214" s="56">
        <v>0</v>
      </c>
      <c r="BQ214" s="55">
        <v>0</v>
      </c>
      <c r="BR214" s="56">
        <v>0</v>
      </c>
      <c r="BS214" s="55">
        <v>0</v>
      </c>
      <c r="BT214" s="56">
        <v>0</v>
      </c>
      <c r="BU214" s="55">
        <v>0</v>
      </c>
      <c r="BV214" s="56">
        <v>0</v>
      </c>
      <c r="BW214" s="55">
        <v>0</v>
      </c>
      <c r="BX214" s="56">
        <v>0</v>
      </c>
      <c r="BY214" s="55">
        <v>0</v>
      </c>
      <c r="BZ214" s="56">
        <v>0</v>
      </c>
      <c r="CA214" s="57">
        <v>0</v>
      </c>
      <c r="CB214" s="3"/>
      <c r="CC214" s="32"/>
      <c r="CD214" s="3"/>
      <c r="CE214" s="33"/>
      <c r="CF214" s="3"/>
      <c r="CG214" s="54">
        <v>0</v>
      </c>
      <c r="CH214" s="55">
        <v>0</v>
      </c>
      <c r="CI214" s="56">
        <v>0</v>
      </c>
      <c r="CJ214" s="55">
        <v>0</v>
      </c>
      <c r="CK214" s="56">
        <v>0</v>
      </c>
      <c r="CL214" s="55">
        <v>0</v>
      </c>
      <c r="CM214" s="56">
        <v>0</v>
      </c>
      <c r="CN214" s="55">
        <v>0</v>
      </c>
      <c r="CO214" s="56">
        <v>0</v>
      </c>
      <c r="CP214" s="55">
        <v>0</v>
      </c>
      <c r="CQ214" s="56">
        <v>0</v>
      </c>
      <c r="CR214" s="55">
        <v>0</v>
      </c>
      <c r="CS214" s="56">
        <v>0</v>
      </c>
      <c r="CT214" s="55">
        <v>0</v>
      </c>
      <c r="CU214" s="56">
        <v>0</v>
      </c>
      <c r="CV214" s="55">
        <v>0</v>
      </c>
      <c r="CW214" s="56">
        <v>0</v>
      </c>
      <c r="CX214" s="55">
        <v>0</v>
      </c>
      <c r="CY214" s="56">
        <v>0</v>
      </c>
      <c r="CZ214" s="55">
        <v>0</v>
      </c>
      <c r="DA214" s="56">
        <v>0</v>
      </c>
      <c r="DB214" s="55">
        <v>0</v>
      </c>
      <c r="DC214" s="56">
        <v>0</v>
      </c>
      <c r="DD214" s="55">
        <v>0</v>
      </c>
      <c r="DE214" s="56">
        <v>0</v>
      </c>
      <c r="DF214" s="55">
        <v>0</v>
      </c>
      <c r="DG214" s="56">
        <v>0</v>
      </c>
      <c r="DH214" s="55">
        <v>0</v>
      </c>
      <c r="DI214" s="56">
        <v>0</v>
      </c>
      <c r="DJ214" s="55">
        <v>0</v>
      </c>
      <c r="DK214" s="56">
        <v>0</v>
      </c>
      <c r="DL214" s="55">
        <v>0</v>
      </c>
      <c r="DM214" s="56">
        <v>0</v>
      </c>
      <c r="DN214" s="55">
        <v>0</v>
      </c>
      <c r="DO214" s="56">
        <v>0</v>
      </c>
      <c r="DP214" s="57">
        <v>0</v>
      </c>
      <c r="DQ214" s="3"/>
      <c r="DR214" s="34"/>
      <c r="DS214" s="3"/>
      <c r="DT214" s="54">
        <v>0</v>
      </c>
      <c r="DU214" s="55">
        <v>0</v>
      </c>
      <c r="DV214" s="56">
        <v>0</v>
      </c>
      <c r="DW214" s="55">
        <v>0</v>
      </c>
      <c r="DX214" s="56">
        <v>0</v>
      </c>
      <c r="DY214" s="55">
        <v>0</v>
      </c>
      <c r="DZ214" s="56">
        <v>0</v>
      </c>
      <c r="EA214" s="55">
        <v>0</v>
      </c>
      <c r="EB214" s="56">
        <v>0</v>
      </c>
      <c r="EC214" s="55">
        <v>0</v>
      </c>
      <c r="ED214" s="56">
        <v>0</v>
      </c>
      <c r="EE214" s="55">
        <v>0</v>
      </c>
      <c r="EF214" s="56">
        <v>0</v>
      </c>
      <c r="EG214" s="55">
        <v>0</v>
      </c>
      <c r="EH214" s="56">
        <v>0</v>
      </c>
      <c r="EI214" s="55">
        <v>0</v>
      </c>
      <c r="EJ214" s="56">
        <v>0</v>
      </c>
      <c r="EK214" s="55">
        <v>0</v>
      </c>
      <c r="EL214" s="56">
        <v>0</v>
      </c>
      <c r="EM214" s="55">
        <v>0</v>
      </c>
      <c r="EN214" s="56">
        <v>0</v>
      </c>
      <c r="EO214" s="55">
        <v>0</v>
      </c>
      <c r="EP214" s="56">
        <v>0</v>
      </c>
      <c r="EQ214" s="55">
        <v>0</v>
      </c>
      <c r="ER214" s="56">
        <v>0</v>
      </c>
      <c r="ES214" s="55">
        <v>0</v>
      </c>
      <c r="ET214" s="56">
        <v>0</v>
      </c>
      <c r="EU214" s="55">
        <v>0</v>
      </c>
      <c r="EV214" s="56">
        <v>0</v>
      </c>
      <c r="EW214" s="55">
        <v>0</v>
      </c>
      <c r="EX214" s="56">
        <v>0</v>
      </c>
      <c r="EY214" s="55">
        <v>0</v>
      </c>
      <c r="EZ214" s="56">
        <v>0</v>
      </c>
      <c r="FA214" s="55">
        <v>0</v>
      </c>
      <c r="FB214" s="56">
        <v>0</v>
      </c>
      <c r="FC214" s="57">
        <v>0</v>
      </c>
      <c r="FD214" s="3"/>
      <c r="FE214" s="35"/>
      <c r="FF214" s="3"/>
      <c r="FG214" s="36"/>
      <c r="FI214" s="58" t="b">
        <v>1</v>
      </c>
    </row>
    <row r="215" spans="2:165" hidden="1" outlineLevel="1">
      <c r="B215" s="45">
        <v>202</v>
      </c>
      <c r="C215" s="74" t="s">
        <v>53</v>
      </c>
      <c r="E215" s="47">
        <v>0</v>
      </c>
      <c r="F215" s="48">
        <v>0</v>
      </c>
      <c r="G215" s="49">
        <v>0</v>
      </c>
      <c r="H215" s="48">
        <v>0</v>
      </c>
      <c r="I215" s="49">
        <v>0</v>
      </c>
      <c r="J215" s="48">
        <v>0</v>
      </c>
      <c r="K215" s="49">
        <v>0</v>
      </c>
      <c r="L215" s="48">
        <v>0</v>
      </c>
      <c r="M215" s="49">
        <v>0</v>
      </c>
      <c r="N215" s="48">
        <v>0</v>
      </c>
      <c r="O215" s="49">
        <v>0</v>
      </c>
      <c r="P215" s="48">
        <v>0</v>
      </c>
      <c r="Q215" s="49">
        <v>0</v>
      </c>
      <c r="R215" s="48">
        <v>0</v>
      </c>
      <c r="S215" s="49">
        <v>0</v>
      </c>
      <c r="T215" s="48">
        <v>0</v>
      </c>
      <c r="U215" s="49">
        <v>0</v>
      </c>
      <c r="V215" s="48">
        <v>0</v>
      </c>
      <c r="W215" s="49">
        <v>0</v>
      </c>
      <c r="X215" s="48">
        <v>0</v>
      </c>
      <c r="Y215" s="49">
        <v>0</v>
      </c>
      <c r="Z215" s="48">
        <v>0</v>
      </c>
      <c r="AA215" s="49">
        <v>0</v>
      </c>
      <c r="AB215" s="48">
        <v>0</v>
      </c>
      <c r="AC215" s="49">
        <v>0</v>
      </c>
      <c r="AD215" s="48">
        <v>0</v>
      </c>
      <c r="AE215" s="49">
        <v>0</v>
      </c>
      <c r="AF215" s="48">
        <v>0</v>
      </c>
      <c r="AG215" s="49">
        <v>0</v>
      </c>
      <c r="AH215" s="48">
        <v>0</v>
      </c>
      <c r="AI215" s="49">
        <v>0</v>
      </c>
      <c r="AJ215" s="48">
        <v>0</v>
      </c>
      <c r="AK215" s="49">
        <v>0</v>
      </c>
      <c r="AL215" s="48">
        <v>0</v>
      </c>
      <c r="AM215" s="49">
        <v>0</v>
      </c>
      <c r="AN215" s="50">
        <v>0</v>
      </c>
      <c r="AO215" s="3"/>
      <c r="AP215" s="21"/>
      <c r="AQ215" s="3"/>
      <c r="AR215" s="47">
        <v>0</v>
      </c>
      <c r="AS215" s="48">
        <v>0</v>
      </c>
      <c r="AT215" s="49">
        <v>0</v>
      </c>
      <c r="AU215" s="48">
        <v>0</v>
      </c>
      <c r="AV215" s="49">
        <v>0</v>
      </c>
      <c r="AW215" s="48">
        <v>0</v>
      </c>
      <c r="AX215" s="49">
        <v>0</v>
      </c>
      <c r="AY215" s="48">
        <v>0</v>
      </c>
      <c r="AZ215" s="49">
        <v>0</v>
      </c>
      <c r="BA215" s="48">
        <v>0</v>
      </c>
      <c r="BB215" s="49">
        <v>0</v>
      </c>
      <c r="BC215" s="48">
        <v>0</v>
      </c>
      <c r="BD215" s="49">
        <v>0</v>
      </c>
      <c r="BE215" s="48">
        <v>0</v>
      </c>
      <c r="BF215" s="49">
        <v>0</v>
      </c>
      <c r="BG215" s="48">
        <v>0</v>
      </c>
      <c r="BH215" s="49">
        <v>0</v>
      </c>
      <c r="BI215" s="48">
        <v>0</v>
      </c>
      <c r="BJ215" s="49">
        <v>0</v>
      </c>
      <c r="BK215" s="48">
        <v>0</v>
      </c>
      <c r="BL215" s="49">
        <v>0</v>
      </c>
      <c r="BM215" s="48">
        <v>0</v>
      </c>
      <c r="BN215" s="49">
        <v>0</v>
      </c>
      <c r="BO215" s="48">
        <v>0</v>
      </c>
      <c r="BP215" s="49">
        <v>0</v>
      </c>
      <c r="BQ215" s="48">
        <v>0</v>
      </c>
      <c r="BR215" s="49">
        <v>0</v>
      </c>
      <c r="BS215" s="48">
        <v>0</v>
      </c>
      <c r="BT215" s="49">
        <v>0</v>
      </c>
      <c r="BU215" s="48">
        <v>0</v>
      </c>
      <c r="BV215" s="49">
        <v>0</v>
      </c>
      <c r="BW215" s="48">
        <v>0</v>
      </c>
      <c r="BX215" s="49">
        <v>0</v>
      </c>
      <c r="BY215" s="48">
        <v>0</v>
      </c>
      <c r="BZ215" s="49">
        <v>0</v>
      </c>
      <c r="CA215" s="50">
        <v>0</v>
      </c>
      <c r="CB215" s="3"/>
      <c r="CC215" s="32"/>
      <c r="CD215" s="3"/>
      <c r="CE215" s="33"/>
      <c r="CF215" s="3"/>
      <c r="CG215" s="47">
        <v>0</v>
      </c>
      <c r="CH215" s="48">
        <v>0</v>
      </c>
      <c r="CI215" s="49">
        <v>0</v>
      </c>
      <c r="CJ215" s="48">
        <v>0</v>
      </c>
      <c r="CK215" s="49">
        <v>0</v>
      </c>
      <c r="CL215" s="48">
        <v>0</v>
      </c>
      <c r="CM215" s="49">
        <v>0</v>
      </c>
      <c r="CN215" s="48">
        <v>0</v>
      </c>
      <c r="CO215" s="49">
        <v>0</v>
      </c>
      <c r="CP215" s="48">
        <v>0</v>
      </c>
      <c r="CQ215" s="49">
        <v>0</v>
      </c>
      <c r="CR215" s="48">
        <v>0</v>
      </c>
      <c r="CS215" s="49">
        <v>0</v>
      </c>
      <c r="CT215" s="48">
        <v>0</v>
      </c>
      <c r="CU215" s="49">
        <v>0</v>
      </c>
      <c r="CV215" s="48">
        <v>0</v>
      </c>
      <c r="CW215" s="49">
        <v>0</v>
      </c>
      <c r="CX215" s="48">
        <v>0</v>
      </c>
      <c r="CY215" s="49">
        <v>0</v>
      </c>
      <c r="CZ215" s="48">
        <v>0</v>
      </c>
      <c r="DA215" s="49">
        <v>0</v>
      </c>
      <c r="DB215" s="48">
        <v>0</v>
      </c>
      <c r="DC215" s="49">
        <v>0</v>
      </c>
      <c r="DD215" s="48">
        <v>0</v>
      </c>
      <c r="DE215" s="49">
        <v>0</v>
      </c>
      <c r="DF215" s="48">
        <v>0</v>
      </c>
      <c r="DG215" s="49">
        <v>0</v>
      </c>
      <c r="DH215" s="48">
        <v>0</v>
      </c>
      <c r="DI215" s="49">
        <v>0</v>
      </c>
      <c r="DJ215" s="48">
        <v>0</v>
      </c>
      <c r="DK215" s="49">
        <v>0</v>
      </c>
      <c r="DL215" s="48">
        <v>0</v>
      </c>
      <c r="DM215" s="49">
        <v>0</v>
      </c>
      <c r="DN215" s="48">
        <v>0</v>
      </c>
      <c r="DO215" s="49">
        <v>0</v>
      </c>
      <c r="DP215" s="50">
        <v>0</v>
      </c>
      <c r="DQ215" s="3"/>
      <c r="DR215" s="34"/>
      <c r="DS215" s="3"/>
      <c r="DT215" s="47">
        <v>0</v>
      </c>
      <c r="DU215" s="48">
        <v>0</v>
      </c>
      <c r="DV215" s="49">
        <v>0</v>
      </c>
      <c r="DW215" s="48">
        <v>0</v>
      </c>
      <c r="DX215" s="49">
        <v>0</v>
      </c>
      <c r="DY215" s="48">
        <v>0</v>
      </c>
      <c r="DZ215" s="49">
        <v>0</v>
      </c>
      <c r="EA215" s="48">
        <v>0</v>
      </c>
      <c r="EB215" s="49">
        <v>0</v>
      </c>
      <c r="EC215" s="48">
        <v>0</v>
      </c>
      <c r="ED215" s="49">
        <v>0</v>
      </c>
      <c r="EE215" s="48">
        <v>0</v>
      </c>
      <c r="EF215" s="49">
        <v>0</v>
      </c>
      <c r="EG215" s="48">
        <v>0</v>
      </c>
      <c r="EH215" s="49">
        <v>0</v>
      </c>
      <c r="EI215" s="48">
        <v>0</v>
      </c>
      <c r="EJ215" s="49">
        <v>0</v>
      </c>
      <c r="EK215" s="48">
        <v>0</v>
      </c>
      <c r="EL215" s="49">
        <v>0</v>
      </c>
      <c r="EM215" s="48">
        <v>0</v>
      </c>
      <c r="EN215" s="49">
        <v>0</v>
      </c>
      <c r="EO215" s="48">
        <v>0</v>
      </c>
      <c r="EP215" s="49">
        <v>0</v>
      </c>
      <c r="EQ215" s="48">
        <v>0</v>
      </c>
      <c r="ER215" s="49">
        <v>0</v>
      </c>
      <c r="ES215" s="48">
        <v>0</v>
      </c>
      <c r="ET215" s="49">
        <v>0</v>
      </c>
      <c r="EU215" s="48">
        <v>0</v>
      </c>
      <c r="EV215" s="49">
        <v>0</v>
      </c>
      <c r="EW215" s="48">
        <v>0</v>
      </c>
      <c r="EX215" s="49">
        <v>0</v>
      </c>
      <c r="EY215" s="48">
        <v>0</v>
      </c>
      <c r="EZ215" s="49">
        <v>0</v>
      </c>
      <c r="FA215" s="48">
        <v>0</v>
      </c>
      <c r="FB215" s="49">
        <v>0</v>
      </c>
      <c r="FC215" s="50">
        <v>0</v>
      </c>
      <c r="FD215" s="3"/>
      <c r="FE215" s="35"/>
      <c r="FF215" s="3"/>
      <c r="FG215" s="36"/>
      <c r="FI215" s="51" t="b">
        <v>1</v>
      </c>
    </row>
    <row r="216" spans="2:165" hidden="1" outlineLevel="1">
      <c r="B216" s="52">
        <v>203</v>
      </c>
      <c r="C216" s="73" t="s">
        <v>54</v>
      </c>
      <c r="E216" s="54">
        <v>0</v>
      </c>
      <c r="F216" s="55">
        <v>0</v>
      </c>
      <c r="G216" s="56">
        <v>0</v>
      </c>
      <c r="H216" s="55">
        <v>0</v>
      </c>
      <c r="I216" s="56">
        <v>0</v>
      </c>
      <c r="J216" s="55">
        <v>0</v>
      </c>
      <c r="K216" s="56">
        <v>0</v>
      </c>
      <c r="L216" s="55">
        <v>0</v>
      </c>
      <c r="M216" s="56">
        <v>0</v>
      </c>
      <c r="N216" s="55">
        <v>0</v>
      </c>
      <c r="O216" s="56">
        <v>0</v>
      </c>
      <c r="P216" s="55">
        <v>0</v>
      </c>
      <c r="Q216" s="56">
        <v>0</v>
      </c>
      <c r="R216" s="55">
        <v>0</v>
      </c>
      <c r="S216" s="56">
        <v>0</v>
      </c>
      <c r="T216" s="55">
        <v>0</v>
      </c>
      <c r="U216" s="56">
        <v>0</v>
      </c>
      <c r="V216" s="55">
        <v>0</v>
      </c>
      <c r="W216" s="56">
        <v>0</v>
      </c>
      <c r="X216" s="55">
        <v>0</v>
      </c>
      <c r="Y216" s="56">
        <v>0</v>
      </c>
      <c r="Z216" s="55">
        <v>0</v>
      </c>
      <c r="AA216" s="56">
        <v>0</v>
      </c>
      <c r="AB216" s="55">
        <v>0</v>
      </c>
      <c r="AC216" s="56">
        <v>0</v>
      </c>
      <c r="AD216" s="55">
        <v>0</v>
      </c>
      <c r="AE216" s="56">
        <v>0</v>
      </c>
      <c r="AF216" s="55">
        <v>0</v>
      </c>
      <c r="AG216" s="56">
        <v>0</v>
      </c>
      <c r="AH216" s="55">
        <v>0</v>
      </c>
      <c r="AI216" s="56">
        <v>0</v>
      </c>
      <c r="AJ216" s="55">
        <v>0</v>
      </c>
      <c r="AK216" s="56">
        <v>0</v>
      </c>
      <c r="AL216" s="55">
        <v>0</v>
      </c>
      <c r="AM216" s="56">
        <v>0</v>
      </c>
      <c r="AN216" s="57">
        <v>0</v>
      </c>
      <c r="AO216" s="3"/>
      <c r="AP216" s="21"/>
      <c r="AQ216" s="3"/>
      <c r="AR216" s="54">
        <v>0</v>
      </c>
      <c r="AS216" s="55">
        <v>0</v>
      </c>
      <c r="AT216" s="56">
        <v>0</v>
      </c>
      <c r="AU216" s="55">
        <v>0</v>
      </c>
      <c r="AV216" s="56">
        <v>0</v>
      </c>
      <c r="AW216" s="55">
        <v>0</v>
      </c>
      <c r="AX216" s="56">
        <v>0</v>
      </c>
      <c r="AY216" s="55">
        <v>0</v>
      </c>
      <c r="AZ216" s="56">
        <v>0</v>
      </c>
      <c r="BA216" s="55">
        <v>0</v>
      </c>
      <c r="BB216" s="56">
        <v>0</v>
      </c>
      <c r="BC216" s="55">
        <v>0</v>
      </c>
      <c r="BD216" s="56">
        <v>0</v>
      </c>
      <c r="BE216" s="55">
        <v>0</v>
      </c>
      <c r="BF216" s="56">
        <v>0</v>
      </c>
      <c r="BG216" s="55">
        <v>0</v>
      </c>
      <c r="BH216" s="56">
        <v>0</v>
      </c>
      <c r="BI216" s="55">
        <v>0</v>
      </c>
      <c r="BJ216" s="56">
        <v>0</v>
      </c>
      <c r="BK216" s="55">
        <v>0</v>
      </c>
      <c r="BL216" s="56">
        <v>0</v>
      </c>
      <c r="BM216" s="55">
        <v>0</v>
      </c>
      <c r="BN216" s="56">
        <v>0</v>
      </c>
      <c r="BO216" s="55">
        <v>0</v>
      </c>
      <c r="BP216" s="56">
        <v>0</v>
      </c>
      <c r="BQ216" s="55">
        <v>0</v>
      </c>
      <c r="BR216" s="56">
        <v>0</v>
      </c>
      <c r="BS216" s="55">
        <v>0</v>
      </c>
      <c r="BT216" s="56">
        <v>0</v>
      </c>
      <c r="BU216" s="55">
        <v>0</v>
      </c>
      <c r="BV216" s="56">
        <v>0</v>
      </c>
      <c r="BW216" s="55">
        <v>0</v>
      </c>
      <c r="BX216" s="56">
        <v>0</v>
      </c>
      <c r="BY216" s="55">
        <v>0</v>
      </c>
      <c r="BZ216" s="56">
        <v>0</v>
      </c>
      <c r="CA216" s="57">
        <v>0</v>
      </c>
      <c r="CB216" s="3"/>
      <c r="CC216" s="32"/>
      <c r="CD216" s="3"/>
      <c r="CE216" s="33"/>
      <c r="CF216" s="3"/>
      <c r="CG216" s="54">
        <v>0</v>
      </c>
      <c r="CH216" s="55">
        <v>0</v>
      </c>
      <c r="CI216" s="56">
        <v>0</v>
      </c>
      <c r="CJ216" s="55">
        <v>0</v>
      </c>
      <c r="CK216" s="56">
        <v>0</v>
      </c>
      <c r="CL216" s="55">
        <v>0</v>
      </c>
      <c r="CM216" s="56">
        <v>0</v>
      </c>
      <c r="CN216" s="55">
        <v>0</v>
      </c>
      <c r="CO216" s="56">
        <v>0</v>
      </c>
      <c r="CP216" s="55">
        <v>0</v>
      </c>
      <c r="CQ216" s="56">
        <v>0</v>
      </c>
      <c r="CR216" s="55">
        <v>0</v>
      </c>
      <c r="CS216" s="56">
        <v>0</v>
      </c>
      <c r="CT216" s="55">
        <v>0</v>
      </c>
      <c r="CU216" s="56">
        <v>0</v>
      </c>
      <c r="CV216" s="55">
        <v>0</v>
      </c>
      <c r="CW216" s="56">
        <v>0</v>
      </c>
      <c r="CX216" s="55">
        <v>0</v>
      </c>
      <c r="CY216" s="56">
        <v>0</v>
      </c>
      <c r="CZ216" s="55">
        <v>0</v>
      </c>
      <c r="DA216" s="56">
        <v>0</v>
      </c>
      <c r="DB216" s="55">
        <v>0</v>
      </c>
      <c r="DC216" s="56">
        <v>0</v>
      </c>
      <c r="DD216" s="55">
        <v>0</v>
      </c>
      <c r="DE216" s="56">
        <v>0</v>
      </c>
      <c r="DF216" s="55">
        <v>0</v>
      </c>
      <c r="DG216" s="56">
        <v>0</v>
      </c>
      <c r="DH216" s="55">
        <v>0</v>
      </c>
      <c r="DI216" s="56">
        <v>0</v>
      </c>
      <c r="DJ216" s="55">
        <v>0</v>
      </c>
      <c r="DK216" s="56">
        <v>0</v>
      </c>
      <c r="DL216" s="55">
        <v>0</v>
      </c>
      <c r="DM216" s="56">
        <v>0</v>
      </c>
      <c r="DN216" s="55">
        <v>0</v>
      </c>
      <c r="DO216" s="56">
        <v>0</v>
      </c>
      <c r="DP216" s="57">
        <v>0</v>
      </c>
      <c r="DQ216" s="3"/>
      <c r="DR216" s="34"/>
      <c r="DS216" s="3"/>
      <c r="DT216" s="54">
        <v>0</v>
      </c>
      <c r="DU216" s="55">
        <v>0</v>
      </c>
      <c r="DV216" s="56">
        <v>0</v>
      </c>
      <c r="DW216" s="55">
        <v>0</v>
      </c>
      <c r="DX216" s="56">
        <v>0</v>
      </c>
      <c r="DY216" s="55">
        <v>0</v>
      </c>
      <c r="DZ216" s="56">
        <v>0</v>
      </c>
      <c r="EA216" s="55">
        <v>0</v>
      </c>
      <c r="EB216" s="56">
        <v>0</v>
      </c>
      <c r="EC216" s="55">
        <v>0</v>
      </c>
      <c r="ED216" s="56">
        <v>0</v>
      </c>
      <c r="EE216" s="55">
        <v>0</v>
      </c>
      <c r="EF216" s="56">
        <v>0</v>
      </c>
      <c r="EG216" s="55">
        <v>0</v>
      </c>
      <c r="EH216" s="56">
        <v>0</v>
      </c>
      <c r="EI216" s="55">
        <v>0</v>
      </c>
      <c r="EJ216" s="56">
        <v>0</v>
      </c>
      <c r="EK216" s="55">
        <v>0</v>
      </c>
      <c r="EL216" s="56">
        <v>0</v>
      </c>
      <c r="EM216" s="55">
        <v>0</v>
      </c>
      <c r="EN216" s="56">
        <v>0</v>
      </c>
      <c r="EO216" s="55">
        <v>0</v>
      </c>
      <c r="EP216" s="56">
        <v>0</v>
      </c>
      <c r="EQ216" s="55">
        <v>0</v>
      </c>
      <c r="ER216" s="56">
        <v>0</v>
      </c>
      <c r="ES216" s="55">
        <v>0</v>
      </c>
      <c r="ET216" s="56">
        <v>0</v>
      </c>
      <c r="EU216" s="55">
        <v>0</v>
      </c>
      <c r="EV216" s="56">
        <v>0</v>
      </c>
      <c r="EW216" s="55">
        <v>0</v>
      </c>
      <c r="EX216" s="56">
        <v>0</v>
      </c>
      <c r="EY216" s="55">
        <v>0</v>
      </c>
      <c r="EZ216" s="56">
        <v>0</v>
      </c>
      <c r="FA216" s="55">
        <v>0</v>
      </c>
      <c r="FB216" s="56">
        <v>0</v>
      </c>
      <c r="FC216" s="57">
        <v>0</v>
      </c>
      <c r="FD216" s="3"/>
      <c r="FE216" s="35"/>
      <c r="FF216" s="3"/>
      <c r="FG216" s="36"/>
      <c r="FI216" s="58" t="b">
        <v>1</v>
      </c>
    </row>
    <row r="217" spans="2:165" hidden="1" outlineLevel="1">
      <c r="B217" s="45">
        <v>204</v>
      </c>
      <c r="C217" s="74" t="s">
        <v>55</v>
      </c>
      <c r="E217" s="47">
        <v>0</v>
      </c>
      <c r="F217" s="48">
        <v>0</v>
      </c>
      <c r="G217" s="49">
        <v>0</v>
      </c>
      <c r="H217" s="48">
        <v>0</v>
      </c>
      <c r="I217" s="49">
        <v>0</v>
      </c>
      <c r="J217" s="48">
        <v>0</v>
      </c>
      <c r="K217" s="49">
        <v>0</v>
      </c>
      <c r="L217" s="48">
        <v>0</v>
      </c>
      <c r="M217" s="49">
        <v>0</v>
      </c>
      <c r="N217" s="48">
        <v>0</v>
      </c>
      <c r="O217" s="49">
        <v>0</v>
      </c>
      <c r="P217" s="48">
        <v>0</v>
      </c>
      <c r="Q217" s="49">
        <v>0</v>
      </c>
      <c r="R217" s="48">
        <v>0</v>
      </c>
      <c r="S217" s="49">
        <v>0</v>
      </c>
      <c r="T217" s="48">
        <v>0</v>
      </c>
      <c r="U217" s="49">
        <v>0</v>
      </c>
      <c r="V217" s="48">
        <v>0</v>
      </c>
      <c r="W217" s="49">
        <v>0</v>
      </c>
      <c r="X217" s="48">
        <v>0</v>
      </c>
      <c r="Y217" s="49">
        <v>0</v>
      </c>
      <c r="Z217" s="48">
        <v>0</v>
      </c>
      <c r="AA217" s="49">
        <v>0</v>
      </c>
      <c r="AB217" s="48">
        <v>0</v>
      </c>
      <c r="AC217" s="49">
        <v>0</v>
      </c>
      <c r="AD217" s="48">
        <v>0</v>
      </c>
      <c r="AE217" s="49">
        <v>0</v>
      </c>
      <c r="AF217" s="48">
        <v>0</v>
      </c>
      <c r="AG217" s="49">
        <v>0</v>
      </c>
      <c r="AH217" s="48">
        <v>0</v>
      </c>
      <c r="AI217" s="49">
        <v>0</v>
      </c>
      <c r="AJ217" s="48">
        <v>0</v>
      </c>
      <c r="AK217" s="49">
        <v>0</v>
      </c>
      <c r="AL217" s="48">
        <v>0</v>
      </c>
      <c r="AM217" s="49">
        <v>0</v>
      </c>
      <c r="AN217" s="50">
        <v>0</v>
      </c>
      <c r="AO217" s="3"/>
      <c r="AP217" s="21"/>
      <c r="AQ217" s="3"/>
      <c r="AR217" s="47">
        <v>0</v>
      </c>
      <c r="AS217" s="48">
        <v>0</v>
      </c>
      <c r="AT217" s="49">
        <v>0</v>
      </c>
      <c r="AU217" s="48">
        <v>0</v>
      </c>
      <c r="AV217" s="49">
        <v>0</v>
      </c>
      <c r="AW217" s="48">
        <v>0</v>
      </c>
      <c r="AX217" s="49">
        <v>0</v>
      </c>
      <c r="AY217" s="48">
        <v>0</v>
      </c>
      <c r="AZ217" s="49">
        <v>0</v>
      </c>
      <c r="BA217" s="48">
        <v>0</v>
      </c>
      <c r="BB217" s="49">
        <v>0</v>
      </c>
      <c r="BC217" s="48">
        <v>0</v>
      </c>
      <c r="BD217" s="49">
        <v>0</v>
      </c>
      <c r="BE217" s="48">
        <v>0</v>
      </c>
      <c r="BF217" s="49">
        <v>0</v>
      </c>
      <c r="BG217" s="48">
        <v>0</v>
      </c>
      <c r="BH217" s="49">
        <v>0</v>
      </c>
      <c r="BI217" s="48">
        <v>0</v>
      </c>
      <c r="BJ217" s="49">
        <v>0</v>
      </c>
      <c r="BK217" s="48">
        <v>0</v>
      </c>
      <c r="BL217" s="49">
        <v>0</v>
      </c>
      <c r="BM217" s="48">
        <v>0</v>
      </c>
      <c r="BN217" s="49">
        <v>0</v>
      </c>
      <c r="BO217" s="48">
        <v>0</v>
      </c>
      <c r="BP217" s="49">
        <v>0</v>
      </c>
      <c r="BQ217" s="48">
        <v>0</v>
      </c>
      <c r="BR217" s="49">
        <v>0</v>
      </c>
      <c r="BS217" s="48">
        <v>0</v>
      </c>
      <c r="BT217" s="49">
        <v>0</v>
      </c>
      <c r="BU217" s="48">
        <v>0</v>
      </c>
      <c r="BV217" s="49">
        <v>0</v>
      </c>
      <c r="BW217" s="48">
        <v>0</v>
      </c>
      <c r="BX217" s="49">
        <v>0</v>
      </c>
      <c r="BY217" s="48">
        <v>0</v>
      </c>
      <c r="BZ217" s="49">
        <v>0</v>
      </c>
      <c r="CA217" s="50">
        <v>0</v>
      </c>
      <c r="CB217" s="3"/>
      <c r="CC217" s="32"/>
      <c r="CD217" s="3"/>
      <c r="CE217" s="33"/>
      <c r="CF217" s="3"/>
      <c r="CG217" s="47">
        <v>0</v>
      </c>
      <c r="CH217" s="48">
        <v>0</v>
      </c>
      <c r="CI217" s="49">
        <v>0</v>
      </c>
      <c r="CJ217" s="48">
        <v>0</v>
      </c>
      <c r="CK217" s="49">
        <v>0</v>
      </c>
      <c r="CL217" s="48">
        <v>0</v>
      </c>
      <c r="CM217" s="49">
        <v>0</v>
      </c>
      <c r="CN217" s="48">
        <v>0</v>
      </c>
      <c r="CO217" s="49">
        <v>0</v>
      </c>
      <c r="CP217" s="48">
        <v>0</v>
      </c>
      <c r="CQ217" s="49">
        <v>0</v>
      </c>
      <c r="CR217" s="48">
        <v>0</v>
      </c>
      <c r="CS217" s="49">
        <v>0</v>
      </c>
      <c r="CT217" s="48">
        <v>0</v>
      </c>
      <c r="CU217" s="49">
        <v>0</v>
      </c>
      <c r="CV217" s="48">
        <v>0</v>
      </c>
      <c r="CW217" s="49">
        <v>0</v>
      </c>
      <c r="CX217" s="48">
        <v>0</v>
      </c>
      <c r="CY217" s="49">
        <v>0</v>
      </c>
      <c r="CZ217" s="48">
        <v>0</v>
      </c>
      <c r="DA217" s="49">
        <v>0</v>
      </c>
      <c r="DB217" s="48">
        <v>0</v>
      </c>
      <c r="DC217" s="49">
        <v>0</v>
      </c>
      <c r="DD217" s="48">
        <v>0</v>
      </c>
      <c r="DE217" s="49">
        <v>0</v>
      </c>
      <c r="DF217" s="48">
        <v>0</v>
      </c>
      <c r="DG217" s="49">
        <v>0</v>
      </c>
      <c r="DH217" s="48">
        <v>0</v>
      </c>
      <c r="DI217" s="49">
        <v>0</v>
      </c>
      <c r="DJ217" s="48">
        <v>0</v>
      </c>
      <c r="DK217" s="49">
        <v>0</v>
      </c>
      <c r="DL217" s="48">
        <v>0</v>
      </c>
      <c r="DM217" s="49">
        <v>0</v>
      </c>
      <c r="DN217" s="48">
        <v>0</v>
      </c>
      <c r="DO217" s="49">
        <v>0</v>
      </c>
      <c r="DP217" s="50">
        <v>0</v>
      </c>
      <c r="DQ217" s="3"/>
      <c r="DR217" s="34"/>
      <c r="DS217" s="3"/>
      <c r="DT217" s="47">
        <v>0</v>
      </c>
      <c r="DU217" s="48">
        <v>0</v>
      </c>
      <c r="DV217" s="49">
        <v>0</v>
      </c>
      <c r="DW217" s="48">
        <v>0</v>
      </c>
      <c r="DX217" s="49">
        <v>0</v>
      </c>
      <c r="DY217" s="48">
        <v>0</v>
      </c>
      <c r="DZ217" s="49">
        <v>0</v>
      </c>
      <c r="EA217" s="48">
        <v>0</v>
      </c>
      <c r="EB217" s="49">
        <v>0</v>
      </c>
      <c r="EC217" s="48">
        <v>0</v>
      </c>
      <c r="ED217" s="49">
        <v>0</v>
      </c>
      <c r="EE217" s="48">
        <v>0</v>
      </c>
      <c r="EF217" s="49">
        <v>0</v>
      </c>
      <c r="EG217" s="48">
        <v>0</v>
      </c>
      <c r="EH217" s="49">
        <v>0</v>
      </c>
      <c r="EI217" s="48">
        <v>0</v>
      </c>
      <c r="EJ217" s="49">
        <v>0</v>
      </c>
      <c r="EK217" s="48">
        <v>0</v>
      </c>
      <c r="EL217" s="49">
        <v>0</v>
      </c>
      <c r="EM217" s="48">
        <v>0</v>
      </c>
      <c r="EN217" s="49">
        <v>0</v>
      </c>
      <c r="EO217" s="48">
        <v>0</v>
      </c>
      <c r="EP217" s="49">
        <v>0</v>
      </c>
      <c r="EQ217" s="48">
        <v>0</v>
      </c>
      <c r="ER217" s="49">
        <v>0</v>
      </c>
      <c r="ES217" s="48">
        <v>0</v>
      </c>
      <c r="ET217" s="49">
        <v>0</v>
      </c>
      <c r="EU217" s="48">
        <v>0</v>
      </c>
      <c r="EV217" s="49">
        <v>0</v>
      </c>
      <c r="EW217" s="48">
        <v>0</v>
      </c>
      <c r="EX217" s="49">
        <v>0</v>
      </c>
      <c r="EY217" s="48">
        <v>0</v>
      </c>
      <c r="EZ217" s="49">
        <v>0</v>
      </c>
      <c r="FA217" s="48">
        <v>0</v>
      </c>
      <c r="FB217" s="49">
        <v>0</v>
      </c>
      <c r="FC217" s="50">
        <v>0</v>
      </c>
      <c r="FD217" s="3"/>
      <c r="FE217" s="35"/>
      <c r="FF217" s="3"/>
      <c r="FG217" s="36"/>
      <c r="FI217" s="51" t="b">
        <v>1</v>
      </c>
    </row>
    <row r="218" spans="2:165" hidden="1" outlineLevel="1">
      <c r="B218" s="52">
        <v>205</v>
      </c>
      <c r="C218" s="73" t="s">
        <v>56</v>
      </c>
      <c r="E218" s="54">
        <v>0</v>
      </c>
      <c r="F218" s="55">
        <v>0</v>
      </c>
      <c r="G218" s="56">
        <v>0</v>
      </c>
      <c r="H218" s="55">
        <v>0</v>
      </c>
      <c r="I218" s="56">
        <v>0</v>
      </c>
      <c r="J218" s="55">
        <v>0</v>
      </c>
      <c r="K218" s="56">
        <v>0</v>
      </c>
      <c r="L218" s="55">
        <v>0</v>
      </c>
      <c r="M218" s="56">
        <v>0</v>
      </c>
      <c r="N218" s="55">
        <v>0</v>
      </c>
      <c r="O218" s="56">
        <v>0</v>
      </c>
      <c r="P218" s="55">
        <v>0</v>
      </c>
      <c r="Q218" s="56">
        <v>0</v>
      </c>
      <c r="R218" s="55">
        <v>0</v>
      </c>
      <c r="S218" s="56">
        <v>0</v>
      </c>
      <c r="T218" s="55">
        <v>0</v>
      </c>
      <c r="U218" s="56">
        <v>0</v>
      </c>
      <c r="V218" s="55">
        <v>0</v>
      </c>
      <c r="W218" s="56">
        <v>0</v>
      </c>
      <c r="X218" s="55">
        <v>0</v>
      </c>
      <c r="Y218" s="56">
        <v>0</v>
      </c>
      <c r="Z218" s="55">
        <v>0</v>
      </c>
      <c r="AA218" s="56">
        <v>0</v>
      </c>
      <c r="AB218" s="55">
        <v>0</v>
      </c>
      <c r="AC218" s="56">
        <v>0</v>
      </c>
      <c r="AD218" s="55">
        <v>0</v>
      </c>
      <c r="AE218" s="56">
        <v>0</v>
      </c>
      <c r="AF218" s="55">
        <v>0</v>
      </c>
      <c r="AG218" s="56">
        <v>0</v>
      </c>
      <c r="AH218" s="55">
        <v>0</v>
      </c>
      <c r="AI218" s="56">
        <v>0</v>
      </c>
      <c r="AJ218" s="55">
        <v>0</v>
      </c>
      <c r="AK218" s="56">
        <v>0</v>
      </c>
      <c r="AL218" s="55">
        <v>0</v>
      </c>
      <c r="AM218" s="56">
        <v>0</v>
      </c>
      <c r="AN218" s="57">
        <v>0</v>
      </c>
      <c r="AO218" s="3"/>
      <c r="AP218" s="21"/>
      <c r="AQ218" s="3"/>
      <c r="AR218" s="54">
        <v>0</v>
      </c>
      <c r="AS218" s="55">
        <v>0</v>
      </c>
      <c r="AT218" s="56">
        <v>0</v>
      </c>
      <c r="AU218" s="55">
        <v>0</v>
      </c>
      <c r="AV218" s="56">
        <v>0</v>
      </c>
      <c r="AW218" s="55">
        <v>0</v>
      </c>
      <c r="AX218" s="56">
        <v>0</v>
      </c>
      <c r="AY218" s="55">
        <v>0</v>
      </c>
      <c r="AZ218" s="56">
        <v>0</v>
      </c>
      <c r="BA218" s="55">
        <v>0</v>
      </c>
      <c r="BB218" s="56">
        <v>0</v>
      </c>
      <c r="BC218" s="55">
        <v>0</v>
      </c>
      <c r="BD218" s="56">
        <v>0</v>
      </c>
      <c r="BE218" s="55">
        <v>0</v>
      </c>
      <c r="BF218" s="56">
        <v>0</v>
      </c>
      <c r="BG218" s="55">
        <v>0</v>
      </c>
      <c r="BH218" s="56">
        <v>0</v>
      </c>
      <c r="BI218" s="55">
        <v>0</v>
      </c>
      <c r="BJ218" s="56">
        <v>0</v>
      </c>
      <c r="BK218" s="55">
        <v>0</v>
      </c>
      <c r="BL218" s="56">
        <v>0</v>
      </c>
      <c r="BM218" s="55">
        <v>0</v>
      </c>
      <c r="BN218" s="56">
        <v>0</v>
      </c>
      <c r="BO218" s="55">
        <v>0</v>
      </c>
      <c r="BP218" s="56">
        <v>0</v>
      </c>
      <c r="BQ218" s="55">
        <v>0</v>
      </c>
      <c r="BR218" s="56">
        <v>0</v>
      </c>
      <c r="BS218" s="55">
        <v>0</v>
      </c>
      <c r="BT218" s="56">
        <v>0</v>
      </c>
      <c r="BU218" s="55">
        <v>0</v>
      </c>
      <c r="BV218" s="56">
        <v>0</v>
      </c>
      <c r="BW218" s="55">
        <v>0</v>
      </c>
      <c r="BX218" s="56">
        <v>0</v>
      </c>
      <c r="BY218" s="55">
        <v>0</v>
      </c>
      <c r="BZ218" s="56">
        <v>0</v>
      </c>
      <c r="CA218" s="57">
        <v>0</v>
      </c>
      <c r="CB218" s="3"/>
      <c r="CC218" s="32"/>
      <c r="CD218" s="3"/>
      <c r="CE218" s="33"/>
      <c r="CF218" s="3"/>
      <c r="CG218" s="54">
        <v>0</v>
      </c>
      <c r="CH218" s="55">
        <v>0</v>
      </c>
      <c r="CI218" s="56">
        <v>0</v>
      </c>
      <c r="CJ218" s="55">
        <v>0</v>
      </c>
      <c r="CK218" s="56">
        <v>0</v>
      </c>
      <c r="CL218" s="55">
        <v>0</v>
      </c>
      <c r="CM218" s="56">
        <v>0</v>
      </c>
      <c r="CN218" s="55">
        <v>0</v>
      </c>
      <c r="CO218" s="56">
        <v>0</v>
      </c>
      <c r="CP218" s="55">
        <v>0</v>
      </c>
      <c r="CQ218" s="56">
        <v>0</v>
      </c>
      <c r="CR218" s="55">
        <v>0</v>
      </c>
      <c r="CS218" s="56">
        <v>0</v>
      </c>
      <c r="CT218" s="55">
        <v>0</v>
      </c>
      <c r="CU218" s="56">
        <v>0</v>
      </c>
      <c r="CV218" s="55">
        <v>0</v>
      </c>
      <c r="CW218" s="56">
        <v>0</v>
      </c>
      <c r="CX218" s="55">
        <v>0</v>
      </c>
      <c r="CY218" s="56">
        <v>0</v>
      </c>
      <c r="CZ218" s="55">
        <v>0</v>
      </c>
      <c r="DA218" s="56">
        <v>0</v>
      </c>
      <c r="DB218" s="55">
        <v>0</v>
      </c>
      <c r="DC218" s="56">
        <v>0</v>
      </c>
      <c r="DD218" s="55">
        <v>0</v>
      </c>
      <c r="DE218" s="56">
        <v>0</v>
      </c>
      <c r="DF218" s="55">
        <v>0</v>
      </c>
      <c r="DG218" s="56">
        <v>0</v>
      </c>
      <c r="DH218" s="55">
        <v>0</v>
      </c>
      <c r="DI218" s="56">
        <v>0</v>
      </c>
      <c r="DJ218" s="55">
        <v>0</v>
      </c>
      <c r="DK218" s="56">
        <v>0</v>
      </c>
      <c r="DL218" s="55">
        <v>0</v>
      </c>
      <c r="DM218" s="56">
        <v>0</v>
      </c>
      <c r="DN218" s="55">
        <v>0</v>
      </c>
      <c r="DO218" s="56">
        <v>0</v>
      </c>
      <c r="DP218" s="57">
        <v>0</v>
      </c>
      <c r="DQ218" s="3"/>
      <c r="DR218" s="34"/>
      <c r="DS218" s="3"/>
      <c r="DT218" s="54">
        <v>0</v>
      </c>
      <c r="DU218" s="55">
        <v>0</v>
      </c>
      <c r="DV218" s="56">
        <v>0</v>
      </c>
      <c r="DW218" s="55">
        <v>0</v>
      </c>
      <c r="DX218" s="56">
        <v>0</v>
      </c>
      <c r="DY218" s="55">
        <v>0</v>
      </c>
      <c r="DZ218" s="56">
        <v>0</v>
      </c>
      <c r="EA218" s="55">
        <v>0</v>
      </c>
      <c r="EB218" s="56">
        <v>0</v>
      </c>
      <c r="EC218" s="55">
        <v>0</v>
      </c>
      <c r="ED218" s="56">
        <v>0</v>
      </c>
      <c r="EE218" s="55">
        <v>0</v>
      </c>
      <c r="EF218" s="56">
        <v>0</v>
      </c>
      <c r="EG218" s="55">
        <v>0</v>
      </c>
      <c r="EH218" s="56">
        <v>0</v>
      </c>
      <c r="EI218" s="55">
        <v>0</v>
      </c>
      <c r="EJ218" s="56">
        <v>0</v>
      </c>
      <c r="EK218" s="55">
        <v>0</v>
      </c>
      <c r="EL218" s="56">
        <v>0</v>
      </c>
      <c r="EM218" s="55">
        <v>0</v>
      </c>
      <c r="EN218" s="56">
        <v>0</v>
      </c>
      <c r="EO218" s="55">
        <v>0</v>
      </c>
      <c r="EP218" s="56">
        <v>0</v>
      </c>
      <c r="EQ218" s="55">
        <v>0</v>
      </c>
      <c r="ER218" s="56">
        <v>0</v>
      </c>
      <c r="ES218" s="55">
        <v>0</v>
      </c>
      <c r="ET218" s="56">
        <v>0</v>
      </c>
      <c r="EU218" s="55">
        <v>0</v>
      </c>
      <c r="EV218" s="56">
        <v>0</v>
      </c>
      <c r="EW218" s="55">
        <v>0</v>
      </c>
      <c r="EX218" s="56">
        <v>0</v>
      </c>
      <c r="EY218" s="55">
        <v>0</v>
      </c>
      <c r="EZ218" s="56">
        <v>0</v>
      </c>
      <c r="FA218" s="55">
        <v>0</v>
      </c>
      <c r="FB218" s="56">
        <v>0</v>
      </c>
      <c r="FC218" s="57">
        <v>0</v>
      </c>
      <c r="FD218" s="3"/>
      <c r="FE218" s="35"/>
      <c r="FF218" s="3"/>
      <c r="FG218" s="36"/>
      <c r="FI218" s="58" t="b">
        <v>1</v>
      </c>
    </row>
    <row r="219" spans="2:165" hidden="1" outlineLevel="1">
      <c r="B219" s="45">
        <v>206</v>
      </c>
      <c r="C219" s="74" t="s">
        <v>57</v>
      </c>
      <c r="E219" s="47">
        <v>0</v>
      </c>
      <c r="F219" s="48">
        <v>0</v>
      </c>
      <c r="G219" s="49">
        <v>0</v>
      </c>
      <c r="H219" s="48">
        <v>0</v>
      </c>
      <c r="I219" s="49">
        <v>0</v>
      </c>
      <c r="J219" s="48">
        <v>0</v>
      </c>
      <c r="K219" s="49">
        <v>0</v>
      </c>
      <c r="L219" s="48">
        <v>0</v>
      </c>
      <c r="M219" s="49">
        <v>0</v>
      </c>
      <c r="N219" s="48">
        <v>0</v>
      </c>
      <c r="O219" s="49">
        <v>0</v>
      </c>
      <c r="P219" s="48">
        <v>0</v>
      </c>
      <c r="Q219" s="49">
        <v>0</v>
      </c>
      <c r="R219" s="48">
        <v>0</v>
      </c>
      <c r="S219" s="49">
        <v>0</v>
      </c>
      <c r="T219" s="48">
        <v>0</v>
      </c>
      <c r="U219" s="49">
        <v>0</v>
      </c>
      <c r="V219" s="48">
        <v>0</v>
      </c>
      <c r="W219" s="49">
        <v>0</v>
      </c>
      <c r="X219" s="48">
        <v>0</v>
      </c>
      <c r="Y219" s="49">
        <v>0</v>
      </c>
      <c r="Z219" s="48">
        <v>0</v>
      </c>
      <c r="AA219" s="49">
        <v>0</v>
      </c>
      <c r="AB219" s="48">
        <v>0</v>
      </c>
      <c r="AC219" s="49">
        <v>0</v>
      </c>
      <c r="AD219" s="48">
        <v>0</v>
      </c>
      <c r="AE219" s="49">
        <v>0</v>
      </c>
      <c r="AF219" s="48">
        <v>0</v>
      </c>
      <c r="AG219" s="49">
        <v>0</v>
      </c>
      <c r="AH219" s="48">
        <v>0</v>
      </c>
      <c r="AI219" s="49">
        <v>0</v>
      </c>
      <c r="AJ219" s="48">
        <v>0</v>
      </c>
      <c r="AK219" s="49">
        <v>0</v>
      </c>
      <c r="AL219" s="48">
        <v>0</v>
      </c>
      <c r="AM219" s="49">
        <v>0</v>
      </c>
      <c r="AN219" s="50">
        <v>0</v>
      </c>
      <c r="AO219" s="3"/>
      <c r="AP219" s="21"/>
      <c r="AQ219" s="3"/>
      <c r="AR219" s="47">
        <v>0</v>
      </c>
      <c r="AS219" s="48">
        <v>0</v>
      </c>
      <c r="AT219" s="49">
        <v>0</v>
      </c>
      <c r="AU219" s="48">
        <v>0</v>
      </c>
      <c r="AV219" s="49">
        <v>0</v>
      </c>
      <c r="AW219" s="48">
        <v>0</v>
      </c>
      <c r="AX219" s="49">
        <v>0</v>
      </c>
      <c r="AY219" s="48">
        <v>0</v>
      </c>
      <c r="AZ219" s="49">
        <v>0</v>
      </c>
      <c r="BA219" s="48">
        <v>0</v>
      </c>
      <c r="BB219" s="49">
        <v>0</v>
      </c>
      <c r="BC219" s="48">
        <v>0</v>
      </c>
      <c r="BD219" s="49">
        <v>0</v>
      </c>
      <c r="BE219" s="48">
        <v>0</v>
      </c>
      <c r="BF219" s="49">
        <v>0</v>
      </c>
      <c r="BG219" s="48">
        <v>0</v>
      </c>
      <c r="BH219" s="49">
        <v>0</v>
      </c>
      <c r="BI219" s="48">
        <v>0</v>
      </c>
      <c r="BJ219" s="49">
        <v>0</v>
      </c>
      <c r="BK219" s="48">
        <v>0</v>
      </c>
      <c r="BL219" s="49">
        <v>0</v>
      </c>
      <c r="BM219" s="48">
        <v>0</v>
      </c>
      <c r="BN219" s="49">
        <v>0</v>
      </c>
      <c r="BO219" s="48">
        <v>0</v>
      </c>
      <c r="BP219" s="49">
        <v>0</v>
      </c>
      <c r="BQ219" s="48">
        <v>0</v>
      </c>
      <c r="BR219" s="49">
        <v>0</v>
      </c>
      <c r="BS219" s="48">
        <v>0</v>
      </c>
      <c r="BT219" s="49">
        <v>0</v>
      </c>
      <c r="BU219" s="48">
        <v>0</v>
      </c>
      <c r="BV219" s="49">
        <v>0</v>
      </c>
      <c r="BW219" s="48">
        <v>0</v>
      </c>
      <c r="BX219" s="49">
        <v>0</v>
      </c>
      <c r="BY219" s="48">
        <v>0</v>
      </c>
      <c r="BZ219" s="49">
        <v>0</v>
      </c>
      <c r="CA219" s="50">
        <v>0</v>
      </c>
      <c r="CB219" s="3"/>
      <c r="CC219" s="32"/>
      <c r="CD219" s="3"/>
      <c r="CE219" s="33"/>
      <c r="CF219" s="3"/>
      <c r="CG219" s="47">
        <v>0</v>
      </c>
      <c r="CH219" s="48">
        <v>0</v>
      </c>
      <c r="CI219" s="49">
        <v>0</v>
      </c>
      <c r="CJ219" s="48">
        <v>0</v>
      </c>
      <c r="CK219" s="49">
        <v>0</v>
      </c>
      <c r="CL219" s="48">
        <v>0</v>
      </c>
      <c r="CM219" s="49">
        <v>0</v>
      </c>
      <c r="CN219" s="48">
        <v>0</v>
      </c>
      <c r="CO219" s="49">
        <v>0</v>
      </c>
      <c r="CP219" s="48">
        <v>0</v>
      </c>
      <c r="CQ219" s="49">
        <v>0</v>
      </c>
      <c r="CR219" s="48">
        <v>0</v>
      </c>
      <c r="CS219" s="49">
        <v>0</v>
      </c>
      <c r="CT219" s="48">
        <v>0</v>
      </c>
      <c r="CU219" s="49">
        <v>0</v>
      </c>
      <c r="CV219" s="48">
        <v>0</v>
      </c>
      <c r="CW219" s="49">
        <v>0</v>
      </c>
      <c r="CX219" s="48">
        <v>0</v>
      </c>
      <c r="CY219" s="49">
        <v>0</v>
      </c>
      <c r="CZ219" s="48">
        <v>0</v>
      </c>
      <c r="DA219" s="49">
        <v>0</v>
      </c>
      <c r="DB219" s="48">
        <v>0</v>
      </c>
      <c r="DC219" s="49">
        <v>0</v>
      </c>
      <c r="DD219" s="48">
        <v>0</v>
      </c>
      <c r="DE219" s="49">
        <v>0</v>
      </c>
      <c r="DF219" s="48">
        <v>0</v>
      </c>
      <c r="DG219" s="49">
        <v>0</v>
      </c>
      <c r="DH219" s="48">
        <v>0</v>
      </c>
      <c r="DI219" s="49">
        <v>0</v>
      </c>
      <c r="DJ219" s="48">
        <v>0</v>
      </c>
      <c r="DK219" s="49">
        <v>0</v>
      </c>
      <c r="DL219" s="48">
        <v>0</v>
      </c>
      <c r="DM219" s="49">
        <v>0</v>
      </c>
      <c r="DN219" s="48">
        <v>0</v>
      </c>
      <c r="DO219" s="49">
        <v>0</v>
      </c>
      <c r="DP219" s="50">
        <v>0</v>
      </c>
      <c r="DQ219" s="3"/>
      <c r="DR219" s="34"/>
      <c r="DS219" s="3"/>
      <c r="DT219" s="47">
        <v>0</v>
      </c>
      <c r="DU219" s="48">
        <v>0</v>
      </c>
      <c r="DV219" s="49">
        <v>0</v>
      </c>
      <c r="DW219" s="48">
        <v>0</v>
      </c>
      <c r="DX219" s="49">
        <v>0</v>
      </c>
      <c r="DY219" s="48">
        <v>0</v>
      </c>
      <c r="DZ219" s="49">
        <v>0</v>
      </c>
      <c r="EA219" s="48">
        <v>0</v>
      </c>
      <c r="EB219" s="49">
        <v>0</v>
      </c>
      <c r="EC219" s="48">
        <v>0</v>
      </c>
      <c r="ED219" s="49">
        <v>0</v>
      </c>
      <c r="EE219" s="48">
        <v>0</v>
      </c>
      <c r="EF219" s="49">
        <v>0</v>
      </c>
      <c r="EG219" s="48">
        <v>0</v>
      </c>
      <c r="EH219" s="49">
        <v>0</v>
      </c>
      <c r="EI219" s="48">
        <v>0</v>
      </c>
      <c r="EJ219" s="49">
        <v>0</v>
      </c>
      <c r="EK219" s="48">
        <v>0</v>
      </c>
      <c r="EL219" s="49">
        <v>0</v>
      </c>
      <c r="EM219" s="48">
        <v>0</v>
      </c>
      <c r="EN219" s="49">
        <v>0</v>
      </c>
      <c r="EO219" s="48">
        <v>0</v>
      </c>
      <c r="EP219" s="49">
        <v>0</v>
      </c>
      <c r="EQ219" s="48">
        <v>0</v>
      </c>
      <c r="ER219" s="49">
        <v>0</v>
      </c>
      <c r="ES219" s="48">
        <v>0</v>
      </c>
      <c r="ET219" s="49">
        <v>0</v>
      </c>
      <c r="EU219" s="48">
        <v>0</v>
      </c>
      <c r="EV219" s="49">
        <v>0</v>
      </c>
      <c r="EW219" s="48">
        <v>0</v>
      </c>
      <c r="EX219" s="49">
        <v>0</v>
      </c>
      <c r="EY219" s="48">
        <v>0</v>
      </c>
      <c r="EZ219" s="49">
        <v>0</v>
      </c>
      <c r="FA219" s="48">
        <v>0</v>
      </c>
      <c r="FB219" s="49">
        <v>0</v>
      </c>
      <c r="FC219" s="50">
        <v>0</v>
      </c>
      <c r="FD219" s="3"/>
      <c r="FE219" s="35"/>
      <c r="FF219" s="3"/>
      <c r="FG219" s="36"/>
      <c r="FI219" s="51" t="b">
        <v>1</v>
      </c>
    </row>
    <row r="220" spans="2:165" hidden="1" outlineLevel="1">
      <c r="B220" s="52">
        <v>207</v>
      </c>
      <c r="C220" s="73" t="s">
        <v>58</v>
      </c>
      <c r="E220" s="54">
        <v>0</v>
      </c>
      <c r="F220" s="55">
        <v>0</v>
      </c>
      <c r="G220" s="56">
        <v>0</v>
      </c>
      <c r="H220" s="55">
        <v>0</v>
      </c>
      <c r="I220" s="56">
        <v>0</v>
      </c>
      <c r="J220" s="55">
        <v>0</v>
      </c>
      <c r="K220" s="56">
        <v>0</v>
      </c>
      <c r="L220" s="55">
        <v>0</v>
      </c>
      <c r="M220" s="56">
        <v>0</v>
      </c>
      <c r="N220" s="55">
        <v>0</v>
      </c>
      <c r="O220" s="56">
        <v>0</v>
      </c>
      <c r="P220" s="55">
        <v>0</v>
      </c>
      <c r="Q220" s="56">
        <v>0</v>
      </c>
      <c r="R220" s="55">
        <v>0</v>
      </c>
      <c r="S220" s="56">
        <v>0</v>
      </c>
      <c r="T220" s="55">
        <v>0</v>
      </c>
      <c r="U220" s="56">
        <v>0</v>
      </c>
      <c r="V220" s="55">
        <v>0</v>
      </c>
      <c r="W220" s="56">
        <v>0</v>
      </c>
      <c r="X220" s="55">
        <v>0</v>
      </c>
      <c r="Y220" s="56">
        <v>0</v>
      </c>
      <c r="Z220" s="55">
        <v>0</v>
      </c>
      <c r="AA220" s="56">
        <v>0</v>
      </c>
      <c r="AB220" s="55">
        <v>0</v>
      </c>
      <c r="AC220" s="56">
        <v>0</v>
      </c>
      <c r="AD220" s="55">
        <v>0</v>
      </c>
      <c r="AE220" s="56">
        <v>0</v>
      </c>
      <c r="AF220" s="55">
        <v>0</v>
      </c>
      <c r="AG220" s="56">
        <v>0</v>
      </c>
      <c r="AH220" s="55">
        <v>0</v>
      </c>
      <c r="AI220" s="56">
        <v>0</v>
      </c>
      <c r="AJ220" s="55">
        <v>0</v>
      </c>
      <c r="AK220" s="56">
        <v>0</v>
      </c>
      <c r="AL220" s="55">
        <v>0</v>
      </c>
      <c r="AM220" s="56">
        <v>0</v>
      </c>
      <c r="AN220" s="57">
        <v>0</v>
      </c>
      <c r="AO220" s="3"/>
      <c r="AP220" s="21"/>
      <c r="AQ220" s="3"/>
      <c r="AR220" s="54">
        <v>0</v>
      </c>
      <c r="AS220" s="55">
        <v>0</v>
      </c>
      <c r="AT220" s="56">
        <v>0</v>
      </c>
      <c r="AU220" s="55">
        <v>0</v>
      </c>
      <c r="AV220" s="56">
        <v>0</v>
      </c>
      <c r="AW220" s="55">
        <v>0</v>
      </c>
      <c r="AX220" s="56">
        <v>0</v>
      </c>
      <c r="AY220" s="55">
        <v>0</v>
      </c>
      <c r="AZ220" s="56">
        <v>0</v>
      </c>
      <c r="BA220" s="55">
        <v>0</v>
      </c>
      <c r="BB220" s="56">
        <v>0</v>
      </c>
      <c r="BC220" s="55">
        <v>0</v>
      </c>
      <c r="BD220" s="56">
        <v>0</v>
      </c>
      <c r="BE220" s="55">
        <v>0</v>
      </c>
      <c r="BF220" s="56">
        <v>0</v>
      </c>
      <c r="BG220" s="55">
        <v>0</v>
      </c>
      <c r="BH220" s="56">
        <v>0</v>
      </c>
      <c r="BI220" s="55">
        <v>0</v>
      </c>
      <c r="BJ220" s="56">
        <v>0</v>
      </c>
      <c r="BK220" s="55">
        <v>0</v>
      </c>
      <c r="BL220" s="56">
        <v>0</v>
      </c>
      <c r="BM220" s="55">
        <v>0</v>
      </c>
      <c r="BN220" s="56">
        <v>0</v>
      </c>
      <c r="BO220" s="55">
        <v>0</v>
      </c>
      <c r="BP220" s="56">
        <v>0</v>
      </c>
      <c r="BQ220" s="55">
        <v>0</v>
      </c>
      <c r="BR220" s="56">
        <v>0</v>
      </c>
      <c r="BS220" s="55">
        <v>0</v>
      </c>
      <c r="BT220" s="56">
        <v>0</v>
      </c>
      <c r="BU220" s="55">
        <v>0</v>
      </c>
      <c r="BV220" s="56">
        <v>0</v>
      </c>
      <c r="BW220" s="55">
        <v>0</v>
      </c>
      <c r="BX220" s="56">
        <v>0</v>
      </c>
      <c r="BY220" s="55">
        <v>0</v>
      </c>
      <c r="BZ220" s="56">
        <v>0</v>
      </c>
      <c r="CA220" s="57">
        <v>0</v>
      </c>
      <c r="CB220" s="3"/>
      <c r="CC220" s="32"/>
      <c r="CD220" s="3"/>
      <c r="CE220" s="33"/>
      <c r="CF220" s="3"/>
      <c r="CG220" s="54">
        <v>0</v>
      </c>
      <c r="CH220" s="55">
        <v>0</v>
      </c>
      <c r="CI220" s="56">
        <v>0</v>
      </c>
      <c r="CJ220" s="55">
        <v>0</v>
      </c>
      <c r="CK220" s="56">
        <v>0</v>
      </c>
      <c r="CL220" s="55">
        <v>0</v>
      </c>
      <c r="CM220" s="56">
        <v>0</v>
      </c>
      <c r="CN220" s="55">
        <v>0</v>
      </c>
      <c r="CO220" s="56">
        <v>0</v>
      </c>
      <c r="CP220" s="55">
        <v>0</v>
      </c>
      <c r="CQ220" s="56">
        <v>0</v>
      </c>
      <c r="CR220" s="55">
        <v>0</v>
      </c>
      <c r="CS220" s="56">
        <v>0</v>
      </c>
      <c r="CT220" s="55">
        <v>0</v>
      </c>
      <c r="CU220" s="56">
        <v>0</v>
      </c>
      <c r="CV220" s="55">
        <v>0</v>
      </c>
      <c r="CW220" s="56">
        <v>0</v>
      </c>
      <c r="CX220" s="55">
        <v>0</v>
      </c>
      <c r="CY220" s="56">
        <v>0</v>
      </c>
      <c r="CZ220" s="55">
        <v>0</v>
      </c>
      <c r="DA220" s="56">
        <v>0</v>
      </c>
      <c r="DB220" s="55">
        <v>0</v>
      </c>
      <c r="DC220" s="56">
        <v>0</v>
      </c>
      <c r="DD220" s="55">
        <v>0</v>
      </c>
      <c r="DE220" s="56">
        <v>0</v>
      </c>
      <c r="DF220" s="55">
        <v>0</v>
      </c>
      <c r="DG220" s="56">
        <v>0</v>
      </c>
      <c r="DH220" s="55">
        <v>0</v>
      </c>
      <c r="DI220" s="56">
        <v>0</v>
      </c>
      <c r="DJ220" s="55">
        <v>0</v>
      </c>
      <c r="DK220" s="56">
        <v>0</v>
      </c>
      <c r="DL220" s="55">
        <v>0</v>
      </c>
      <c r="DM220" s="56">
        <v>0</v>
      </c>
      <c r="DN220" s="55">
        <v>0</v>
      </c>
      <c r="DO220" s="56">
        <v>0</v>
      </c>
      <c r="DP220" s="57">
        <v>0</v>
      </c>
      <c r="DQ220" s="3"/>
      <c r="DR220" s="34"/>
      <c r="DS220" s="3"/>
      <c r="DT220" s="54">
        <v>0</v>
      </c>
      <c r="DU220" s="55">
        <v>0</v>
      </c>
      <c r="DV220" s="56">
        <v>0</v>
      </c>
      <c r="DW220" s="55">
        <v>0</v>
      </c>
      <c r="DX220" s="56">
        <v>0</v>
      </c>
      <c r="DY220" s="55">
        <v>0</v>
      </c>
      <c r="DZ220" s="56">
        <v>0</v>
      </c>
      <c r="EA220" s="55">
        <v>0</v>
      </c>
      <c r="EB220" s="56">
        <v>0</v>
      </c>
      <c r="EC220" s="55">
        <v>0</v>
      </c>
      <c r="ED220" s="56">
        <v>0</v>
      </c>
      <c r="EE220" s="55">
        <v>0</v>
      </c>
      <c r="EF220" s="56">
        <v>0</v>
      </c>
      <c r="EG220" s="55">
        <v>0</v>
      </c>
      <c r="EH220" s="56">
        <v>0</v>
      </c>
      <c r="EI220" s="55">
        <v>0</v>
      </c>
      <c r="EJ220" s="56">
        <v>0</v>
      </c>
      <c r="EK220" s="55">
        <v>0</v>
      </c>
      <c r="EL220" s="56">
        <v>0</v>
      </c>
      <c r="EM220" s="55">
        <v>0</v>
      </c>
      <c r="EN220" s="56">
        <v>0</v>
      </c>
      <c r="EO220" s="55">
        <v>0</v>
      </c>
      <c r="EP220" s="56">
        <v>0</v>
      </c>
      <c r="EQ220" s="55">
        <v>0</v>
      </c>
      <c r="ER220" s="56">
        <v>0</v>
      </c>
      <c r="ES220" s="55">
        <v>0</v>
      </c>
      <c r="ET220" s="56">
        <v>0</v>
      </c>
      <c r="EU220" s="55">
        <v>0</v>
      </c>
      <c r="EV220" s="56">
        <v>0</v>
      </c>
      <c r="EW220" s="55">
        <v>0</v>
      </c>
      <c r="EX220" s="56">
        <v>0</v>
      </c>
      <c r="EY220" s="55">
        <v>0</v>
      </c>
      <c r="EZ220" s="56">
        <v>0</v>
      </c>
      <c r="FA220" s="55">
        <v>0</v>
      </c>
      <c r="FB220" s="56">
        <v>0</v>
      </c>
      <c r="FC220" s="57">
        <v>0</v>
      </c>
      <c r="FD220" s="3"/>
      <c r="FE220" s="35"/>
      <c r="FF220" s="3"/>
      <c r="FG220" s="36"/>
      <c r="FI220" s="58" t="b">
        <v>1</v>
      </c>
    </row>
    <row r="221" spans="2:165" hidden="1" outlineLevel="1">
      <c r="B221" s="45">
        <v>208</v>
      </c>
      <c r="C221" s="74" t="s">
        <v>59</v>
      </c>
      <c r="E221" s="47">
        <v>0</v>
      </c>
      <c r="F221" s="48">
        <v>0</v>
      </c>
      <c r="G221" s="49">
        <v>0</v>
      </c>
      <c r="H221" s="48">
        <v>0</v>
      </c>
      <c r="I221" s="49">
        <v>0</v>
      </c>
      <c r="J221" s="48">
        <v>0</v>
      </c>
      <c r="K221" s="49">
        <v>0</v>
      </c>
      <c r="L221" s="48">
        <v>0</v>
      </c>
      <c r="M221" s="49">
        <v>0</v>
      </c>
      <c r="N221" s="48">
        <v>0</v>
      </c>
      <c r="O221" s="49">
        <v>0</v>
      </c>
      <c r="P221" s="48">
        <v>0</v>
      </c>
      <c r="Q221" s="49">
        <v>0</v>
      </c>
      <c r="R221" s="48">
        <v>0</v>
      </c>
      <c r="S221" s="49">
        <v>0</v>
      </c>
      <c r="T221" s="48">
        <v>0</v>
      </c>
      <c r="U221" s="49">
        <v>0</v>
      </c>
      <c r="V221" s="48">
        <v>0</v>
      </c>
      <c r="W221" s="49">
        <v>0</v>
      </c>
      <c r="X221" s="48">
        <v>0</v>
      </c>
      <c r="Y221" s="49">
        <v>0</v>
      </c>
      <c r="Z221" s="48">
        <v>0</v>
      </c>
      <c r="AA221" s="49">
        <v>0</v>
      </c>
      <c r="AB221" s="48">
        <v>0</v>
      </c>
      <c r="AC221" s="49">
        <v>0</v>
      </c>
      <c r="AD221" s="48">
        <v>0</v>
      </c>
      <c r="AE221" s="49">
        <v>0</v>
      </c>
      <c r="AF221" s="48">
        <v>0</v>
      </c>
      <c r="AG221" s="49">
        <v>0</v>
      </c>
      <c r="AH221" s="48">
        <v>0</v>
      </c>
      <c r="AI221" s="49">
        <v>0</v>
      </c>
      <c r="AJ221" s="48">
        <v>0</v>
      </c>
      <c r="AK221" s="49">
        <v>0</v>
      </c>
      <c r="AL221" s="48">
        <v>0</v>
      </c>
      <c r="AM221" s="49">
        <v>0</v>
      </c>
      <c r="AN221" s="50">
        <v>0</v>
      </c>
      <c r="AO221" s="3"/>
      <c r="AP221" s="21"/>
      <c r="AQ221" s="3"/>
      <c r="AR221" s="47">
        <v>0</v>
      </c>
      <c r="AS221" s="48">
        <v>0</v>
      </c>
      <c r="AT221" s="49">
        <v>0</v>
      </c>
      <c r="AU221" s="48">
        <v>0</v>
      </c>
      <c r="AV221" s="49">
        <v>0</v>
      </c>
      <c r="AW221" s="48">
        <v>0</v>
      </c>
      <c r="AX221" s="49">
        <v>0</v>
      </c>
      <c r="AY221" s="48">
        <v>0</v>
      </c>
      <c r="AZ221" s="49">
        <v>0</v>
      </c>
      <c r="BA221" s="48">
        <v>0</v>
      </c>
      <c r="BB221" s="49">
        <v>0</v>
      </c>
      <c r="BC221" s="48">
        <v>0</v>
      </c>
      <c r="BD221" s="49">
        <v>0</v>
      </c>
      <c r="BE221" s="48">
        <v>0</v>
      </c>
      <c r="BF221" s="49">
        <v>0</v>
      </c>
      <c r="BG221" s="48">
        <v>0</v>
      </c>
      <c r="BH221" s="49">
        <v>0</v>
      </c>
      <c r="BI221" s="48">
        <v>0</v>
      </c>
      <c r="BJ221" s="49">
        <v>0</v>
      </c>
      <c r="BK221" s="48">
        <v>0</v>
      </c>
      <c r="BL221" s="49">
        <v>0</v>
      </c>
      <c r="BM221" s="48">
        <v>0</v>
      </c>
      <c r="BN221" s="49">
        <v>0</v>
      </c>
      <c r="BO221" s="48">
        <v>0</v>
      </c>
      <c r="BP221" s="49">
        <v>0</v>
      </c>
      <c r="BQ221" s="48">
        <v>0</v>
      </c>
      <c r="BR221" s="49">
        <v>0</v>
      </c>
      <c r="BS221" s="48">
        <v>0</v>
      </c>
      <c r="BT221" s="49">
        <v>0</v>
      </c>
      <c r="BU221" s="48">
        <v>0</v>
      </c>
      <c r="BV221" s="49">
        <v>0</v>
      </c>
      <c r="BW221" s="48">
        <v>0</v>
      </c>
      <c r="BX221" s="49">
        <v>0</v>
      </c>
      <c r="BY221" s="48">
        <v>0</v>
      </c>
      <c r="BZ221" s="49">
        <v>0</v>
      </c>
      <c r="CA221" s="50">
        <v>0</v>
      </c>
      <c r="CB221" s="3"/>
      <c r="CC221" s="32"/>
      <c r="CD221" s="3"/>
      <c r="CE221" s="33"/>
      <c r="CF221" s="3"/>
      <c r="CG221" s="47">
        <v>0</v>
      </c>
      <c r="CH221" s="48">
        <v>0</v>
      </c>
      <c r="CI221" s="49">
        <v>0</v>
      </c>
      <c r="CJ221" s="48">
        <v>0</v>
      </c>
      <c r="CK221" s="49">
        <v>0</v>
      </c>
      <c r="CL221" s="48">
        <v>0</v>
      </c>
      <c r="CM221" s="49">
        <v>0</v>
      </c>
      <c r="CN221" s="48">
        <v>0</v>
      </c>
      <c r="CO221" s="49">
        <v>0</v>
      </c>
      <c r="CP221" s="48">
        <v>0</v>
      </c>
      <c r="CQ221" s="49">
        <v>0</v>
      </c>
      <c r="CR221" s="48">
        <v>0</v>
      </c>
      <c r="CS221" s="49">
        <v>0</v>
      </c>
      <c r="CT221" s="48">
        <v>0</v>
      </c>
      <c r="CU221" s="49">
        <v>0</v>
      </c>
      <c r="CV221" s="48">
        <v>0</v>
      </c>
      <c r="CW221" s="49">
        <v>0</v>
      </c>
      <c r="CX221" s="48">
        <v>0</v>
      </c>
      <c r="CY221" s="49">
        <v>0</v>
      </c>
      <c r="CZ221" s="48">
        <v>0</v>
      </c>
      <c r="DA221" s="49">
        <v>0</v>
      </c>
      <c r="DB221" s="48">
        <v>0</v>
      </c>
      <c r="DC221" s="49">
        <v>0</v>
      </c>
      <c r="DD221" s="48">
        <v>0</v>
      </c>
      <c r="DE221" s="49">
        <v>0</v>
      </c>
      <c r="DF221" s="48">
        <v>0</v>
      </c>
      <c r="DG221" s="49">
        <v>0</v>
      </c>
      <c r="DH221" s="48">
        <v>0</v>
      </c>
      <c r="DI221" s="49">
        <v>0</v>
      </c>
      <c r="DJ221" s="48">
        <v>0</v>
      </c>
      <c r="DK221" s="49">
        <v>0</v>
      </c>
      <c r="DL221" s="48">
        <v>0</v>
      </c>
      <c r="DM221" s="49">
        <v>0</v>
      </c>
      <c r="DN221" s="48">
        <v>0</v>
      </c>
      <c r="DO221" s="49">
        <v>0</v>
      </c>
      <c r="DP221" s="50">
        <v>0</v>
      </c>
      <c r="DQ221" s="3"/>
      <c r="DR221" s="34"/>
      <c r="DS221" s="3"/>
      <c r="DT221" s="47">
        <v>0</v>
      </c>
      <c r="DU221" s="48">
        <v>0</v>
      </c>
      <c r="DV221" s="49">
        <v>0</v>
      </c>
      <c r="DW221" s="48">
        <v>0</v>
      </c>
      <c r="DX221" s="49">
        <v>0</v>
      </c>
      <c r="DY221" s="48">
        <v>0</v>
      </c>
      <c r="DZ221" s="49">
        <v>0</v>
      </c>
      <c r="EA221" s="48">
        <v>0</v>
      </c>
      <c r="EB221" s="49">
        <v>0</v>
      </c>
      <c r="EC221" s="48">
        <v>0</v>
      </c>
      <c r="ED221" s="49">
        <v>0</v>
      </c>
      <c r="EE221" s="48">
        <v>0</v>
      </c>
      <c r="EF221" s="49">
        <v>0</v>
      </c>
      <c r="EG221" s="48">
        <v>0</v>
      </c>
      <c r="EH221" s="49">
        <v>0</v>
      </c>
      <c r="EI221" s="48">
        <v>0</v>
      </c>
      <c r="EJ221" s="49">
        <v>0</v>
      </c>
      <c r="EK221" s="48">
        <v>0</v>
      </c>
      <c r="EL221" s="49">
        <v>0</v>
      </c>
      <c r="EM221" s="48">
        <v>0</v>
      </c>
      <c r="EN221" s="49">
        <v>0</v>
      </c>
      <c r="EO221" s="48">
        <v>0</v>
      </c>
      <c r="EP221" s="49">
        <v>0</v>
      </c>
      <c r="EQ221" s="48">
        <v>0</v>
      </c>
      <c r="ER221" s="49">
        <v>0</v>
      </c>
      <c r="ES221" s="48">
        <v>0</v>
      </c>
      <c r="ET221" s="49">
        <v>0</v>
      </c>
      <c r="EU221" s="48">
        <v>0</v>
      </c>
      <c r="EV221" s="49">
        <v>0</v>
      </c>
      <c r="EW221" s="48">
        <v>0</v>
      </c>
      <c r="EX221" s="49">
        <v>0</v>
      </c>
      <c r="EY221" s="48">
        <v>0</v>
      </c>
      <c r="EZ221" s="49">
        <v>0</v>
      </c>
      <c r="FA221" s="48">
        <v>0</v>
      </c>
      <c r="FB221" s="49">
        <v>0</v>
      </c>
      <c r="FC221" s="50">
        <v>0</v>
      </c>
      <c r="FD221" s="3"/>
      <c r="FE221" s="35"/>
      <c r="FF221" s="3"/>
      <c r="FG221" s="36"/>
      <c r="FI221" s="51" t="b">
        <v>1</v>
      </c>
    </row>
    <row r="222" spans="2:165" hidden="1" outlineLevel="1">
      <c r="B222" s="52">
        <v>209</v>
      </c>
      <c r="C222" s="73" t="s">
        <v>60</v>
      </c>
      <c r="E222" s="54">
        <v>0</v>
      </c>
      <c r="F222" s="55">
        <v>0</v>
      </c>
      <c r="G222" s="56">
        <v>0</v>
      </c>
      <c r="H222" s="55">
        <v>0</v>
      </c>
      <c r="I222" s="56">
        <v>0</v>
      </c>
      <c r="J222" s="55">
        <v>0</v>
      </c>
      <c r="K222" s="56">
        <v>0</v>
      </c>
      <c r="L222" s="55">
        <v>0</v>
      </c>
      <c r="M222" s="56">
        <v>0</v>
      </c>
      <c r="N222" s="55">
        <v>0</v>
      </c>
      <c r="O222" s="56">
        <v>0</v>
      </c>
      <c r="P222" s="55">
        <v>0</v>
      </c>
      <c r="Q222" s="56">
        <v>0</v>
      </c>
      <c r="R222" s="55">
        <v>0</v>
      </c>
      <c r="S222" s="56">
        <v>0</v>
      </c>
      <c r="T222" s="55">
        <v>0</v>
      </c>
      <c r="U222" s="56">
        <v>0</v>
      </c>
      <c r="V222" s="55">
        <v>0</v>
      </c>
      <c r="W222" s="56">
        <v>0</v>
      </c>
      <c r="X222" s="55">
        <v>0</v>
      </c>
      <c r="Y222" s="56">
        <v>0</v>
      </c>
      <c r="Z222" s="55">
        <v>0</v>
      </c>
      <c r="AA222" s="56">
        <v>0</v>
      </c>
      <c r="AB222" s="55">
        <v>0</v>
      </c>
      <c r="AC222" s="56">
        <v>0</v>
      </c>
      <c r="AD222" s="55">
        <v>0</v>
      </c>
      <c r="AE222" s="56">
        <v>0</v>
      </c>
      <c r="AF222" s="55">
        <v>0</v>
      </c>
      <c r="AG222" s="56">
        <v>0</v>
      </c>
      <c r="AH222" s="55">
        <v>0</v>
      </c>
      <c r="AI222" s="56">
        <v>0</v>
      </c>
      <c r="AJ222" s="55">
        <v>0</v>
      </c>
      <c r="AK222" s="56">
        <v>0</v>
      </c>
      <c r="AL222" s="55">
        <v>0</v>
      </c>
      <c r="AM222" s="56">
        <v>0</v>
      </c>
      <c r="AN222" s="57">
        <v>0</v>
      </c>
      <c r="AO222" s="3"/>
      <c r="AP222" s="21"/>
      <c r="AQ222" s="3"/>
      <c r="AR222" s="54">
        <v>0</v>
      </c>
      <c r="AS222" s="55">
        <v>0</v>
      </c>
      <c r="AT222" s="56">
        <v>0</v>
      </c>
      <c r="AU222" s="55">
        <v>0</v>
      </c>
      <c r="AV222" s="56">
        <v>0</v>
      </c>
      <c r="AW222" s="55">
        <v>0</v>
      </c>
      <c r="AX222" s="56">
        <v>0</v>
      </c>
      <c r="AY222" s="55">
        <v>0</v>
      </c>
      <c r="AZ222" s="56">
        <v>0</v>
      </c>
      <c r="BA222" s="55">
        <v>0</v>
      </c>
      <c r="BB222" s="56">
        <v>0</v>
      </c>
      <c r="BC222" s="55">
        <v>0</v>
      </c>
      <c r="BD222" s="56">
        <v>0</v>
      </c>
      <c r="BE222" s="55">
        <v>0</v>
      </c>
      <c r="BF222" s="56">
        <v>0</v>
      </c>
      <c r="BG222" s="55">
        <v>0</v>
      </c>
      <c r="BH222" s="56">
        <v>0</v>
      </c>
      <c r="BI222" s="55">
        <v>0</v>
      </c>
      <c r="BJ222" s="56">
        <v>0</v>
      </c>
      <c r="BK222" s="55">
        <v>0</v>
      </c>
      <c r="BL222" s="56">
        <v>0</v>
      </c>
      <c r="BM222" s="55">
        <v>0</v>
      </c>
      <c r="BN222" s="56">
        <v>0</v>
      </c>
      <c r="BO222" s="55">
        <v>0</v>
      </c>
      <c r="BP222" s="56">
        <v>0</v>
      </c>
      <c r="BQ222" s="55">
        <v>0</v>
      </c>
      <c r="BR222" s="56">
        <v>0</v>
      </c>
      <c r="BS222" s="55">
        <v>0</v>
      </c>
      <c r="BT222" s="56">
        <v>0</v>
      </c>
      <c r="BU222" s="55">
        <v>0</v>
      </c>
      <c r="BV222" s="56">
        <v>0</v>
      </c>
      <c r="BW222" s="55">
        <v>0</v>
      </c>
      <c r="BX222" s="56">
        <v>0</v>
      </c>
      <c r="BY222" s="55">
        <v>0</v>
      </c>
      <c r="BZ222" s="56">
        <v>0</v>
      </c>
      <c r="CA222" s="57">
        <v>0</v>
      </c>
      <c r="CB222" s="3"/>
      <c r="CC222" s="32"/>
      <c r="CD222" s="3"/>
      <c r="CE222" s="33"/>
      <c r="CF222" s="3"/>
      <c r="CG222" s="54">
        <v>0</v>
      </c>
      <c r="CH222" s="55">
        <v>0</v>
      </c>
      <c r="CI222" s="56">
        <v>0</v>
      </c>
      <c r="CJ222" s="55">
        <v>0</v>
      </c>
      <c r="CK222" s="56">
        <v>0</v>
      </c>
      <c r="CL222" s="55">
        <v>0</v>
      </c>
      <c r="CM222" s="56">
        <v>0</v>
      </c>
      <c r="CN222" s="55">
        <v>0</v>
      </c>
      <c r="CO222" s="56">
        <v>0</v>
      </c>
      <c r="CP222" s="55">
        <v>0</v>
      </c>
      <c r="CQ222" s="56">
        <v>0</v>
      </c>
      <c r="CR222" s="55">
        <v>0</v>
      </c>
      <c r="CS222" s="56">
        <v>0</v>
      </c>
      <c r="CT222" s="55">
        <v>0</v>
      </c>
      <c r="CU222" s="56">
        <v>0</v>
      </c>
      <c r="CV222" s="55">
        <v>0</v>
      </c>
      <c r="CW222" s="56">
        <v>0</v>
      </c>
      <c r="CX222" s="55">
        <v>0</v>
      </c>
      <c r="CY222" s="56">
        <v>0</v>
      </c>
      <c r="CZ222" s="55">
        <v>0</v>
      </c>
      <c r="DA222" s="56">
        <v>0</v>
      </c>
      <c r="DB222" s="55">
        <v>0</v>
      </c>
      <c r="DC222" s="56">
        <v>0</v>
      </c>
      <c r="DD222" s="55">
        <v>0</v>
      </c>
      <c r="DE222" s="56">
        <v>0</v>
      </c>
      <c r="DF222" s="55">
        <v>0</v>
      </c>
      <c r="DG222" s="56">
        <v>0</v>
      </c>
      <c r="DH222" s="55">
        <v>0</v>
      </c>
      <c r="DI222" s="56">
        <v>0</v>
      </c>
      <c r="DJ222" s="55">
        <v>0</v>
      </c>
      <c r="DK222" s="56">
        <v>0</v>
      </c>
      <c r="DL222" s="55">
        <v>0</v>
      </c>
      <c r="DM222" s="56">
        <v>0</v>
      </c>
      <c r="DN222" s="55">
        <v>0</v>
      </c>
      <c r="DO222" s="56">
        <v>0</v>
      </c>
      <c r="DP222" s="57">
        <v>0</v>
      </c>
      <c r="DQ222" s="3"/>
      <c r="DR222" s="34"/>
      <c r="DS222" s="3"/>
      <c r="DT222" s="54">
        <v>0</v>
      </c>
      <c r="DU222" s="55">
        <v>0</v>
      </c>
      <c r="DV222" s="56">
        <v>0</v>
      </c>
      <c r="DW222" s="55">
        <v>0</v>
      </c>
      <c r="DX222" s="56">
        <v>0</v>
      </c>
      <c r="DY222" s="55">
        <v>0</v>
      </c>
      <c r="DZ222" s="56">
        <v>0</v>
      </c>
      <c r="EA222" s="55">
        <v>0</v>
      </c>
      <c r="EB222" s="56">
        <v>0</v>
      </c>
      <c r="EC222" s="55">
        <v>0</v>
      </c>
      <c r="ED222" s="56">
        <v>0</v>
      </c>
      <c r="EE222" s="55">
        <v>0</v>
      </c>
      <c r="EF222" s="56">
        <v>0</v>
      </c>
      <c r="EG222" s="55">
        <v>0</v>
      </c>
      <c r="EH222" s="56">
        <v>0</v>
      </c>
      <c r="EI222" s="55">
        <v>0</v>
      </c>
      <c r="EJ222" s="56">
        <v>0</v>
      </c>
      <c r="EK222" s="55">
        <v>0</v>
      </c>
      <c r="EL222" s="56">
        <v>0</v>
      </c>
      <c r="EM222" s="55">
        <v>0</v>
      </c>
      <c r="EN222" s="56">
        <v>0</v>
      </c>
      <c r="EO222" s="55">
        <v>0</v>
      </c>
      <c r="EP222" s="56">
        <v>0</v>
      </c>
      <c r="EQ222" s="55">
        <v>0</v>
      </c>
      <c r="ER222" s="56">
        <v>0</v>
      </c>
      <c r="ES222" s="55">
        <v>0</v>
      </c>
      <c r="ET222" s="56">
        <v>0</v>
      </c>
      <c r="EU222" s="55">
        <v>0</v>
      </c>
      <c r="EV222" s="56">
        <v>0</v>
      </c>
      <c r="EW222" s="55">
        <v>0</v>
      </c>
      <c r="EX222" s="56">
        <v>0</v>
      </c>
      <c r="EY222" s="55">
        <v>0</v>
      </c>
      <c r="EZ222" s="56">
        <v>0</v>
      </c>
      <c r="FA222" s="55">
        <v>0</v>
      </c>
      <c r="FB222" s="56">
        <v>0</v>
      </c>
      <c r="FC222" s="57">
        <v>0</v>
      </c>
      <c r="FD222" s="3"/>
      <c r="FE222" s="35"/>
      <c r="FF222" s="3"/>
      <c r="FG222" s="36"/>
      <c r="FI222" s="58" t="b">
        <v>1</v>
      </c>
    </row>
    <row r="223" spans="2:165" hidden="1" outlineLevel="1">
      <c r="B223" s="45">
        <v>210</v>
      </c>
      <c r="C223" s="74" t="s">
        <v>61</v>
      </c>
      <c r="E223" s="47">
        <v>0</v>
      </c>
      <c r="F223" s="48">
        <v>0</v>
      </c>
      <c r="G223" s="49">
        <v>0</v>
      </c>
      <c r="H223" s="48">
        <v>0</v>
      </c>
      <c r="I223" s="49">
        <v>0</v>
      </c>
      <c r="J223" s="48">
        <v>0</v>
      </c>
      <c r="K223" s="49">
        <v>0</v>
      </c>
      <c r="L223" s="48">
        <v>0</v>
      </c>
      <c r="M223" s="49">
        <v>0</v>
      </c>
      <c r="N223" s="48">
        <v>0</v>
      </c>
      <c r="O223" s="49">
        <v>0</v>
      </c>
      <c r="P223" s="48">
        <v>0</v>
      </c>
      <c r="Q223" s="49">
        <v>0</v>
      </c>
      <c r="R223" s="48">
        <v>0</v>
      </c>
      <c r="S223" s="49">
        <v>0</v>
      </c>
      <c r="T223" s="48">
        <v>0</v>
      </c>
      <c r="U223" s="49">
        <v>0</v>
      </c>
      <c r="V223" s="48">
        <v>0</v>
      </c>
      <c r="W223" s="49">
        <v>0</v>
      </c>
      <c r="X223" s="48">
        <v>0</v>
      </c>
      <c r="Y223" s="49">
        <v>0</v>
      </c>
      <c r="Z223" s="48">
        <v>0</v>
      </c>
      <c r="AA223" s="49">
        <v>0</v>
      </c>
      <c r="AB223" s="48">
        <v>0</v>
      </c>
      <c r="AC223" s="49">
        <v>0</v>
      </c>
      <c r="AD223" s="48">
        <v>0</v>
      </c>
      <c r="AE223" s="49">
        <v>0</v>
      </c>
      <c r="AF223" s="48">
        <v>0</v>
      </c>
      <c r="AG223" s="49">
        <v>0</v>
      </c>
      <c r="AH223" s="48">
        <v>0</v>
      </c>
      <c r="AI223" s="49">
        <v>0</v>
      </c>
      <c r="AJ223" s="48">
        <v>0</v>
      </c>
      <c r="AK223" s="49">
        <v>0</v>
      </c>
      <c r="AL223" s="48">
        <v>0</v>
      </c>
      <c r="AM223" s="49">
        <v>0</v>
      </c>
      <c r="AN223" s="50">
        <v>0</v>
      </c>
      <c r="AO223" s="3"/>
      <c r="AP223" s="21"/>
      <c r="AQ223" s="3"/>
      <c r="AR223" s="47">
        <v>0</v>
      </c>
      <c r="AS223" s="48">
        <v>0</v>
      </c>
      <c r="AT223" s="49">
        <v>0</v>
      </c>
      <c r="AU223" s="48">
        <v>0</v>
      </c>
      <c r="AV223" s="49">
        <v>0</v>
      </c>
      <c r="AW223" s="48">
        <v>0</v>
      </c>
      <c r="AX223" s="49">
        <v>0</v>
      </c>
      <c r="AY223" s="48">
        <v>0</v>
      </c>
      <c r="AZ223" s="49">
        <v>0</v>
      </c>
      <c r="BA223" s="48">
        <v>0</v>
      </c>
      <c r="BB223" s="49">
        <v>0</v>
      </c>
      <c r="BC223" s="48">
        <v>0</v>
      </c>
      <c r="BD223" s="49">
        <v>0</v>
      </c>
      <c r="BE223" s="48">
        <v>0</v>
      </c>
      <c r="BF223" s="49">
        <v>0</v>
      </c>
      <c r="BG223" s="48">
        <v>0</v>
      </c>
      <c r="BH223" s="49">
        <v>0</v>
      </c>
      <c r="BI223" s="48">
        <v>0</v>
      </c>
      <c r="BJ223" s="49">
        <v>0</v>
      </c>
      <c r="BK223" s="48">
        <v>0</v>
      </c>
      <c r="BL223" s="49">
        <v>0</v>
      </c>
      <c r="BM223" s="48">
        <v>0</v>
      </c>
      <c r="BN223" s="49">
        <v>0</v>
      </c>
      <c r="BO223" s="48">
        <v>0</v>
      </c>
      <c r="BP223" s="49">
        <v>0</v>
      </c>
      <c r="BQ223" s="48">
        <v>0</v>
      </c>
      <c r="BR223" s="49">
        <v>0</v>
      </c>
      <c r="BS223" s="48">
        <v>0</v>
      </c>
      <c r="BT223" s="49">
        <v>0</v>
      </c>
      <c r="BU223" s="48">
        <v>0</v>
      </c>
      <c r="BV223" s="49">
        <v>0</v>
      </c>
      <c r="BW223" s="48">
        <v>0</v>
      </c>
      <c r="BX223" s="49">
        <v>0</v>
      </c>
      <c r="BY223" s="48">
        <v>0</v>
      </c>
      <c r="BZ223" s="49">
        <v>0</v>
      </c>
      <c r="CA223" s="50">
        <v>0</v>
      </c>
      <c r="CB223" s="3"/>
      <c r="CC223" s="32"/>
      <c r="CD223" s="3"/>
      <c r="CE223" s="33"/>
      <c r="CF223" s="3"/>
      <c r="CG223" s="47">
        <v>0</v>
      </c>
      <c r="CH223" s="48">
        <v>0</v>
      </c>
      <c r="CI223" s="49">
        <v>0</v>
      </c>
      <c r="CJ223" s="48">
        <v>0</v>
      </c>
      <c r="CK223" s="49">
        <v>0</v>
      </c>
      <c r="CL223" s="48">
        <v>0</v>
      </c>
      <c r="CM223" s="49">
        <v>0</v>
      </c>
      <c r="CN223" s="48">
        <v>0</v>
      </c>
      <c r="CO223" s="49">
        <v>0</v>
      </c>
      <c r="CP223" s="48">
        <v>0</v>
      </c>
      <c r="CQ223" s="49">
        <v>0</v>
      </c>
      <c r="CR223" s="48">
        <v>0</v>
      </c>
      <c r="CS223" s="49">
        <v>0</v>
      </c>
      <c r="CT223" s="48">
        <v>0</v>
      </c>
      <c r="CU223" s="49">
        <v>0</v>
      </c>
      <c r="CV223" s="48">
        <v>0</v>
      </c>
      <c r="CW223" s="49">
        <v>0</v>
      </c>
      <c r="CX223" s="48">
        <v>0</v>
      </c>
      <c r="CY223" s="49">
        <v>0</v>
      </c>
      <c r="CZ223" s="48">
        <v>0</v>
      </c>
      <c r="DA223" s="49">
        <v>0</v>
      </c>
      <c r="DB223" s="48">
        <v>0</v>
      </c>
      <c r="DC223" s="49">
        <v>0</v>
      </c>
      <c r="DD223" s="48">
        <v>0</v>
      </c>
      <c r="DE223" s="49">
        <v>0</v>
      </c>
      <c r="DF223" s="48">
        <v>0</v>
      </c>
      <c r="DG223" s="49">
        <v>0</v>
      </c>
      <c r="DH223" s="48">
        <v>0</v>
      </c>
      <c r="DI223" s="49">
        <v>0</v>
      </c>
      <c r="DJ223" s="48">
        <v>0</v>
      </c>
      <c r="DK223" s="49">
        <v>0</v>
      </c>
      <c r="DL223" s="48">
        <v>0</v>
      </c>
      <c r="DM223" s="49">
        <v>0</v>
      </c>
      <c r="DN223" s="48">
        <v>0</v>
      </c>
      <c r="DO223" s="49">
        <v>0</v>
      </c>
      <c r="DP223" s="50">
        <v>0</v>
      </c>
      <c r="DQ223" s="3"/>
      <c r="DR223" s="34"/>
      <c r="DS223" s="3"/>
      <c r="DT223" s="47">
        <v>0</v>
      </c>
      <c r="DU223" s="48">
        <v>0</v>
      </c>
      <c r="DV223" s="49">
        <v>0</v>
      </c>
      <c r="DW223" s="48">
        <v>0</v>
      </c>
      <c r="DX223" s="49">
        <v>0</v>
      </c>
      <c r="DY223" s="48">
        <v>0</v>
      </c>
      <c r="DZ223" s="49">
        <v>0</v>
      </c>
      <c r="EA223" s="48">
        <v>0</v>
      </c>
      <c r="EB223" s="49">
        <v>0</v>
      </c>
      <c r="EC223" s="48">
        <v>0</v>
      </c>
      <c r="ED223" s="49">
        <v>0</v>
      </c>
      <c r="EE223" s="48">
        <v>0</v>
      </c>
      <c r="EF223" s="49">
        <v>0</v>
      </c>
      <c r="EG223" s="48">
        <v>0</v>
      </c>
      <c r="EH223" s="49">
        <v>0</v>
      </c>
      <c r="EI223" s="48">
        <v>0</v>
      </c>
      <c r="EJ223" s="49">
        <v>0</v>
      </c>
      <c r="EK223" s="48">
        <v>0</v>
      </c>
      <c r="EL223" s="49">
        <v>0</v>
      </c>
      <c r="EM223" s="48">
        <v>0</v>
      </c>
      <c r="EN223" s="49">
        <v>0</v>
      </c>
      <c r="EO223" s="48">
        <v>0</v>
      </c>
      <c r="EP223" s="49">
        <v>0</v>
      </c>
      <c r="EQ223" s="48">
        <v>0</v>
      </c>
      <c r="ER223" s="49">
        <v>0</v>
      </c>
      <c r="ES223" s="48">
        <v>0</v>
      </c>
      <c r="ET223" s="49">
        <v>0</v>
      </c>
      <c r="EU223" s="48">
        <v>0</v>
      </c>
      <c r="EV223" s="49">
        <v>0</v>
      </c>
      <c r="EW223" s="48">
        <v>0</v>
      </c>
      <c r="EX223" s="49">
        <v>0</v>
      </c>
      <c r="EY223" s="48">
        <v>0</v>
      </c>
      <c r="EZ223" s="49">
        <v>0</v>
      </c>
      <c r="FA223" s="48">
        <v>0</v>
      </c>
      <c r="FB223" s="49">
        <v>0</v>
      </c>
      <c r="FC223" s="50">
        <v>0</v>
      </c>
      <c r="FD223" s="3"/>
      <c r="FE223" s="35"/>
      <c r="FF223" s="3"/>
      <c r="FG223" s="36"/>
      <c r="FI223" s="51" t="b">
        <v>1</v>
      </c>
    </row>
    <row r="224" spans="2:165" hidden="1" outlineLevel="1">
      <c r="B224" s="52">
        <v>211</v>
      </c>
      <c r="C224" s="53" t="s">
        <v>62</v>
      </c>
      <c r="E224" s="54">
        <v>0</v>
      </c>
      <c r="F224" s="55">
        <v>0</v>
      </c>
      <c r="G224" s="56">
        <v>0</v>
      </c>
      <c r="H224" s="55">
        <v>0</v>
      </c>
      <c r="I224" s="56">
        <v>0</v>
      </c>
      <c r="J224" s="55">
        <v>0</v>
      </c>
      <c r="K224" s="56">
        <v>0</v>
      </c>
      <c r="L224" s="55">
        <v>0</v>
      </c>
      <c r="M224" s="56">
        <v>0</v>
      </c>
      <c r="N224" s="55">
        <v>0</v>
      </c>
      <c r="O224" s="56">
        <v>0</v>
      </c>
      <c r="P224" s="55">
        <v>0</v>
      </c>
      <c r="Q224" s="56">
        <v>0</v>
      </c>
      <c r="R224" s="55">
        <v>0</v>
      </c>
      <c r="S224" s="56">
        <v>0</v>
      </c>
      <c r="T224" s="55">
        <v>0</v>
      </c>
      <c r="U224" s="56">
        <v>0</v>
      </c>
      <c r="V224" s="55">
        <v>0</v>
      </c>
      <c r="W224" s="56">
        <v>0</v>
      </c>
      <c r="X224" s="55">
        <v>0</v>
      </c>
      <c r="Y224" s="56">
        <v>0</v>
      </c>
      <c r="Z224" s="55">
        <v>0</v>
      </c>
      <c r="AA224" s="56">
        <v>0</v>
      </c>
      <c r="AB224" s="55">
        <v>0</v>
      </c>
      <c r="AC224" s="56">
        <v>0</v>
      </c>
      <c r="AD224" s="55">
        <v>0</v>
      </c>
      <c r="AE224" s="56">
        <v>0</v>
      </c>
      <c r="AF224" s="55">
        <v>0</v>
      </c>
      <c r="AG224" s="56">
        <v>0</v>
      </c>
      <c r="AH224" s="55">
        <v>0</v>
      </c>
      <c r="AI224" s="56">
        <v>0</v>
      </c>
      <c r="AJ224" s="55">
        <v>0</v>
      </c>
      <c r="AK224" s="56">
        <v>0</v>
      </c>
      <c r="AL224" s="55">
        <v>0</v>
      </c>
      <c r="AM224" s="56">
        <v>0</v>
      </c>
      <c r="AN224" s="57">
        <v>0</v>
      </c>
      <c r="AO224" s="3"/>
      <c r="AP224" s="21"/>
      <c r="AQ224" s="3"/>
      <c r="AR224" s="54">
        <v>0</v>
      </c>
      <c r="AS224" s="55">
        <v>0</v>
      </c>
      <c r="AT224" s="56">
        <v>0</v>
      </c>
      <c r="AU224" s="55">
        <v>0</v>
      </c>
      <c r="AV224" s="56">
        <v>0</v>
      </c>
      <c r="AW224" s="55">
        <v>0</v>
      </c>
      <c r="AX224" s="56">
        <v>0</v>
      </c>
      <c r="AY224" s="55">
        <v>0</v>
      </c>
      <c r="AZ224" s="56">
        <v>0</v>
      </c>
      <c r="BA224" s="55">
        <v>0</v>
      </c>
      <c r="BB224" s="56">
        <v>0</v>
      </c>
      <c r="BC224" s="55">
        <v>0</v>
      </c>
      <c r="BD224" s="56">
        <v>0</v>
      </c>
      <c r="BE224" s="55">
        <v>0</v>
      </c>
      <c r="BF224" s="56">
        <v>0</v>
      </c>
      <c r="BG224" s="55">
        <v>0</v>
      </c>
      <c r="BH224" s="56">
        <v>0</v>
      </c>
      <c r="BI224" s="55">
        <v>0</v>
      </c>
      <c r="BJ224" s="56">
        <v>0</v>
      </c>
      <c r="BK224" s="55">
        <v>0</v>
      </c>
      <c r="BL224" s="56">
        <v>0</v>
      </c>
      <c r="BM224" s="55">
        <v>0</v>
      </c>
      <c r="BN224" s="56">
        <v>0</v>
      </c>
      <c r="BO224" s="55">
        <v>0</v>
      </c>
      <c r="BP224" s="56">
        <v>0</v>
      </c>
      <c r="BQ224" s="55">
        <v>0</v>
      </c>
      <c r="BR224" s="56">
        <v>0</v>
      </c>
      <c r="BS224" s="55">
        <v>0</v>
      </c>
      <c r="BT224" s="56">
        <v>0</v>
      </c>
      <c r="BU224" s="55">
        <v>0</v>
      </c>
      <c r="BV224" s="56">
        <v>0</v>
      </c>
      <c r="BW224" s="55">
        <v>0</v>
      </c>
      <c r="BX224" s="56">
        <v>0</v>
      </c>
      <c r="BY224" s="55">
        <v>0</v>
      </c>
      <c r="BZ224" s="56">
        <v>0</v>
      </c>
      <c r="CA224" s="57">
        <v>0</v>
      </c>
      <c r="CB224" s="3"/>
      <c r="CC224" s="32"/>
      <c r="CD224" s="3"/>
      <c r="CE224" s="33"/>
      <c r="CF224" s="3"/>
      <c r="CG224" s="54">
        <v>0</v>
      </c>
      <c r="CH224" s="55">
        <v>0</v>
      </c>
      <c r="CI224" s="56">
        <v>0</v>
      </c>
      <c r="CJ224" s="55">
        <v>0</v>
      </c>
      <c r="CK224" s="56">
        <v>0</v>
      </c>
      <c r="CL224" s="55">
        <v>0</v>
      </c>
      <c r="CM224" s="56">
        <v>0</v>
      </c>
      <c r="CN224" s="55">
        <v>0</v>
      </c>
      <c r="CO224" s="56">
        <v>0</v>
      </c>
      <c r="CP224" s="55">
        <v>0</v>
      </c>
      <c r="CQ224" s="56">
        <v>0</v>
      </c>
      <c r="CR224" s="55">
        <v>0</v>
      </c>
      <c r="CS224" s="56">
        <v>0</v>
      </c>
      <c r="CT224" s="55">
        <v>0</v>
      </c>
      <c r="CU224" s="56">
        <v>0</v>
      </c>
      <c r="CV224" s="55">
        <v>0</v>
      </c>
      <c r="CW224" s="56">
        <v>0</v>
      </c>
      <c r="CX224" s="55">
        <v>0</v>
      </c>
      <c r="CY224" s="56">
        <v>0</v>
      </c>
      <c r="CZ224" s="55">
        <v>0</v>
      </c>
      <c r="DA224" s="56">
        <v>0</v>
      </c>
      <c r="DB224" s="55">
        <v>0</v>
      </c>
      <c r="DC224" s="56">
        <v>0</v>
      </c>
      <c r="DD224" s="55">
        <v>0</v>
      </c>
      <c r="DE224" s="56">
        <v>0</v>
      </c>
      <c r="DF224" s="55">
        <v>0</v>
      </c>
      <c r="DG224" s="56">
        <v>0</v>
      </c>
      <c r="DH224" s="55">
        <v>0</v>
      </c>
      <c r="DI224" s="56">
        <v>0</v>
      </c>
      <c r="DJ224" s="55">
        <v>0</v>
      </c>
      <c r="DK224" s="56">
        <v>0</v>
      </c>
      <c r="DL224" s="55">
        <v>0</v>
      </c>
      <c r="DM224" s="56">
        <v>0</v>
      </c>
      <c r="DN224" s="55">
        <v>0</v>
      </c>
      <c r="DO224" s="56">
        <v>0</v>
      </c>
      <c r="DP224" s="57">
        <v>0</v>
      </c>
      <c r="DQ224" s="3"/>
      <c r="DR224" s="34"/>
      <c r="DS224" s="3"/>
      <c r="DT224" s="54">
        <v>0</v>
      </c>
      <c r="DU224" s="55">
        <v>0</v>
      </c>
      <c r="DV224" s="56">
        <v>0</v>
      </c>
      <c r="DW224" s="55">
        <v>0</v>
      </c>
      <c r="DX224" s="56">
        <v>0</v>
      </c>
      <c r="DY224" s="55">
        <v>0</v>
      </c>
      <c r="DZ224" s="56">
        <v>0</v>
      </c>
      <c r="EA224" s="55">
        <v>0</v>
      </c>
      <c r="EB224" s="56">
        <v>0</v>
      </c>
      <c r="EC224" s="55">
        <v>0</v>
      </c>
      <c r="ED224" s="56">
        <v>0</v>
      </c>
      <c r="EE224" s="55">
        <v>0</v>
      </c>
      <c r="EF224" s="56">
        <v>0</v>
      </c>
      <c r="EG224" s="55">
        <v>0</v>
      </c>
      <c r="EH224" s="56">
        <v>0</v>
      </c>
      <c r="EI224" s="55">
        <v>0</v>
      </c>
      <c r="EJ224" s="56">
        <v>0</v>
      </c>
      <c r="EK224" s="55">
        <v>0</v>
      </c>
      <c r="EL224" s="56">
        <v>0</v>
      </c>
      <c r="EM224" s="55">
        <v>0</v>
      </c>
      <c r="EN224" s="56">
        <v>0</v>
      </c>
      <c r="EO224" s="55">
        <v>0</v>
      </c>
      <c r="EP224" s="56">
        <v>0</v>
      </c>
      <c r="EQ224" s="55">
        <v>0</v>
      </c>
      <c r="ER224" s="56">
        <v>0</v>
      </c>
      <c r="ES224" s="55">
        <v>0</v>
      </c>
      <c r="ET224" s="56">
        <v>0</v>
      </c>
      <c r="EU224" s="55">
        <v>0</v>
      </c>
      <c r="EV224" s="56">
        <v>0</v>
      </c>
      <c r="EW224" s="55">
        <v>0</v>
      </c>
      <c r="EX224" s="56">
        <v>0</v>
      </c>
      <c r="EY224" s="55">
        <v>0</v>
      </c>
      <c r="EZ224" s="56">
        <v>0</v>
      </c>
      <c r="FA224" s="55">
        <v>0</v>
      </c>
      <c r="FB224" s="56">
        <v>0</v>
      </c>
      <c r="FC224" s="57">
        <v>0</v>
      </c>
      <c r="FD224" s="3"/>
      <c r="FE224" s="35"/>
      <c r="FF224" s="3"/>
      <c r="FG224" s="36"/>
      <c r="FI224" s="58" t="b">
        <v>1</v>
      </c>
    </row>
    <row r="225" spans="2:165" hidden="1" outlineLevel="1">
      <c r="B225" s="45">
        <v>212</v>
      </c>
      <c r="C225" s="46" t="s">
        <v>63</v>
      </c>
      <c r="E225" s="47">
        <v>0</v>
      </c>
      <c r="F225" s="48">
        <v>0</v>
      </c>
      <c r="G225" s="49">
        <v>0</v>
      </c>
      <c r="H225" s="48">
        <v>0</v>
      </c>
      <c r="I225" s="49">
        <v>0</v>
      </c>
      <c r="J225" s="48">
        <v>0</v>
      </c>
      <c r="K225" s="49">
        <v>0</v>
      </c>
      <c r="L225" s="48">
        <v>0</v>
      </c>
      <c r="M225" s="49">
        <v>0</v>
      </c>
      <c r="N225" s="48">
        <v>0</v>
      </c>
      <c r="O225" s="49">
        <v>0</v>
      </c>
      <c r="P225" s="48">
        <v>0</v>
      </c>
      <c r="Q225" s="49">
        <v>0</v>
      </c>
      <c r="R225" s="48">
        <v>0</v>
      </c>
      <c r="S225" s="49">
        <v>0</v>
      </c>
      <c r="T225" s="48">
        <v>0</v>
      </c>
      <c r="U225" s="49">
        <v>0</v>
      </c>
      <c r="V225" s="48">
        <v>0</v>
      </c>
      <c r="W225" s="49">
        <v>0</v>
      </c>
      <c r="X225" s="48">
        <v>0</v>
      </c>
      <c r="Y225" s="49">
        <v>0</v>
      </c>
      <c r="Z225" s="48">
        <v>0</v>
      </c>
      <c r="AA225" s="49">
        <v>0</v>
      </c>
      <c r="AB225" s="48">
        <v>0</v>
      </c>
      <c r="AC225" s="49">
        <v>0</v>
      </c>
      <c r="AD225" s="48">
        <v>0</v>
      </c>
      <c r="AE225" s="49">
        <v>0</v>
      </c>
      <c r="AF225" s="48">
        <v>0</v>
      </c>
      <c r="AG225" s="49">
        <v>0</v>
      </c>
      <c r="AH225" s="48">
        <v>0</v>
      </c>
      <c r="AI225" s="49">
        <v>0</v>
      </c>
      <c r="AJ225" s="48">
        <v>0</v>
      </c>
      <c r="AK225" s="49">
        <v>0</v>
      </c>
      <c r="AL225" s="48">
        <v>0</v>
      </c>
      <c r="AM225" s="49">
        <v>0</v>
      </c>
      <c r="AN225" s="50">
        <v>0</v>
      </c>
      <c r="AO225" s="3"/>
      <c r="AP225" s="21"/>
      <c r="AQ225" s="3"/>
      <c r="AR225" s="47">
        <v>0</v>
      </c>
      <c r="AS225" s="48">
        <v>0</v>
      </c>
      <c r="AT225" s="49">
        <v>0</v>
      </c>
      <c r="AU225" s="48">
        <v>0</v>
      </c>
      <c r="AV225" s="49">
        <v>0</v>
      </c>
      <c r="AW225" s="48">
        <v>0</v>
      </c>
      <c r="AX225" s="49">
        <v>0</v>
      </c>
      <c r="AY225" s="48">
        <v>0</v>
      </c>
      <c r="AZ225" s="49">
        <v>0</v>
      </c>
      <c r="BA225" s="48">
        <v>0</v>
      </c>
      <c r="BB225" s="49">
        <v>0</v>
      </c>
      <c r="BC225" s="48">
        <v>0</v>
      </c>
      <c r="BD225" s="49">
        <v>0</v>
      </c>
      <c r="BE225" s="48">
        <v>0</v>
      </c>
      <c r="BF225" s="49">
        <v>0</v>
      </c>
      <c r="BG225" s="48">
        <v>0</v>
      </c>
      <c r="BH225" s="49">
        <v>0</v>
      </c>
      <c r="BI225" s="48">
        <v>0</v>
      </c>
      <c r="BJ225" s="49">
        <v>0</v>
      </c>
      <c r="BK225" s="48">
        <v>0</v>
      </c>
      <c r="BL225" s="49">
        <v>0</v>
      </c>
      <c r="BM225" s="48">
        <v>0</v>
      </c>
      <c r="BN225" s="49">
        <v>0</v>
      </c>
      <c r="BO225" s="48">
        <v>0</v>
      </c>
      <c r="BP225" s="49">
        <v>0</v>
      </c>
      <c r="BQ225" s="48">
        <v>0</v>
      </c>
      <c r="BR225" s="49">
        <v>0</v>
      </c>
      <c r="BS225" s="48">
        <v>0</v>
      </c>
      <c r="BT225" s="49">
        <v>0</v>
      </c>
      <c r="BU225" s="48">
        <v>0</v>
      </c>
      <c r="BV225" s="49">
        <v>0</v>
      </c>
      <c r="BW225" s="48">
        <v>0</v>
      </c>
      <c r="BX225" s="49">
        <v>0</v>
      </c>
      <c r="BY225" s="48">
        <v>0</v>
      </c>
      <c r="BZ225" s="49">
        <v>0</v>
      </c>
      <c r="CA225" s="50">
        <v>0</v>
      </c>
      <c r="CB225" s="3"/>
      <c r="CC225" s="32"/>
      <c r="CD225" s="3"/>
      <c r="CE225" s="33"/>
      <c r="CF225" s="3"/>
      <c r="CG225" s="47">
        <v>0</v>
      </c>
      <c r="CH225" s="48">
        <v>0</v>
      </c>
      <c r="CI225" s="49">
        <v>0</v>
      </c>
      <c r="CJ225" s="48">
        <v>0</v>
      </c>
      <c r="CK225" s="49">
        <v>0</v>
      </c>
      <c r="CL225" s="48">
        <v>0</v>
      </c>
      <c r="CM225" s="49">
        <v>0</v>
      </c>
      <c r="CN225" s="48">
        <v>0</v>
      </c>
      <c r="CO225" s="49">
        <v>0</v>
      </c>
      <c r="CP225" s="48">
        <v>0</v>
      </c>
      <c r="CQ225" s="49">
        <v>0</v>
      </c>
      <c r="CR225" s="48">
        <v>0</v>
      </c>
      <c r="CS225" s="49">
        <v>0</v>
      </c>
      <c r="CT225" s="48">
        <v>0</v>
      </c>
      <c r="CU225" s="49">
        <v>0</v>
      </c>
      <c r="CV225" s="48">
        <v>0</v>
      </c>
      <c r="CW225" s="49">
        <v>0</v>
      </c>
      <c r="CX225" s="48">
        <v>0</v>
      </c>
      <c r="CY225" s="49">
        <v>0</v>
      </c>
      <c r="CZ225" s="48">
        <v>0</v>
      </c>
      <c r="DA225" s="49">
        <v>0</v>
      </c>
      <c r="DB225" s="48">
        <v>0</v>
      </c>
      <c r="DC225" s="49">
        <v>0</v>
      </c>
      <c r="DD225" s="48">
        <v>0</v>
      </c>
      <c r="DE225" s="49">
        <v>0</v>
      </c>
      <c r="DF225" s="48">
        <v>0</v>
      </c>
      <c r="DG225" s="49">
        <v>0</v>
      </c>
      <c r="DH225" s="48">
        <v>0</v>
      </c>
      <c r="DI225" s="49">
        <v>0</v>
      </c>
      <c r="DJ225" s="48">
        <v>0</v>
      </c>
      <c r="DK225" s="49">
        <v>0</v>
      </c>
      <c r="DL225" s="48">
        <v>0</v>
      </c>
      <c r="DM225" s="49">
        <v>0</v>
      </c>
      <c r="DN225" s="48">
        <v>0</v>
      </c>
      <c r="DO225" s="49">
        <v>0</v>
      </c>
      <c r="DP225" s="50">
        <v>0</v>
      </c>
      <c r="DQ225" s="3"/>
      <c r="DR225" s="34"/>
      <c r="DS225" s="3"/>
      <c r="DT225" s="47">
        <v>0</v>
      </c>
      <c r="DU225" s="48">
        <v>0</v>
      </c>
      <c r="DV225" s="49">
        <v>0</v>
      </c>
      <c r="DW225" s="48">
        <v>0</v>
      </c>
      <c r="DX225" s="49">
        <v>0</v>
      </c>
      <c r="DY225" s="48">
        <v>0</v>
      </c>
      <c r="DZ225" s="49">
        <v>0</v>
      </c>
      <c r="EA225" s="48">
        <v>0</v>
      </c>
      <c r="EB225" s="49">
        <v>0</v>
      </c>
      <c r="EC225" s="48">
        <v>0</v>
      </c>
      <c r="ED225" s="49">
        <v>0</v>
      </c>
      <c r="EE225" s="48">
        <v>0</v>
      </c>
      <c r="EF225" s="49">
        <v>0</v>
      </c>
      <c r="EG225" s="48">
        <v>0</v>
      </c>
      <c r="EH225" s="49">
        <v>0</v>
      </c>
      <c r="EI225" s="48">
        <v>0</v>
      </c>
      <c r="EJ225" s="49">
        <v>0</v>
      </c>
      <c r="EK225" s="48">
        <v>0</v>
      </c>
      <c r="EL225" s="49">
        <v>0</v>
      </c>
      <c r="EM225" s="48">
        <v>0</v>
      </c>
      <c r="EN225" s="49">
        <v>0</v>
      </c>
      <c r="EO225" s="48">
        <v>0</v>
      </c>
      <c r="EP225" s="49">
        <v>0</v>
      </c>
      <c r="EQ225" s="48">
        <v>0</v>
      </c>
      <c r="ER225" s="49">
        <v>0</v>
      </c>
      <c r="ES225" s="48">
        <v>0</v>
      </c>
      <c r="ET225" s="49">
        <v>0</v>
      </c>
      <c r="EU225" s="48">
        <v>0</v>
      </c>
      <c r="EV225" s="49">
        <v>0</v>
      </c>
      <c r="EW225" s="48">
        <v>0</v>
      </c>
      <c r="EX225" s="49">
        <v>0</v>
      </c>
      <c r="EY225" s="48">
        <v>0</v>
      </c>
      <c r="EZ225" s="49">
        <v>0</v>
      </c>
      <c r="FA225" s="48">
        <v>0</v>
      </c>
      <c r="FB225" s="49">
        <v>0</v>
      </c>
      <c r="FC225" s="50">
        <v>0</v>
      </c>
      <c r="FD225" s="3"/>
      <c r="FE225" s="35"/>
      <c r="FF225" s="3"/>
      <c r="FG225" s="36"/>
      <c r="FI225" s="51" t="b">
        <v>1</v>
      </c>
    </row>
    <row r="226" spans="2:165" hidden="1" outlineLevel="1">
      <c r="B226" s="52">
        <v>213</v>
      </c>
      <c r="C226" s="53" t="s">
        <v>64</v>
      </c>
      <c r="E226" s="54">
        <v>0</v>
      </c>
      <c r="F226" s="55">
        <v>0</v>
      </c>
      <c r="G226" s="56">
        <v>0</v>
      </c>
      <c r="H226" s="55">
        <v>0</v>
      </c>
      <c r="I226" s="56">
        <v>0</v>
      </c>
      <c r="J226" s="55">
        <v>0</v>
      </c>
      <c r="K226" s="56">
        <v>0</v>
      </c>
      <c r="L226" s="55">
        <v>0</v>
      </c>
      <c r="M226" s="56">
        <v>0</v>
      </c>
      <c r="N226" s="55">
        <v>0</v>
      </c>
      <c r="O226" s="56">
        <v>0</v>
      </c>
      <c r="P226" s="55">
        <v>0</v>
      </c>
      <c r="Q226" s="56">
        <v>0</v>
      </c>
      <c r="R226" s="55">
        <v>0</v>
      </c>
      <c r="S226" s="56">
        <v>0</v>
      </c>
      <c r="T226" s="55">
        <v>0</v>
      </c>
      <c r="U226" s="56">
        <v>0</v>
      </c>
      <c r="V226" s="55">
        <v>0</v>
      </c>
      <c r="W226" s="56">
        <v>0</v>
      </c>
      <c r="X226" s="55">
        <v>0</v>
      </c>
      <c r="Y226" s="56">
        <v>0</v>
      </c>
      <c r="Z226" s="55">
        <v>0</v>
      </c>
      <c r="AA226" s="56">
        <v>0</v>
      </c>
      <c r="AB226" s="55">
        <v>0</v>
      </c>
      <c r="AC226" s="56">
        <v>0</v>
      </c>
      <c r="AD226" s="55">
        <v>0</v>
      </c>
      <c r="AE226" s="56">
        <v>0</v>
      </c>
      <c r="AF226" s="55">
        <v>0</v>
      </c>
      <c r="AG226" s="56">
        <v>0</v>
      </c>
      <c r="AH226" s="55">
        <v>0</v>
      </c>
      <c r="AI226" s="56">
        <v>0</v>
      </c>
      <c r="AJ226" s="55">
        <v>0</v>
      </c>
      <c r="AK226" s="56">
        <v>0</v>
      </c>
      <c r="AL226" s="55">
        <v>0</v>
      </c>
      <c r="AM226" s="56">
        <v>0</v>
      </c>
      <c r="AN226" s="57">
        <v>0</v>
      </c>
      <c r="AO226" s="3"/>
      <c r="AP226" s="21"/>
      <c r="AQ226" s="3"/>
      <c r="AR226" s="54">
        <v>0</v>
      </c>
      <c r="AS226" s="55">
        <v>0</v>
      </c>
      <c r="AT226" s="56">
        <v>0</v>
      </c>
      <c r="AU226" s="55">
        <v>0</v>
      </c>
      <c r="AV226" s="56">
        <v>0</v>
      </c>
      <c r="AW226" s="55">
        <v>0</v>
      </c>
      <c r="AX226" s="56">
        <v>0</v>
      </c>
      <c r="AY226" s="55">
        <v>0</v>
      </c>
      <c r="AZ226" s="56">
        <v>0</v>
      </c>
      <c r="BA226" s="55">
        <v>0</v>
      </c>
      <c r="BB226" s="56">
        <v>0</v>
      </c>
      <c r="BC226" s="55">
        <v>0</v>
      </c>
      <c r="BD226" s="56">
        <v>0</v>
      </c>
      <c r="BE226" s="55">
        <v>0</v>
      </c>
      <c r="BF226" s="56">
        <v>0</v>
      </c>
      <c r="BG226" s="55">
        <v>0</v>
      </c>
      <c r="BH226" s="56">
        <v>0</v>
      </c>
      <c r="BI226" s="55">
        <v>0</v>
      </c>
      <c r="BJ226" s="56">
        <v>0</v>
      </c>
      <c r="BK226" s="55">
        <v>0</v>
      </c>
      <c r="BL226" s="56">
        <v>0</v>
      </c>
      <c r="BM226" s="55">
        <v>0</v>
      </c>
      <c r="BN226" s="56">
        <v>0</v>
      </c>
      <c r="BO226" s="55">
        <v>0</v>
      </c>
      <c r="BP226" s="56">
        <v>0</v>
      </c>
      <c r="BQ226" s="55">
        <v>0</v>
      </c>
      <c r="BR226" s="56">
        <v>0</v>
      </c>
      <c r="BS226" s="55">
        <v>0</v>
      </c>
      <c r="BT226" s="56">
        <v>0</v>
      </c>
      <c r="BU226" s="55">
        <v>0</v>
      </c>
      <c r="BV226" s="56">
        <v>0</v>
      </c>
      <c r="BW226" s="55">
        <v>0</v>
      </c>
      <c r="BX226" s="56">
        <v>0</v>
      </c>
      <c r="BY226" s="55">
        <v>0</v>
      </c>
      <c r="BZ226" s="56">
        <v>0</v>
      </c>
      <c r="CA226" s="57">
        <v>0</v>
      </c>
      <c r="CB226" s="3"/>
      <c r="CC226" s="32"/>
      <c r="CD226" s="3"/>
      <c r="CE226" s="33"/>
      <c r="CF226" s="3"/>
      <c r="CG226" s="54">
        <v>0</v>
      </c>
      <c r="CH226" s="55">
        <v>0</v>
      </c>
      <c r="CI226" s="56">
        <v>0</v>
      </c>
      <c r="CJ226" s="55">
        <v>0</v>
      </c>
      <c r="CK226" s="56">
        <v>0</v>
      </c>
      <c r="CL226" s="55">
        <v>0</v>
      </c>
      <c r="CM226" s="56">
        <v>0</v>
      </c>
      <c r="CN226" s="55">
        <v>0</v>
      </c>
      <c r="CO226" s="56">
        <v>0</v>
      </c>
      <c r="CP226" s="55">
        <v>0</v>
      </c>
      <c r="CQ226" s="56">
        <v>0</v>
      </c>
      <c r="CR226" s="55">
        <v>0</v>
      </c>
      <c r="CS226" s="56">
        <v>0</v>
      </c>
      <c r="CT226" s="55">
        <v>0</v>
      </c>
      <c r="CU226" s="56">
        <v>0</v>
      </c>
      <c r="CV226" s="55">
        <v>0</v>
      </c>
      <c r="CW226" s="56">
        <v>0</v>
      </c>
      <c r="CX226" s="55">
        <v>0</v>
      </c>
      <c r="CY226" s="56">
        <v>0</v>
      </c>
      <c r="CZ226" s="55">
        <v>0</v>
      </c>
      <c r="DA226" s="56">
        <v>0</v>
      </c>
      <c r="DB226" s="55">
        <v>0</v>
      </c>
      <c r="DC226" s="56">
        <v>0</v>
      </c>
      <c r="DD226" s="55">
        <v>0</v>
      </c>
      <c r="DE226" s="56">
        <v>0</v>
      </c>
      <c r="DF226" s="55">
        <v>0</v>
      </c>
      <c r="DG226" s="56">
        <v>0</v>
      </c>
      <c r="DH226" s="55">
        <v>0</v>
      </c>
      <c r="DI226" s="56">
        <v>0</v>
      </c>
      <c r="DJ226" s="55">
        <v>0</v>
      </c>
      <c r="DK226" s="56">
        <v>0</v>
      </c>
      <c r="DL226" s="55">
        <v>0</v>
      </c>
      <c r="DM226" s="56">
        <v>0</v>
      </c>
      <c r="DN226" s="55">
        <v>0</v>
      </c>
      <c r="DO226" s="56">
        <v>0</v>
      </c>
      <c r="DP226" s="57">
        <v>0</v>
      </c>
      <c r="DQ226" s="3"/>
      <c r="DR226" s="34"/>
      <c r="DS226" s="3"/>
      <c r="DT226" s="54">
        <v>0</v>
      </c>
      <c r="DU226" s="55">
        <v>0</v>
      </c>
      <c r="DV226" s="56">
        <v>0</v>
      </c>
      <c r="DW226" s="55">
        <v>0</v>
      </c>
      <c r="DX226" s="56">
        <v>0</v>
      </c>
      <c r="DY226" s="55">
        <v>0</v>
      </c>
      <c r="DZ226" s="56">
        <v>0</v>
      </c>
      <c r="EA226" s="55">
        <v>0</v>
      </c>
      <c r="EB226" s="56">
        <v>0</v>
      </c>
      <c r="EC226" s="55">
        <v>0</v>
      </c>
      <c r="ED226" s="56">
        <v>0</v>
      </c>
      <c r="EE226" s="55">
        <v>0</v>
      </c>
      <c r="EF226" s="56">
        <v>0</v>
      </c>
      <c r="EG226" s="55">
        <v>0</v>
      </c>
      <c r="EH226" s="56">
        <v>0</v>
      </c>
      <c r="EI226" s="55">
        <v>0</v>
      </c>
      <c r="EJ226" s="56">
        <v>0</v>
      </c>
      <c r="EK226" s="55">
        <v>0</v>
      </c>
      <c r="EL226" s="56">
        <v>0</v>
      </c>
      <c r="EM226" s="55">
        <v>0</v>
      </c>
      <c r="EN226" s="56">
        <v>0</v>
      </c>
      <c r="EO226" s="55">
        <v>0</v>
      </c>
      <c r="EP226" s="56">
        <v>0</v>
      </c>
      <c r="EQ226" s="55">
        <v>0</v>
      </c>
      <c r="ER226" s="56">
        <v>0</v>
      </c>
      <c r="ES226" s="55">
        <v>0</v>
      </c>
      <c r="ET226" s="56">
        <v>0</v>
      </c>
      <c r="EU226" s="55">
        <v>0</v>
      </c>
      <c r="EV226" s="56">
        <v>0</v>
      </c>
      <c r="EW226" s="55">
        <v>0</v>
      </c>
      <c r="EX226" s="56">
        <v>0</v>
      </c>
      <c r="EY226" s="55">
        <v>0</v>
      </c>
      <c r="EZ226" s="56">
        <v>0</v>
      </c>
      <c r="FA226" s="55">
        <v>0</v>
      </c>
      <c r="FB226" s="56">
        <v>0</v>
      </c>
      <c r="FC226" s="57">
        <v>0</v>
      </c>
      <c r="FD226" s="3"/>
      <c r="FE226" s="35"/>
      <c r="FF226" s="3"/>
      <c r="FG226" s="36"/>
      <c r="FI226" s="58" t="b">
        <v>1</v>
      </c>
    </row>
    <row r="227" spans="2:165" hidden="1" outlineLevel="1">
      <c r="B227" s="75">
        <v>214</v>
      </c>
      <c r="C227" s="83" t="s">
        <v>65</v>
      </c>
      <c r="E227" s="77">
        <v>0</v>
      </c>
      <c r="F227" s="78">
        <v>0</v>
      </c>
      <c r="G227" s="79">
        <v>0</v>
      </c>
      <c r="H227" s="78">
        <v>0</v>
      </c>
      <c r="I227" s="79">
        <v>0</v>
      </c>
      <c r="J227" s="78">
        <v>0</v>
      </c>
      <c r="K227" s="79">
        <v>0</v>
      </c>
      <c r="L227" s="78">
        <v>0</v>
      </c>
      <c r="M227" s="79">
        <v>0</v>
      </c>
      <c r="N227" s="78">
        <v>0</v>
      </c>
      <c r="O227" s="79">
        <v>0</v>
      </c>
      <c r="P227" s="78">
        <v>0</v>
      </c>
      <c r="Q227" s="79">
        <v>0</v>
      </c>
      <c r="R227" s="78">
        <v>0</v>
      </c>
      <c r="S227" s="79">
        <v>0</v>
      </c>
      <c r="T227" s="78">
        <v>0</v>
      </c>
      <c r="U227" s="79">
        <v>0</v>
      </c>
      <c r="V227" s="78">
        <v>0</v>
      </c>
      <c r="W227" s="79">
        <v>0</v>
      </c>
      <c r="X227" s="78">
        <v>0</v>
      </c>
      <c r="Y227" s="79">
        <v>0</v>
      </c>
      <c r="Z227" s="78">
        <v>0</v>
      </c>
      <c r="AA227" s="79">
        <v>0</v>
      </c>
      <c r="AB227" s="78">
        <v>0</v>
      </c>
      <c r="AC227" s="79">
        <v>0</v>
      </c>
      <c r="AD227" s="78">
        <v>0</v>
      </c>
      <c r="AE227" s="79">
        <v>0</v>
      </c>
      <c r="AF227" s="78">
        <v>0</v>
      </c>
      <c r="AG227" s="79">
        <v>0</v>
      </c>
      <c r="AH227" s="78">
        <v>0</v>
      </c>
      <c r="AI227" s="79">
        <v>0</v>
      </c>
      <c r="AJ227" s="78">
        <v>0</v>
      </c>
      <c r="AK227" s="79">
        <v>0</v>
      </c>
      <c r="AL227" s="78">
        <v>0</v>
      </c>
      <c r="AM227" s="79">
        <v>0</v>
      </c>
      <c r="AN227" s="80">
        <v>0</v>
      </c>
      <c r="AO227" s="3"/>
      <c r="AP227" s="21"/>
      <c r="AQ227" s="3"/>
      <c r="AR227" s="77">
        <v>0</v>
      </c>
      <c r="AS227" s="78">
        <v>0</v>
      </c>
      <c r="AT227" s="79">
        <v>0</v>
      </c>
      <c r="AU227" s="78">
        <v>0</v>
      </c>
      <c r="AV227" s="79">
        <v>0</v>
      </c>
      <c r="AW227" s="78">
        <v>0</v>
      </c>
      <c r="AX227" s="79">
        <v>0</v>
      </c>
      <c r="AY227" s="78">
        <v>0</v>
      </c>
      <c r="AZ227" s="79">
        <v>0</v>
      </c>
      <c r="BA227" s="78">
        <v>0</v>
      </c>
      <c r="BB227" s="79">
        <v>0</v>
      </c>
      <c r="BC227" s="78">
        <v>0</v>
      </c>
      <c r="BD227" s="79">
        <v>0</v>
      </c>
      <c r="BE227" s="78">
        <v>0</v>
      </c>
      <c r="BF227" s="79">
        <v>0</v>
      </c>
      <c r="BG227" s="78">
        <v>0</v>
      </c>
      <c r="BH227" s="79">
        <v>0</v>
      </c>
      <c r="BI227" s="78">
        <v>0</v>
      </c>
      <c r="BJ227" s="79">
        <v>0</v>
      </c>
      <c r="BK227" s="78">
        <v>0</v>
      </c>
      <c r="BL227" s="79">
        <v>0</v>
      </c>
      <c r="BM227" s="78">
        <v>0</v>
      </c>
      <c r="BN227" s="79">
        <v>0</v>
      </c>
      <c r="BO227" s="78">
        <v>0</v>
      </c>
      <c r="BP227" s="79">
        <v>0</v>
      </c>
      <c r="BQ227" s="78">
        <v>0</v>
      </c>
      <c r="BR227" s="79">
        <v>0</v>
      </c>
      <c r="BS227" s="78">
        <v>0</v>
      </c>
      <c r="BT227" s="79">
        <v>0</v>
      </c>
      <c r="BU227" s="78">
        <v>0</v>
      </c>
      <c r="BV227" s="79">
        <v>0</v>
      </c>
      <c r="BW227" s="78">
        <v>0</v>
      </c>
      <c r="BX227" s="79">
        <v>0</v>
      </c>
      <c r="BY227" s="78">
        <v>0</v>
      </c>
      <c r="BZ227" s="79">
        <v>0</v>
      </c>
      <c r="CA227" s="80">
        <v>0</v>
      </c>
      <c r="CB227" s="3"/>
      <c r="CC227" s="32"/>
      <c r="CD227" s="3"/>
      <c r="CE227" s="33"/>
      <c r="CF227" s="3"/>
      <c r="CG227" s="77">
        <v>0</v>
      </c>
      <c r="CH227" s="78">
        <v>0</v>
      </c>
      <c r="CI227" s="79">
        <v>0</v>
      </c>
      <c r="CJ227" s="78">
        <v>0</v>
      </c>
      <c r="CK227" s="79">
        <v>0</v>
      </c>
      <c r="CL227" s="78">
        <v>0</v>
      </c>
      <c r="CM227" s="79">
        <v>0</v>
      </c>
      <c r="CN227" s="78">
        <v>0</v>
      </c>
      <c r="CO227" s="79">
        <v>0</v>
      </c>
      <c r="CP227" s="78">
        <v>0</v>
      </c>
      <c r="CQ227" s="79">
        <v>0</v>
      </c>
      <c r="CR227" s="78">
        <v>0</v>
      </c>
      <c r="CS227" s="79">
        <v>0</v>
      </c>
      <c r="CT227" s="78">
        <v>0</v>
      </c>
      <c r="CU227" s="79">
        <v>0</v>
      </c>
      <c r="CV227" s="78">
        <v>0</v>
      </c>
      <c r="CW227" s="79">
        <v>0</v>
      </c>
      <c r="CX227" s="78">
        <v>0</v>
      </c>
      <c r="CY227" s="79">
        <v>0</v>
      </c>
      <c r="CZ227" s="78">
        <v>0</v>
      </c>
      <c r="DA227" s="79">
        <v>0</v>
      </c>
      <c r="DB227" s="78">
        <v>0</v>
      </c>
      <c r="DC227" s="79">
        <v>0</v>
      </c>
      <c r="DD227" s="78">
        <v>0</v>
      </c>
      <c r="DE227" s="79">
        <v>0</v>
      </c>
      <c r="DF227" s="78">
        <v>0</v>
      </c>
      <c r="DG227" s="79">
        <v>0</v>
      </c>
      <c r="DH227" s="78">
        <v>0</v>
      </c>
      <c r="DI227" s="79">
        <v>0</v>
      </c>
      <c r="DJ227" s="78">
        <v>0</v>
      </c>
      <c r="DK227" s="79">
        <v>0</v>
      </c>
      <c r="DL227" s="78">
        <v>0</v>
      </c>
      <c r="DM227" s="79">
        <v>0</v>
      </c>
      <c r="DN227" s="78">
        <v>0</v>
      </c>
      <c r="DO227" s="79">
        <v>0</v>
      </c>
      <c r="DP227" s="80">
        <v>0</v>
      </c>
      <c r="DQ227" s="3"/>
      <c r="DR227" s="34"/>
      <c r="DS227" s="3"/>
      <c r="DT227" s="77">
        <v>0</v>
      </c>
      <c r="DU227" s="78">
        <v>0</v>
      </c>
      <c r="DV227" s="79">
        <v>0</v>
      </c>
      <c r="DW227" s="78">
        <v>0</v>
      </c>
      <c r="DX227" s="79">
        <v>0</v>
      </c>
      <c r="DY227" s="78">
        <v>0</v>
      </c>
      <c r="DZ227" s="79">
        <v>0</v>
      </c>
      <c r="EA227" s="78">
        <v>0</v>
      </c>
      <c r="EB227" s="79">
        <v>0</v>
      </c>
      <c r="EC227" s="78">
        <v>0</v>
      </c>
      <c r="ED227" s="79">
        <v>0</v>
      </c>
      <c r="EE227" s="78">
        <v>0</v>
      </c>
      <c r="EF227" s="79">
        <v>0</v>
      </c>
      <c r="EG227" s="78">
        <v>0</v>
      </c>
      <c r="EH227" s="79">
        <v>0</v>
      </c>
      <c r="EI227" s="78">
        <v>0</v>
      </c>
      <c r="EJ227" s="79">
        <v>0</v>
      </c>
      <c r="EK227" s="78">
        <v>0</v>
      </c>
      <c r="EL227" s="79">
        <v>0</v>
      </c>
      <c r="EM227" s="78">
        <v>0</v>
      </c>
      <c r="EN227" s="79">
        <v>0</v>
      </c>
      <c r="EO227" s="78">
        <v>0</v>
      </c>
      <c r="EP227" s="79">
        <v>0</v>
      </c>
      <c r="EQ227" s="78">
        <v>0</v>
      </c>
      <c r="ER227" s="79">
        <v>0</v>
      </c>
      <c r="ES227" s="78">
        <v>0</v>
      </c>
      <c r="ET227" s="79">
        <v>0</v>
      </c>
      <c r="EU227" s="78">
        <v>0</v>
      </c>
      <c r="EV227" s="79">
        <v>0</v>
      </c>
      <c r="EW227" s="78">
        <v>0</v>
      </c>
      <c r="EX227" s="79">
        <v>0</v>
      </c>
      <c r="EY227" s="78">
        <v>0</v>
      </c>
      <c r="EZ227" s="79">
        <v>0</v>
      </c>
      <c r="FA227" s="78">
        <v>0</v>
      </c>
      <c r="FB227" s="79">
        <v>0</v>
      </c>
      <c r="FC227" s="80">
        <v>0</v>
      </c>
      <c r="FD227" s="3"/>
      <c r="FE227" s="35"/>
      <c r="FF227" s="3"/>
      <c r="FG227" s="36"/>
      <c r="FI227" s="81" t="b">
        <v>1</v>
      </c>
    </row>
    <row r="228" spans="2:165" hidden="1" outlineLevel="1">
      <c r="B228" s="38">
        <v>215</v>
      </c>
      <c r="C228" s="39" t="s">
        <v>66</v>
      </c>
      <c r="E228" s="40">
        <v>0</v>
      </c>
      <c r="F228" s="41">
        <v>0</v>
      </c>
      <c r="G228" s="42">
        <v>0</v>
      </c>
      <c r="H228" s="41">
        <v>0</v>
      </c>
      <c r="I228" s="42">
        <v>0</v>
      </c>
      <c r="J228" s="41">
        <v>0</v>
      </c>
      <c r="K228" s="42">
        <v>0</v>
      </c>
      <c r="L228" s="41">
        <v>0</v>
      </c>
      <c r="M228" s="42">
        <v>0</v>
      </c>
      <c r="N228" s="41">
        <v>0</v>
      </c>
      <c r="O228" s="42">
        <v>0</v>
      </c>
      <c r="P228" s="41">
        <v>0</v>
      </c>
      <c r="Q228" s="42">
        <v>0</v>
      </c>
      <c r="R228" s="41">
        <v>0</v>
      </c>
      <c r="S228" s="42">
        <v>0</v>
      </c>
      <c r="T228" s="41">
        <v>0</v>
      </c>
      <c r="U228" s="42">
        <v>0</v>
      </c>
      <c r="V228" s="41">
        <v>0</v>
      </c>
      <c r="W228" s="42">
        <v>0</v>
      </c>
      <c r="X228" s="41">
        <v>0</v>
      </c>
      <c r="Y228" s="42">
        <v>0</v>
      </c>
      <c r="Z228" s="41">
        <v>0</v>
      </c>
      <c r="AA228" s="42">
        <v>0</v>
      </c>
      <c r="AB228" s="41">
        <v>0</v>
      </c>
      <c r="AC228" s="42">
        <v>0</v>
      </c>
      <c r="AD228" s="41">
        <v>0</v>
      </c>
      <c r="AE228" s="42">
        <v>0</v>
      </c>
      <c r="AF228" s="41">
        <v>0</v>
      </c>
      <c r="AG228" s="42">
        <v>0</v>
      </c>
      <c r="AH228" s="41">
        <v>0</v>
      </c>
      <c r="AI228" s="42">
        <v>0</v>
      </c>
      <c r="AJ228" s="41">
        <v>0</v>
      </c>
      <c r="AK228" s="42">
        <v>0</v>
      </c>
      <c r="AL228" s="41">
        <v>0</v>
      </c>
      <c r="AM228" s="42">
        <v>0</v>
      </c>
      <c r="AN228" s="43">
        <v>0</v>
      </c>
      <c r="AO228" s="3"/>
      <c r="AP228" s="21"/>
      <c r="AQ228" s="3"/>
      <c r="AR228" s="40">
        <v>0</v>
      </c>
      <c r="AS228" s="41">
        <v>0</v>
      </c>
      <c r="AT228" s="42">
        <v>0</v>
      </c>
      <c r="AU228" s="41">
        <v>0</v>
      </c>
      <c r="AV228" s="42">
        <v>0</v>
      </c>
      <c r="AW228" s="41">
        <v>0</v>
      </c>
      <c r="AX228" s="42">
        <v>0</v>
      </c>
      <c r="AY228" s="41">
        <v>0</v>
      </c>
      <c r="AZ228" s="42">
        <v>0</v>
      </c>
      <c r="BA228" s="41">
        <v>0</v>
      </c>
      <c r="BB228" s="42">
        <v>0</v>
      </c>
      <c r="BC228" s="41">
        <v>0</v>
      </c>
      <c r="BD228" s="42">
        <v>0</v>
      </c>
      <c r="BE228" s="41">
        <v>0</v>
      </c>
      <c r="BF228" s="42">
        <v>0</v>
      </c>
      <c r="BG228" s="41">
        <v>0</v>
      </c>
      <c r="BH228" s="42">
        <v>0</v>
      </c>
      <c r="BI228" s="41">
        <v>0</v>
      </c>
      <c r="BJ228" s="42">
        <v>0</v>
      </c>
      <c r="BK228" s="41">
        <v>0</v>
      </c>
      <c r="BL228" s="42">
        <v>0</v>
      </c>
      <c r="BM228" s="41">
        <v>0</v>
      </c>
      <c r="BN228" s="42">
        <v>0</v>
      </c>
      <c r="BO228" s="41">
        <v>0</v>
      </c>
      <c r="BP228" s="42">
        <v>0</v>
      </c>
      <c r="BQ228" s="41">
        <v>0</v>
      </c>
      <c r="BR228" s="42">
        <v>0</v>
      </c>
      <c r="BS228" s="41">
        <v>0</v>
      </c>
      <c r="BT228" s="42">
        <v>0</v>
      </c>
      <c r="BU228" s="41">
        <v>0</v>
      </c>
      <c r="BV228" s="42">
        <v>0</v>
      </c>
      <c r="BW228" s="41">
        <v>0</v>
      </c>
      <c r="BX228" s="42">
        <v>0</v>
      </c>
      <c r="BY228" s="41">
        <v>0</v>
      </c>
      <c r="BZ228" s="42">
        <v>0</v>
      </c>
      <c r="CA228" s="43">
        <v>0</v>
      </c>
      <c r="CB228" s="3"/>
      <c r="CC228" s="32"/>
      <c r="CD228" s="3"/>
      <c r="CE228" s="33"/>
      <c r="CF228" s="3"/>
      <c r="CG228" s="40">
        <v>0</v>
      </c>
      <c r="CH228" s="41">
        <v>0</v>
      </c>
      <c r="CI228" s="42">
        <v>0</v>
      </c>
      <c r="CJ228" s="41">
        <v>0</v>
      </c>
      <c r="CK228" s="42">
        <v>0</v>
      </c>
      <c r="CL228" s="41">
        <v>0</v>
      </c>
      <c r="CM228" s="42">
        <v>0</v>
      </c>
      <c r="CN228" s="41">
        <v>0</v>
      </c>
      <c r="CO228" s="42">
        <v>0</v>
      </c>
      <c r="CP228" s="41">
        <v>0</v>
      </c>
      <c r="CQ228" s="42">
        <v>0</v>
      </c>
      <c r="CR228" s="41">
        <v>0</v>
      </c>
      <c r="CS228" s="42">
        <v>0</v>
      </c>
      <c r="CT228" s="41">
        <v>0</v>
      </c>
      <c r="CU228" s="42">
        <v>0</v>
      </c>
      <c r="CV228" s="41">
        <v>0</v>
      </c>
      <c r="CW228" s="42">
        <v>0</v>
      </c>
      <c r="CX228" s="41">
        <v>0</v>
      </c>
      <c r="CY228" s="42">
        <v>0</v>
      </c>
      <c r="CZ228" s="41">
        <v>0</v>
      </c>
      <c r="DA228" s="42">
        <v>0</v>
      </c>
      <c r="DB228" s="41">
        <v>0</v>
      </c>
      <c r="DC228" s="42">
        <v>0</v>
      </c>
      <c r="DD228" s="41">
        <v>0</v>
      </c>
      <c r="DE228" s="42">
        <v>0</v>
      </c>
      <c r="DF228" s="41">
        <v>0</v>
      </c>
      <c r="DG228" s="42">
        <v>0</v>
      </c>
      <c r="DH228" s="41">
        <v>0</v>
      </c>
      <c r="DI228" s="42">
        <v>0</v>
      </c>
      <c r="DJ228" s="41">
        <v>0</v>
      </c>
      <c r="DK228" s="42">
        <v>0</v>
      </c>
      <c r="DL228" s="41">
        <v>0</v>
      </c>
      <c r="DM228" s="42">
        <v>0</v>
      </c>
      <c r="DN228" s="41">
        <v>0</v>
      </c>
      <c r="DO228" s="42">
        <v>0</v>
      </c>
      <c r="DP228" s="43">
        <v>0</v>
      </c>
      <c r="DQ228" s="3"/>
      <c r="DR228" s="34"/>
      <c r="DS228" s="3"/>
      <c r="DT228" s="40">
        <v>0</v>
      </c>
      <c r="DU228" s="41">
        <v>0</v>
      </c>
      <c r="DV228" s="42">
        <v>0</v>
      </c>
      <c r="DW228" s="41">
        <v>0</v>
      </c>
      <c r="DX228" s="42">
        <v>0</v>
      </c>
      <c r="DY228" s="41">
        <v>0</v>
      </c>
      <c r="DZ228" s="42">
        <v>0</v>
      </c>
      <c r="EA228" s="41">
        <v>0</v>
      </c>
      <c r="EB228" s="42">
        <v>0</v>
      </c>
      <c r="EC228" s="41">
        <v>0</v>
      </c>
      <c r="ED228" s="42">
        <v>0</v>
      </c>
      <c r="EE228" s="41">
        <v>0</v>
      </c>
      <c r="EF228" s="42">
        <v>0</v>
      </c>
      <c r="EG228" s="41">
        <v>0</v>
      </c>
      <c r="EH228" s="42">
        <v>0</v>
      </c>
      <c r="EI228" s="41">
        <v>0</v>
      </c>
      <c r="EJ228" s="42">
        <v>0</v>
      </c>
      <c r="EK228" s="41">
        <v>0</v>
      </c>
      <c r="EL228" s="42">
        <v>0</v>
      </c>
      <c r="EM228" s="41">
        <v>0</v>
      </c>
      <c r="EN228" s="42">
        <v>0</v>
      </c>
      <c r="EO228" s="41">
        <v>0</v>
      </c>
      <c r="EP228" s="42">
        <v>0</v>
      </c>
      <c r="EQ228" s="41">
        <v>0</v>
      </c>
      <c r="ER228" s="42">
        <v>0</v>
      </c>
      <c r="ES228" s="41">
        <v>0</v>
      </c>
      <c r="ET228" s="42">
        <v>0</v>
      </c>
      <c r="EU228" s="41">
        <v>0</v>
      </c>
      <c r="EV228" s="42">
        <v>0</v>
      </c>
      <c r="EW228" s="41">
        <v>0</v>
      </c>
      <c r="EX228" s="42">
        <v>0</v>
      </c>
      <c r="EY228" s="41">
        <v>0</v>
      </c>
      <c r="EZ228" s="42">
        <v>0</v>
      </c>
      <c r="FA228" s="41">
        <v>0</v>
      </c>
      <c r="FB228" s="42">
        <v>0</v>
      </c>
      <c r="FC228" s="43">
        <v>0</v>
      </c>
      <c r="FD228" s="3"/>
      <c r="FE228" s="35"/>
      <c r="FF228" s="3"/>
      <c r="FG228" s="36"/>
      <c r="FI228" s="44" t="b">
        <v>1</v>
      </c>
    </row>
    <row r="229" spans="2:165" hidden="1" outlineLevel="1">
      <c r="B229" s="45">
        <v>216</v>
      </c>
      <c r="C229" s="46" t="s">
        <v>67</v>
      </c>
      <c r="E229" s="47">
        <v>0</v>
      </c>
      <c r="F229" s="48">
        <v>0</v>
      </c>
      <c r="G229" s="49">
        <v>0</v>
      </c>
      <c r="H229" s="48">
        <v>0</v>
      </c>
      <c r="I229" s="49">
        <v>0</v>
      </c>
      <c r="J229" s="48">
        <v>0</v>
      </c>
      <c r="K229" s="49">
        <v>0</v>
      </c>
      <c r="L229" s="48">
        <v>0</v>
      </c>
      <c r="M229" s="49">
        <v>0</v>
      </c>
      <c r="N229" s="48">
        <v>0</v>
      </c>
      <c r="O229" s="49">
        <v>0</v>
      </c>
      <c r="P229" s="48">
        <v>0</v>
      </c>
      <c r="Q229" s="49">
        <v>0</v>
      </c>
      <c r="R229" s="48">
        <v>0</v>
      </c>
      <c r="S229" s="49">
        <v>0</v>
      </c>
      <c r="T229" s="48">
        <v>0</v>
      </c>
      <c r="U229" s="49">
        <v>0</v>
      </c>
      <c r="V229" s="48">
        <v>0</v>
      </c>
      <c r="W229" s="49">
        <v>0</v>
      </c>
      <c r="X229" s="48">
        <v>0</v>
      </c>
      <c r="Y229" s="49">
        <v>0</v>
      </c>
      <c r="Z229" s="48">
        <v>0</v>
      </c>
      <c r="AA229" s="49">
        <v>0</v>
      </c>
      <c r="AB229" s="48">
        <v>0</v>
      </c>
      <c r="AC229" s="49">
        <v>0</v>
      </c>
      <c r="AD229" s="48">
        <v>0</v>
      </c>
      <c r="AE229" s="49">
        <v>0</v>
      </c>
      <c r="AF229" s="48">
        <v>0</v>
      </c>
      <c r="AG229" s="49">
        <v>0</v>
      </c>
      <c r="AH229" s="48">
        <v>0</v>
      </c>
      <c r="AI229" s="49">
        <v>0</v>
      </c>
      <c r="AJ229" s="48">
        <v>0</v>
      </c>
      <c r="AK229" s="49">
        <v>0</v>
      </c>
      <c r="AL229" s="48">
        <v>0</v>
      </c>
      <c r="AM229" s="49">
        <v>0</v>
      </c>
      <c r="AN229" s="50">
        <v>0</v>
      </c>
      <c r="AO229" s="3"/>
      <c r="AP229" s="21"/>
      <c r="AQ229" s="3"/>
      <c r="AR229" s="47">
        <v>0</v>
      </c>
      <c r="AS229" s="48">
        <v>0</v>
      </c>
      <c r="AT229" s="49">
        <v>0</v>
      </c>
      <c r="AU229" s="48">
        <v>0</v>
      </c>
      <c r="AV229" s="49">
        <v>0</v>
      </c>
      <c r="AW229" s="48">
        <v>0</v>
      </c>
      <c r="AX229" s="49">
        <v>0</v>
      </c>
      <c r="AY229" s="48">
        <v>0</v>
      </c>
      <c r="AZ229" s="49">
        <v>0</v>
      </c>
      <c r="BA229" s="48">
        <v>0</v>
      </c>
      <c r="BB229" s="49">
        <v>0</v>
      </c>
      <c r="BC229" s="48">
        <v>0</v>
      </c>
      <c r="BD229" s="49">
        <v>0</v>
      </c>
      <c r="BE229" s="48">
        <v>0</v>
      </c>
      <c r="BF229" s="49">
        <v>0</v>
      </c>
      <c r="BG229" s="48">
        <v>0</v>
      </c>
      <c r="BH229" s="49">
        <v>0</v>
      </c>
      <c r="BI229" s="48">
        <v>0</v>
      </c>
      <c r="BJ229" s="49">
        <v>0</v>
      </c>
      <c r="BK229" s="48">
        <v>0</v>
      </c>
      <c r="BL229" s="49">
        <v>0</v>
      </c>
      <c r="BM229" s="48">
        <v>0</v>
      </c>
      <c r="BN229" s="49">
        <v>0</v>
      </c>
      <c r="BO229" s="48">
        <v>0</v>
      </c>
      <c r="BP229" s="49">
        <v>0</v>
      </c>
      <c r="BQ229" s="48">
        <v>0</v>
      </c>
      <c r="BR229" s="49">
        <v>0</v>
      </c>
      <c r="BS229" s="48">
        <v>0</v>
      </c>
      <c r="BT229" s="49">
        <v>0</v>
      </c>
      <c r="BU229" s="48">
        <v>0</v>
      </c>
      <c r="BV229" s="49">
        <v>0</v>
      </c>
      <c r="BW229" s="48">
        <v>0</v>
      </c>
      <c r="BX229" s="49">
        <v>0</v>
      </c>
      <c r="BY229" s="48">
        <v>0</v>
      </c>
      <c r="BZ229" s="49">
        <v>0</v>
      </c>
      <c r="CA229" s="50">
        <v>0</v>
      </c>
      <c r="CB229" s="3"/>
      <c r="CC229" s="32"/>
      <c r="CD229" s="3"/>
      <c r="CE229" s="33"/>
      <c r="CF229" s="3"/>
      <c r="CG229" s="47">
        <v>0</v>
      </c>
      <c r="CH229" s="48">
        <v>0</v>
      </c>
      <c r="CI229" s="49">
        <v>0</v>
      </c>
      <c r="CJ229" s="48">
        <v>0</v>
      </c>
      <c r="CK229" s="49">
        <v>0</v>
      </c>
      <c r="CL229" s="48">
        <v>0</v>
      </c>
      <c r="CM229" s="49">
        <v>0</v>
      </c>
      <c r="CN229" s="48">
        <v>0</v>
      </c>
      <c r="CO229" s="49">
        <v>0</v>
      </c>
      <c r="CP229" s="48">
        <v>0</v>
      </c>
      <c r="CQ229" s="49">
        <v>0</v>
      </c>
      <c r="CR229" s="48">
        <v>0</v>
      </c>
      <c r="CS229" s="49">
        <v>0</v>
      </c>
      <c r="CT229" s="48">
        <v>0</v>
      </c>
      <c r="CU229" s="49">
        <v>0</v>
      </c>
      <c r="CV229" s="48">
        <v>0</v>
      </c>
      <c r="CW229" s="49">
        <v>0</v>
      </c>
      <c r="CX229" s="48">
        <v>0</v>
      </c>
      <c r="CY229" s="49">
        <v>0</v>
      </c>
      <c r="CZ229" s="48">
        <v>0</v>
      </c>
      <c r="DA229" s="49">
        <v>0</v>
      </c>
      <c r="DB229" s="48">
        <v>0</v>
      </c>
      <c r="DC229" s="49">
        <v>0</v>
      </c>
      <c r="DD229" s="48">
        <v>0</v>
      </c>
      <c r="DE229" s="49">
        <v>0</v>
      </c>
      <c r="DF229" s="48">
        <v>0</v>
      </c>
      <c r="DG229" s="49">
        <v>0</v>
      </c>
      <c r="DH229" s="48">
        <v>0</v>
      </c>
      <c r="DI229" s="49">
        <v>0</v>
      </c>
      <c r="DJ229" s="48">
        <v>0</v>
      </c>
      <c r="DK229" s="49">
        <v>0</v>
      </c>
      <c r="DL229" s="48">
        <v>0</v>
      </c>
      <c r="DM229" s="49">
        <v>0</v>
      </c>
      <c r="DN229" s="48">
        <v>0</v>
      </c>
      <c r="DO229" s="49">
        <v>0</v>
      </c>
      <c r="DP229" s="50">
        <v>0</v>
      </c>
      <c r="DQ229" s="3"/>
      <c r="DR229" s="34"/>
      <c r="DS229" s="3"/>
      <c r="DT229" s="47">
        <v>0</v>
      </c>
      <c r="DU229" s="48">
        <v>0</v>
      </c>
      <c r="DV229" s="49">
        <v>0</v>
      </c>
      <c r="DW229" s="48">
        <v>0</v>
      </c>
      <c r="DX229" s="49">
        <v>0</v>
      </c>
      <c r="DY229" s="48">
        <v>0</v>
      </c>
      <c r="DZ229" s="49">
        <v>0</v>
      </c>
      <c r="EA229" s="48">
        <v>0</v>
      </c>
      <c r="EB229" s="49">
        <v>0</v>
      </c>
      <c r="EC229" s="48">
        <v>0</v>
      </c>
      <c r="ED229" s="49">
        <v>0</v>
      </c>
      <c r="EE229" s="48">
        <v>0</v>
      </c>
      <c r="EF229" s="49">
        <v>0</v>
      </c>
      <c r="EG229" s="48">
        <v>0</v>
      </c>
      <c r="EH229" s="49">
        <v>0</v>
      </c>
      <c r="EI229" s="48">
        <v>0</v>
      </c>
      <c r="EJ229" s="49">
        <v>0</v>
      </c>
      <c r="EK229" s="48">
        <v>0</v>
      </c>
      <c r="EL229" s="49">
        <v>0</v>
      </c>
      <c r="EM229" s="48">
        <v>0</v>
      </c>
      <c r="EN229" s="49">
        <v>0</v>
      </c>
      <c r="EO229" s="48">
        <v>0</v>
      </c>
      <c r="EP229" s="49">
        <v>0</v>
      </c>
      <c r="EQ229" s="48">
        <v>0</v>
      </c>
      <c r="ER229" s="49">
        <v>0</v>
      </c>
      <c r="ES229" s="48">
        <v>0</v>
      </c>
      <c r="ET229" s="49">
        <v>0</v>
      </c>
      <c r="EU229" s="48">
        <v>0</v>
      </c>
      <c r="EV229" s="49">
        <v>0</v>
      </c>
      <c r="EW229" s="48">
        <v>0</v>
      </c>
      <c r="EX229" s="49">
        <v>0</v>
      </c>
      <c r="EY229" s="48">
        <v>0</v>
      </c>
      <c r="EZ229" s="49">
        <v>0</v>
      </c>
      <c r="FA229" s="48">
        <v>0</v>
      </c>
      <c r="FB229" s="49">
        <v>0</v>
      </c>
      <c r="FC229" s="50">
        <v>0</v>
      </c>
      <c r="FD229" s="3"/>
      <c r="FE229" s="35"/>
      <c r="FF229" s="3"/>
      <c r="FG229" s="36"/>
      <c r="FI229" s="51" t="b">
        <v>1</v>
      </c>
    </row>
    <row r="230" spans="2:165" hidden="1" outlineLevel="1">
      <c r="B230" s="59">
        <v>217</v>
      </c>
      <c r="C230" s="60" t="s">
        <v>68</v>
      </c>
      <c r="E230" s="61">
        <v>0</v>
      </c>
      <c r="F230" s="62">
        <v>0</v>
      </c>
      <c r="G230" s="63">
        <v>0</v>
      </c>
      <c r="H230" s="62">
        <v>0</v>
      </c>
      <c r="I230" s="63">
        <v>0</v>
      </c>
      <c r="J230" s="62">
        <v>0</v>
      </c>
      <c r="K230" s="63">
        <v>0</v>
      </c>
      <c r="L230" s="62">
        <v>0</v>
      </c>
      <c r="M230" s="63">
        <v>0</v>
      </c>
      <c r="N230" s="62">
        <v>0</v>
      </c>
      <c r="O230" s="63">
        <v>0</v>
      </c>
      <c r="P230" s="62">
        <v>0</v>
      </c>
      <c r="Q230" s="63">
        <v>0</v>
      </c>
      <c r="R230" s="62">
        <v>0</v>
      </c>
      <c r="S230" s="63">
        <v>0</v>
      </c>
      <c r="T230" s="62">
        <v>0</v>
      </c>
      <c r="U230" s="63">
        <v>0</v>
      </c>
      <c r="V230" s="62">
        <v>0</v>
      </c>
      <c r="W230" s="63">
        <v>0</v>
      </c>
      <c r="X230" s="62">
        <v>0</v>
      </c>
      <c r="Y230" s="63">
        <v>0</v>
      </c>
      <c r="Z230" s="62">
        <v>0</v>
      </c>
      <c r="AA230" s="63">
        <v>0</v>
      </c>
      <c r="AB230" s="62">
        <v>0</v>
      </c>
      <c r="AC230" s="63">
        <v>0</v>
      </c>
      <c r="AD230" s="62">
        <v>0</v>
      </c>
      <c r="AE230" s="63">
        <v>0</v>
      </c>
      <c r="AF230" s="62">
        <v>0</v>
      </c>
      <c r="AG230" s="63">
        <v>0</v>
      </c>
      <c r="AH230" s="62">
        <v>0</v>
      </c>
      <c r="AI230" s="63">
        <v>0</v>
      </c>
      <c r="AJ230" s="62">
        <v>0</v>
      </c>
      <c r="AK230" s="63">
        <v>0</v>
      </c>
      <c r="AL230" s="62">
        <v>0</v>
      </c>
      <c r="AM230" s="63">
        <v>0</v>
      </c>
      <c r="AN230" s="64">
        <v>0</v>
      </c>
      <c r="AO230" s="3"/>
      <c r="AP230" s="21"/>
      <c r="AQ230" s="3"/>
      <c r="AR230" s="61">
        <v>0</v>
      </c>
      <c r="AS230" s="62">
        <v>0</v>
      </c>
      <c r="AT230" s="63">
        <v>0</v>
      </c>
      <c r="AU230" s="62">
        <v>0</v>
      </c>
      <c r="AV230" s="63">
        <v>0</v>
      </c>
      <c r="AW230" s="62">
        <v>0</v>
      </c>
      <c r="AX230" s="63">
        <v>0</v>
      </c>
      <c r="AY230" s="62">
        <v>0</v>
      </c>
      <c r="AZ230" s="63">
        <v>0</v>
      </c>
      <c r="BA230" s="62">
        <v>0</v>
      </c>
      <c r="BB230" s="63">
        <v>0</v>
      </c>
      <c r="BC230" s="62">
        <v>0</v>
      </c>
      <c r="BD230" s="63">
        <v>0</v>
      </c>
      <c r="BE230" s="62">
        <v>0</v>
      </c>
      <c r="BF230" s="63">
        <v>0</v>
      </c>
      <c r="BG230" s="62">
        <v>0</v>
      </c>
      <c r="BH230" s="63">
        <v>0</v>
      </c>
      <c r="BI230" s="62">
        <v>0</v>
      </c>
      <c r="BJ230" s="63">
        <v>0</v>
      </c>
      <c r="BK230" s="62">
        <v>0</v>
      </c>
      <c r="BL230" s="63">
        <v>0</v>
      </c>
      <c r="BM230" s="62">
        <v>0</v>
      </c>
      <c r="BN230" s="63">
        <v>0</v>
      </c>
      <c r="BO230" s="62">
        <v>0</v>
      </c>
      <c r="BP230" s="63">
        <v>0</v>
      </c>
      <c r="BQ230" s="62">
        <v>0</v>
      </c>
      <c r="BR230" s="63">
        <v>0</v>
      </c>
      <c r="BS230" s="62">
        <v>0</v>
      </c>
      <c r="BT230" s="63">
        <v>0</v>
      </c>
      <c r="BU230" s="62">
        <v>0</v>
      </c>
      <c r="BV230" s="63">
        <v>0</v>
      </c>
      <c r="BW230" s="62">
        <v>0</v>
      </c>
      <c r="BX230" s="63">
        <v>0</v>
      </c>
      <c r="BY230" s="62">
        <v>0</v>
      </c>
      <c r="BZ230" s="63">
        <v>0</v>
      </c>
      <c r="CA230" s="64">
        <v>0</v>
      </c>
      <c r="CB230" s="3"/>
      <c r="CC230" s="32"/>
      <c r="CD230" s="3"/>
      <c r="CE230" s="33"/>
      <c r="CF230" s="3"/>
      <c r="CG230" s="61">
        <v>0</v>
      </c>
      <c r="CH230" s="62">
        <v>0</v>
      </c>
      <c r="CI230" s="63">
        <v>0</v>
      </c>
      <c r="CJ230" s="62">
        <v>0</v>
      </c>
      <c r="CK230" s="63">
        <v>0</v>
      </c>
      <c r="CL230" s="62">
        <v>0</v>
      </c>
      <c r="CM230" s="63">
        <v>0</v>
      </c>
      <c r="CN230" s="62">
        <v>0</v>
      </c>
      <c r="CO230" s="63">
        <v>0</v>
      </c>
      <c r="CP230" s="62">
        <v>0</v>
      </c>
      <c r="CQ230" s="63">
        <v>0</v>
      </c>
      <c r="CR230" s="62">
        <v>0</v>
      </c>
      <c r="CS230" s="63">
        <v>0</v>
      </c>
      <c r="CT230" s="62">
        <v>0</v>
      </c>
      <c r="CU230" s="63">
        <v>0</v>
      </c>
      <c r="CV230" s="62">
        <v>0</v>
      </c>
      <c r="CW230" s="63">
        <v>0</v>
      </c>
      <c r="CX230" s="62">
        <v>0</v>
      </c>
      <c r="CY230" s="63">
        <v>0</v>
      </c>
      <c r="CZ230" s="62">
        <v>0</v>
      </c>
      <c r="DA230" s="63">
        <v>0</v>
      </c>
      <c r="DB230" s="62">
        <v>0</v>
      </c>
      <c r="DC230" s="63">
        <v>0</v>
      </c>
      <c r="DD230" s="62">
        <v>0</v>
      </c>
      <c r="DE230" s="63">
        <v>0</v>
      </c>
      <c r="DF230" s="62">
        <v>0</v>
      </c>
      <c r="DG230" s="63">
        <v>0</v>
      </c>
      <c r="DH230" s="62">
        <v>0</v>
      </c>
      <c r="DI230" s="63">
        <v>0</v>
      </c>
      <c r="DJ230" s="62">
        <v>0</v>
      </c>
      <c r="DK230" s="63">
        <v>0</v>
      </c>
      <c r="DL230" s="62">
        <v>0</v>
      </c>
      <c r="DM230" s="63">
        <v>0</v>
      </c>
      <c r="DN230" s="62">
        <v>0</v>
      </c>
      <c r="DO230" s="63">
        <v>0</v>
      </c>
      <c r="DP230" s="64">
        <v>0</v>
      </c>
      <c r="DQ230" s="3"/>
      <c r="DR230" s="34"/>
      <c r="DS230" s="3"/>
      <c r="DT230" s="61">
        <v>0</v>
      </c>
      <c r="DU230" s="62">
        <v>0</v>
      </c>
      <c r="DV230" s="63">
        <v>0</v>
      </c>
      <c r="DW230" s="62">
        <v>0</v>
      </c>
      <c r="DX230" s="63">
        <v>0</v>
      </c>
      <c r="DY230" s="62">
        <v>0</v>
      </c>
      <c r="DZ230" s="63">
        <v>0</v>
      </c>
      <c r="EA230" s="62">
        <v>0</v>
      </c>
      <c r="EB230" s="63">
        <v>0</v>
      </c>
      <c r="EC230" s="62">
        <v>0</v>
      </c>
      <c r="ED230" s="63">
        <v>0</v>
      </c>
      <c r="EE230" s="62">
        <v>0</v>
      </c>
      <c r="EF230" s="63">
        <v>0</v>
      </c>
      <c r="EG230" s="62">
        <v>0</v>
      </c>
      <c r="EH230" s="63">
        <v>0</v>
      </c>
      <c r="EI230" s="62">
        <v>0</v>
      </c>
      <c r="EJ230" s="63">
        <v>0</v>
      </c>
      <c r="EK230" s="62">
        <v>0</v>
      </c>
      <c r="EL230" s="63">
        <v>0</v>
      </c>
      <c r="EM230" s="62">
        <v>0</v>
      </c>
      <c r="EN230" s="63">
        <v>0</v>
      </c>
      <c r="EO230" s="62">
        <v>0</v>
      </c>
      <c r="EP230" s="63">
        <v>0</v>
      </c>
      <c r="EQ230" s="62">
        <v>0</v>
      </c>
      <c r="ER230" s="63">
        <v>0</v>
      </c>
      <c r="ES230" s="62">
        <v>0</v>
      </c>
      <c r="ET230" s="63">
        <v>0</v>
      </c>
      <c r="EU230" s="62">
        <v>0</v>
      </c>
      <c r="EV230" s="63">
        <v>0</v>
      </c>
      <c r="EW230" s="62">
        <v>0</v>
      </c>
      <c r="EX230" s="63">
        <v>0</v>
      </c>
      <c r="EY230" s="62">
        <v>0</v>
      </c>
      <c r="EZ230" s="63">
        <v>0</v>
      </c>
      <c r="FA230" s="62">
        <v>0</v>
      </c>
      <c r="FB230" s="63">
        <v>0</v>
      </c>
      <c r="FC230" s="64">
        <v>0</v>
      </c>
      <c r="FD230" s="3"/>
      <c r="FE230" s="35"/>
      <c r="FF230" s="3"/>
      <c r="FG230" s="36"/>
      <c r="FI230" s="65" t="b">
        <v>1</v>
      </c>
    </row>
    <row r="231" spans="2:165" hidden="1" outlineLevel="1">
      <c r="B231" s="66">
        <v>218</v>
      </c>
      <c r="C231" s="84" t="s">
        <v>69</v>
      </c>
      <c r="E231" s="68">
        <v>0</v>
      </c>
      <c r="F231" s="69">
        <v>0</v>
      </c>
      <c r="G231" s="70">
        <v>0</v>
      </c>
      <c r="H231" s="69">
        <v>0</v>
      </c>
      <c r="I231" s="70">
        <v>0</v>
      </c>
      <c r="J231" s="69">
        <v>0</v>
      </c>
      <c r="K231" s="70">
        <v>0</v>
      </c>
      <c r="L231" s="69">
        <v>0</v>
      </c>
      <c r="M231" s="70">
        <v>0</v>
      </c>
      <c r="N231" s="69">
        <v>0</v>
      </c>
      <c r="O231" s="70">
        <v>0</v>
      </c>
      <c r="P231" s="69">
        <v>0</v>
      </c>
      <c r="Q231" s="70">
        <v>0</v>
      </c>
      <c r="R231" s="69">
        <v>0</v>
      </c>
      <c r="S231" s="70">
        <v>0</v>
      </c>
      <c r="T231" s="69">
        <v>0</v>
      </c>
      <c r="U231" s="70">
        <v>0</v>
      </c>
      <c r="V231" s="69">
        <v>0</v>
      </c>
      <c r="W231" s="70">
        <v>0</v>
      </c>
      <c r="X231" s="69">
        <v>0</v>
      </c>
      <c r="Y231" s="70">
        <v>0</v>
      </c>
      <c r="Z231" s="69">
        <v>0</v>
      </c>
      <c r="AA231" s="70">
        <v>0</v>
      </c>
      <c r="AB231" s="69">
        <v>0</v>
      </c>
      <c r="AC231" s="70">
        <v>0</v>
      </c>
      <c r="AD231" s="69">
        <v>0</v>
      </c>
      <c r="AE231" s="70">
        <v>0</v>
      </c>
      <c r="AF231" s="69">
        <v>0</v>
      </c>
      <c r="AG231" s="70">
        <v>0</v>
      </c>
      <c r="AH231" s="69">
        <v>0</v>
      </c>
      <c r="AI231" s="70">
        <v>0</v>
      </c>
      <c r="AJ231" s="69">
        <v>0</v>
      </c>
      <c r="AK231" s="70">
        <v>0</v>
      </c>
      <c r="AL231" s="69">
        <v>0</v>
      </c>
      <c r="AM231" s="70">
        <v>0</v>
      </c>
      <c r="AN231" s="71">
        <v>0</v>
      </c>
      <c r="AO231" s="3"/>
      <c r="AP231" s="21"/>
      <c r="AQ231" s="3"/>
      <c r="AR231" s="68">
        <v>0</v>
      </c>
      <c r="AS231" s="69">
        <v>0</v>
      </c>
      <c r="AT231" s="70">
        <v>0</v>
      </c>
      <c r="AU231" s="69">
        <v>0</v>
      </c>
      <c r="AV231" s="70">
        <v>0</v>
      </c>
      <c r="AW231" s="69">
        <v>0</v>
      </c>
      <c r="AX231" s="70">
        <v>0</v>
      </c>
      <c r="AY231" s="69">
        <v>0</v>
      </c>
      <c r="AZ231" s="70">
        <v>0</v>
      </c>
      <c r="BA231" s="69">
        <v>0</v>
      </c>
      <c r="BB231" s="70">
        <v>0</v>
      </c>
      <c r="BC231" s="69">
        <v>0</v>
      </c>
      <c r="BD231" s="70">
        <v>0</v>
      </c>
      <c r="BE231" s="69">
        <v>0</v>
      </c>
      <c r="BF231" s="70">
        <v>0</v>
      </c>
      <c r="BG231" s="69">
        <v>0</v>
      </c>
      <c r="BH231" s="70">
        <v>0</v>
      </c>
      <c r="BI231" s="69">
        <v>0</v>
      </c>
      <c r="BJ231" s="70">
        <v>0</v>
      </c>
      <c r="BK231" s="69">
        <v>0</v>
      </c>
      <c r="BL231" s="70">
        <v>0</v>
      </c>
      <c r="BM231" s="69">
        <v>0</v>
      </c>
      <c r="BN231" s="70">
        <v>0</v>
      </c>
      <c r="BO231" s="69">
        <v>0</v>
      </c>
      <c r="BP231" s="70">
        <v>0</v>
      </c>
      <c r="BQ231" s="69">
        <v>0</v>
      </c>
      <c r="BR231" s="70">
        <v>0</v>
      </c>
      <c r="BS231" s="69">
        <v>0</v>
      </c>
      <c r="BT231" s="70">
        <v>0</v>
      </c>
      <c r="BU231" s="69">
        <v>0</v>
      </c>
      <c r="BV231" s="70">
        <v>0</v>
      </c>
      <c r="BW231" s="69">
        <v>0</v>
      </c>
      <c r="BX231" s="70">
        <v>0</v>
      </c>
      <c r="BY231" s="69">
        <v>0</v>
      </c>
      <c r="BZ231" s="70">
        <v>0</v>
      </c>
      <c r="CA231" s="71">
        <v>0</v>
      </c>
      <c r="CB231" s="3"/>
      <c r="CC231" s="32"/>
      <c r="CD231" s="3"/>
      <c r="CE231" s="33"/>
      <c r="CF231" s="3"/>
      <c r="CG231" s="68">
        <v>0</v>
      </c>
      <c r="CH231" s="69">
        <v>0</v>
      </c>
      <c r="CI231" s="70">
        <v>0</v>
      </c>
      <c r="CJ231" s="69">
        <v>0</v>
      </c>
      <c r="CK231" s="70">
        <v>0</v>
      </c>
      <c r="CL231" s="69">
        <v>0</v>
      </c>
      <c r="CM231" s="70">
        <v>0</v>
      </c>
      <c r="CN231" s="69">
        <v>0</v>
      </c>
      <c r="CO231" s="70">
        <v>0</v>
      </c>
      <c r="CP231" s="69">
        <v>0</v>
      </c>
      <c r="CQ231" s="70">
        <v>0</v>
      </c>
      <c r="CR231" s="69">
        <v>0</v>
      </c>
      <c r="CS231" s="70">
        <v>0</v>
      </c>
      <c r="CT231" s="69">
        <v>0</v>
      </c>
      <c r="CU231" s="70">
        <v>0</v>
      </c>
      <c r="CV231" s="69">
        <v>0</v>
      </c>
      <c r="CW231" s="70">
        <v>0</v>
      </c>
      <c r="CX231" s="69">
        <v>0</v>
      </c>
      <c r="CY231" s="70">
        <v>0</v>
      </c>
      <c r="CZ231" s="69">
        <v>0</v>
      </c>
      <c r="DA231" s="70">
        <v>0</v>
      </c>
      <c r="DB231" s="69">
        <v>0</v>
      </c>
      <c r="DC231" s="70">
        <v>0</v>
      </c>
      <c r="DD231" s="69">
        <v>0</v>
      </c>
      <c r="DE231" s="70">
        <v>0</v>
      </c>
      <c r="DF231" s="69">
        <v>0</v>
      </c>
      <c r="DG231" s="70">
        <v>0</v>
      </c>
      <c r="DH231" s="69">
        <v>0</v>
      </c>
      <c r="DI231" s="70">
        <v>0</v>
      </c>
      <c r="DJ231" s="69">
        <v>0</v>
      </c>
      <c r="DK231" s="70">
        <v>0</v>
      </c>
      <c r="DL231" s="69">
        <v>0</v>
      </c>
      <c r="DM231" s="70">
        <v>0</v>
      </c>
      <c r="DN231" s="69">
        <v>0</v>
      </c>
      <c r="DO231" s="70">
        <v>0</v>
      </c>
      <c r="DP231" s="71">
        <v>0</v>
      </c>
      <c r="DQ231" s="3"/>
      <c r="DR231" s="34"/>
      <c r="DS231" s="3"/>
      <c r="DT231" s="68">
        <v>0</v>
      </c>
      <c r="DU231" s="69">
        <v>0</v>
      </c>
      <c r="DV231" s="70">
        <v>0</v>
      </c>
      <c r="DW231" s="69">
        <v>0</v>
      </c>
      <c r="DX231" s="70">
        <v>0</v>
      </c>
      <c r="DY231" s="69">
        <v>0</v>
      </c>
      <c r="DZ231" s="70">
        <v>0</v>
      </c>
      <c r="EA231" s="69">
        <v>0</v>
      </c>
      <c r="EB231" s="70">
        <v>0</v>
      </c>
      <c r="EC231" s="69">
        <v>0</v>
      </c>
      <c r="ED231" s="70">
        <v>0</v>
      </c>
      <c r="EE231" s="69">
        <v>0</v>
      </c>
      <c r="EF231" s="70">
        <v>0</v>
      </c>
      <c r="EG231" s="69">
        <v>0</v>
      </c>
      <c r="EH231" s="70">
        <v>0</v>
      </c>
      <c r="EI231" s="69">
        <v>0</v>
      </c>
      <c r="EJ231" s="70">
        <v>0</v>
      </c>
      <c r="EK231" s="69">
        <v>0</v>
      </c>
      <c r="EL231" s="70">
        <v>0</v>
      </c>
      <c r="EM231" s="69">
        <v>0</v>
      </c>
      <c r="EN231" s="70">
        <v>0</v>
      </c>
      <c r="EO231" s="69">
        <v>0</v>
      </c>
      <c r="EP231" s="70">
        <v>0</v>
      </c>
      <c r="EQ231" s="69">
        <v>0</v>
      </c>
      <c r="ER231" s="70">
        <v>0</v>
      </c>
      <c r="ES231" s="69">
        <v>0</v>
      </c>
      <c r="ET231" s="70">
        <v>0</v>
      </c>
      <c r="EU231" s="69">
        <v>0</v>
      </c>
      <c r="EV231" s="70">
        <v>0</v>
      </c>
      <c r="EW231" s="69">
        <v>0</v>
      </c>
      <c r="EX231" s="70">
        <v>0</v>
      </c>
      <c r="EY231" s="69">
        <v>0</v>
      </c>
      <c r="EZ231" s="70">
        <v>0</v>
      </c>
      <c r="FA231" s="69">
        <v>0</v>
      </c>
      <c r="FB231" s="70">
        <v>0</v>
      </c>
      <c r="FC231" s="71">
        <v>0</v>
      </c>
      <c r="FD231" s="3"/>
      <c r="FE231" s="35"/>
      <c r="FF231" s="3"/>
      <c r="FG231" s="36"/>
      <c r="FI231" s="72" t="b">
        <v>1</v>
      </c>
    </row>
    <row r="232" spans="2:165" hidden="1" outlineLevel="1">
      <c r="B232" s="52">
        <v>219</v>
      </c>
      <c r="C232" s="53" t="s">
        <v>70</v>
      </c>
      <c r="E232" s="54">
        <v>0</v>
      </c>
      <c r="F232" s="55">
        <v>0</v>
      </c>
      <c r="G232" s="56">
        <v>0</v>
      </c>
      <c r="H232" s="55">
        <v>0</v>
      </c>
      <c r="I232" s="56">
        <v>0</v>
      </c>
      <c r="J232" s="55">
        <v>0</v>
      </c>
      <c r="K232" s="56">
        <v>0</v>
      </c>
      <c r="L232" s="55">
        <v>0</v>
      </c>
      <c r="M232" s="56">
        <v>0</v>
      </c>
      <c r="N232" s="55">
        <v>0</v>
      </c>
      <c r="O232" s="56">
        <v>0</v>
      </c>
      <c r="P232" s="55">
        <v>0</v>
      </c>
      <c r="Q232" s="56">
        <v>0</v>
      </c>
      <c r="R232" s="55">
        <v>0</v>
      </c>
      <c r="S232" s="56">
        <v>0</v>
      </c>
      <c r="T232" s="55">
        <v>0</v>
      </c>
      <c r="U232" s="56">
        <v>0</v>
      </c>
      <c r="V232" s="55">
        <v>0</v>
      </c>
      <c r="W232" s="56">
        <v>0</v>
      </c>
      <c r="X232" s="55">
        <v>0</v>
      </c>
      <c r="Y232" s="56">
        <v>0</v>
      </c>
      <c r="Z232" s="55">
        <v>0</v>
      </c>
      <c r="AA232" s="56">
        <v>0</v>
      </c>
      <c r="AB232" s="55">
        <v>0</v>
      </c>
      <c r="AC232" s="56">
        <v>0</v>
      </c>
      <c r="AD232" s="55">
        <v>0</v>
      </c>
      <c r="AE232" s="56">
        <v>0</v>
      </c>
      <c r="AF232" s="55">
        <v>0</v>
      </c>
      <c r="AG232" s="56">
        <v>0</v>
      </c>
      <c r="AH232" s="55">
        <v>0</v>
      </c>
      <c r="AI232" s="56">
        <v>0</v>
      </c>
      <c r="AJ232" s="55">
        <v>0</v>
      </c>
      <c r="AK232" s="56">
        <v>0</v>
      </c>
      <c r="AL232" s="55">
        <v>0</v>
      </c>
      <c r="AM232" s="56">
        <v>0</v>
      </c>
      <c r="AN232" s="57">
        <v>0</v>
      </c>
      <c r="AO232" s="3"/>
      <c r="AP232" s="21"/>
      <c r="AQ232" s="3"/>
      <c r="AR232" s="54">
        <v>0</v>
      </c>
      <c r="AS232" s="55">
        <v>0</v>
      </c>
      <c r="AT232" s="56">
        <v>0</v>
      </c>
      <c r="AU232" s="55">
        <v>0</v>
      </c>
      <c r="AV232" s="56">
        <v>0</v>
      </c>
      <c r="AW232" s="55">
        <v>0</v>
      </c>
      <c r="AX232" s="56">
        <v>0</v>
      </c>
      <c r="AY232" s="55">
        <v>0</v>
      </c>
      <c r="AZ232" s="56">
        <v>0</v>
      </c>
      <c r="BA232" s="55">
        <v>0</v>
      </c>
      <c r="BB232" s="56">
        <v>0</v>
      </c>
      <c r="BC232" s="55">
        <v>0</v>
      </c>
      <c r="BD232" s="56">
        <v>0</v>
      </c>
      <c r="BE232" s="55">
        <v>0</v>
      </c>
      <c r="BF232" s="56">
        <v>0</v>
      </c>
      <c r="BG232" s="55">
        <v>0</v>
      </c>
      <c r="BH232" s="56">
        <v>0</v>
      </c>
      <c r="BI232" s="55">
        <v>0</v>
      </c>
      <c r="BJ232" s="56">
        <v>0</v>
      </c>
      <c r="BK232" s="55">
        <v>0</v>
      </c>
      <c r="BL232" s="56">
        <v>0</v>
      </c>
      <c r="BM232" s="55">
        <v>0</v>
      </c>
      <c r="BN232" s="56">
        <v>0</v>
      </c>
      <c r="BO232" s="55">
        <v>0</v>
      </c>
      <c r="BP232" s="56">
        <v>0</v>
      </c>
      <c r="BQ232" s="55">
        <v>0</v>
      </c>
      <c r="BR232" s="56">
        <v>0</v>
      </c>
      <c r="BS232" s="55">
        <v>0</v>
      </c>
      <c r="BT232" s="56">
        <v>0</v>
      </c>
      <c r="BU232" s="55">
        <v>0</v>
      </c>
      <c r="BV232" s="56">
        <v>0</v>
      </c>
      <c r="BW232" s="55">
        <v>0</v>
      </c>
      <c r="BX232" s="56">
        <v>0</v>
      </c>
      <c r="BY232" s="55">
        <v>0</v>
      </c>
      <c r="BZ232" s="56">
        <v>0</v>
      </c>
      <c r="CA232" s="57">
        <v>0</v>
      </c>
      <c r="CB232" s="3"/>
      <c r="CC232" s="32"/>
      <c r="CD232" s="3"/>
      <c r="CE232" s="33"/>
      <c r="CF232" s="3"/>
      <c r="CG232" s="54">
        <v>0</v>
      </c>
      <c r="CH232" s="55">
        <v>0</v>
      </c>
      <c r="CI232" s="56">
        <v>0</v>
      </c>
      <c r="CJ232" s="55">
        <v>0</v>
      </c>
      <c r="CK232" s="56">
        <v>0</v>
      </c>
      <c r="CL232" s="55">
        <v>0</v>
      </c>
      <c r="CM232" s="56">
        <v>0</v>
      </c>
      <c r="CN232" s="55">
        <v>0</v>
      </c>
      <c r="CO232" s="56">
        <v>0</v>
      </c>
      <c r="CP232" s="55">
        <v>0</v>
      </c>
      <c r="CQ232" s="56">
        <v>0</v>
      </c>
      <c r="CR232" s="55">
        <v>0</v>
      </c>
      <c r="CS232" s="56">
        <v>0</v>
      </c>
      <c r="CT232" s="55">
        <v>0</v>
      </c>
      <c r="CU232" s="56">
        <v>0</v>
      </c>
      <c r="CV232" s="55">
        <v>0</v>
      </c>
      <c r="CW232" s="56">
        <v>0</v>
      </c>
      <c r="CX232" s="55">
        <v>0</v>
      </c>
      <c r="CY232" s="56">
        <v>0</v>
      </c>
      <c r="CZ232" s="55">
        <v>0</v>
      </c>
      <c r="DA232" s="56">
        <v>0</v>
      </c>
      <c r="DB232" s="55">
        <v>0</v>
      </c>
      <c r="DC232" s="56">
        <v>0</v>
      </c>
      <c r="DD232" s="55">
        <v>0</v>
      </c>
      <c r="DE232" s="56">
        <v>0</v>
      </c>
      <c r="DF232" s="55">
        <v>0</v>
      </c>
      <c r="DG232" s="56">
        <v>0</v>
      </c>
      <c r="DH232" s="55">
        <v>0</v>
      </c>
      <c r="DI232" s="56">
        <v>0</v>
      </c>
      <c r="DJ232" s="55">
        <v>0</v>
      </c>
      <c r="DK232" s="56">
        <v>0</v>
      </c>
      <c r="DL232" s="55">
        <v>0</v>
      </c>
      <c r="DM232" s="56">
        <v>0</v>
      </c>
      <c r="DN232" s="55">
        <v>0</v>
      </c>
      <c r="DO232" s="56">
        <v>0</v>
      </c>
      <c r="DP232" s="57">
        <v>0</v>
      </c>
      <c r="DQ232" s="3"/>
      <c r="DR232" s="34"/>
      <c r="DS232" s="3"/>
      <c r="DT232" s="54">
        <v>0</v>
      </c>
      <c r="DU232" s="55">
        <v>0</v>
      </c>
      <c r="DV232" s="56">
        <v>0</v>
      </c>
      <c r="DW232" s="55">
        <v>0</v>
      </c>
      <c r="DX232" s="56">
        <v>0</v>
      </c>
      <c r="DY232" s="55">
        <v>0</v>
      </c>
      <c r="DZ232" s="56">
        <v>0</v>
      </c>
      <c r="EA232" s="55">
        <v>0</v>
      </c>
      <c r="EB232" s="56">
        <v>0</v>
      </c>
      <c r="EC232" s="55">
        <v>0</v>
      </c>
      <c r="ED232" s="56">
        <v>0</v>
      </c>
      <c r="EE232" s="55">
        <v>0</v>
      </c>
      <c r="EF232" s="56">
        <v>0</v>
      </c>
      <c r="EG232" s="55">
        <v>0</v>
      </c>
      <c r="EH232" s="56">
        <v>0</v>
      </c>
      <c r="EI232" s="55">
        <v>0</v>
      </c>
      <c r="EJ232" s="56">
        <v>0</v>
      </c>
      <c r="EK232" s="55">
        <v>0</v>
      </c>
      <c r="EL232" s="56">
        <v>0</v>
      </c>
      <c r="EM232" s="55">
        <v>0</v>
      </c>
      <c r="EN232" s="56">
        <v>0</v>
      </c>
      <c r="EO232" s="55">
        <v>0</v>
      </c>
      <c r="EP232" s="56">
        <v>0</v>
      </c>
      <c r="EQ232" s="55">
        <v>0</v>
      </c>
      <c r="ER232" s="56">
        <v>0</v>
      </c>
      <c r="ES232" s="55">
        <v>0</v>
      </c>
      <c r="ET232" s="56">
        <v>0</v>
      </c>
      <c r="EU232" s="55">
        <v>0</v>
      </c>
      <c r="EV232" s="56">
        <v>0</v>
      </c>
      <c r="EW232" s="55">
        <v>0</v>
      </c>
      <c r="EX232" s="56">
        <v>0</v>
      </c>
      <c r="EY232" s="55">
        <v>0</v>
      </c>
      <c r="EZ232" s="56">
        <v>0</v>
      </c>
      <c r="FA232" s="55">
        <v>0</v>
      </c>
      <c r="FB232" s="56">
        <v>0</v>
      </c>
      <c r="FC232" s="57">
        <v>0</v>
      </c>
      <c r="FD232" s="3"/>
      <c r="FE232" s="35"/>
      <c r="FF232" s="3"/>
      <c r="FG232" s="36"/>
      <c r="FI232" s="58" t="b">
        <v>1</v>
      </c>
    </row>
    <row r="233" spans="2:165" hidden="1" outlineLevel="1">
      <c r="B233" s="75">
        <v>220</v>
      </c>
      <c r="C233" s="83" t="s">
        <v>71</v>
      </c>
      <c r="E233" s="77">
        <v>0</v>
      </c>
      <c r="F233" s="78">
        <v>0</v>
      </c>
      <c r="G233" s="79">
        <v>0</v>
      </c>
      <c r="H233" s="78">
        <v>0</v>
      </c>
      <c r="I233" s="79">
        <v>0</v>
      </c>
      <c r="J233" s="78">
        <v>0</v>
      </c>
      <c r="K233" s="79">
        <v>0</v>
      </c>
      <c r="L233" s="78">
        <v>0</v>
      </c>
      <c r="M233" s="79">
        <v>0</v>
      </c>
      <c r="N233" s="78">
        <v>0</v>
      </c>
      <c r="O233" s="79">
        <v>0</v>
      </c>
      <c r="P233" s="78">
        <v>0</v>
      </c>
      <c r="Q233" s="79">
        <v>0</v>
      </c>
      <c r="R233" s="78">
        <v>0</v>
      </c>
      <c r="S233" s="79">
        <v>0</v>
      </c>
      <c r="T233" s="78">
        <v>0</v>
      </c>
      <c r="U233" s="79">
        <v>0</v>
      </c>
      <c r="V233" s="78">
        <v>0</v>
      </c>
      <c r="W233" s="79">
        <v>0</v>
      </c>
      <c r="X233" s="78">
        <v>0</v>
      </c>
      <c r="Y233" s="79">
        <v>0</v>
      </c>
      <c r="Z233" s="78">
        <v>0</v>
      </c>
      <c r="AA233" s="79">
        <v>0</v>
      </c>
      <c r="AB233" s="78">
        <v>0</v>
      </c>
      <c r="AC233" s="79">
        <v>0</v>
      </c>
      <c r="AD233" s="78">
        <v>0</v>
      </c>
      <c r="AE233" s="79">
        <v>0</v>
      </c>
      <c r="AF233" s="78">
        <v>0</v>
      </c>
      <c r="AG233" s="79">
        <v>0</v>
      </c>
      <c r="AH233" s="78">
        <v>0</v>
      </c>
      <c r="AI233" s="79">
        <v>0</v>
      </c>
      <c r="AJ233" s="78">
        <v>0</v>
      </c>
      <c r="AK233" s="79">
        <v>0</v>
      </c>
      <c r="AL233" s="78">
        <v>0</v>
      </c>
      <c r="AM233" s="79">
        <v>0</v>
      </c>
      <c r="AN233" s="80">
        <v>0</v>
      </c>
      <c r="AO233" s="3"/>
      <c r="AP233" s="21"/>
      <c r="AQ233" s="3"/>
      <c r="AR233" s="77">
        <v>0</v>
      </c>
      <c r="AS233" s="78">
        <v>0</v>
      </c>
      <c r="AT233" s="79">
        <v>0</v>
      </c>
      <c r="AU233" s="78">
        <v>0</v>
      </c>
      <c r="AV233" s="79">
        <v>0</v>
      </c>
      <c r="AW233" s="78">
        <v>0</v>
      </c>
      <c r="AX233" s="79">
        <v>0</v>
      </c>
      <c r="AY233" s="78">
        <v>0</v>
      </c>
      <c r="AZ233" s="79">
        <v>0</v>
      </c>
      <c r="BA233" s="78">
        <v>0</v>
      </c>
      <c r="BB233" s="79">
        <v>0</v>
      </c>
      <c r="BC233" s="78">
        <v>0</v>
      </c>
      <c r="BD233" s="79">
        <v>0</v>
      </c>
      <c r="BE233" s="78">
        <v>0</v>
      </c>
      <c r="BF233" s="79">
        <v>0</v>
      </c>
      <c r="BG233" s="78">
        <v>0</v>
      </c>
      <c r="BH233" s="79">
        <v>0</v>
      </c>
      <c r="BI233" s="78">
        <v>0</v>
      </c>
      <c r="BJ233" s="79">
        <v>0</v>
      </c>
      <c r="BK233" s="78">
        <v>0</v>
      </c>
      <c r="BL233" s="79">
        <v>0</v>
      </c>
      <c r="BM233" s="78">
        <v>0</v>
      </c>
      <c r="BN233" s="79">
        <v>0</v>
      </c>
      <c r="BO233" s="78">
        <v>0</v>
      </c>
      <c r="BP233" s="79">
        <v>0</v>
      </c>
      <c r="BQ233" s="78">
        <v>0</v>
      </c>
      <c r="BR233" s="79">
        <v>0</v>
      </c>
      <c r="BS233" s="78">
        <v>0</v>
      </c>
      <c r="BT233" s="79">
        <v>0</v>
      </c>
      <c r="BU233" s="78">
        <v>0</v>
      </c>
      <c r="BV233" s="79">
        <v>0</v>
      </c>
      <c r="BW233" s="78">
        <v>0</v>
      </c>
      <c r="BX233" s="79">
        <v>0</v>
      </c>
      <c r="BY233" s="78">
        <v>0</v>
      </c>
      <c r="BZ233" s="79">
        <v>0</v>
      </c>
      <c r="CA233" s="80">
        <v>0</v>
      </c>
      <c r="CB233" s="3"/>
      <c r="CC233" s="32"/>
      <c r="CD233" s="3"/>
      <c r="CE233" s="33"/>
      <c r="CF233" s="3"/>
      <c r="CG233" s="77">
        <v>0</v>
      </c>
      <c r="CH233" s="78">
        <v>0</v>
      </c>
      <c r="CI233" s="79">
        <v>0</v>
      </c>
      <c r="CJ233" s="78">
        <v>0</v>
      </c>
      <c r="CK233" s="79">
        <v>0</v>
      </c>
      <c r="CL233" s="78">
        <v>0</v>
      </c>
      <c r="CM233" s="79">
        <v>0</v>
      </c>
      <c r="CN233" s="78">
        <v>0</v>
      </c>
      <c r="CO233" s="79">
        <v>0</v>
      </c>
      <c r="CP233" s="78">
        <v>0</v>
      </c>
      <c r="CQ233" s="79">
        <v>0</v>
      </c>
      <c r="CR233" s="78">
        <v>0</v>
      </c>
      <c r="CS233" s="79">
        <v>0</v>
      </c>
      <c r="CT233" s="78">
        <v>0</v>
      </c>
      <c r="CU233" s="79">
        <v>0</v>
      </c>
      <c r="CV233" s="78">
        <v>0</v>
      </c>
      <c r="CW233" s="79">
        <v>0</v>
      </c>
      <c r="CX233" s="78">
        <v>0</v>
      </c>
      <c r="CY233" s="79">
        <v>0</v>
      </c>
      <c r="CZ233" s="78">
        <v>0</v>
      </c>
      <c r="DA233" s="79">
        <v>0</v>
      </c>
      <c r="DB233" s="78">
        <v>0</v>
      </c>
      <c r="DC233" s="79">
        <v>0</v>
      </c>
      <c r="DD233" s="78">
        <v>0</v>
      </c>
      <c r="DE233" s="79">
        <v>0</v>
      </c>
      <c r="DF233" s="78">
        <v>0</v>
      </c>
      <c r="DG233" s="79">
        <v>0</v>
      </c>
      <c r="DH233" s="78">
        <v>0</v>
      </c>
      <c r="DI233" s="79">
        <v>0</v>
      </c>
      <c r="DJ233" s="78">
        <v>0</v>
      </c>
      <c r="DK233" s="79">
        <v>0</v>
      </c>
      <c r="DL233" s="78">
        <v>0</v>
      </c>
      <c r="DM233" s="79">
        <v>0</v>
      </c>
      <c r="DN233" s="78">
        <v>0</v>
      </c>
      <c r="DO233" s="79">
        <v>0</v>
      </c>
      <c r="DP233" s="80">
        <v>0</v>
      </c>
      <c r="DQ233" s="3"/>
      <c r="DR233" s="34"/>
      <c r="DS233" s="3"/>
      <c r="DT233" s="77">
        <v>0</v>
      </c>
      <c r="DU233" s="78">
        <v>0</v>
      </c>
      <c r="DV233" s="79">
        <v>0</v>
      </c>
      <c r="DW233" s="78">
        <v>0</v>
      </c>
      <c r="DX233" s="79">
        <v>0</v>
      </c>
      <c r="DY233" s="78">
        <v>0</v>
      </c>
      <c r="DZ233" s="79">
        <v>0</v>
      </c>
      <c r="EA233" s="78">
        <v>0</v>
      </c>
      <c r="EB233" s="79">
        <v>0</v>
      </c>
      <c r="EC233" s="78">
        <v>0</v>
      </c>
      <c r="ED233" s="79">
        <v>0</v>
      </c>
      <c r="EE233" s="78">
        <v>0</v>
      </c>
      <c r="EF233" s="79">
        <v>0</v>
      </c>
      <c r="EG233" s="78">
        <v>0</v>
      </c>
      <c r="EH233" s="79">
        <v>0</v>
      </c>
      <c r="EI233" s="78">
        <v>0</v>
      </c>
      <c r="EJ233" s="79">
        <v>0</v>
      </c>
      <c r="EK233" s="78">
        <v>0</v>
      </c>
      <c r="EL233" s="79">
        <v>0</v>
      </c>
      <c r="EM233" s="78">
        <v>0</v>
      </c>
      <c r="EN233" s="79">
        <v>0</v>
      </c>
      <c r="EO233" s="78">
        <v>0</v>
      </c>
      <c r="EP233" s="79">
        <v>0</v>
      </c>
      <c r="EQ233" s="78">
        <v>0</v>
      </c>
      <c r="ER233" s="79">
        <v>0</v>
      </c>
      <c r="ES233" s="78">
        <v>0</v>
      </c>
      <c r="ET233" s="79">
        <v>0</v>
      </c>
      <c r="EU233" s="78">
        <v>0</v>
      </c>
      <c r="EV233" s="79">
        <v>0</v>
      </c>
      <c r="EW233" s="78">
        <v>0</v>
      </c>
      <c r="EX233" s="79">
        <v>0</v>
      </c>
      <c r="EY233" s="78">
        <v>0</v>
      </c>
      <c r="EZ233" s="79">
        <v>0</v>
      </c>
      <c r="FA233" s="78">
        <v>0</v>
      </c>
      <c r="FB233" s="79">
        <v>0</v>
      </c>
      <c r="FC233" s="80">
        <v>0</v>
      </c>
      <c r="FD233" s="3"/>
      <c r="FE233" s="35"/>
      <c r="FF233" s="3"/>
      <c r="FG233" s="36"/>
      <c r="FI233" s="81" t="b">
        <v>1</v>
      </c>
    </row>
    <row r="234" spans="2:165" hidden="1" outlineLevel="1">
      <c r="B234" s="38">
        <v>221</v>
      </c>
      <c r="C234" s="39" t="s">
        <v>72</v>
      </c>
      <c r="E234" s="40">
        <v>0</v>
      </c>
      <c r="F234" s="41">
        <v>0</v>
      </c>
      <c r="G234" s="42">
        <v>0</v>
      </c>
      <c r="H234" s="41">
        <v>0</v>
      </c>
      <c r="I234" s="42">
        <v>0</v>
      </c>
      <c r="J234" s="41">
        <v>0</v>
      </c>
      <c r="K234" s="42">
        <v>0</v>
      </c>
      <c r="L234" s="41">
        <v>0</v>
      </c>
      <c r="M234" s="42">
        <v>0</v>
      </c>
      <c r="N234" s="41">
        <v>0</v>
      </c>
      <c r="O234" s="42">
        <v>0</v>
      </c>
      <c r="P234" s="41">
        <v>0</v>
      </c>
      <c r="Q234" s="42">
        <v>0</v>
      </c>
      <c r="R234" s="41">
        <v>0</v>
      </c>
      <c r="S234" s="42">
        <v>0</v>
      </c>
      <c r="T234" s="41">
        <v>0</v>
      </c>
      <c r="U234" s="42">
        <v>0</v>
      </c>
      <c r="V234" s="41">
        <v>0</v>
      </c>
      <c r="W234" s="42">
        <v>0</v>
      </c>
      <c r="X234" s="41">
        <v>0</v>
      </c>
      <c r="Y234" s="42">
        <v>0</v>
      </c>
      <c r="Z234" s="41">
        <v>0</v>
      </c>
      <c r="AA234" s="42">
        <v>0</v>
      </c>
      <c r="AB234" s="41">
        <v>0</v>
      </c>
      <c r="AC234" s="42">
        <v>0</v>
      </c>
      <c r="AD234" s="41">
        <v>0</v>
      </c>
      <c r="AE234" s="42">
        <v>0</v>
      </c>
      <c r="AF234" s="41">
        <v>0</v>
      </c>
      <c r="AG234" s="42">
        <v>0</v>
      </c>
      <c r="AH234" s="41">
        <v>0</v>
      </c>
      <c r="AI234" s="42">
        <v>0</v>
      </c>
      <c r="AJ234" s="41">
        <v>0</v>
      </c>
      <c r="AK234" s="42">
        <v>0</v>
      </c>
      <c r="AL234" s="41">
        <v>0</v>
      </c>
      <c r="AM234" s="42">
        <v>0</v>
      </c>
      <c r="AN234" s="43">
        <v>0</v>
      </c>
      <c r="AO234" s="3"/>
      <c r="AP234" s="21"/>
      <c r="AQ234" s="3"/>
      <c r="AR234" s="40">
        <v>0</v>
      </c>
      <c r="AS234" s="41">
        <v>0</v>
      </c>
      <c r="AT234" s="42">
        <v>0</v>
      </c>
      <c r="AU234" s="41">
        <v>0</v>
      </c>
      <c r="AV234" s="42">
        <v>0</v>
      </c>
      <c r="AW234" s="41">
        <v>0</v>
      </c>
      <c r="AX234" s="42">
        <v>0</v>
      </c>
      <c r="AY234" s="41">
        <v>0</v>
      </c>
      <c r="AZ234" s="42">
        <v>0</v>
      </c>
      <c r="BA234" s="41">
        <v>0</v>
      </c>
      <c r="BB234" s="42">
        <v>0</v>
      </c>
      <c r="BC234" s="41">
        <v>0</v>
      </c>
      <c r="BD234" s="42">
        <v>0</v>
      </c>
      <c r="BE234" s="41">
        <v>0</v>
      </c>
      <c r="BF234" s="42">
        <v>0</v>
      </c>
      <c r="BG234" s="41">
        <v>0</v>
      </c>
      <c r="BH234" s="42">
        <v>0</v>
      </c>
      <c r="BI234" s="41">
        <v>0</v>
      </c>
      <c r="BJ234" s="42">
        <v>0</v>
      </c>
      <c r="BK234" s="41">
        <v>0</v>
      </c>
      <c r="BL234" s="42">
        <v>0</v>
      </c>
      <c r="BM234" s="41">
        <v>0</v>
      </c>
      <c r="BN234" s="42">
        <v>0</v>
      </c>
      <c r="BO234" s="41">
        <v>0</v>
      </c>
      <c r="BP234" s="42">
        <v>0</v>
      </c>
      <c r="BQ234" s="41">
        <v>0</v>
      </c>
      <c r="BR234" s="42">
        <v>0</v>
      </c>
      <c r="BS234" s="41">
        <v>0</v>
      </c>
      <c r="BT234" s="42">
        <v>0</v>
      </c>
      <c r="BU234" s="41">
        <v>0</v>
      </c>
      <c r="BV234" s="42">
        <v>0</v>
      </c>
      <c r="BW234" s="41">
        <v>0</v>
      </c>
      <c r="BX234" s="42">
        <v>0</v>
      </c>
      <c r="BY234" s="41">
        <v>0</v>
      </c>
      <c r="BZ234" s="42">
        <v>0</v>
      </c>
      <c r="CA234" s="43">
        <v>0</v>
      </c>
      <c r="CB234" s="3"/>
      <c r="CC234" s="32"/>
      <c r="CD234" s="3"/>
      <c r="CE234" s="33"/>
      <c r="CF234" s="3"/>
      <c r="CG234" s="40">
        <v>0</v>
      </c>
      <c r="CH234" s="41">
        <v>0</v>
      </c>
      <c r="CI234" s="42">
        <v>0</v>
      </c>
      <c r="CJ234" s="41">
        <v>0</v>
      </c>
      <c r="CK234" s="42">
        <v>0</v>
      </c>
      <c r="CL234" s="41">
        <v>0</v>
      </c>
      <c r="CM234" s="42">
        <v>0</v>
      </c>
      <c r="CN234" s="41">
        <v>0</v>
      </c>
      <c r="CO234" s="42">
        <v>0</v>
      </c>
      <c r="CP234" s="41">
        <v>0</v>
      </c>
      <c r="CQ234" s="42">
        <v>0</v>
      </c>
      <c r="CR234" s="41">
        <v>0</v>
      </c>
      <c r="CS234" s="42">
        <v>0</v>
      </c>
      <c r="CT234" s="41">
        <v>0</v>
      </c>
      <c r="CU234" s="42">
        <v>0</v>
      </c>
      <c r="CV234" s="41">
        <v>0</v>
      </c>
      <c r="CW234" s="42">
        <v>0</v>
      </c>
      <c r="CX234" s="41">
        <v>0</v>
      </c>
      <c r="CY234" s="42">
        <v>0</v>
      </c>
      <c r="CZ234" s="41">
        <v>0</v>
      </c>
      <c r="DA234" s="42">
        <v>0</v>
      </c>
      <c r="DB234" s="41">
        <v>0</v>
      </c>
      <c r="DC234" s="42">
        <v>0</v>
      </c>
      <c r="DD234" s="41">
        <v>0</v>
      </c>
      <c r="DE234" s="42">
        <v>0</v>
      </c>
      <c r="DF234" s="41">
        <v>0</v>
      </c>
      <c r="DG234" s="42">
        <v>0</v>
      </c>
      <c r="DH234" s="41">
        <v>0</v>
      </c>
      <c r="DI234" s="42">
        <v>0</v>
      </c>
      <c r="DJ234" s="41">
        <v>0</v>
      </c>
      <c r="DK234" s="42">
        <v>0</v>
      </c>
      <c r="DL234" s="41">
        <v>0</v>
      </c>
      <c r="DM234" s="42">
        <v>0</v>
      </c>
      <c r="DN234" s="41">
        <v>0</v>
      </c>
      <c r="DO234" s="42">
        <v>0</v>
      </c>
      <c r="DP234" s="43">
        <v>0</v>
      </c>
      <c r="DQ234" s="3"/>
      <c r="DR234" s="34"/>
      <c r="DS234" s="3"/>
      <c r="DT234" s="40">
        <v>0</v>
      </c>
      <c r="DU234" s="41">
        <v>0</v>
      </c>
      <c r="DV234" s="42">
        <v>0</v>
      </c>
      <c r="DW234" s="41">
        <v>0</v>
      </c>
      <c r="DX234" s="42">
        <v>0</v>
      </c>
      <c r="DY234" s="41">
        <v>0</v>
      </c>
      <c r="DZ234" s="42">
        <v>0</v>
      </c>
      <c r="EA234" s="41">
        <v>0</v>
      </c>
      <c r="EB234" s="42">
        <v>0</v>
      </c>
      <c r="EC234" s="41">
        <v>0</v>
      </c>
      <c r="ED234" s="42">
        <v>0</v>
      </c>
      <c r="EE234" s="41">
        <v>0</v>
      </c>
      <c r="EF234" s="42">
        <v>0</v>
      </c>
      <c r="EG234" s="41">
        <v>0</v>
      </c>
      <c r="EH234" s="42">
        <v>0</v>
      </c>
      <c r="EI234" s="41">
        <v>0</v>
      </c>
      <c r="EJ234" s="42">
        <v>0</v>
      </c>
      <c r="EK234" s="41">
        <v>0</v>
      </c>
      <c r="EL234" s="42">
        <v>0</v>
      </c>
      <c r="EM234" s="41">
        <v>0</v>
      </c>
      <c r="EN234" s="42">
        <v>0</v>
      </c>
      <c r="EO234" s="41">
        <v>0</v>
      </c>
      <c r="EP234" s="42">
        <v>0</v>
      </c>
      <c r="EQ234" s="41">
        <v>0</v>
      </c>
      <c r="ER234" s="42">
        <v>0</v>
      </c>
      <c r="ES234" s="41">
        <v>0</v>
      </c>
      <c r="ET234" s="42">
        <v>0</v>
      </c>
      <c r="EU234" s="41">
        <v>0</v>
      </c>
      <c r="EV234" s="42">
        <v>0</v>
      </c>
      <c r="EW234" s="41">
        <v>0</v>
      </c>
      <c r="EX234" s="42">
        <v>0</v>
      </c>
      <c r="EY234" s="41">
        <v>0</v>
      </c>
      <c r="EZ234" s="42">
        <v>0</v>
      </c>
      <c r="FA234" s="41">
        <v>0</v>
      </c>
      <c r="FB234" s="42">
        <v>0</v>
      </c>
      <c r="FC234" s="43">
        <v>0</v>
      </c>
      <c r="FD234" s="3"/>
      <c r="FE234" s="35"/>
      <c r="FF234" s="3"/>
      <c r="FG234" s="36"/>
      <c r="FI234" s="44" t="b">
        <v>1</v>
      </c>
    </row>
    <row r="235" spans="2:165" hidden="1" outlineLevel="1">
      <c r="B235" s="75">
        <v>222</v>
      </c>
      <c r="C235" s="83" t="s">
        <v>73</v>
      </c>
      <c r="E235" s="77">
        <v>0</v>
      </c>
      <c r="F235" s="78">
        <v>0</v>
      </c>
      <c r="G235" s="79">
        <v>0</v>
      </c>
      <c r="H235" s="78">
        <v>0</v>
      </c>
      <c r="I235" s="79">
        <v>0</v>
      </c>
      <c r="J235" s="78">
        <v>0</v>
      </c>
      <c r="K235" s="79">
        <v>0</v>
      </c>
      <c r="L235" s="78">
        <v>0</v>
      </c>
      <c r="M235" s="79">
        <v>0</v>
      </c>
      <c r="N235" s="78">
        <v>0</v>
      </c>
      <c r="O235" s="79">
        <v>0</v>
      </c>
      <c r="P235" s="78">
        <v>0</v>
      </c>
      <c r="Q235" s="79">
        <v>0</v>
      </c>
      <c r="R235" s="78">
        <v>0</v>
      </c>
      <c r="S235" s="79">
        <v>0</v>
      </c>
      <c r="T235" s="78">
        <v>0</v>
      </c>
      <c r="U235" s="79">
        <v>0</v>
      </c>
      <c r="V235" s="78">
        <v>0</v>
      </c>
      <c r="W235" s="79">
        <v>0</v>
      </c>
      <c r="X235" s="78">
        <v>0</v>
      </c>
      <c r="Y235" s="79">
        <v>0</v>
      </c>
      <c r="Z235" s="78">
        <v>0</v>
      </c>
      <c r="AA235" s="79">
        <v>0</v>
      </c>
      <c r="AB235" s="78">
        <v>0</v>
      </c>
      <c r="AC235" s="79">
        <v>0</v>
      </c>
      <c r="AD235" s="78">
        <v>0</v>
      </c>
      <c r="AE235" s="79">
        <v>0</v>
      </c>
      <c r="AF235" s="78">
        <v>0</v>
      </c>
      <c r="AG235" s="79">
        <v>0</v>
      </c>
      <c r="AH235" s="78">
        <v>0</v>
      </c>
      <c r="AI235" s="79">
        <v>0</v>
      </c>
      <c r="AJ235" s="78">
        <v>0</v>
      </c>
      <c r="AK235" s="79">
        <v>0</v>
      </c>
      <c r="AL235" s="78">
        <v>0</v>
      </c>
      <c r="AM235" s="79">
        <v>0</v>
      </c>
      <c r="AN235" s="80">
        <v>0</v>
      </c>
      <c r="AO235" s="3"/>
      <c r="AP235" s="21"/>
      <c r="AQ235" s="3"/>
      <c r="AR235" s="77">
        <v>0</v>
      </c>
      <c r="AS235" s="78">
        <v>0</v>
      </c>
      <c r="AT235" s="79">
        <v>0</v>
      </c>
      <c r="AU235" s="78">
        <v>0</v>
      </c>
      <c r="AV235" s="79">
        <v>0</v>
      </c>
      <c r="AW235" s="78">
        <v>0</v>
      </c>
      <c r="AX235" s="79">
        <v>0</v>
      </c>
      <c r="AY235" s="78">
        <v>0</v>
      </c>
      <c r="AZ235" s="79">
        <v>0</v>
      </c>
      <c r="BA235" s="78">
        <v>0</v>
      </c>
      <c r="BB235" s="79">
        <v>0</v>
      </c>
      <c r="BC235" s="78">
        <v>0</v>
      </c>
      <c r="BD235" s="79">
        <v>0</v>
      </c>
      <c r="BE235" s="78">
        <v>0</v>
      </c>
      <c r="BF235" s="79">
        <v>0</v>
      </c>
      <c r="BG235" s="78">
        <v>0</v>
      </c>
      <c r="BH235" s="79">
        <v>0</v>
      </c>
      <c r="BI235" s="78">
        <v>0</v>
      </c>
      <c r="BJ235" s="79">
        <v>0</v>
      </c>
      <c r="BK235" s="78">
        <v>0</v>
      </c>
      <c r="BL235" s="79">
        <v>0</v>
      </c>
      <c r="BM235" s="78">
        <v>0</v>
      </c>
      <c r="BN235" s="79">
        <v>0</v>
      </c>
      <c r="BO235" s="78">
        <v>0</v>
      </c>
      <c r="BP235" s="79">
        <v>0</v>
      </c>
      <c r="BQ235" s="78">
        <v>0</v>
      </c>
      <c r="BR235" s="79">
        <v>0</v>
      </c>
      <c r="BS235" s="78">
        <v>0</v>
      </c>
      <c r="BT235" s="79">
        <v>0</v>
      </c>
      <c r="BU235" s="78">
        <v>0</v>
      </c>
      <c r="BV235" s="79">
        <v>0</v>
      </c>
      <c r="BW235" s="78">
        <v>0</v>
      </c>
      <c r="BX235" s="79">
        <v>0</v>
      </c>
      <c r="BY235" s="78">
        <v>0</v>
      </c>
      <c r="BZ235" s="79">
        <v>0</v>
      </c>
      <c r="CA235" s="80">
        <v>0</v>
      </c>
      <c r="CB235" s="3"/>
      <c r="CC235" s="32"/>
      <c r="CD235" s="3"/>
      <c r="CE235" s="33"/>
      <c r="CF235" s="3"/>
      <c r="CG235" s="77">
        <v>0</v>
      </c>
      <c r="CH235" s="78">
        <v>0</v>
      </c>
      <c r="CI235" s="79">
        <v>0</v>
      </c>
      <c r="CJ235" s="78">
        <v>0</v>
      </c>
      <c r="CK235" s="79">
        <v>0</v>
      </c>
      <c r="CL235" s="78">
        <v>0</v>
      </c>
      <c r="CM235" s="79">
        <v>0</v>
      </c>
      <c r="CN235" s="78">
        <v>0</v>
      </c>
      <c r="CO235" s="79">
        <v>0</v>
      </c>
      <c r="CP235" s="78">
        <v>0</v>
      </c>
      <c r="CQ235" s="79">
        <v>0</v>
      </c>
      <c r="CR235" s="78">
        <v>0</v>
      </c>
      <c r="CS235" s="79">
        <v>0</v>
      </c>
      <c r="CT235" s="78">
        <v>0</v>
      </c>
      <c r="CU235" s="79">
        <v>0</v>
      </c>
      <c r="CV235" s="78">
        <v>0</v>
      </c>
      <c r="CW235" s="79">
        <v>0</v>
      </c>
      <c r="CX235" s="78">
        <v>0</v>
      </c>
      <c r="CY235" s="79">
        <v>0</v>
      </c>
      <c r="CZ235" s="78">
        <v>0</v>
      </c>
      <c r="DA235" s="79">
        <v>0</v>
      </c>
      <c r="DB235" s="78">
        <v>0</v>
      </c>
      <c r="DC235" s="79">
        <v>0</v>
      </c>
      <c r="DD235" s="78">
        <v>0</v>
      </c>
      <c r="DE235" s="79">
        <v>0</v>
      </c>
      <c r="DF235" s="78">
        <v>0</v>
      </c>
      <c r="DG235" s="79">
        <v>0</v>
      </c>
      <c r="DH235" s="78">
        <v>0</v>
      </c>
      <c r="DI235" s="79">
        <v>0</v>
      </c>
      <c r="DJ235" s="78">
        <v>0</v>
      </c>
      <c r="DK235" s="79">
        <v>0</v>
      </c>
      <c r="DL235" s="78">
        <v>0</v>
      </c>
      <c r="DM235" s="79">
        <v>0</v>
      </c>
      <c r="DN235" s="78">
        <v>0</v>
      </c>
      <c r="DO235" s="79">
        <v>0</v>
      </c>
      <c r="DP235" s="80">
        <v>0</v>
      </c>
      <c r="DQ235" s="3"/>
      <c r="DR235" s="34"/>
      <c r="DS235" s="3"/>
      <c r="DT235" s="77">
        <v>0</v>
      </c>
      <c r="DU235" s="78">
        <v>0</v>
      </c>
      <c r="DV235" s="79">
        <v>0</v>
      </c>
      <c r="DW235" s="78">
        <v>0</v>
      </c>
      <c r="DX235" s="79">
        <v>0</v>
      </c>
      <c r="DY235" s="78">
        <v>0</v>
      </c>
      <c r="DZ235" s="79">
        <v>0</v>
      </c>
      <c r="EA235" s="78">
        <v>0</v>
      </c>
      <c r="EB235" s="79">
        <v>0</v>
      </c>
      <c r="EC235" s="78">
        <v>0</v>
      </c>
      <c r="ED235" s="79">
        <v>0</v>
      </c>
      <c r="EE235" s="78">
        <v>0</v>
      </c>
      <c r="EF235" s="79">
        <v>0</v>
      </c>
      <c r="EG235" s="78">
        <v>0</v>
      </c>
      <c r="EH235" s="79">
        <v>0</v>
      </c>
      <c r="EI235" s="78">
        <v>0</v>
      </c>
      <c r="EJ235" s="79">
        <v>0</v>
      </c>
      <c r="EK235" s="78">
        <v>0</v>
      </c>
      <c r="EL235" s="79">
        <v>0</v>
      </c>
      <c r="EM235" s="78">
        <v>0</v>
      </c>
      <c r="EN235" s="79">
        <v>0</v>
      </c>
      <c r="EO235" s="78">
        <v>0</v>
      </c>
      <c r="EP235" s="79">
        <v>0</v>
      </c>
      <c r="EQ235" s="78">
        <v>0</v>
      </c>
      <c r="ER235" s="79">
        <v>0</v>
      </c>
      <c r="ES235" s="78">
        <v>0</v>
      </c>
      <c r="ET235" s="79">
        <v>0</v>
      </c>
      <c r="EU235" s="78">
        <v>0</v>
      </c>
      <c r="EV235" s="79">
        <v>0</v>
      </c>
      <c r="EW235" s="78">
        <v>0</v>
      </c>
      <c r="EX235" s="79">
        <v>0</v>
      </c>
      <c r="EY235" s="78">
        <v>0</v>
      </c>
      <c r="EZ235" s="79">
        <v>0</v>
      </c>
      <c r="FA235" s="78">
        <v>0</v>
      </c>
      <c r="FB235" s="79">
        <v>0</v>
      </c>
      <c r="FC235" s="80">
        <v>0</v>
      </c>
      <c r="FD235" s="3"/>
      <c r="FE235" s="35"/>
      <c r="FF235" s="3"/>
      <c r="FG235" s="36"/>
      <c r="FI235" s="81" t="b">
        <v>1</v>
      </c>
    </row>
    <row r="236" spans="2:165" hidden="1" outlineLevel="1">
      <c r="B236" s="38">
        <v>223</v>
      </c>
      <c r="C236" s="39" t="s">
        <v>74</v>
      </c>
      <c r="E236" s="40">
        <v>0</v>
      </c>
      <c r="F236" s="41">
        <v>0</v>
      </c>
      <c r="G236" s="42">
        <v>0</v>
      </c>
      <c r="H236" s="41">
        <v>0</v>
      </c>
      <c r="I236" s="42">
        <v>0</v>
      </c>
      <c r="J236" s="41">
        <v>0</v>
      </c>
      <c r="K236" s="42">
        <v>0</v>
      </c>
      <c r="L236" s="41">
        <v>0</v>
      </c>
      <c r="M236" s="42">
        <v>0</v>
      </c>
      <c r="N236" s="41">
        <v>0</v>
      </c>
      <c r="O236" s="42">
        <v>0</v>
      </c>
      <c r="P236" s="41">
        <v>0</v>
      </c>
      <c r="Q236" s="42">
        <v>0</v>
      </c>
      <c r="R236" s="41">
        <v>0</v>
      </c>
      <c r="S236" s="42">
        <v>0</v>
      </c>
      <c r="T236" s="41">
        <v>0</v>
      </c>
      <c r="U236" s="42">
        <v>0</v>
      </c>
      <c r="V236" s="41">
        <v>0</v>
      </c>
      <c r="W236" s="42">
        <v>0</v>
      </c>
      <c r="X236" s="41">
        <v>0</v>
      </c>
      <c r="Y236" s="42">
        <v>0</v>
      </c>
      <c r="Z236" s="41">
        <v>0</v>
      </c>
      <c r="AA236" s="42">
        <v>0</v>
      </c>
      <c r="AB236" s="41">
        <v>0</v>
      </c>
      <c r="AC236" s="42">
        <v>0</v>
      </c>
      <c r="AD236" s="41">
        <v>0</v>
      </c>
      <c r="AE236" s="42">
        <v>0</v>
      </c>
      <c r="AF236" s="41">
        <v>0</v>
      </c>
      <c r="AG236" s="42">
        <v>0</v>
      </c>
      <c r="AH236" s="41">
        <v>0</v>
      </c>
      <c r="AI236" s="42">
        <v>0</v>
      </c>
      <c r="AJ236" s="41">
        <v>0</v>
      </c>
      <c r="AK236" s="42">
        <v>0</v>
      </c>
      <c r="AL236" s="41">
        <v>0</v>
      </c>
      <c r="AM236" s="42">
        <v>0</v>
      </c>
      <c r="AN236" s="43">
        <v>0</v>
      </c>
      <c r="AO236" s="3"/>
      <c r="AP236" s="21"/>
      <c r="AQ236" s="3"/>
      <c r="AR236" s="40">
        <v>0</v>
      </c>
      <c r="AS236" s="41">
        <v>0</v>
      </c>
      <c r="AT236" s="42">
        <v>0</v>
      </c>
      <c r="AU236" s="41">
        <v>0</v>
      </c>
      <c r="AV236" s="42">
        <v>0</v>
      </c>
      <c r="AW236" s="41">
        <v>0</v>
      </c>
      <c r="AX236" s="42">
        <v>0</v>
      </c>
      <c r="AY236" s="41">
        <v>0</v>
      </c>
      <c r="AZ236" s="42">
        <v>0</v>
      </c>
      <c r="BA236" s="41">
        <v>0</v>
      </c>
      <c r="BB236" s="42">
        <v>0</v>
      </c>
      <c r="BC236" s="41">
        <v>0</v>
      </c>
      <c r="BD236" s="42">
        <v>0</v>
      </c>
      <c r="BE236" s="41">
        <v>0</v>
      </c>
      <c r="BF236" s="42">
        <v>0</v>
      </c>
      <c r="BG236" s="41">
        <v>0</v>
      </c>
      <c r="BH236" s="42">
        <v>0</v>
      </c>
      <c r="BI236" s="41">
        <v>0</v>
      </c>
      <c r="BJ236" s="42">
        <v>0</v>
      </c>
      <c r="BK236" s="41">
        <v>0</v>
      </c>
      <c r="BL236" s="42">
        <v>0</v>
      </c>
      <c r="BM236" s="41">
        <v>0</v>
      </c>
      <c r="BN236" s="42">
        <v>0</v>
      </c>
      <c r="BO236" s="41">
        <v>0</v>
      </c>
      <c r="BP236" s="42">
        <v>0</v>
      </c>
      <c r="BQ236" s="41">
        <v>0</v>
      </c>
      <c r="BR236" s="42">
        <v>0</v>
      </c>
      <c r="BS236" s="41">
        <v>0</v>
      </c>
      <c r="BT236" s="42">
        <v>0</v>
      </c>
      <c r="BU236" s="41">
        <v>0</v>
      </c>
      <c r="BV236" s="42">
        <v>0</v>
      </c>
      <c r="BW236" s="41">
        <v>0</v>
      </c>
      <c r="BX236" s="42">
        <v>0</v>
      </c>
      <c r="BY236" s="41">
        <v>0</v>
      </c>
      <c r="BZ236" s="42">
        <v>0</v>
      </c>
      <c r="CA236" s="43">
        <v>0</v>
      </c>
      <c r="CB236" s="3"/>
      <c r="CC236" s="32"/>
      <c r="CD236" s="3"/>
      <c r="CE236" s="33"/>
      <c r="CF236" s="3"/>
      <c r="CG236" s="40">
        <v>0</v>
      </c>
      <c r="CH236" s="41">
        <v>0</v>
      </c>
      <c r="CI236" s="42">
        <v>0</v>
      </c>
      <c r="CJ236" s="41">
        <v>0</v>
      </c>
      <c r="CK236" s="42">
        <v>0</v>
      </c>
      <c r="CL236" s="41">
        <v>0</v>
      </c>
      <c r="CM236" s="42">
        <v>0</v>
      </c>
      <c r="CN236" s="41">
        <v>0</v>
      </c>
      <c r="CO236" s="42">
        <v>0</v>
      </c>
      <c r="CP236" s="41">
        <v>0</v>
      </c>
      <c r="CQ236" s="42">
        <v>0</v>
      </c>
      <c r="CR236" s="41">
        <v>0</v>
      </c>
      <c r="CS236" s="42">
        <v>0</v>
      </c>
      <c r="CT236" s="41">
        <v>0</v>
      </c>
      <c r="CU236" s="42">
        <v>0</v>
      </c>
      <c r="CV236" s="41">
        <v>0</v>
      </c>
      <c r="CW236" s="42">
        <v>0</v>
      </c>
      <c r="CX236" s="41">
        <v>0</v>
      </c>
      <c r="CY236" s="42">
        <v>0</v>
      </c>
      <c r="CZ236" s="41">
        <v>0</v>
      </c>
      <c r="DA236" s="42">
        <v>0</v>
      </c>
      <c r="DB236" s="41">
        <v>0</v>
      </c>
      <c r="DC236" s="42">
        <v>0</v>
      </c>
      <c r="DD236" s="41">
        <v>0</v>
      </c>
      <c r="DE236" s="42">
        <v>0</v>
      </c>
      <c r="DF236" s="41">
        <v>0</v>
      </c>
      <c r="DG236" s="42">
        <v>0</v>
      </c>
      <c r="DH236" s="41">
        <v>0</v>
      </c>
      <c r="DI236" s="42">
        <v>0</v>
      </c>
      <c r="DJ236" s="41">
        <v>0</v>
      </c>
      <c r="DK236" s="42">
        <v>0</v>
      </c>
      <c r="DL236" s="41">
        <v>0</v>
      </c>
      <c r="DM236" s="42">
        <v>0</v>
      </c>
      <c r="DN236" s="41">
        <v>0</v>
      </c>
      <c r="DO236" s="42">
        <v>0</v>
      </c>
      <c r="DP236" s="43">
        <v>0</v>
      </c>
      <c r="DQ236" s="3"/>
      <c r="DR236" s="34"/>
      <c r="DS236" s="3"/>
      <c r="DT236" s="40">
        <v>0</v>
      </c>
      <c r="DU236" s="41">
        <v>0</v>
      </c>
      <c r="DV236" s="42">
        <v>0</v>
      </c>
      <c r="DW236" s="41">
        <v>0</v>
      </c>
      <c r="DX236" s="42">
        <v>0</v>
      </c>
      <c r="DY236" s="41">
        <v>0</v>
      </c>
      <c r="DZ236" s="42">
        <v>0</v>
      </c>
      <c r="EA236" s="41">
        <v>0</v>
      </c>
      <c r="EB236" s="42">
        <v>0</v>
      </c>
      <c r="EC236" s="41">
        <v>0</v>
      </c>
      <c r="ED236" s="42">
        <v>0</v>
      </c>
      <c r="EE236" s="41">
        <v>0</v>
      </c>
      <c r="EF236" s="42">
        <v>0</v>
      </c>
      <c r="EG236" s="41">
        <v>0</v>
      </c>
      <c r="EH236" s="42">
        <v>0</v>
      </c>
      <c r="EI236" s="41">
        <v>0</v>
      </c>
      <c r="EJ236" s="42">
        <v>0</v>
      </c>
      <c r="EK236" s="41">
        <v>0</v>
      </c>
      <c r="EL236" s="42">
        <v>0</v>
      </c>
      <c r="EM236" s="41">
        <v>0</v>
      </c>
      <c r="EN236" s="42">
        <v>0</v>
      </c>
      <c r="EO236" s="41">
        <v>0</v>
      </c>
      <c r="EP236" s="42">
        <v>0</v>
      </c>
      <c r="EQ236" s="41">
        <v>0</v>
      </c>
      <c r="ER236" s="42">
        <v>0</v>
      </c>
      <c r="ES236" s="41">
        <v>0</v>
      </c>
      <c r="ET236" s="42">
        <v>0</v>
      </c>
      <c r="EU236" s="41">
        <v>0</v>
      </c>
      <c r="EV236" s="42">
        <v>0</v>
      </c>
      <c r="EW236" s="41">
        <v>0</v>
      </c>
      <c r="EX236" s="42">
        <v>0</v>
      </c>
      <c r="EY236" s="41">
        <v>0</v>
      </c>
      <c r="EZ236" s="42">
        <v>0</v>
      </c>
      <c r="FA236" s="41">
        <v>0</v>
      </c>
      <c r="FB236" s="42">
        <v>0</v>
      </c>
      <c r="FC236" s="43">
        <v>0</v>
      </c>
      <c r="FD236" s="3"/>
      <c r="FE236" s="35"/>
      <c r="FF236" s="3"/>
      <c r="FG236" s="36"/>
      <c r="FI236" s="44" t="b">
        <v>1</v>
      </c>
    </row>
    <row r="237" spans="2:165" hidden="1" outlineLevel="1">
      <c r="B237" s="45">
        <v>224</v>
      </c>
      <c r="C237" s="46" t="s">
        <v>75</v>
      </c>
      <c r="E237" s="47">
        <v>0</v>
      </c>
      <c r="F237" s="48">
        <v>0</v>
      </c>
      <c r="G237" s="49">
        <v>0</v>
      </c>
      <c r="H237" s="48">
        <v>0</v>
      </c>
      <c r="I237" s="49">
        <v>0</v>
      </c>
      <c r="J237" s="48">
        <v>0</v>
      </c>
      <c r="K237" s="49">
        <v>0</v>
      </c>
      <c r="L237" s="48">
        <v>0</v>
      </c>
      <c r="M237" s="49">
        <v>0</v>
      </c>
      <c r="N237" s="48">
        <v>0</v>
      </c>
      <c r="O237" s="49">
        <v>0</v>
      </c>
      <c r="P237" s="48">
        <v>0</v>
      </c>
      <c r="Q237" s="49">
        <v>0</v>
      </c>
      <c r="R237" s="48">
        <v>0</v>
      </c>
      <c r="S237" s="49">
        <v>0</v>
      </c>
      <c r="T237" s="48">
        <v>0</v>
      </c>
      <c r="U237" s="49">
        <v>0</v>
      </c>
      <c r="V237" s="48">
        <v>0</v>
      </c>
      <c r="W237" s="49">
        <v>0</v>
      </c>
      <c r="X237" s="48">
        <v>0</v>
      </c>
      <c r="Y237" s="49">
        <v>0</v>
      </c>
      <c r="Z237" s="48">
        <v>0</v>
      </c>
      <c r="AA237" s="49">
        <v>0</v>
      </c>
      <c r="AB237" s="48">
        <v>0</v>
      </c>
      <c r="AC237" s="49">
        <v>0</v>
      </c>
      <c r="AD237" s="48">
        <v>0</v>
      </c>
      <c r="AE237" s="49">
        <v>0</v>
      </c>
      <c r="AF237" s="48">
        <v>0</v>
      </c>
      <c r="AG237" s="49">
        <v>0</v>
      </c>
      <c r="AH237" s="48">
        <v>0</v>
      </c>
      <c r="AI237" s="49">
        <v>0</v>
      </c>
      <c r="AJ237" s="48">
        <v>0</v>
      </c>
      <c r="AK237" s="49">
        <v>0</v>
      </c>
      <c r="AL237" s="48">
        <v>0</v>
      </c>
      <c r="AM237" s="49">
        <v>0</v>
      </c>
      <c r="AN237" s="50">
        <v>0</v>
      </c>
      <c r="AO237" s="3"/>
      <c r="AP237" s="21"/>
      <c r="AQ237" s="3"/>
      <c r="AR237" s="47">
        <v>0</v>
      </c>
      <c r="AS237" s="48">
        <v>0</v>
      </c>
      <c r="AT237" s="49">
        <v>0</v>
      </c>
      <c r="AU237" s="48">
        <v>0</v>
      </c>
      <c r="AV237" s="49">
        <v>0</v>
      </c>
      <c r="AW237" s="48">
        <v>0</v>
      </c>
      <c r="AX237" s="49">
        <v>0</v>
      </c>
      <c r="AY237" s="48">
        <v>0</v>
      </c>
      <c r="AZ237" s="49">
        <v>0</v>
      </c>
      <c r="BA237" s="48">
        <v>0</v>
      </c>
      <c r="BB237" s="49">
        <v>0</v>
      </c>
      <c r="BC237" s="48">
        <v>0</v>
      </c>
      <c r="BD237" s="49">
        <v>0</v>
      </c>
      <c r="BE237" s="48">
        <v>0</v>
      </c>
      <c r="BF237" s="49">
        <v>0</v>
      </c>
      <c r="BG237" s="48">
        <v>0</v>
      </c>
      <c r="BH237" s="49">
        <v>0</v>
      </c>
      <c r="BI237" s="48">
        <v>0</v>
      </c>
      <c r="BJ237" s="49">
        <v>0</v>
      </c>
      <c r="BK237" s="48">
        <v>0</v>
      </c>
      <c r="BL237" s="49">
        <v>0</v>
      </c>
      <c r="BM237" s="48">
        <v>0</v>
      </c>
      <c r="BN237" s="49">
        <v>0</v>
      </c>
      <c r="BO237" s="48">
        <v>0</v>
      </c>
      <c r="BP237" s="49">
        <v>0</v>
      </c>
      <c r="BQ237" s="48">
        <v>0</v>
      </c>
      <c r="BR237" s="49">
        <v>0</v>
      </c>
      <c r="BS237" s="48">
        <v>0</v>
      </c>
      <c r="BT237" s="49">
        <v>0</v>
      </c>
      <c r="BU237" s="48">
        <v>0</v>
      </c>
      <c r="BV237" s="49">
        <v>0</v>
      </c>
      <c r="BW237" s="48">
        <v>0</v>
      </c>
      <c r="BX237" s="49">
        <v>0</v>
      </c>
      <c r="BY237" s="48">
        <v>0</v>
      </c>
      <c r="BZ237" s="49">
        <v>0</v>
      </c>
      <c r="CA237" s="50">
        <v>0</v>
      </c>
      <c r="CB237" s="3"/>
      <c r="CC237" s="32"/>
      <c r="CD237" s="3"/>
      <c r="CE237" s="33"/>
      <c r="CF237" s="3"/>
      <c r="CG237" s="47">
        <v>0</v>
      </c>
      <c r="CH237" s="48">
        <v>0</v>
      </c>
      <c r="CI237" s="49">
        <v>0</v>
      </c>
      <c r="CJ237" s="48">
        <v>0</v>
      </c>
      <c r="CK237" s="49">
        <v>0</v>
      </c>
      <c r="CL237" s="48">
        <v>0</v>
      </c>
      <c r="CM237" s="49">
        <v>0</v>
      </c>
      <c r="CN237" s="48">
        <v>0</v>
      </c>
      <c r="CO237" s="49">
        <v>0</v>
      </c>
      <c r="CP237" s="48">
        <v>0</v>
      </c>
      <c r="CQ237" s="49">
        <v>0</v>
      </c>
      <c r="CR237" s="48">
        <v>0</v>
      </c>
      <c r="CS237" s="49">
        <v>0</v>
      </c>
      <c r="CT237" s="48">
        <v>0</v>
      </c>
      <c r="CU237" s="49">
        <v>0</v>
      </c>
      <c r="CV237" s="48">
        <v>0</v>
      </c>
      <c r="CW237" s="49">
        <v>0</v>
      </c>
      <c r="CX237" s="48">
        <v>0</v>
      </c>
      <c r="CY237" s="49">
        <v>0</v>
      </c>
      <c r="CZ237" s="48">
        <v>0</v>
      </c>
      <c r="DA237" s="49">
        <v>0</v>
      </c>
      <c r="DB237" s="48">
        <v>0</v>
      </c>
      <c r="DC237" s="49">
        <v>0</v>
      </c>
      <c r="DD237" s="48">
        <v>0</v>
      </c>
      <c r="DE237" s="49">
        <v>0</v>
      </c>
      <c r="DF237" s="48">
        <v>0</v>
      </c>
      <c r="DG237" s="49">
        <v>0</v>
      </c>
      <c r="DH237" s="48">
        <v>0</v>
      </c>
      <c r="DI237" s="49">
        <v>0</v>
      </c>
      <c r="DJ237" s="48">
        <v>0</v>
      </c>
      <c r="DK237" s="49">
        <v>0</v>
      </c>
      <c r="DL237" s="48">
        <v>0</v>
      </c>
      <c r="DM237" s="49">
        <v>0</v>
      </c>
      <c r="DN237" s="48">
        <v>0</v>
      </c>
      <c r="DO237" s="49">
        <v>0</v>
      </c>
      <c r="DP237" s="50">
        <v>0</v>
      </c>
      <c r="DQ237" s="3"/>
      <c r="DR237" s="34"/>
      <c r="DS237" s="3"/>
      <c r="DT237" s="47">
        <v>0</v>
      </c>
      <c r="DU237" s="48">
        <v>0</v>
      </c>
      <c r="DV237" s="49">
        <v>0</v>
      </c>
      <c r="DW237" s="48">
        <v>0</v>
      </c>
      <c r="DX237" s="49">
        <v>0</v>
      </c>
      <c r="DY237" s="48">
        <v>0</v>
      </c>
      <c r="DZ237" s="49">
        <v>0</v>
      </c>
      <c r="EA237" s="48">
        <v>0</v>
      </c>
      <c r="EB237" s="49">
        <v>0</v>
      </c>
      <c r="EC237" s="48">
        <v>0</v>
      </c>
      <c r="ED237" s="49">
        <v>0</v>
      </c>
      <c r="EE237" s="48">
        <v>0</v>
      </c>
      <c r="EF237" s="49">
        <v>0</v>
      </c>
      <c r="EG237" s="48">
        <v>0</v>
      </c>
      <c r="EH237" s="49">
        <v>0</v>
      </c>
      <c r="EI237" s="48">
        <v>0</v>
      </c>
      <c r="EJ237" s="49">
        <v>0</v>
      </c>
      <c r="EK237" s="48">
        <v>0</v>
      </c>
      <c r="EL237" s="49">
        <v>0</v>
      </c>
      <c r="EM237" s="48">
        <v>0</v>
      </c>
      <c r="EN237" s="49">
        <v>0</v>
      </c>
      <c r="EO237" s="48">
        <v>0</v>
      </c>
      <c r="EP237" s="49">
        <v>0</v>
      </c>
      <c r="EQ237" s="48">
        <v>0</v>
      </c>
      <c r="ER237" s="49">
        <v>0</v>
      </c>
      <c r="ES237" s="48">
        <v>0</v>
      </c>
      <c r="ET237" s="49">
        <v>0</v>
      </c>
      <c r="EU237" s="48">
        <v>0</v>
      </c>
      <c r="EV237" s="49">
        <v>0</v>
      </c>
      <c r="EW237" s="48">
        <v>0</v>
      </c>
      <c r="EX237" s="49">
        <v>0</v>
      </c>
      <c r="EY237" s="48">
        <v>0</v>
      </c>
      <c r="EZ237" s="49">
        <v>0</v>
      </c>
      <c r="FA237" s="48">
        <v>0</v>
      </c>
      <c r="FB237" s="49">
        <v>0</v>
      </c>
      <c r="FC237" s="50">
        <v>0</v>
      </c>
      <c r="FD237" s="3"/>
      <c r="FE237" s="35"/>
      <c r="FF237" s="3"/>
      <c r="FG237" s="36"/>
      <c r="FI237" s="51" t="b">
        <v>1</v>
      </c>
    </row>
    <row r="238" spans="2:165" hidden="1" outlineLevel="1">
      <c r="B238" s="52">
        <v>225</v>
      </c>
      <c r="C238" s="53" t="s">
        <v>76</v>
      </c>
      <c r="E238" s="54">
        <v>0</v>
      </c>
      <c r="F238" s="55">
        <v>0</v>
      </c>
      <c r="G238" s="56">
        <v>0</v>
      </c>
      <c r="H238" s="55">
        <v>0</v>
      </c>
      <c r="I238" s="56">
        <v>0</v>
      </c>
      <c r="J238" s="55">
        <v>0</v>
      </c>
      <c r="K238" s="56">
        <v>0</v>
      </c>
      <c r="L238" s="55">
        <v>0</v>
      </c>
      <c r="M238" s="56">
        <v>0</v>
      </c>
      <c r="N238" s="55">
        <v>0</v>
      </c>
      <c r="O238" s="56">
        <v>0</v>
      </c>
      <c r="P238" s="55">
        <v>0</v>
      </c>
      <c r="Q238" s="56">
        <v>0</v>
      </c>
      <c r="R238" s="55">
        <v>0</v>
      </c>
      <c r="S238" s="56">
        <v>0</v>
      </c>
      <c r="T238" s="55">
        <v>0</v>
      </c>
      <c r="U238" s="56">
        <v>0</v>
      </c>
      <c r="V238" s="55">
        <v>0</v>
      </c>
      <c r="W238" s="56">
        <v>0</v>
      </c>
      <c r="X238" s="55">
        <v>0</v>
      </c>
      <c r="Y238" s="56">
        <v>0</v>
      </c>
      <c r="Z238" s="55">
        <v>0</v>
      </c>
      <c r="AA238" s="56">
        <v>0</v>
      </c>
      <c r="AB238" s="55">
        <v>0</v>
      </c>
      <c r="AC238" s="56">
        <v>0</v>
      </c>
      <c r="AD238" s="55">
        <v>0</v>
      </c>
      <c r="AE238" s="56">
        <v>0</v>
      </c>
      <c r="AF238" s="55">
        <v>0</v>
      </c>
      <c r="AG238" s="56">
        <v>0</v>
      </c>
      <c r="AH238" s="55">
        <v>0</v>
      </c>
      <c r="AI238" s="56">
        <v>0</v>
      </c>
      <c r="AJ238" s="55">
        <v>0</v>
      </c>
      <c r="AK238" s="56">
        <v>0</v>
      </c>
      <c r="AL238" s="55">
        <v>0</v>
      </c>
      <c r="AM238" s="56">
        <v>0</v>
      </c>
      <c r="AN238" s="57">
        <v>0</v>
      </c>
      <c r="AO238" s="3"/>
      <c r="AP238" s="21"/>
      <c r="AQ238" s="3"/>
      <c r="AR238" s="54">
        <v>0</v>
      </c>
      <c r="AS238" s="55">
        <v>0</v>
      </c>
      <c r="AT238" s="56">
        <v>0</v>
      </c>
      <c r="AU238" s="55">
        <v>0</v>
      </c>
      <c r="AV238" s="56">
        <v>0</v>
      </c>
      <c r="AW238" s="55">
        <v>0</v>
      </c>
      <c r="AX238" s="56">
        <v>0</v>
      </c>
      <c r="AY238" s="55">
        <v>0</v>
      </c>
      <c r="AZ238" s="56">
        <v>0</v>
      </c>
      <c r="BA238" s="55">
        <v>0</v>
      </c>
      <c r="BB238" s="56">
        <v>0</v>
      </c>
      <c r="BC238" s="55">
        <v>0</v>
      </c>
      <c r="BD238" s="56">
        <v>0</v>
      </c>
      <c r="BE238" s="55">
        <v>0</v>
      </c>
      <c r="BF238" s="56">
        <v>0</v>
      </c>
      <c r="BG238" s="55">
        <v>0</v>
      </c>
      <c r="BH238" s="56">
        <v>0</v>
      </c>
      <c r="BI238" s="55">
        <v>0</v>
      </c>
      <c r="BJ238" s="56">
        <v>0</v>
      </c>
      <c r="BK238" s="55">
        <v>0</v>
      </c>
      <c r="BL238" s="56">
        <v>0</v>
      </c>
      <c r="BM238" s="55">
        <v>0</v>
      </c>
      <c r="BN238" s="56">
        <v>0</v>
      </c>
      <c r="BO238" s="55">
        <v>0</v>
      </c>
      <c r="BP238" s="56">
        <v>0</v>
      </c>
      <c r="BQ238" s="55">
        <v>0</v>
      </c>
      <c r="BR238" s="56">
        <v>0</v>
      </c>
      <c r="BS238" s="55">
        <v>0</v>
      </c>
      <c r="BT238" s="56">
        <v>0</v>
      </c>
      <c r="BU238" s="55">
        <v>0</v>
      </c>
      <c r="BV238" s="56">
        <v>0</v>
      </c>
      <c r="BW238" s="55">
        <v>0</v>
      </c>
      <c r="BX238" s="56">
        <v>0</v>
      </c>
      <c r="BY238" s="55">
        <v>0</v>
      </c>
      <c r="BZ238" s="56">
        <v>0</v>
      </c>
      <c r="CA238" s="57">
        <v>0</v>
      </c>
      <c r="CB238" s="3"/>
      <c r="CC238" s="32"/>
      <c r="CD238" s="3"/>
      <c r="CE238" s="33"/>
      <c r="CF238" s="3"/>
      <c r="CG238" s="54">
        <v>0</v>
      </c>
      <c r="CH238" s="55">
        <v>0</v>
      </c>
      <c r="CI238" s="56">
        <v>0</v>
      </c>
      <c r="CJ238" s="55">
        <v>0</v>
      </c>
      <c r="CK238" s="56">
        <v>0</v>
      </c>
      <c r="CL238" s="55">
        <v>0</v>
      </c>
      <c r="CM238" s="56">
        <v>0</v>
      </c>
      <c r="CN238" s="55">
        <v>0</v>
      </c>
      <c r="CO238" s="56">
        <v>0</v>
      </c>
      <c r="CP238" s="55">
        <v>0</v>
      </c>
      <c r="CQ238" s="56">
        <v>0</v>
      </c>
      <c r="CR238" s="55">
        <v>0</v>
      </c>
      <c r="CS238" s="56">
        <v>0</v>
      </c>
      <c r="CT238" s="55">
        <v>0</v>
      </c>
      <c r="CU238" s="56">
        <v>0</v>
      </c>
      <c r="CV238" s="55">
        <v>0</v>
      </c>
      <c r="CW238" s="56">
        <v>0</v>
      </c>
      <c r="CX238" s="55">
        <v>0</v>
      </c>
      <c r="CY238" s="56">
        <v>0</v>
      </c>
      <c r="CZ238" s="55">
        <v>0</v>
      </c>
      <c r="DA238" s="56">
        <v>0</v>
      </c>
      <c r="DB238" s="55">
        <v>0</v>
      </c>
      <c r="DC238" s="56">
        <v>0</v>
      </c>
      <c r="DD238" s="55">
        <v>0</v>
      </c>
      <c r="DE238" s="56">
        <v>0</v>
      </c>
      <c r="DF238" s="55">
        <v>0</v>
      </c>
      <c r="DG238" s="56">
        <v>0</v>
      </c>
      <c r="DH238" s="55">
        <v>0</v>
      </c>
      <c r="DI238" s="56">
        <v>0</v>
      </c>
      <c r="DJ238" s="55">
        <v>0</v>
      </c>
      <c r="DK238" s="56">
        <v>0</v>
      </c>
      <c r="DL238" s="55">
        <v>0</v>
      </c>
      <c r="DM238" s="56">
        <v>0</v>
      </c>
      <c r="DN238" s="55">
        <v>0</v>
      </c>
      <c r="DO238" s="56">
        <v>0</v>
      </c>
      <c r="DP238" s="57">
        <v>0</v>
      </c>
      <c r="DQ238" s="3"/>
      <c r="DR238" s="34"/>
      <c r="DS238" s="3"/>
      <c r="DT238" s="54">
        <v>0</v>
      </c>
      <c r="DU238" s="55">
        <v>0</v>
      </c>
      <c r="DV238" s="56">
        <v>0</v>
      </c>
      <c r="DW238" s="55">
        <v>0</v>
      </c>
      <c r="DX238" s="56">
        <v>0</v>
      </c>
      <c r="DY238" s="55">
        <v>0</v>
      </c>
      <c r="DZ238" s="56">
        <v>0</v>
      </c>
      <c r="EA238" s="55">
        <v>0</v>
      </c>
      <c r="EB238" s="56">
        <v>0</v>
      </c>
      <c r="EC238" s="55">
        <v>0</v>
      </c>
      <c r="ED238" s="56">
        <v>0</v>
      </c>
      <c r="EE238" s="55">
        <v>0</v>
      </c>
      <c r="EF238" s="56">
        <v>0</v>
      </c>
      <c r="EG238" s="55">
        <v>0</v>
      </c>
      <c r="EH238" s="56">
        <v>0</v>
      </c>
      <c r="EI238" s="55">
        <v>0</v>
      </c>
      <c r="EJ238" s="56">
        <v>0</v>
      </c>
      <c r="EK238" s="55">
        <v>0</v>
      </c>
      <c r="EL238" s="56">
        <v>0</v>
      </c>
      <c r="EM238" s="55">
        <v>0</v>
      </c>
      <c r="EN238" s="56">
        <v>0</v>
      </c>
      <c r="EO238" s="55">
        <v>0</v>
      </c>
      <c r="EP238" s="56">
        <v>0</v>
      </c>
      <c r="EQ238" s="55">
        <v>0</v>
      </c>
      <c r="ER238" s="56">
        <v>0</v>
      </c>
      <c r="ES238" s="55">
        <v>0</v>
      </c>
      <c r="ET238" s="56">
        <v>0</v>
      </c>
      <c r="EU238" s="55">
        <v>0</v>
      </c>
      <c r="EV238" s="56">
        <v>0</v>
      </c>
      <c r="EW238" s="55">
        <v>0</v>
      </c>
      <c r="EX238" s="56">
        <v>0</v>
      </c>
      <c r="EY238" s="55">
        <v>0</v>
      </c>
      <c r="EZ238" s="56">
        <v>0</v>
      </c>
      <c r="FA238" s="55">
        <v>0</v>
      </c>
      <c r="FB238" s="56">
        <v>0</v>
      </c>
      <c r="FC238" s="57">
        <v>0</v>
      </c>
      <c r="FD238" s="3"/>
      <c r="FE238" s="35"/>
      <c r="FF238" s="3"/>
      <c r="FG238" s="36"/>
      <c r="FI238" s="58" t="b">
        <v>1</v>
      </c>
    </row>
    <row r="239" spans="2:165" hidden="1" outlineLevel="1">
      <c r="B239" s="45">
        <v>226</v>
      </c>
      <c r="C239" s="46" t="s">
        <v>77</v>
      </c>
      <c r="E239" s="47">
        <v>0</v>
      </c>
      <c r="F239" s="48">
        <v>0</v>
      </c>
      <c r="G239" s="49">
        <v>0</v>
      </c>
      <c r="H239" s="48">
        <v>0</v>
      </c>
      <c r="I239" s="49">
        <v>0</v>
      </c>
      <c r="J239" s="48">
        <v>0</v>
      </c>
      <c r="K239" s="49">
        <v>0</v>
      </c>
      <c r="L239" s="48">
        <v>0</v>
      </c>
      <c r="M239" s="49">
        <v>0</v>
      </c>
      <c r="N239" s="48">
        <v>0</v>
      </c>
      <c r="O239" s="49">
        <v>0</v>
      </c>
      <c r="P239" s="48">
        <v>0</v>
      </c>
      <c r="Q239" s="49">
        <v>0</v>
      </c>
      <c r="R239" s="48">
        <v>0</v>
      </c>
      <c r="S239" s="49">
        <v>0</v>
      </c>
      <c r="T239" s="48">
        <v>0</v>
      </c>
      <c r="U239" s="49">
        <v>0</v>
      </c>
      <c r="V239" s="48">
        <v>0</v>
      </c>
      <c r="W239" s="49">
        <v>0</v>
      </c>
      <c r="X239" s="48">
        <v>0</v>
      </c>
      <c r="Y239" s="49">
        <v>0</v>
      </c>
      <c r="Z239" s="48">
        <v>0</v>
      </c>
      <c r="AA239" s="49">
        <v>0</v>
      </c>
      <c r="AB239" s="48">
        <v>0</v>
      </c>
      <c r="AC239" s="49">
        <v>0</v>
      </c>
      <c r="AD239" s="48">
        <v>0</v>
      </c>
      <c r="AE239" s="49">
        <v>0</v>
      </c>
      <c r="AF239" s="48">
        <v>0</v>
      </c>
      <c r="AG239" s="49">
        <v>0</v>
      </c>
      <c r="AH239" s="48">
        <v>0</v>
      </c>
      <c r="AI239" s="49">
        <v>0</v>
      </c>
      <c r="AJ239" s="48">
        <v>0</v>
      </c>
      <c r="AK239" s="49">
        <v>0</v>
      </c>
      <c r="AL239" s="48">
        <v>0</v>
      </c>
      <c r="AM239" s="49">
        <v>0</v>
      </c>
      <c r="AN239" s="50">
        <v>0</v>
      </c>
      <c r="AO239" s="3"/>
      <c r="AP239" s="21"/>
      <c r="AQ239" s="3"/>
      <c r="AR239" s="47">
        <v>0</v>
      </c>
      <c r="AS239" s="48">
        <v>0</v>
      </c>
      <c r="AT239" s="49">
        <v>0</v>
      </c>
      <c r="AU239" s="48">
        <v>0</v>
      </c>
      <c r="AV239" s="49">
        <v>0</v>
      </c>
      <c r="AW239" s="48">
        <v>0</v>
      </c>
      <c r="AX239" s="49">
        <v>0</v>
      </c>
      <c r="AY239" s="48">
        <v>0</v>
      </c>
      <c r="AZ239" s="49">
        <v>0</v>
      </c>
      <c r="BA239" s="48">
        <v>0</v>
      </c>
      <c r="BB239" s="49">
        <v>0</v>
      </c>
      <c r="BC239" s="48">
        <v>0</v>
      </c>
      <c r="BD239" s="49">
        <v>0</v>
      </c>
      <c r="BE239" s="48">
        <v>0</v>
      </c>
      <c r="BF239" s="49">
        <v>0</v>
      </c>
      <c r="BG239" s="48">
        <v>0</v>
      </c>
      <c r="BH239" s="49">
        <v>0</v>
      </c>
      <c r="BI239" s="48">
        <v>0</v>
      </c>
      <c r="BJ239" s="49">
        <v>0</v>
      </c>
      <c r="BK239" s="48">
        <v>0</v>
      </c>
      <c r="BL239" s="49">
        <v>0</v>
      </c>
      <c r="BM239" s="48">
        <v>0</v>
      </c>
      <c r="BN239" s="49">
        <v>0</v>
      </c>
      <c r="BO239" s="48">
        <v>0</v>
      </c>
      <c r="BP239" s="49">
        <v>0</v>
      </c>
      <c r="BQ239" s="48">
        <v>0</v>
      </c>
      <c r="BR239" s="49">
        <v>0</v>
      </c>
      <c r="BS239" s="48">
        <v>0</v>
      </c>
      <c r="BT239" s="49">
        <v>0</v>
      </c>
      <c r="BU239" s="48">
        <v>0</v>
      </c>
      <c r="BV239" s="49">
        <v>0</v>
      </c>
      <c r="BW239" s="48">
        <v>0</v>
      </c>
      <c r="BX239" s="49">
        <v>0</v>
      </c>
      <c r="BY239" s="48">
        <v>0</v>
      </c>
      <c r="BZ239" s="49">
        <v>0</v>
      </c>
      <c r="CA239" s="50">
        <v>0</v>
      </c>
      <c r="CB239" s="3"/>
      <c r="CC239" s="32"/>
      <c r="CD239" s="3"/>
      <c r="CE239" s="33"/>
      <c r="CF239" s="3"/>
      <c r="CG239" s="47">
        <v>0</v>
      </c>
      <c r="CH239" s="48">
        <v>0</v>
      </c>
      <c r="CI239" s="49">
        <v>0</v>
      </c>
      <c r="CJ239" s="48">
        <v>0</v>
      </c>
      <c r="CK239" s="49">
        <v>0</v>
      </c>
      <c r="CL239" s="48">
        <v>0</v>
      </c>
      <c r="CM239" s="49">
        <v>0</v>
      </c>
      <c r="CN239" s="48">
        <v>0</v>
      </c>
      <c r="CO239" s="49">
        <v>0</v>
      </c>
      <c r="CP239" s="48">
        <v>0</v>
      </c>
      <c r="CQ239" s="49">
        <v>0</v>
      </c>
      <c r="CR239" s="48">
        <v>0</v>
      </c>
      <c r="CS239" s="49">
        <v>0</v>
      </c>
      <c r="CT239" s="48">
        <v>0</v>
      </c>
      <c r="CU239" s="49">
        <v>0</v>
      </c>
      <c r="CV239" s="48">
        <v>0</v>
      </c>
      <c r="CW239" s="49">
        <v>0</v>
      </c>
      <c r="CX239" s="48">
        <v>0</v>
      </c>
      <c r="CY239" s="49">
        <v>0</v>
      </c>
      <c r="CZ239" s="48">
        <v>0</v>
      </c>
      <c r="DA239" s="49">
        <v>0</v>
      </c>
      <c r="DB239" s="48">
        <v>0</v>
      </c>
      <c r="DC239" s="49">
        <v>0</v>
      </c>
      <c r="DD239" s="48">
        <v>0</v>
      </c>
      <c r="DE239" s="49">
        <v>0</v>
      </c>
      <c r="DF239" s="48">
        <v>0</v>
      </c>
      <c r="DG239" s="49">
        <v>0</v>
      </c>
      <c r="DH239" s="48">
        <v>0</v>
      </c>
      <c r="DI239" s="49">
        <v>0</v>
      </c>
      <c r="DJ239" s="48">
        <v>0</v>
      </c>
      <c r="DK239" s="49">
        <v>0</v>
      </c>
      <c r="DL239" s="48">
        <v>0</v>
      </c>
      <c r="DM239" s="49">
        <v>0</v>
      </c>
      <c r="DN239" s="48">
        <v>0</v>
      </c>
      <c r="DO239" s="49">
        <v>0</v>
      </c>
      <c r="DP239" s="50">
        <v>0</v>
      </c>
      <c r="DQ239" s="3"/>
      <c r="DR239" s="34"/>
      <c r="DS239" s="3"/>
      <c r="DT239" s="47">
        <v>0</v>
      </c>
      <c r="DU239" s="48">
        <v>0</v>
      </c>
      <c r="DV239" s="49">
        <v>0</v>
      </c>
      <c r="DW239" s="48">
        <v>0</v>
      </c>
      <c r="DX239" s="49">
        <v>0</v>
      </c>
      <c r="DY239" s="48">
        <v>0</v>
      </c>
      <c r="DZ239" s="49">
        <v>0</v>
      </c>
      <c r="EA239" s="48">
        <v>0</v>
      </c>
      <c r="EB239" s="49">
        <v>0</v>
      </c>
      <c r="EC239" s="48">
        <v>0</v>
      </c>
      <c r="ED239" s="49">
        <v>0</v>
      </c>
      <c r="EE239" s="48">
        <v>0</v>
      </c>
      <c r="EF239" s="49">
        <v>0</v>
      </c>
      <c r="EG239" s="48">
        <v>0</v>
      </c>
      <c r="EH239" s="49">
        <v>0</v>
      </c>
      <c r="EI239" s="48">
        <v>0</v>
      </c>
      <c r="EJ239" s="49">
        <v>0</v>
      </c>
      <c r="EK239" s="48">
        <v>0</v>
      </c>
      <c r="EL239" s="49">
        <v>0</v>
      </c>
      <c r="EM239" s="48">
        <v>0</v>
      </c>
      <c r="EN239" s="49">
        <v>0</v>
      </c>
      <c r="EO239" s="48">
        <v>0</v>
      </c>
      <c r="EP239" s="49">
        <v>0</v>
      </c>
      <c r="EQ239" s="48">
        <v>0</v>
      </c>
      <c r="ER239" s="49">
        <v>0</v>
      </c>
      <c r="ES239" s="48">
        <v>0</v>
      </c>
      <c r="ET239" s="49">
        <v>0</v>
      </c>
      <c r="EU239" s="48">
        <v>0</v>
      </c>
      <c r="EV239" s="49">
        <v>0</v>
      </c>
      <c r="EW239" s="48">
        <v>0</v>
      </c>
      <c r="EX239" s="49">
        <v>0</v>
      </c>
      <c r="EY239" s="48">
        <v>0</v>
      </c>
      <c r="EZ239" s="49">
        <v>0</v>
      </c>
      <c r="FA239" s="48">
        <v>0</v>
      </c>
      <c r="FB239" s="49">
        <v>0</v>
      </c>
      <c r="FC239" s="50">
        <v>0</v>
      </c>
      <c r="FD239" s="3"/>
      <c r="FE239" s="35"/>
      <c r="FF239" s="3"/>
      <c r="FG239" s="36"/>
      <c r="FI239" s="51" t="b">
        <v>1</v>
      </c>
    </row>
    <row r="240" spans="2:165" hidden="1" outlineLevel="1">
      <c r="B240" s="52">
        <v>227</v>
      </c>
      <c r="C240" s="53" t="s">
        <v>78</v>
      </c>
      <c r="E240" s="54">
        <v>0</v>
      </c>
      <c r="F240" s="55">
        <v>0</v>
      </c>
      <c r="G240" s="56">
        <v>0</v>
      </c>
      <c r="H240" s="55">
        <v>0</v>
      </c>
      <c r="I240" s="56">
        <v>0</v>
      </c>
      <c r="J240" s="55">
        <v>0</v>
      </c>
      <c r="K240" s="56">
        <v>0</v>
      </c>
      <c r="L240" s="55">
        <v>0</v>
      </c>
      <c r="M240" s="56">
        <v>0</v>
      </c>
      <c r="N240" s="55">
        <v>0</v>
      </c>
      <c r="O240" s="56">
        <v>0</v>
      </c>
      <c r="P240" s="55">
        <v>0</v>
      </c>
      <c r="Q240" s="56">
        <v>0</v>
      </c>
      <c r="R240" s="55">
        <v>0</v>
      </c>
      <c r="S240" s="56">
        <v>0</v>
      </c>
      <c r="T240" s="55">
        <v>0</v>
      </c>
      <c r="U240" s="56">
        <v>0</v>
      </c>
      <c r="V240" s="55">
        <v>0</v>
      </c>
      <c r="W240" s="56">
        <v>0</v>
      </c>
      <c r="X240" s="55">
        <v>0</v>
      </c>
      <c r="Y240" s="56">
        <v>0</v>
      </c>
      <c r="Z240" s="55">
        <v>0</v>
      </c>
      <c r="AA240" s="56">
        <v>0</v>
      </c>
      <c r="AB240" s="55">
        <v>0</v>
      </c>
      <c r="AC240" s="56">
        <v>0</v>
      </c>
      <c r="AD240" s="55">
        <v>0</v>
      </c>
      <c r="AE240" s="56">
        <v>0</v>
      </c>
      <c r="AF240" s="55">
        <v>0</v>
      </c>
      <c r="AG240" s="56">
        <v>0</v>
      </c>
      <c r="AH240" s="55">
        <v>0</v>
      </c>
      <c r="AI240" s="56">
        <v>0</v>
      </c>
      <c r="AJ240" s="55">
        <v>0</v>
      </c>
      <c r="AK240" s="56">
        <v>0</v>
      </c>
      <c r="AL240" s="55">
        <v>0</v>
      </c>
      <c r="AM240" s="56">
        <v>0</v>
      </c>
      <c r="AN240" s="57">
        <v>0</v>
      </c>
      <c r="AO240" s="3"/>
      <c r="AP240" s="21"/>
      <c r="AQ240" s="3"/>
      <c r="AR240" s="54">
        <v>0</v>
      </c>
      <c r="AS240" s="55">
        <v>0</v>
      </c>
      <c r="AT240" s="56">
        <v>0</v>
      </c>
      <c r="AU240" s="55">
        <v>0</v>
      </c>
      <c r="AV240" s="56">
        <v>0</v>
      </c>
      <c r="AW240" s="55">
        <v>0</v>
      </c>
      <c r="AX240" s="56">
        <v>0</v>
      </c>
      <c r="AY240" s="55">
        <v>0</v>
      </c>
      <c r="AZ240" s="56">
        <v>0</v>
      </c>
      <c r="BA240" s="55">
        <v>0</v>
      </c>
      <c r="BB240" s="56">
        <v>0</v>
      </c>
      <c r="BC240" s="55">
        <v>0</v>
      </c>
      <c r="BD240" s="56">
        <v>0</v>
      </c>
      <c r="BE240" s="55">
        <v>0</v>
      </c>
      <c r="BF240" s="56">
        <v>0</v>
      </c>
      <c r="BG240" s="55">
        <v>0</v>
      </c>
      <c r="BH240" s="56">
        <v>0</v>
      </c>
      <c r="BI240" s="55">
        <v>0</v>
      </c>
      <c r="BJ240" s="56">
        <v>0</v>
      </c>
      <c r="BK240" s="55">
        <v>0</v>
      </c>
      <c r="BL240" s="56">
        <v>0</v>
      </c>
      <c r="BM240" s="55">
        <v>0</v>
      </c>
      <c r="BN240" s="56">
        <v>0</v>
      </c>
      <c r="BO240" s="55">
        <v>0</v>
      </c>
      <c r="BP240" s="56">
        <v>0</v>
      </c>
      <c r="BQ240" s="55">
        <v>0</v>
      </c>
      <c r="BR240" s="56">
        <v>0</v>
      </c>
      <c r="BS240" s="55">
        <v>0</v>
      </c>
      <c r="BT240" s="56">
        <v>0</v>
      </c>
      <c r="BU240" s="55">
        <v>0</v>
      </c>
      <c r="BV240" s="56">
        <v>0</v>
      </c>
      <c r="BW240" s="55">
        <v>0</v>
      </c>
      <c r="BX240" s="56">
        <v>0</v>
      </c>
      <c r="BY240" s="55">
        <v>0</v>
      </c>
      <c r="BZ240" s="56">
        <v>0</v>
      </c>
      <c r="CA240" s="57">
        <v>0</v>
      </c>
      <c r="CB240" s="3"/>
      <c r="CC240" s="32"/>
      <c r="CD240" s="3"/>
      <c r="CE240" s="33"/>
      <c r="CF240" s="3"/>
      <c r="CG240" s="54">
        <v>0</v>
      </c>
      <c r="CH240" s="55">
        <v>0</v>
      </c>
      <c r="CI240" s="56">
        <v>0</v>
      </c>
      <c r="CJ240" s="55">
        <v>0</v>
      </c>
      <c r="CK240" s="56">
        <v>0</v>
      </c>
      <c r="CL240" s="55">
        <v>0</v>
      </c>
      <c r="CM240" s="56">
        <v>0</v>
      </c>
      <c r="CN240" s="55">
        <v>0</v>
      </c>
      <c r="CO240" s="56">
        <v>0</v>
      </c>
      <c r="CP240" s="55">
        <v>0</v>
      </c>
      <c r="CQ240" s="56">
        <v>0</v>
      </c>
      <c r="CR240" s="55">
        <v>0</v>
      </c>
      <c r="CS240" s="56">
        <v>0</v>
      </c>
      <c r="CT240" s="55">
        <v>0</v>
      </c>
      <c r="CU240" s="56">
        <v>0</v>
      </c>
      <c r="CV240" s="55">
        <v>0</v>
      </c>
      <c r="CW240" s="56">
        <v>0</v>
      </c>
      <c r="CX240" s="55">
        <v>0</v>
      </c>
      <c r="CY240" s="56">
        <v>0</v>
      </c>
      <c r="CZ240" s="55">
        <v>0</v>
      </c>
      <c r="DA240" s="56">
        <v>0</v>
      </c>
      <c r="DB240" s="55">
        <v>0</v>
      </c>
      <c r="DC240" s="56">
        <v>0</v>
      </c>
      <c r="DD240" s="55">
        <v>0</v>
      </c>
      <c r="DE240" s="56">
        <v>0</v>
      </c>
      <c r="DF240" s="55">
        <v>0</v>
      </c>
      <c r="DG240" s="56">
        <v>0</v>
      </c>
      <c r="DH240" s="55">
        <v>0</v>
      </c>
      <c r="DI240" s="56">
        <v>0</v>
      </c>
      <c r="DJ240" s="55">
        <v>0</v>
      </c>
      <c r="DK240" s="56">
        <v>0</v>
      </c>
      <c r="DL240" s="55">
        <v>0</v>
      </c>
      <c r="DM240" s="56">
        <v>0</v>
      </c>
      <c r="DN240" s="55">
        <v>0</v>
      </c>
      <c r="DO240" s="56">
        <v>0</v>
      </c>
      <c r="DP240" s="57">
        <v>0</v>
      </c>
      <c r="DQ240" s="3"/>
      <c r="DR240" s="34"/>
      <c r="DS240" s="3"/>
      <c r="DT240" s="54">
        <v>0</v>
      </c>
      <c r="DU240" s="55">
        <v>0</v>
      </c>
      <c r="DV240" s="56">
        <v>0</v>
      </c>
      <c r="DW240" s="55">
        <v>0</v>
      </c>
      <c r="DX240" s="56">
        <v>0</v>
      </c>
      <c r="DY240" s="55">
        <v>0</v>
      </c>
      <c r="DZ240" s="56">
        <v>0</v>
      </c>
      <c r="EA240" s="55">
        <v>0</v>
      </c>
      <c r="EB240" s="56">
        <v>0</v>
      </c>
      <c r="EC240" s="55">
        <v>0</v>
      </c>
      <c r="ED240" s="56">
        <v>0</v>
      </c>
      <c r="EE240" s="55">
        <v>0</v>
      </c>
      <c r="EF240" s="56">
        <v>0</v>
      </c>
      <c r="EG240" s="55">
        <v>0</v>
      </c>
      <c r="EH240" s="56">
        <v>0</v>
      </c>
      <c r="EI240" s="55">
        <v>0</v>
      </c>
      <c r="EJ240" s="56">
        <v>0</v>
      </c>
      <c r="EK240" s="55">
        <v>0</v>
      </c>
      <c r="EL240" s="56">
        <v>0</v>
      </c>
      <c r="EM240" s="55">
        <v>0</v>
      </c>
      <c r="EN240" s="56">
        <v>0</v>
      </c>
      <c r="EO240" s="55">
        <v>0</v>
      </c>
      <c r="EP240" s="56">
        <v>0</v>
      </c>
      <c r="EQ240" s="55">
        <v>0</v>
      </c>
      <c r="ER240" s="56">
        <v>0</v>
      </c>
      <c r="ES240" s="55">
        <v>0</v>
      </c>
      <c r="ET240" s="56">
        <v>0</v>
      </c>
      <c r="EU240" s="55">
        <v>0</v>
      </c>
      <c r="EV240" s="56">
        <v>0</v>
      </c>
      <c r="EW240" s="55">
        <v>0</v>
      </c>
      <c r="EX240" s="56">
        <v>0</v>
      </c>
      <c r="EY240" s="55">
        <v>0</v>
      </c>
      <c r="EZ240" s="56">
        <v>0</v>
      </c>
      <c r="FA240" s="55">
        <v>0</v>
      </c>
      <c r="FB240" s="56">
        <v>0</v>
      </c>
      <c r="FC240" s="57">
        <v>0</v>
      </c>
      <c r="FD240" s="3"/>
      <c r="FE240" s="35"/>
      <c r="FF240" s="3"/>
      <c r="FG240" s="36"/>
      <c r="FI240" s="58" t="b">
        <v>1</v>
      </c>
    </row>
    <row r="241" spans="1:165" hidden="1" outlineLevel="1">
      <c r="B241" s="45">
        <v>228</v>
      </c>
      <c r="C241" s="46" t="s">
        <v>79</v>
      </c>
      <c r="E241" s="47">
        <v>0</v>
      </c>
      <c r="F241" s="48">
        <v>0</v>
      </c>
      <c r="G241" s="49">
        <v>0</v>
      </c>
      <c r="H241" s="48">
        <v>0</v>
      </c>
      <c r="I241" s="49">
        <v>0</v>
      </c>
      <c r="J241" s="48">
        <v>0</v>
      </c>
      <c r="K241" s="49">
        <v>0</v>
      </c>
      <c r="L241" s="48">
        <v>0</v>
      </c>
      <c r="M241" s="49">
        <v>0</v>
      </c>
      <c r="N241" s="48">
        <v>0</v>
      </c>
      <c r="O241" s="49">
        <v>0</v>
      </c>
      <c r="P241" s="48">
        <v>0</v>
      </c>
      <c r="Q241" s="49">
        <v>0</v>
      </c>
      <c r="R241" s="48">
        <v>0</v>
      </c>
      <c r="S241" s="49">
        <v>0</v>
      </c>
      <c r="T241" s="48">
        <v>0</v>
      </c>
      <c r="U241" s="49">
        <v>0</v>
      </c>
      <c r="V241" s="48">
        <v>0</v>
      </c>
      <c r="W241" s="49">
        <v>0</v>
      </c>
      <c r="X241" s="48">
        <v>0</v>
      </c>
      <c r="Y241" s="49">
        <v>0</v>
      </c>
      <c r="Z241" s="48">
        <v>0</v>
      </c>
      <c r="AA241" s="49">
        <v>0</v>
      </c>
      <c r="AB241" s="48">
        <v>0</v>
      </c>
      <c r="AC241" s="49">
        <v>0</v>
      </c>
      <c r="AD241" s="48">
        <v>0</v>
      </c>
      <c r="AE241" s="49">
        <v>0</v>
      </c>
      <c r="AF241" s="48">
        <v>0</v>
      </c>
      <c r="AG241" s="49">
        <v>0</v>
      </c>
      <c r="AH241" s="48">
        <v>0</v>
      </c>
      <c r="AI241" s="49">
        <v>0</v>
      </c>
      <c r="AJ241" s="48">
        <v>0</v>
      </c>
      <c r="AK241" s="49">
        <v>0</v>
      </c>
      <c r="AL241" s="48">
        <v>0</v>
      </c>
      <c r="AM241" s="49">
        <v>0</v>
      </c>
      <c r="AN241" s="50">
        <v>0</v>
      </c>
      <c r="AO241" s="3"/>
      <c r="AP241" s="21"/>
      <c r="AQ241" s="3"/>
      <c r="AR241" s="47">
        <v>0</v>
      </c>
      <c r="AS241" s="48">
        <v>0</v>
      </c>
      <c r="AT241" s="49">
        <v>0</v>
      </c>
      <c r="AU241" s="48">
        <v>0</v>
      </c>
      <c r="AV241" s="49">
        <v>0</v>
      </c>
      <c r="AW241" s="48">
        <v>0</v>
      </c>
      <c r="AX241" s="49">
        <v>0</v>
      </c>
      <c r="AY241" s="48">
        <v>0</v>
      </c>
      <c r="AZ241" s="49">
        <v>0</v>
      </c>
      <c r="BA241" s="48">
        <v>0</v>
      </c>
      <c r="BB241" s="49">
        <v>0</v>
      </c>
      <c r="BC241" s="48">
        <v>0</v>
      </c>
      <c r="BD241" s="49">
        <v>0</v>
      </c>
      <c r="BE241" s="48">
        <v>0</v>
      </c>
      <c r="BF241" s="49">
        <v>0</v>
      </c>
      <c r="BG241" s="48">
        <v>0</v>
      </c>
      <c r="BH241" s="49">
        <v>0</v>
      </c>
      <c r="BI241" s="48">
        <v>0</v>
      </c>
      <c r="BJ241" s="49">
        <v>0</v>
      </c>
      <c r="BK241" s="48">
        <v>0</v>
      </c>
      <c r="BL241" s="49">
        <v>0</v>
      </c>
      <c r="BM241" s="48">
        <v>0</v>
      </c>
      <c r="BN241" s="49">
        <v>0</v>
      </c>
      <c r="BO241" s="48">
        <v>0</v>
      </c>
      <c r="BP241" s="49">
        <v>0</v>
      </c>
      <c r="BQ241" s="48">
        <v>0</v>
      </c>
      <c r="BR241" s="49">
        <v>0</v>
      </c>
      <c r="BS241" s="48">
        <v>0</v>
      </c>
      <c r="BT241" s="49">
        <v>0</v>
      </c>
      <c r="BU241" s="48">
        <v>0</v>
      </c>
      <c r="BV241" s="49">
        <v>0</v>
      </c>
      <c r="BW241" s="48">
        <v>0</v>
      </c>
      <c r="BX241" s="49">
        <v>0</v>
      </c>
      <c r="BY241" s="48">
        <v>0</v>
      </c>
      <c r="BZ241" s="49">
        <v>0</v>
      </c>
      <c r="CA241" s="50">
        <v>0</v>
      </c>
      <c r="CB241" s="3"/>
      <c r="CC241" s="32"/>
      <c r="CD241" s="3"/>
      <c r="CE241" s="33"/>
      <c r="CF241" s="3"/>
      <c r="CG241" s="47">
        <v>0</v>
      </c>
      <c r="CH241" s="48">
        <v>0</v>
      </c>
      <c r="CI241" s="49">
        <v>0</v>
      </c>
      <c r="CJ241" s="48">
        <v>0</v>
      </c>
      <c r="CK241" s="49">
        <v>0</v>
      </c>
      <c r="CL241" s="48">
        <v>0</v>
      </c>
      <c r="CM241" s="49">
        <v>0</v>
      </c>
      <c r="CN241" s="48">
        <v>0</v>
      </c>
      <c r="CO241" s="49">
        <v>0</v>
      </c>
      <c r="CP241" s="48">
        <v>0</v>
      </c>
      <c r="CQ241" s="49">
        <v>0</v>
      </c>
      <c r="CR241" s="48">
        <v>0</v>
      </c>
      <c r="CS241" s="49">
        <v>0</v>
      </c>
      <c r="CT241" s="48">
        <v>0</v>
      </c>
      <c r="CU241" s="49">
        <v>0</v>
      </c>
      <c r="CV241" s="48">
        <v>0</v>
      </c>
      <c r="CW241" s="49">
        <v>0</v>
      </c>
      <c r="CX241" s="48">
        <v>0</v>
      </c>
      <c r="CY241" s="49">
        <v>0</v>
      </c>
      <c r="CZ241" s="48">
        <v>0</v>
      </c>
      <c r="DA241" s="49">
        <v>0</v>
      </c>
      <c r="DB241" s="48">
        <v>0</v>
      </c>
      <c r="DC241" s="49">
        <v>0</v>
      </c>
      <c r="DD241" s="48">
        <v>0</v>
      </c>
      <c r="DE241" s="49">
        <v>0</v>
      </c>
      <c r="DF241" s="48">
        <v>0</v>
      </c>
      <c r="DG241" s="49">
        <v>0</v>
      </c>
      <c r="DH241" s="48">
        <v>0</v>
      </c>
      <c r="DI241" s="49">
        <v>0</v>
      </c>
      <c r="DJ241" s="48">
        <v>0</v>
      </c>
      <c r="DK241" s="49">
        <v>0</v>
      </c>
      <c r="DL241" s="48">
        <v>0</v>
      </c>
      <c r="DM241" s="49">
        <v>0</v>
      </c>
      <c r="DN241" s="48">
        <v>0</v>
      </c>
      <c r="DO241" s="49">
        <v>0</v>
      </c>
      <c r="DP241" s="50">
        <v>0</v>
      </c>
      <c r="DQ241" s="3"/>
      <c r="DR241" s="34"/>
      <c r="DS241" s="3"/>
      <c r="DT241" s="47">
        <v>0</v>
      </c>
      <c r="DU241" s="48">
        <v>0</v>
      </c>
      <c r="DV241" s="49">
        <v>0</v>
      </c>
      <c r="DW241" s="48">
        <v>0</v>
      </c>
      <c r="DX241" s="49">
        <v>0</v>
      </c>
      <c r="DY241" s="48">
        <v>0</v>
      </c>
      <c r="DZ241" s="49">
        <v>0</v>
      </c>
      <c r="EA241" s="48">
        <v>0</v>
      </c>
      <c r="EB241" s="49">
        <v>0</v>
      </c>
      <c r="EC241" s="48">
        <v>0</v>
      </c>
      <c r="ED241" s="49">
        <v>0</v>
      </c>
      <c r="EE241" s="48">
        <v>0</v>
      </c>
      <c r="EF241" s="49">
        <v>0</v>
      </c>
      <c r="EG241" s="48">
        <v>0</v>
      </c>
      <c r="EH241" s="49">
        <v>0</v>
      </c>
      <c r="EI241" s="48">
        <v>0</v>
      </c>
      <c r="EJ241" s="49">
        <v>0</v>
      </c>
      <c r="EK241" s="48">
        <v>0</v>
      </c>
      <c r="EL241" s="49">
        <v>0</v>
      </c>
      <c r="EM241" s="48">
        <v>0</v>
      </c>
      <c r="EN241" s="49">
        <v>0</v>
      </c>
      <c r="EO241" s="48">
        <v>0</v>
      </c>
      <c r="EP241" s="49">
        <v>0</v>
      </c>
      <c r="EQ241" s="48">
        <v>0</v>
      </c>
      <c r="ER241" s="49">
        <v>0</v>
      </c>
      <c r="ES241" s="48">
        <v>0</v>
      </c>
      <c r="ET241" s="49">
        <v>0</v>
      </c>
      <c r="EU241" s="48">
        <v>0</v>
      </c>
      <c r="EV241" s="49">
        <v>0</v>
      </c>
      <c r="EW241" s="48">
        <v>0</v>
      </c>
      <c r="EX241" s="49">
        <v>0</v>
      </c>
      <c r="EY241" s="48">
        <v>0</v>
      </c>
      <c r="EZ241" s="49">
        <v>0</v>
      </c>
      <c r="FA241" s="48">
        <v>0</v>
      </c>
      <c r="FB241" s="49">
        <v>0</v>
      </c>
      <c r="FC241" s="50">
        <v>0</v>
      </c>
      <c r="FD241" s="3"/>
      <c r="FE241" s="35"/>
      <c r="FF241" s="3"/>
      <c r="FG241" s="36"/>
      <c r="FI241" s="51" t="b">
        <v>1</v>
      </c>
    </row>
    <row r="242" spans="1:165" hidden="1" outlineLevel="1">
      <c r="B242" s="52">
        <v>229</v>
      </c>
      <c r="C242" s="53" t="s">
        <v>80</v>
      </c>
      <c r="E242" s="54">
        <v>0</v>
      </c>
      <c r="F242" s="55">
        <v>0</v>
      </c>
      <c r="G242" s="56">
        <v>0</v>
      </c>
      <c r="H242" s="55">
        <v>0</v>
      </c>
      <c r="I242" s="56">
        <v>0</v>
      </c>
      <c r="J242" s="55">
        <v>0</v>
      </c>
      <c r="K242" s="56">
        <v>0</v>
      </c>
      <c r="L242" s="55">
        <v>0</v>
      </c>
      <c r="M242" s="56">
        <v>0</v>
      </c>
      <c r="N242" s="55">
        <v>0</v>
      </c>
      <c r="O242" s="56">
        <v>0</v>
      </c>
      <c r="P242" s="55">
        <v>0</v>
      </c>
      <c r="Q242" s="56">
        <v>0</v>
      </c>
      <c r="R242" s="55">
        <v>0</v>
      </c>
      <c r="S242" s="56">
        <v>0</v>
      </c>
      <c r="T242" s="55">
        <v>0</v>
      </c>
      <c r="U242" s="56">
        <v>0</v>
      </c>
      <c r="V242" s="55">
        <v>0</v>
      </c>
      <c r="W242" s="56">
        <v>0</v>
      </c>
      <c r="X242" s="55">
        <v>0</v>
      </c>
      <c r="Y242" s="56">
        <v>0</v>
      </c>
      <c r="Z242" s="55">
        <v>0</v>
      </c>
      <c r="AA242" s="56">
        <v>0</v>
      </c>
      <c r="AB242" s="55">
        <v>0</v>
      </c>
      <c r="AC242" s="56">
        <v>0</v>
      </c>
      <c r="AD242" s="55">
        <v>0</v>
      </c>
      <c r="AE242" s="56">
        <v>0</v>
      </c>
      <c r="AF242" s="55">
        <v>0</v>
      </c>
      <c r="AG242" s="56">
        <v>0</v>
      </c>
      <c r="AH242" s="55">
        <v>0</v>
      </c>
      <c r="AI242" s="56">
        <v>0</v>
      </c>
      <c r="AJ242" s="55">
        <v>0</v>
      </c>
      <c r="AK242" s="56">
        <v>0</v>
      </c>
      <c r="AL242" s="55">
        <v>0</v>
      </c>
      <c r="AM242" s="56">
        <v>0</v>
      </c>
      <c r="AN242" s="57">
        <v>0</v>
      </c>
      <c r="AO242" s="3"/>
      <c r="AP242" s="21"/>
      <c r="AQ242" s="3"/>
      <c r="AR242" s="54">
        <v>0</v>
      </c>
      <c r="AS242" s="55">
        <v>0</v>
      </c>
      <c r="AT242" s="56">
        <v>0</v>
      </c>
      <c r="AU242" s="55">
        <v>0</v>
      </c>
      <c r="AV242" s="56">
        <v>0</v>
      </c>
      <c r="AW242" s="55">
        <v>0</v>
      </c>
      <c r="AX242" s="56">
        <v>0</v>
      </c>
      <c r="AY242" s="55">
        <v>0</v>
      </c>
      <c r="AZ242" s="56">
        <v>0</v>
      </c>
      <c r="BA242" s="55">
        <v>0</v>
      </c>
      <c r="BB242" s="56">
        <v>0</v>
      </c>
      <c r="BC242" s="55">
        <v>0</v>
      </c>
      <c r="BD242" s="56">
        <v>0</v>
      </c>
      <c r="BE242" s="55">
        <v>0</v>
      </c>
      <c r="BF242" s="56">
        <v>0</v>
      </c>
      <c r="BG242" s="55">
        <v>0</v>
      </c>
      <c r="BH242" s="56">
        <v>0</v>
      </c>
      <c r="BI242" s="55">
        <v>0</v>
      </c>
      <c r="BJ242" s="56">
        <v>0</v>
      </c>
      <c r="BK242" s="55">
        <v>0</v>
      </c>
      <c r="BL242" s="56">
        <v>0</v>
      </c>
      <c r="BM242" s="55">
        <v>0</v>
      </c>
      <c r="BN242" s="56">
        <v>0</v>
      </c>
      <c r="BO242" s="55">
        <v>0</v>
      </c>
      <c r="BP242" s="56">
        <v>0</v>
      </c>
      <c r="BQ242" s="55">
        <v>0</v>
      </c>
      <c r="BR242" s="56">
        <v>0</v>
      </c>
      <c r="BS242" s="55">
        <v>0</v>
      </c>
      <c r="BT242" s="56">
        <v>0</v>
      </c>
      <c r="BU242" s="55">
        <v>0</v>
      </c>
      <c r="BV242" s="56">
        <v>0</v>
      </c>
      <c r="BW242" s="55">
        <v>0</v>
      </c>
      <c r="BX242" s="56">
        <v>0</v>
      </c>
      <c r="BY242" s="55">
        <v>0</v>
      </c>
      <c r="BZ242" s="56">
        <v>0</v>
      </c>
      <c r="CA242" s="57">
        <v>0</v>
      </c>
      <c r="CB242" s="3"/>
      <c r="CC242" s="32"/>
      <c r="CD242" s="3"/>
      <c r="CE242" s="33"/>
      <c r="CF242" s="3"/>
      <c r="CG242" s="54">
        <v>0</v>
      </c>
      <c r="CH242" s="55">
        <v>0</v>
      </c>
      <c r="CI242" s="56">
        <v>0</v>
      </c>
      <c r="CJ242" s="55">
        <v>0</v>
      </c>
      <c r="CK242" s="56">
        <v>0</v>
      </c>
      <c r="CL242" s="55">
        <v>0</v>
      </c>
      <c r="CM242" s="56">
        <v>0</v>
      </c>
      <c r="CN242" s="55">
        <v>0</v>
      </c>
      <c r="CO242" s="56">
        <v>0</v>
      </c>
      <c r="CP242" s="55">
        <v>0</v>
      </c>
      <c r="CQ242" s="56">
        <v>0</v>
      </c>
      <c r="CR242" s="55">
        <v>0</v>
      </c>
      <c r="CS242" s="56">
        <v>0</v>
      </c>
      <c r="CT242" s="55">
        <v>0</v>
      </c>
      <c r="CU242" s="56">
        <v>0</v>
      </c>
      <c r="CV242" s="55">
        <v>0</v>
      </c>
      <c r="CW242" s="56">
        <v>0</v>
      </c>
      <c r="CX242" s="55">
        <v>0</v>
      </c>
      <c r="CY242" s="56">
        <v>0</v>
      </c>
      <c r="CZ242" s="55">
        <v>0</v>
      </c>
      <c r="DA242" s="56">
        <v>0</v>
      </c>
      <c r="DB242" s="55">
        <v>0</v>
      </c>
      <c r="DC242" s="56">
        <v>0</v>
      </c>
      <c r="DD242" s="55">
        <v>0</v>
      </c>
      <c r="DE242" s="56">
        <v>0</v>
      </c>
      <c r="DF242" s="55">
        <v>0</v>
      </c>
      <c r="DG242" s="56">
        <v>0</v>
      </c>
      <c r="DH242" s="55">
        <v>0</v>
      </c>
      <c r="DI242" s="56">
        <v>0</v>
      </c>
      <c r="DJ242" s="55">
        <v>0</v>
      </c>
      <c r="DK242" s="56">
        <v>0</v>
      </c>
      <c r="DL242" s="55">
        <v>0</v>
      </c>
      <c r="DM242" s="56">
        <v>0</v>
      </c>
      <c r="DN242" s="55">
        <v>0</v>
      </c>
      <c r="DO242" s="56">
        <v>0</v>
      </c>
      <c r="DP242" s="57">
        <v>0</v>
      </c>
      <c r="DQ242" s="3"/>
      <c r="DR242" s="34"/>
      <c r="DS242" s="3"/>
      <c r="DT242" s="54">
        <v>0</v>
      </c>
      <c r="DU242" s="55">
        <v>0</v>
      </c>
      <c r="DV242" s="56">
        <v>0</v>
      </c>
      <c r="DW242" s="55">
        <v>0</v>
      </c>
      <c r="DX242" s="56">
        <v>0</v>
      </c>
      <c r="DY242" s="55">
        <v>0</v>
      </c>
      <c r="DZ242" s="56">
        <v>0</v>
      </c>
      <c r="EA242" s="55">
        <v>0</v>
      </c>
      <c r="EB242" s="56">
        <v>0</v>
      </c>
      <c r="EC242" s="55">
        <v>0</v>
      </c>
      <c r="ED242" s="56">
        <v>0</v>
      </c>
      <c r="EE242" s="55">
        <v>0</v>
      </c>
      <c r="EF242" s="56">
        <v>0</v>
      </c>
      <c r="EG242" s="55">
        <v>0</v>
      </c>
      <c r="EH242" s="56">
        <v>0</v>
      </c>
      <c r="EI242" s="55">
        <v>0</v>
      </c>
      <c r="EJ242" s="56">
        <v>0</v>
      </c>
      <c r="EK242" s="55">
        <v>0</v>
      </c>
      <c r="EL242" s="56">
        <v>0</v>
      </c>
      <c r="EM242" s="55">
        <v>0</v>
      </c>
      <c r="EN242" s="56">
        <v>0</v>
      </c>
      <c r="EO242" s="55">
        <v>0</v>
      </c>
      <c r="EP242" s="56">
        <v>0</v>
      </c>
      <c r="EQ242" s="55">
        <v>0</v>
      </c>
      <c r="ER242" s="56">
        <v>0</v>
      </c>
      <c r="ES242" s="55">
        <v>0</v>
      </c>
      <c r="ET242" s="56">
        <v>0</v>
      </c>
      <c r="EU242" s="55">
        <v>0</v>
      </c>
      <c r="EV242" s="56">
        <v>0</v>
      </c>
      <c r="EW242" s="55">
        <v>0</v>
      </c>
      <c r="EX242" s="56">
        <v>0</v>
      </c>
      <c r="EY242" s="55">
        <v>0</v>
      </c>
      <c r="EZ242" s="56">
        <v>0</v>
      </c>
      <c r="FA242" s="55">
        <v>0</v>
      </c>
      <c r="FB242" s="56">
        <v>0</v>
      </c>
      <c r="FC242" s="57">
        <v>0</v>
      </c>
      <c r="FD242" s="3"/>
      <c r="FE242" s="35"/>
      <c r="FF242" s="3"/>
      <c r="FG242" s="36"/>
      <c r="FI242" s="58" t="b">
        <v>1</v>
      </c>
    </row>
    <row r="243" spans="1:165" hidden="1" outlineLevel="1">
      <c r="B243" s="75">
        <v>230</v>
      </c>
      <c r="C243" s="83" t="s">
        <v>81</v>
      </c>
      <c r="E243" s="77">
        <v>0</v>
      </c>
      <c r="F243" s="78">
        <v>0</v>
      </c>
      <c r="G243" s="79">
        <v>0</v>
      </c>
      <c r="H243" s="78">
        <v>0</v>
      </c>
      <c r="I243" s="79">
        <v>0</v>
      </c>
      <c r="J243" s="78">
        <v>0</v>
      </c>
      <c r="K243" s="79">
        <v>0</v>
      </c>
      <c r="L243" s="78">
        <v>0</v>
      </c>
      <c r="M243" s="79">
        <v>0</v>
      </c>
      <c r="N243" s="78">
        <v>0</v>
      </c>
      <c r="O243" s="79">
        <v>0</v>
      </c>
      <c r="P243" s="78">
        <v>0</v>
      </c>
      <c r="Q243" s="79">
        <v>0</v>
      </c>
      <c r="R243" s="78">
        <v>0</v>
      </c>
      <c r="S243" s="79">
        <v>0</v>
      </c>
      <c r="T243" s="78">
        <v>0</v>
      </c>
      <c r="U243" s="79">
        <v>0</v>
      </c>
      <c r="V243" s="78">
        <v>0</v>
      </c>
      <c r="W243" s="79">
        <v>0</v>
      </c>
      <c r="X243" s="78">
        <v>0</v>
      </c>
      <c r="Y243" s="79">
        <v>0</v>
      </c>
      <c r="Z243" s="78">
        <v>0</v>
      </c>
      <c r="AA243" s="79">
        <v>0</v>
      </c>
      <c r="AB243" s="78">
        <v>0</v>
      </c>
      <c r="AC243" s="79">
        <v>0</v>
      </c>
      <c r="AD243" s="78">
        <v>0</v>
      </c>
      <c r="AE243" s="79">
        <v>0</v>
      </c>
      <c r="AF243" s="78">
        <v>0</v>
      </c>
      <c r="AG243" s="79">
        <v>0</v>
      </c>
      <c r="AH243" s="78">
        <v>0</v>
      </c>
      <c r="AI243" s="79">
        <v>0</v>
      </c>
      <c r="AJ243" s="78">
        <v>0</v>
      </c>
      <c r="AK243" s="79">
        <v>0</v>
      </c>
      <c r="AL243" s="78">
        <v>0</v>
      </c>
      <c r="AM243" s="79">
        <v>0</v>
      </c>
      <c r="AN243" s="80">
        <v>0</v>
      </c>
      <c r="AO243" s="3"/>
      <c r="AP243" s="21"/>
      <c r="AQ243" s="3"/>
      <c r="AR243" s="77">
        <v>0</v>
      </c>
      <c r="AS243" s="78">
        <v>0</v>
      </c>
      <c r="AT243" s="79">
        <v>0</v>
      </c>
      <c r="AU243" s="78">
        <v>0</v>
      </c>
      <c r="AV243" s="79">
        <v>0</v>
      </c>
      <c r="AW243" s="78">
        <v>0</v>
      </c>
      <c r="AX243" s="79">
        <v>0</v>
      </c>
      <c r="AY243" s="78">
        <v>0</v>
      </c>
      <c r="AZ243" s="79">
        <v>0</v>
      </c>
      <c r="BA243" s="78">
        <v>0</v>
      </c>
      <c r="BB243" s="79">
        <v>0</v>
      </c>
      <c r="BC243" s="78">
        <v>0</v>
      </c>
      <c r="BD243" s="79">
        <v>0</v>
      </c>
      <c r="BE243" s="78">
        <v>0</v>
      </c>
      <c r="BF243" s="79">
        <v>0</v>
      </c>
      <c r="BG243" s="78">
        <v>0</v>
      </c>
      <c r="BH243" s="79">
        <v>0</v>
      </c>
      <c r="BI243" s="78">
        <v>0</v>
      </c>
      <c r="BJ243" s="79">
        <v>0</v>
      </c>
      <c r="BK243" s="78">
        <v>0</v>
      </c>
      <c r="BL243" s="79">
        <v>0</v>
      </c>
      <c r="BM243" s="78">
        <v>0</v>
      </c>
      <c r="BN243" s="79">
        <v>0</v>
      </c>
      <c r="BO243" s="78">
        <v>0</v>
      </c>
      <c r="BP243" s="79">
        <v>0</v>
      </c>
      <c r="BQ243" s="78">
        <v>0</v>
      </c>
      <c r="BR243" s="79">
        <v>0</v>
      </c>
      <c r="BS243" s="78">
        <v>0</v>
      </c>
      <c r="BT243" s="79">
        <v>0</v>
      </c>
      <c r="BU243" s="78">
        <v>0</v>
      </c>
      <c r="BV243" s="79">
        <v>0</v>
      </c>
      <c r="BW243" s="78">
        <v>0</v>
      </c>
      <c r="BX243" s="79">
        <v>0</v>
      </c>
      <c r="BY243" s="78">
        <v>0</v>
      </c>
      <c r="BZ243" s="79">
        <v>0</v>
      </c>
      <c r="CA243" s="80">
        <v>0</v>
      </c>
      <c r="CB243" s="3"/>
      <c r="CC243" s="32"/>
      <c r="CD243" s="3"/>
      <c r="CE243" s="33"/>
      <c r="CF243" s="3"/>
      <c r="CG243" s="77">
        <v>0</v>
      </c>
      <c r="CH243" s="78">
        <v>0</v>
      </c>
      <c r="CI243" s="79">
        <v>0</v>
      </c>
      <c r="CJ243" s="78">
        <v>0</v>
      </c>
      <c r="CK243" s="79">
        <v>0</v>
      </c>
      <c r="CL243" s="78">
        <v>0</v>
      </c>
      <c r="CM243" s="79">
        <v>0</v>
      </c>
      <c r="CN243" s="78">
        <v>0</v>
      </c>
      <c r="CO243" s="79">
        <v>0</v>
      </c>
      <c r="CP243" s="78">
        <v>0</v>
      </c>
      <c r="CQ243" s="79">
        <v>0</v>
      </c>
      <c r="CR243" s="78">
        <v>0</v>
      </c>
      <c r="CS243" s="79">
        <v>0</v>
      </c>
      <c r="CT243" s="78">
        <v>0</v>
      </c>
      <c r="CU243" s="79">
        <v>0</v>
      </c>
      <c r="CV243" s="78">
        <v>0</v>
      </c>
      <c r="CW243" s="79">
        <v>0</v>
      </c>
      <c r="CX243" s="78">
        <v>0</v>
      </c>
      <c r="CY243" s="79">
        <v>0</v>
      </c>
      <c r="CZ243" s="78">
        <v>0</v>
      </c>
      <c r="DA243" s="79">
        <v>0</v>
      </c>
      <c r="DB243" s="78">
        <v>0</v>
      </c>
      <c r="DC243" s="79">
        <v>0</v>
      </c>
      <c r="DD243" s="78">
        <v>0</v>
      </c>
      <c r="DE243" s="79">
        <v>0</v>
      </c>
      <c r="DF243" s="78">
        <v>0</v>
      </c>
      <c r="DG243" s="79">
        <v>0</v>
      </c>
      <c r="DH243" s="78">
        <v>0</v>
      </c>
      <c r="DI243" s="79">
        <v>0</v>
      </c>
      <c r="DJ243" s="78">
        <v>0</v>
      </c>
      <c r="DK243" s="79">
        <v>0</v>
      </c>
      <c r="DL243" s="78">
        <v>0</v>
      </c>
      <c r="DM243" s="79">
        <v>0</v>
      </c>
      <c r="DN243" s="78">
        <v>0</v>
      </c>
      <c r="DO243" s="79">
        <v>0</v>
      </c>
      <c r="DP243" s="80">
        <v>0</v>
      </c>
      <c r="DQ243" s="3"/>
      <c r="DR243" s="34"/>
      <c r="DS243" s="3"/>
      <c r="DT243" s="77">
        <v>0</v>
      </c>
      <c r="DU243" s="78">
        <v>0</v>
      </c>
      <c r="DV243" s="79">
        <v>0</v>
      </c>
      <c r="DW243" s="78">
        <v>0</v>
      </c>
      <c r="DX243" s="79">
        <v>0</v>
      </c>
      <c r="DY243" s="78">
        <v>0</v>
      </c>
      <c r="DZ243" s="79">
        <v>0</v>
      </c>
      <c r="EA243" s="78">
        <v>0</v>
      </c>
      <c r="EB243" s="79">
        <v>0</v>
      </c>
      <c r="EC243" s="78">
        <v>0</v>
      </c>
      <c r="ED243" s="79">
        <v>0</v>
      </c>
      <c r="EE243" s="78">
        <v>0</v>
      </c>
      <c r="EF243" s="79">
        <v>0</v>
      </c>
      <c r="EG243" s="78">
        <v>0</v>
      </c>
      <c r="EH243" s="79">
        <v>0</v>
      </c>
      <c r="EI243" s="78">
        <v>0</v>
      </c>
      <c r="EJ243" s="79">
        <v>0</v>
      </c>
      <c r="EK243" s="78">
        <v>0</v>
      </c>
      <c r="EL243" s="79">
        <v>0</v>
      </c>
      <c r="EM243" s="78">
        <v>0</v>
      </c>
      <c r="EN243" s="79">
        <v>0</v>
      </c>
      <c r="EO243" s="78">
        <v>0</v>
      </c>
      <c r="EP243" s="79">
        <v>0</v>
      </c>
      <c r="EQ243" s="78">
        <v>0</v>
      </c>
      <c r="ER243" s="79">
        <v>0</v>
      </c>
      <c r="ES243" s="78">
        <v>0</v>
      </c>
      <c r="ET243" s="79">
        <v>0</v>
      </c>
      <c r="EU243" s="78">
        <v>0</v>
      </c>
      <c r="EV243" s="79">
        <v>0</v>
      </c>
      <c r="EW243" s="78">
        <v>0</v>
      </c>
      <c r="EX243" s="79">
        <v>0</v>
      </c>
      <c r="EY243" s="78">
        <v>0</v>
      </c>
      <c r="EZ243" s="79">
        <v>0</v>
      </c>
      <c r="FA243" s="78">
        <v>0</v>
      </c>
      <c r="FB243" s="79">
        <v>0</v>
      </c>
      <c r="FC243" s="80">
        <v>0</v>
      </c>
      <c r="FD243" s="3"/>
      <c r="FE243" s="35"/>
      <c r="FF243" s="3"/>
      <c r="FG243" s="36"/>
      <c r="FI243" s="81" t="b">
        <v>1</v>
      </c>
    </row>
    <row r="244" spans="1:165" hidden="1" outlineLevel="1">
      <c r="B244" s="38">
        <v>231</v>
      </c>
      <c r="C244" s="39" t="s">
        <v>82</v>
      </c>
      <c r="E244" s="40">
        <v>0</v>
      </c>
      <c r="F244" s="41">
        <v>0</v>
      </c>
      <c r="G244" s="42">
        <v>0</v>
      </c>
      <c r="H244" s="41">
        <v>0</v>
      </c>
      <c r="I244" s="42">
        <v>0</v>
      </c>
      <c r="J244" s="41">
        <v>0</v>
      </c>
      <c r="K244" s="42">
        <v>0</v>
      </c>
      <c r="L244" s="41">
        <v>0</v>
      </c>
      <c r="M244" s="42">
        <v>0</v>
      </c>
      <c r="N244" s="41">
        <v>0</v>
      </c>
      <c r="O244" s="42">
        <v>0</v>
      </c>
      <c r="P244" s="41">
        <v>0</v>
      </c>
      <c r="Q244" s="42">
        <v>0</v>
      </c>
      <c r="R244" s="41">
        <v>0</v>
      </c>
      <c r="S244" s="42">
        <v>0</v>
      </c>
      <c r="T244" s="41">
        <v>0</v>
      </c>
      <c r="U244" s="42">
        <v>0</v>
      </c>
      <c r="V244" s="41">
        <v>0</v>
      </c>
      <c r="W244" s="42">
        <v>0</v>
      </c>
      <c r="X244" s="41">
        <v>0</v>
      </c>
      <c r="Y244" s="42">
        <v>0</v>
      </c>
      <c r="Z244" s="41">
        <v>0</v>
      </c>
      <c r="AA244" s="42">
        <v>0</v>
      </c>
      <c r="AB244" s="41">
        <v>0</v>
      </c>
      <c r="AC244" s="42">
        <v>0</v>
      </c>
      <c r="AD244" s="41">
        <v>0</v>
      </c>
      <c r="AE244" s="42">
        <v>0</v>
      </c>
      <c r="AF244" s="41">
        <v>0</v>
      </c>
      <c r="AG244" s="42">
        <v>0</v>
      </c>
      <c r="AH244" s="41">
        <v>0</v>
      </c>
      <c r="AI244" s="42">
        <v>0</v>
      </c>
      <c r="AJ244" s="41">
        <v>0</v>
      </c>
      <c r="AK244" s="42">
        <v>0</v>
      </c>
      <c r="AL244" s="41">
        <v>0</v>
      </c>
      <c r="AM244" s="42">
        <v>0</v>
      </c>
      <c r="AN244" s="43">
        <v>0</v>
      </c>
      <c r="AO244" s="3"/>
      <c r="AP244" s="21"/>
      <c r="AQ244" s="3"/>
      <c r="AR244" s="40">
        <v>0</v>
      </c>
      <c r="AS244" s="41">
        <v>0</v>
      </c>
      <c r="AT244" s="42">
        <v>0</v>
      </c>
      <c r="AU244" s="41">
        <v>0</v>
      </c>
      <c r="AV244" s="42">
        <v>0</v>
      </c>
      <c r="AW244" s="41">
        <v>0</v>
      </c>
      <c r="AX244" s="42">
        <v>0</v>
      </c>
      <c r="AY244" s="41">
        <v>0</v>
      </c>
      <c r="AZ244" s="42">
        <v>0</v>
      </c>
      <c r="BA244" s="41">
        <v>0</v>
      </c>
      <c r="BB244" s="42">
        <v>0</v>
      </c>
      <c r="BC244" s="41">
        <v>0</v>
      </c>
      <c r="BD244" s="42">
        <v>0</v>
      </c>
      <c r="BE244" s="41">
        <v>0</v>
      </c>
      <c r="BF244" s="42">
        <v>0</v>
      </c>
      <c r="BG244" s="41">
        <v>0</v>
      </c>
      <c r="BH244" s="42">
        <v>0</v>
      </c>
      <c r="BI244" s="41">
        <v>0</v>
      </c>
      <c r="BJ244" s="42">
        <v>0</v>
      </c>
      <c r="BK244" s="41">
        <v>0</v>
      </c>
      <c r="BL244" s="42">
        <v>0</v>
      </c>
      <c r="BM244" s="41">
        <v>0</v>
      </c>
      <c r="BN244" s="42">
        <v>0</v>
      </c>
      <c r="BO244" s="41">
        <v>0</v>
      </c>
      <c r="BP244" s="42">
        <v>0</v>
      </c>
      <c r="BQ244" s="41">
        <v>0</v>
      </c>
      <c r="BR244" s="42">
        <v>0</v>
      </c>
      <c r="BS244" s="41">
        <v>0</v>
      </c>
      <c r="BT244" s="42">
        <v>0</v>
      </c>
      <c r="BU244" s="41">
        <v>0</v>
      </c>
      <c r="BV244" s="42">
        <v>0</v>
      </c>
      <c r="BW244" s="41">
        <v>0</v>
      </c>
      <c r="BX244" s="42">
        <v>0</v>
      </c>
      <c r="BY244" s="41">
        <v>0</v>
      </c>
      <c r="BZ244" s="42">
        <v>0</v>
      </c>
      <c r="CA244" s="43">
        <v>0</v>
      </c>
      <c r="CB244" s="3"/>
      <c r="CC244" s="32"/>
      <c r="CD244" s="3"/>
      <c r="CE244" s="33"/>
      <c r="CF244" s="3"/>
      <c r="CG244" s="40">
        <v>0</v>
      </c>
      <c r="CH244" s="41">
        <v>0</v>
      </c>
      <c r="CI244" s="42">
        <v>0</v>
      </c>
      <c r="CJ244" s="41">
        <v>0</v>
      </c>
      <c r="CK244" s="42">
        <v>0</v>
      </c>
      <c r="CL244" s="41">
        <v>0</v>
      </c>
      <c r="CM244" s="42">
        <v>0</v>
      </c>
      <c r="CN244" s="41">
        <v>0</v>
      </c>
      <c r="CO244" s="42">
        <v>0</v>
      </c>
      <c r="CP244" s="41">
        <v>0</v>
      </c>
      <c r="CQ244" s="42">
        <v>0</v>
      </c>
      <c r="CR244" s="41">
        <v>0</v>
      </c>
      <c r="CS244" s="42">
        <v>0</v>
      </c>
      <c r="CT244" s="41">
        <v>0</v>
      </c>
      <c r="CU244" s="42">
        <v>0</v>
      </c>
      <c r="CV244" s="41">
        <v>0</v>
      </c>
      <c r="CW244" s="42">
        <v>0</v>
      </c>
      <c r="CX244" s="41">
        <v>0</v>
      </c>
      <c r="CY244" s="42">
        <v>0</v>
      </c>
      <c r="CZ244" s="41">
        <v>0</v>
      </c>
      <c r="DA244" s="42">
        <v>0</v>
      </c>
      <c r="DB244" s="41">
        <v>0</v>
      </c>
      <c r="DC244" s="42">
        <v>0</v>
      </c>
      <c r="DD244" s="41">
        <v>0</v>
      </c>
      <c r="DE244" s="42">
        <v>0</v>
      </c>
      <c r="DF244" s="41">
        <v>0</v>
      </c>
      <c r="DG244" s="42">
        <v>0</v>
      </c>
      <c r="DH244" s="41">
        <v>0</v>
      </c>
      <c r="DI244" s="42">
        <v>0</v>
      </c>
      <c r="DJ244" s="41">
        <v>0</v>
      </c>
      <c r="DK244" s="42">
        <v>0</v>
      </c>
      <c r="DL244" s="41">
        <v>0</v>
      </c>
      <c r="DM244" s="42">
        <v>0</v>
      </c>
      <c r="DN244" s="41">
        <v>0</v>
      </c>
      <c r="DO244" s="42">
        <v>0</v>
      </c>
      <c r="DP244" s="43">
        <v>0</v>
      </c>
      <c r="DQ244" s="3"/>
      <c r="DR244" s="34"/>
      <c r="DS244" s="3"/>
      <c r="DT244" s="40">
        <v>0</v>
      </c>
      <c r="DU244" s="41">
        <v>0</v>
      </c>
      <c r="DV244" s="42">
        <v>0</v>
      </c>
      <c r="DW244" s="41">
        <v>0</v>
      </c>
      <c r="DX244" s="42">
        <v>0</v>
      </c>
      <c r="DY244" s="41">
        <v>0</v>
      </c>
      <c r="DZ244" s="42">
        <v>0</v>
      </c>
      <c r="EA244" s="41">
        <v>0</v>
      </c>
      <c r="EB244" s="42">
        <v>0</v>
      </c>
      <c r="EC244" s="41">
        <v>0</v>
      </c>
      <c r="ED244" s="42">
        <v>0</v>
      </c>
      <c r="EE244" s="41">
        <v>0</v>
      </c>
      <c r="EF244" s="42">
        <v>0</v>
      </c>
      <c r="EG244" s="41">
        <v>0</v>
      </c>
      <c r="EH244" s="42">
        <v>0</v>
      </c>
      <c r="EI244" s="41">
        <v>0</v>
      </c>
      <c r="EJ244" s="42">
        <v>0</v>
      </c>
      <c r="EK244" s="41">
        <v>0</v>
      </c>
      <c r="EL244" s="42">
        <v>0</v>
      </c>
      <c r="EM244" s="41">
        <v>0</v>
      </c>
      <c r="EN244" s="42">
        <v>0</v>
      </c>
      <c r="EO244" s="41">
        <v>0</v>
      </c>
      <c r="EP244" s="42">
        <v>0</v>
      </c>
      <c r="EQ244" s="41">
        <v>0</v>
      </c>
      <c r="ER244" s="42">
        <v>0</v>
      </c>
      <c r="ES244" s="41">
        <v>0</v>
      </c>
      <c r="ET244" s="42">
        <v>0</v>
      </c>
      <c r="EU244" s="41">
        <v>0</v>
      </c>
      <c r="EV244" s="42">
        <v>0</v>
      </c>
      <c r="EW244" s="41">
        <v>0</v>
      </c>
      <c r="EX244" s="42">
        <v>0</v>
      </c>
      <c r="EY244" s="41">
        <v>0</v>
      </c>
      <c r="EZ244" s="42">
        <v>0</v>
      </c>
      <c r="FA244" s="41">
        <v>0</v>
      </c>
      <c r="FB244" s="42">
        <v>0</v>
      </c>
      <c r="FC244" s="43">
        <v>0</v>
      </c>
      <c r="FD244" s="3"/>
      <c r="FE244" s="35"/>
      <c r="FF244" s="3"/>
      <c r="FG244" s="36"/>
      <c r="FI244" s="44" t="b">
        <v>1</v>
      </c>
    </row>
    <row r="245" spans="1:165" hidden="1" outlineLevel="1">
      <c r="B245" s="45">
        <v>232</v>
      </c>
      <c r="C245" s="74" t="s">
        <v>83</v>
      </c>
      <c r="E245" s="47">
        <v>0</v>
      </c>
      <c r="F245" s="48">
        <v>0</v>
      </c>
      <c r="G245" s="49">
        <v>0</v>
      </c>
      <c r="H245" s="48">
        <v>0</v>
      </c>
      <c r="I245" s="49">
        <v>0</v>
      </c>
      <c r="J245" s="48">
        <v>0</v>
      </c>
      <c r="K245" s="49">
        <v>0</v>
      </c>
      <c r="L245" s="48">
        <v>0</v>
      </c>
      <c r="M245" s="49">
        <v>0</v>
      </c>
      <c r="N245" s="48">
        <v>0</v>
      </c>
      <c r="O245" s="49">
        <v>0</v>
      </c>
      <c r="P245" s="48">
        <v>0</v>
      </c>
      <c r="Q245" s="49">
        <v>0</v>
      </c>
      <c r="R245" s="48">
        <v>0</v>
      </c>
      <c r="S245" s="49">
        <v>0</v>
      </c>
      <c r="T245" s="48">
        <v>0</v>
      </c>
      <c r="U245" s="49">
        <v>0</v>
      </c>
      <c r="V245" s="48">
        <v>0</v>
      </c>
      <c r="W245" s="49">
        <v>0</v>
      </c>
      <c r="X245" s="48">
        <v>0</v>
      </c>
      <c r="Y245" s="49">
        <v>0</v>
      </c>
      <c r="Z245" s="48">
        <v>0</v>
      </c>
      <c r="AA245" s="49">
        <v>0</v>
      </c>
      <c r="AB245" s="48">
        <v>0</v>
      </c>
      <c r="AC245" s="49">
        <v>0</v>
      </c>
      <c r="AD245" s="48">
        <v>0</v>
      </c>
      <c r="AE245" s="49">
        <v>0</v>
      </c>
      <c r="AF245" s="48">
        <v>0</v>
      </c>
      <c r="AG245" s="49">
        <v>0</v>
      </c>
      <c r="AH245" s="48">
        <v>0</v>
      </c>
      <c r="AI245" s="49">
        <v>0</v>
      </c>
      <c r="AJ245" s="48">
        <v>0</v>
      </c>
      <c r="AK245" s="49">
        <v>0</v>
      </c>
      <c r="AL245" s="48">
        <v>0</v>
      </c>
      <c r="AM245" s="49">
        <v>0</v>
      </c>
      <c r="AN245" s="50">
        <v>0</v>
      </c>
      <c r="AO245" s="3"/>
      <c r="AP245" s="21"/>
      <c r="AQ245" s="3"/>
      <c r="AR245" s="47">
        <v>0</v>
      </c>
      <c r="AS245" s="48">
        <v>0</v>
      </c>
      <c r="AT245" s="49">
        <v>0</v>
      </c>
      <c r="AU245" s="48">
        <v>0</v>
      </c>
      <c r="AV245" s="49">
        <v>0</v>
      </c>
      <c r="AW245" s="48">
        <v>0</v>
      </c>
      <c r="AX245" s="49">
        <v>0</v>
      </c>
      <c r="AY245" s="48">
        <v>0</v>
      </c>
      <c r="AZ245" s="49">
        <v>0</v>
      </c>
      <c r="BA245" s="48">
        <v>0</v>
      </c>
      <c r="BB245" s="49">
        <v>0</v>
      </c>
      <c r="BC245" s="48">
        <v>0</v>
      </c>
      <c r="BD245" s="49">
        <v>0</v>
      </c>
      <c r="BE245" s="48">
        <v>0</v>
      </c>
      <c r="BF245" s="49">
        <v>0</v>
      </c>
      <c r="BG245" s="48">
        <v>0</v>
      </c>
      <c r="BH245" s="49">
        <v>0</v>
      </c>
      <c r="BI245" s="48">
        <v>0</v>
      </c>
      <c r="BJ245" s="49">
        <v>0</v>
      </c>
      <c r="BK245" s="48">
        <v>0</v>
      </c>
      <c r="BL245" s="49">
        <v>0</v>
      </c>
      <c r="BM245" s="48">
        <v>0</v>
      </c>
      <c r="BN245" s="49">
        <v>0</v>
      </c>
      <c r="BO245" s="48">
        <v>0</v>
      </c>
      <c r="BP245" s="49">
        <v>0</v>
      </c>
      <c r="BQ245" s="48">
        <v>0</v>
      </c>
      <c r="BR245" s="49">
        <v>0</v>
      </c>
      <c r="BS245" s="48">
        <v>0</v>
      </c>
      <c r="BT245" s="49">
        <v>0</v>
      </c>
      <c r="BU245" s="48">
        <v>0</v>
      </c>
      <c r="BV245" s="49">
        <v>0</v>
      </c>
      <c r="BW245" s="48">
        <v>0</v>
      </c>
      <c r="BX245" s="49">
        <v>0</v>
      </c>
      <c r="BY245" s="48">
        <v>0</v>
      </c>
      <c r="BZ245" s="49">
        <v>0</v>
      </c>
      <c r="CA245" s="50">
        <v>0</v>
      </c>
      <c r="CB245" s="3"/>
      <c r="CC245" s="32"/>
      <c r="CD245" s="3"/>
      <c r="CE245" s="33"/>
      <c r="CF245" s="3"/>
      <c r="CG245" s="47">
        <v>0</v>
      </c>
      <c r="CH245" s="48">
        <v>0</v>
      </c>
      <c r="CI245" s="49">
        <v>0</v>
      </c>
      <c r="CJ245" s="48">
        <v>0</v>
      </c>
      <c r="CK245" s="49">
        <v>0</v>
      </c>
      <c r="CL245" s="48">
        <v>0</v>
      </c>
      <c r="CM245" s="49">
        <v>0</v>
      </c>
      <c r="CN245" s="48">
        <v>0</v>
      </c>
      <c r="CO245" s="49">
        <v>0</v>
      </c>
      <c r="CP245" s="48">
        <v>0</v>
      </c>
      <c r="CQ245" s="49">
        <v>0</v>
      </c>
      <c r="CR245" s="48">
        <v>0</v>
      </c>
      <c r="CS245" s="49">
        <v>0</v>
      </c>
      <c r="CT245" s="48">
        <v>0</v>
      </c>
      <c r="CU245" s="49">
        <v>0</v>
      </c>
      <c r="CV245" s="48">
        <v>0</v>
      </c>
      <c r="CW245" s="49">
        <v>0</v>
      </c>
      <c r="CX245" s="48">
        <v>0</v>
      </c>
      <c r="CY245" s="49">
        <v>0</v>
      </c>
      <c r="CZ245" s="48">
        <v>0</v>
      </c>
      <c r="DA245" s="49">
        <v>0</v>
      </c>
      <c r="DB245" s="48">
        <v>0</v>
      </c>
      <c r="DC245" s="49">
        <v>0</v>
      </c>
      <c r="DD245" s="48">
        <v>0</v>
      </c>
      <c r="DE245" s="49">
        <v>0</v>
      </c>
      <c r="DF245" s="48">
        <v>0</v>
      </c>
      <c r="DG245" s="49">
        <v>0</v>
      </c>
      <c r="DH245" s="48">
        <v>0</v>
      </c>
      <c r="DI245" s="49">
        <v>0</v>
      </c>
      <c r="DJ245" s="48">
        <v>0</v>
      </c>
      <c r="DK245" s="49">
        <v>0</v>
      </c>
      <c r="DL245" s="48">
        <v>0</v>
      </c>
      <c r="DM245" s="49">
        <v>0</v>
      </c>
      <c r="DN245" s="48">
        <v>0</v>
      </c>
      <c r="DO245" s="49">
        <v>0</v>
      </c>
      <c r="DP245" s="50">
        <v>0</v>
      </c>
      <c r="DQ245" s="3"/>
      <c r="DR245" s="34"/>
      <c r="DS245" s="3"/>
      <c r="DT245" s="47">
        <v>0</v>
      </c>
      <c r="DU245" s="48">
        <v>0</v>
      </c>
      <c r="DV245" s="49">
        <v>0</v>
      </c>
      <c r="DW245" s="48">
        <v>0</v>
      </c>
      <c r="DX245" s="49">
        <v>0</v>
      </c>
      <c r="DY245" s="48">
        <v>0</v>
      </c>
      <c r="DZ245" s="49">
        <v>0</v>
      </c>
      <c r="EA245" s="48">
        <v>0</v>
      </c>
      <c r="EB245" s="49">
        <v>0</v>
      </c>
      <c r="EC245" s="48">
        <v>0</v>
      </c>
      <c r="ED245" s="49">
        <v>0</v>
      </c>
      <c r="EE245" s="48">
        <v>0</v>
      </c>
      <c r="EF245" s="49">
        <v>0</v>
      </c>
      <c r="EG245" s="48">
        <v>0</v>
      </c>
      <c r="EH245" s="49">
        <v>0</v>
      </c>
      <c r="EI245" s="48">
        <v>0</v>
      </c>
      <c r="EJ245" s="49">
        <v>0</v>
      </c>
      <c r="EK245" s="48">
        <v>0</v>
      </c>
      <c r="EL245" s="49">
        <v>0</v>
      </c>
      <c r="EM245" s="48">
        <v>0</v>
      </c>
      <c r="EN245" s="49">
        <v>0</v>
      </c>
      <c r="EO245" s="48">
        <v>0</v>
      </c>
      <c r="EP245" s="49">
        <v>0</v>
      </c>
      <c r="EQ245" s="48">
        <v>0</v>
      </c>
      <c r="ER245" s="49">
        <v>0</v>
      </c>
      <c r="ES245" s="48">
        <v>0</v>
      </c>
      <c r="ET245" s="49">
        <v>0</v>
      </c>
      <c r="EU245" s="48">
        <v>0</v>
      </c>
      <c r="EV245" s="49">
        <v>0</v>
      </c>
      <c r="EW245" s="48">
        <v>0</v>
      </c>
      <c r="EX245" s="49">
        <v>0</v>
      </c>
      <c r="EY245" s="48">
        <v>0</v>
      </c>
      <c r="EZ245" s="49">
        <v>0</v>
      </c>
      <c r="FA245" s="48">
        <v>0</v>
      </c>
      <c r="FB245" s="49">
        <v>0</v>
      </c>
      <c r="FC245" s="50">
        <v>0</v>
      </c>
      <c r="FD245" s="3"/>
      <c r="FE245" s="35"/>
      <c r="FF245" s="3"/>
      <c r="FG245" s="36"/>
      <c r="FI245" s="51" t="b">
        <v>1</v>
      </c>
    </row>
    <row r="246" spans="1:165" hidden="1" outlineLevel="1">
      <c r="B246" s="52">
        <v>233</v>
      </c>
      <c r="C246" s="53" t="s">
        <v>84</v>
      </c>
      <c r="E246" s="54">
        <v>0</v>
      </c>
      <c r="F246" s="55">
        <v>0</v>
      </c>
      <c r="G246" s="56">
        <v>0</v>
      </c>
      <c r="H246" s="55">
        <v>0</v>
      </c>
      <c r="I246" s="56">
        <v>0</v>
      </c>
      <c r="J246" s="55">
        <v>0</v>
      </c>
      <c r="K246" s="56">
        <v>0</v>
      </c>
      <c r="L246" s="55">
        <v>0</v>
      </c>
      <c r="M246" s="56">
        <v>0</v>
      </c>
      <c r="N246" s="55">
        <v>0</v>
      </c>
      <c r="O246" s="56">
        <v>0</v>
      </c>
      <c r="P246" s="55">
        <v>0</v>
      </c>
      <c r="Q246" s="56">
        <v>0</v>
      </c>
      <c r="R246" s="55">
        <v>0</v>
      </c>
      <c r="S246" s="56">
        <v>0</v>
      </c>
      <c r="T246" s="55">
        <v>0</v>
      </c>
      <c r="U246" s="56">
        <v>0</v>
      </c>
      <c r="V246" s="55">
        <v>0</v>
      </c>
      <c r="W246" s="56">
        <v>0</v>
      </c>
      <c r="X246" s="55">
        <v>0</v>
      </c>
      <c r="Y246" s="56">
        <v>0</v>
      </c>
      <c r="Z246" s="55">
        <v>0</v>
      </c>
      <c r="AA246" s="56">
        <v>0</v>
      </c>
      <c r="AB246" s="55">
        <v>0</v>
      </c>
      <c r="AC246" s="56">
        <v>0</v>
      </c>
      <c r="AD246" s="55">
        <v>0</v>
      </c>
      <c r="AE246" s="56">
        <v>0</v>
      </c>
      <c r="AF246" s="55">
        <v>0</v>
      </c>
      <c r="AG246" s="56">
        <v>0</v>
      </c>
      <c r="AH246" s="55">
        <v>0</v>
      </c>
      <c r="AI246" s="56">
        <v>0</v>
      </c>
      <c r="AJ246" s="55">
        <v>0</v>
      </c>
      <c r="AK246" s="56">
        <v>0</v>
      </c>
      <c r="AL246" s="55">
        <v>0</v>
      </c>
      <c r="AM246" s="56">
        <v>0</v>
      </c>
      <c r="AN246" s="57">
        <v>0</v>
      </c>
      <c r="AO246" s="3"/>
      <c r="AP246" s="21"/>
      <c r="AQ246" s="3"/>
      <c r="AR246" s="54">
        <v>0</v>
      </c>
      <c r="AS246" s="55">
        <v>0</v>
      </c>
      <c r="AT246" s="56">
        <v>0</v>
      </c>
      <c r="AU246" s="55">
        <v>0</v>
      </c>
      <c r="AV246" s="56">
        <v>0</v>
      </c>
      <c r="AW246" s="55">
        <v>0</v>
      </c>
      <c r="AX246" s="56">
        <v>0</v>
      </c>
      <c r="AY246" s="55">
        <v>0</v>
      </c>
      <c r="AZ246" s="56">
        <v>0</v>
      </c>
      <c r="BA246" s="55">
        <v>0</v>
      </c>
      <c r="BB246" s="56">
        <v>0</v>
      </c>
      <c r="BC246" s="55">
        <v>0</v>
      </c>
      <c r="BD246" s="56">
        <v>0</v>
      </c>
      <c r="BE246" s="55">
        <v>0</v>
      </c>
      <c r="BF246" s="56">
        <v>0</v>
      </c>
      <c r="BG246" s="55">
        <v>0</v>
      </c>
      <c r="BH246" s="56">
        <v>0</v>
      </c>
      <c r="BI246" s="55">
        <v>0</v>
      </c>
      <c r="BJ246" s="56">
        <v>0</v>
      </c>
      <c r="BK246" s="55">
        <v>0</v>
      </c>
      <c r="BL246" s="56">
        <v>0</v>
      </c>
      <c r="BM246" s="55">
        <v>0</v>
      </c>
      <c r="BN246" s="56">
        <v>0</v>
      </c>
      <c r="BO246" s="55">
        <v>0</v>
      </c>
      <c r="BP246" s="56">
        <v>0</v>
      </c>
      <c r="BQ246" s="55">
        <v>0</v>
      </c>
      <c r="BR246" s="56">
        <v>0</v>
      </c>
      <c r="BS246" s="55">
        <v>0</v>
      </c>
      <c r="BT246" s="56">
        <v>0</v>
      </c>
      <c r="BU246" s="55">
        <v>0</v>
      </c>
      <c r="BV246" s="56">
        <v>0</v>
      </c>
      <c r="BW246" s="55">
        <v>0</v>
      </c>
      <c r="BX246" s="56">
        <v>0</v>
      </c>
      <c r="BY246" s="55">
        <v>0</v>
      </c>
      <c r="BZ246" s="56">
        <v>0</v>
      </c>
      <c r="CA246" s="57">
        <v>0</v>
      </c>
      <c r="CB246" s="3"/>
      <c r="CC246" s="32"/>
      <c r="CD246" s="3"/>
      <c r="CE246" s="33"/>
      <c r="CF246" s="3"/>
      <c r="CG246" s="54">
        <v>0</v>
      </c>
      <c r="CH246" s="55">
        <v>0</v>
      </c>
      <c r="CI246" s="56">
        <v>0</v>
      </c>
      <c r="CJ246" s="55">
        <v>0</v>
      </c>
      <c r="CK246" s="56">
        <v>0</v>
      </c>
      <c r="CL246" s="55">
        <v>0</v>
      </c>
      <c r="CM246" s="56">
        <v>0</v>
      </c>
      <c r="CN246" s="55">
        <v>0</v>
      </c>
      <c r="CO246" s="56">
        <v>0</v>
      </c>
      <c r="CP246" s="55">
        <v>0</v>
      </c>
      <c r="CQ246" s="56">
        <v>0</v>
      </c>
      <c r="CR246" s="55">
        <v>0</v>
      </c>
      <c r="CS246" s="56">
        <v>0</v>
      </c>
      <c r="CT246" s="55">
        <v>0</v>
      </c>
      <c r="CU246" s="56">
        <v>0</v>
      </c>
      <c r="CV246" s="55">
        <v>0</v>
      </c>
      <c r="CW246" s="56">
        <v>0</v>
      </c>
      <c r="CX246" s="55">
        <v>0</v>
      </c>
      <c r="CY246" s="56">
        <v>0</v>
      </c>
      <c r="CZ246" s="55">
        <v>0</v>
      </c>
      <c r="DA246" s="56">
        <v>0</v>
      </c>
      <c r="DB246" s="55">
        <v>0</v>
      </c>
      <c r="DC246" s="56">
        <v>0</v>
      </c>
      <c r="DD246" s="55">
        <v>0</v>
      </c>
      <c r="DE246" s="56">
        <v>0</v>
      </c>
      <c r="DF246" s="55">
        <v>0</v>
      </c>
      <c r="DG246" s="56">
        <v>0</v>
      </c>
      <c r="DH246" s="55">
        <v>0</v>
      </c>
      <c r="DI246" s="56">
        <v>0</v>
      </c>
      <c r="DJ246" s="55">
        <v>0</v>
      </c>
      <c r="DK246" s="56">
        <v>0</v>
      </c>
      <c r="DL246" s="55">
        <v>0</v>
      </c>
      <c r="DM246" s="56">
        <v>0</v>
      </c>
      <c r="DN246" s="55">
        <v>0</v>
      </c>
      <c r="DO246" s="56">
        <v>0</v>
      </c>
      <c r="DP246" s="57">
        <v>0</v>
      </c>
      <c r="DQ246" s="3"/>
      <c r="DR246" s="34"/>
      <c r="DS246" s="3"/>
      <c r="DT246" s="54">
        <v>0</v>
      </c>
      <c r="DU246" s="55">
        <v>0</v>
      </c>
      <c r="DV246" s="56">
        <v>0</v>
      </c>
      <c r="DW246" s="55">
        <v>0</v>
      </c>
      <c r="DX246" s="56">
        <v>0</v>
      </c>
      <c r="DY246" s="55">
        <v>0</v>
      </c>
      <c r="DZ246" s="56">
        <v>0</v>
      </c>
      <c r="EA246" s="55">
        <v>0</v>
      </c>
      <c r="EB246" s="56">
        <v>0</v>
      </c>
      <c r="EC246" s="55">
        <v>0</v>
      </c>
      <c r="ED246" s="56">
        <v>0</v>
      </c>
      <c r="EE246" s="55">
        <v>0</v>
      </c>
      <c r="EF246" s="56">
        <v>0</v>
      </c>
      <c r="EG246" s="55">
        <v>0</v>
      </c>
      <c r="EH246" s="56">
        <v>0</v>
      </c>
      <c r="EI246" s="55">
        <v>0</v>
      </c>
      <c r="EJ246" s="56">
        <v>0</v>
      </c>
      <c r="EK246" s="55">
        <v>0</v>
      </c>
      <c r="EL246" s="56">
        <v>0</v>
      </c>
      <c r="EM246" s="55">
        <v>0</v>
      </c>
      <c r="EN246" s="56">
        <v>0</v>
      </c>
      <c r="EO246" s="55">
        <v>0</v>
      </c>
      <c r="EP246" s="56">
        <v>0</v>
      </c>
      <c r="EQ246" s="55">
        <v>0</v>
      </c>
      <c r="ER246" s="56">
        <v>0</v>
      </c>
      <c r="ES246" s="55">
        <v>0</v>
      </c>
      <c r="ET246" s="56">
        <v>0</v>
      </c>
      <c r="EU246" s="55">
        <v>0</v>
      </c>
      <c r="EV246" s="56">
        <v>0</v>
      </c>
      <c r="EW246" s="55">
        <v>0</v>
      </c>
      <c r="EX246" s="56">
        <v>0</v>
      </c>
      <c r="EY246" s="55">
        <v>0</v>
      </c>
      <c r="EZ246" s="56">
        <v>0</v>
      </c>
      <c r="FA246" s="55">
        <v>0</v>
      </c>
      <c r="FB246" s="56">
        <v>0</v>
      </c>
      <c r="FC246" s="57">
        <v>0</v>
      </c>
      <c r="FD246" s="3"/>
      <c r="FE246" s="35"/>
      <c r="FF246" s="3"/>
      <c r="FG246" s="36"/>
      <c r="FI246" s="58" t="b">
        <v>1</v>
      </c>
    </row>
    <row r="247" spans="1:165" hidden="1" outlineLevel="1">
      <c r="B247" s="45">
        <v>234</v>
      </c>
      <c r="C247" s="46" t="s">
        <v>85</v>
      </c>
      <c r="E247" s="47">
        <v>0</v>
      </c>
      <c r="F247" s="48">
        <v>0</v>
      </c>
      <c r="G247" s="49">
        <v>0</v>
      </c>
      <c r="H247" s="48">
        <v>0</v>
      </c>
      <c r="I247" s="49">
        <v>0</v>
      </c>
      <c r="J247" s="48">
        <v>0</v>
      </c>
      <c r="K247" s="49">
        <v>0</v>
      </c>
      <c r="L247" s="48">
        <v>0</v>
      </c>
      <c r="M247" s="49">
        <v>0</v>
      </c>
      <c r="N247" s="48">
        <v>0</v>
      </c>
      <c r="O247" s="49">
        <v>0</v>
      </c>
      <c r="P247" s="48">
        <v>0</v>
      </c>
      <c r="Q247" s="49">
        <v>0</v>
      </c>
      <c r="R247" s="48">
        <v>0</v>
      </c>
      <c r="S247" s="49">
        <v>0</v>
      </c>
      <c r="T247" s="48">
        <v>0</v>
      </c>
      <c r="U247" s="49">
        <v>0</v>
      </c>
      <c r="V247" s="48">
        <v>0</v>
      </c>
      <c r="W247" s="49">
        <v>0</v>
      </c>
      <c r="X247" s="48">
        <v>0</v>
      </c>
      <c r="Y247" s="49">
        <v>0</v>
      </c>
      <c r="Z247" s="48">
        <v>0</v>
      </c>
      <c r="AA247" s="49">
        <v>0</v>
      </c>
      <c r="AB247" s="48">
        <v>0</v>
      </c>
      <c r="AC247" s="49">
        <v>0</v>
      </c>
      <c r="AD247" s="48">
        <v>0</v>
      </c>
      <c r="AE247" s="49">
        <v>0</v>
      </c>
      <c r="AF247" s="48">
        <v>0</v>
      </c>
      <c r="AG247" s="49">
        <v>0</v>
      </c>
      <c r="AH247" s="48">
        <v>0</v>
      </c>
      <c r="AI247" s="49">
        <v>0</v>
      </c>
      <c r="AJ247" s="48">
        <v>0</v>
      </c>
      <c r="AK247" s="49">
        <v>0</v>
      </c>
      <c r="AL247" s="48">
        <v>0</v>
      </c>
      <c r="AM247" s="49">
        <v>0</v>
      </c>
      <c r="AN247" s="50">
        <v>0</v>
      </c>
      <c r="AO247" s="3"/>
      <c r="AP247" s="21"/>
      <c r="AQ247" s="3"/>
      <c r="AR247" s="47">
        <v>0</v>
      </c>
      <c r="AS247" s="48">
        <v>0</v>
      </c>
      <c r="AT247" s="49">
        <v>0</v>
      </c>
      <c r="AU247" s="48">
        <v>0</v>
      </c>
      <c r="AV247" s="49">
        <v>0</v>
      </c>
      <c r="AW247" s="48">
        <v>0</v>
      </c>
      <c r="AX247" s="49">
        <v>0</v>
      </c>
      <c r="AY247" s="48">
        <v>0</v>
      </c>
      <c r="AZ247" s="49">
        <v>0</v>
      </c>
      <c r="BA247" s="48">
        <v>0</v>
      </c>
      <c r="BB247" s="49">
        <v>0</v>
      </c>
      <c r="BC247" s="48">
        <v>0</v>
      </c>
      <c r="BD247" s="49">
        <v>0</v>
      </c>
      <c r="BE247" s="48">
        <v>0</v>
      </c>
      <c r="BF247" s="49">
        <v>0</v>
      </c>
      <c r="BG247" s="48">
        <v>0</v>
      </c>
      <c r="BH247" s="49">
        <v>0</v>
      </c>
      <c r="BI247" s="48">
        <v>0</v>
      </c>
      <c r="BJ247" s="49">
        <v>0</v>
      </c>
      <c r="BK247" s="48">
        <v>0</v>
      </c>
      <c r="BL247" s="49">
        <v>0</v>
      </c>
      <c r="BM247" s="48">
        <v>0</v>
      </c>
      <c r="BN247" s="49">
        <v>0</v>
      </c>
      <c r="BO247" s="48">
        <v>0</v>
      </c>
      <c r="BP247" s="49">
        <v>0</v>
      </c>
      <c r="BQ247" s="48">
        <v>0</v>
      </c>
      <c r="BR247" s="49">
        <v>0</v>
      </c>
      <c r="BS247" s="48">
        <v>0</v>
      </c>
      <c r="BT247" s="49">
        <v>0</v>
      </c>
      <c r="BU247" s="48">
        <v>0</v>
      </c>
      <c r="BV247" s="49">
        <v>0</v>
      </c>
      <c r="BW247" s="48">
        <v>0</v>
      </c>
      <c r="BX247" s="49">
        <v>0</v>
      </c>
      <c r="BY247" s="48">
        <v>0</v>
      </c>
      <c r="BZ247" s="49">
        <v>0</v>
      </c>
      <c r="CA247" s="50">
        <v>0</v>
      </c>
      <c r="CB247" s="3"/>
      <c r="CC247" s="32"/>
      <c r="CD247" s="3"/>
      <c r="CE247" s="33"/>
      <c r="CF247" s="3"/>
      <c r="CG247" s="47">
        <v>0</v>
      </c>
      <c r="CH247" s="48">
        <v>0</v>
      </c>
      <c r="CI247" s="49">
        <v>0</v>
      </c>
      <c r="CJ247" s="48">
        <v>0</v>
      </c>
      <c r="CK247" s="49">
        <v>0</v>
      </c>
      <c r="CL247" s="48">
        <v>0</v>
      </c>
      <c r="CM247" s="49">
        <v>0</v>
      </c>
      <c r="CN247" s="48">
        <v>0</v>
      </c>
      <c r="CO247" s="49">
        <v>0</v>
      </c>
      <c r="CP247" s="48">
        <v>0</v>
      </c>
      <c r="CQ247" s="49">
        <v>0</v>
      </c>
      <c r="CR247" s="48">
        <v>0</v>
      </c>
      <c r="CS247" s="49">
        <v>0</v>
      </c>
      <c r="CT247" s="48">
        <v>0</v>
      </c>
      <c r="CU247" s="49">
        <v>0</v>
      </c>
      <c r="CV247" s="48">
        <v>0</v>
      </c>
      <c r="CW247" s="49">
        <v>0</v>
      </c>
      <c r="CX247" s="48">
        <v>0</v>
      </c>
      <c r="CY247" s="49">
        <v>0</v>
      </c>
      <c r="CZ247" s="48">
        <v>0</v>
      </c>
      <c r="DA247" s="49">
        <v>0</v>
      </c>
      <c r="DB247" s="48">
        <v>0</v>
      </c>
      <c r="DC247" s="49">
        <v>0</v>
      </c>
      <c r="DD247" s="48">
        <v>0</v>
      </c>
      <c r="DE247" s="49">
        <v>0</v>
      </c>
      <c r="DF247" s="48">
        <v>0</v>
      </c>
      <c r="DG247" s="49">
        <v>0</v>
      </c>
      <c r="DH247" s="48">
        <v>0</v>
      </c>
      <c r="DI247" s="49">
        <v>0</v>
      </c>
      <c r="DJ247" s="48">
        <v>0</v>
      </c>
      <c r="DK247" s="49">
        <v>0</v>
      </c>
      <c r="DL247" s="48">
        <v>0</v>
      </c>
      <c r="DM247" s="49">
        <v>0</v>
      </c>
      <c r="DN247" s="48">
        <v>0</v>
      </c>
      <c r="DO247" s="49">
        <v>0</v>
      </c>
      <c r="DP247" s="50">
        <v>0</v>
      </c>
      <c r="DQ247" s="3"/>
      <c r="DR247" s="34"/>
      <c r="DS247" s="3"/>
      <c r="DT247" s="47">
        <v>0</v>
      </c>
      <c r="DU247" s="48">
        <v>0</v>
      </c>
      <c r="DV247" s="49">
        <v>0</v>
      </c>
      <c r="DW247" s="48">
        <v>0</v>
      </c>
      <c r="DX247" s="49">
        <v>0</v>
      </c>
      <c r="DY247" s="48">
        <v>0</v>
      </c>
      <c r="DZ247" s="49">
        <v>0</v>
      </c>
      <c r="EA247" s="48">
        <v>0</v>
      </c>
      <c r="EB247" s="49">
        <v>0</v>
      </c>
      <c r="EC247" s="48">
        <v>0</v>
      </c>
      <c r="ED247" s="49">
        <v>0</v>
      </c>
      <c r="EE247" s="48">
        <v>0</v>
      </c>
      <c r="EF247" s="49">
        <v>0</v>
      </c>
      <c r="EG247" s="48">
        <v>0</v>
      </c>
      <c r="EH247" s="49">
        <v>0</v>
      </c>
      <c r="EI247" s="48">
        <v>0</v>
      </c>
      <c r="EJ247" s="49">
        <v>0</v>
      </c>
      <c r="EK247" s="48">
        <v>0</v>
      </c>
      <c r="EL247" s="49">
        <v>0</v>
      </c>
      <c r="EM247" s="48">
        <v>0</v>
      </c>
      <c r="EN247" s="49">
        <v>0</v>
      </c>
      <c r="EO247" s="48">
        <v>0</v>
      </c>
      <c r="EP247" s="49">
        <v>0</v>
      </c>
      <c r="EQ247" s="48">
        <v>0</v>
      </c>
      <c r="ER247" s="49">
        <v>0</v>
      </c>
      <c r="ES247" s="48">
        <v>0</v>
      </c>
      <c r="ET247" s="49">
        <v>0</v>
      </c>
      <c r="EU247" s="48">
        <v>0</v>
      </c>
      <c r="EV247" s="49">
        <v>0</v>
      </c>
      <c r="EW247" s="48">
        <v>0</v>
      </c>
      <c r="EX247" s="49">
        <v>0</v>
      </c>
      <c r="EY247" s="48">
        <v>0</v>
      </c>
      <c r="EZ247" s="49">
        <v>0</v>
      </c>
      <c r="FA247" s="48">
        <v>0</v>
      </c>
      <c r="FB247" s="49">
        <v>0</v>
      </c>
      <c r="FC247" s="50">
        <v>0</v>
      </c>
      <c r="FD247" s="3"/>
      <c r="FE247" s="35"/>
      <c r="FF247" s="3"/>
      <c r="FG247" s="36"/>
      <c r="FI247" s="51" t="b">
        <v>1</v>
      </c>
    </row>
    <row r="248" spans="1:165" hidden="1" outlineLevel="1">
      <c r="B248" s="59">
        <v>235</v>
      </c>
      <c r="C248" s="85" t="s">
        <v>86</v>
      </c>
      <c r="E248" s="61">
        <v>0</v>
      </c>
      <c r="F248" s="62">
        <v>0</v>
      </c>
      <c r="G248" s="63">
        <v>0</v>
      </c>
      <c r="H248" s="62">
        <v>0</v>
      </c>
      <c r="I248" s="63">
        <v>0</v>
      </c>
      <c r="J248" s="62">
        <v>0</v>
      </c>
      <c r="K248" s="63">
        <v>0</v>
      </c>
      <c r="L248" s="62">
        <v>0</v>
      </c>
      <c r="M248" s="63">
        <v>0</v>
      </c>
      <c r="N248" s="62">
        <v>0</v>
      </c>
      <c r="O248" s="63">
        <v>0</v>
      </c>
      <c r="P248" s="62">
        <v>0</v>
      </c>
      <c r="Q248" s="63">
        <v>0</v>
      </c>
      <c r="R248" s="62">
        <v>0</v>
      </c>
      <c r="S248" s="63">
        <v>0</v>
      </c>
      <c r="T248" s="62">
        <v>0</v>
      </c>
      <c r="U248" s="63">
        <v>0</v>
      </c>
      <c r="V248" s="62">
        <v>0</v>
      </c>
      <c r="W248" s="63">
        <v>0</v>
      </c>
      <c r="X248" s="62">
        <v>0</v>
      </c>
      <c r="Y248" s="63">
        <v>0</v>
      </c>
      <c r="Z248" s="62">
        <v>0</v>
      </c>
      <c r="AA248" s="63">
        <v>0</v>
      </c>
      <c r="AB248" s="62">
        <v>0</v>
      </c>
      <c r="AC248" s="63">
        <v>0</v>
      </c>
      <c r="AD248" s="62">
        <v>0</v>
      </c>
      <c r="AE248" s="63">
        <v>0</v>
      </c>
      <c r="AF248" s="62">
        <v>0</v>
      </c>
      <c r="AG248" s="63">
        <v>0</v>
      </c>
      <c r="AH248" s="62">
        <v>0</v>
      </c>
      <c r="AI248" s="63">
        <v>0</v>
      </c>
      <c r="AJ248" s="62">
        <v>0</v>
      </c>
      <c r="AK248" s="63">
        <v>0</v>
      </c>
      <c r="AL248" s="62">
        <v>0</v>
      </c>
      <c r="AM248" s="63">
        <v>0</v>
      </c>
      <c r="AN248" s="64">
        <v>0</v>
      </c>
      <c r="AO248" s="3"/>
      <c r="AP248" s="21"/>
      <c r="AQ248" s="3"/>
      <c r="AR248" s="61">
        <v>0</v>
      </c>
      <c r="AS248" s="62">
        <v>0</v>
      </c>
      <c r="AT248" s="63">
        <v>0</v>
      </c>
      <c r="AU248" s="62">
        <v>0</v>
      </c>
      <c r="AV248" s="63">
        <v>0</v>
      </c>
      <c r="AW248" s="62">
        <v>0</v>
      </c>
      <c r="AX248" s="63">
        <v>0</v>
      </c>
      <c r="AY248" s="62">
        <v>0</v>
      </c>
      <c r="AZ248" s="63">
        <v>0</v>
      </c>
      <c r="BA248" s="62">
        <v>0</v>
      </c>
      <c r="BB248" s="63">
        <v>0</v>
      </c>
      <c r="BC248" s="62">
        <v>0</v>
      </c>
      <c r="BD248" s="63">
        <v>0</v>
      </c>
      <c r="BE248" s="62">
        <v>0</v>
      </c>
      <c r="BF248" s="63">
        <v>0</v>
      </c>
      <c r="BG248" s="62">
        <v>0</v>
      </c>
      <c r="BH248" s="63">
        <v>0</v>
      </c>
      <c r="BI248" s="62">
        <v>0</v>
      </c>
      <c r="BJ248" s="63">
        <v>0</v>
      </c>
      <c r="BK248" s="62">
        <v>0</v>
      </c>
      <c r="BL248" s="63">
        <v>0</v>
      </c>
      <c r="BM248" s="62">
        <v>0</v>
      </c>
      <c r="BN248" s="63">
        <v>0</v>
      </c>
      <c r="BO248" s="62">
        <v>0</v>
      </c>
      <c r="BP248" s="63">
        <v>0</v>
      </c>
      <c r="BQ248" s="62">
        <v>0</v>
      </c>
      <c r="BR248" s="63">
        <v>0</v>
      </c>
      <c r="BS248" s="62">
        <v>0</v>
      </c>
      <c r="BT248" s="63">
        <v>0</v>
      </c>
      <c r="BU248" s="62">
        <v>0</v>
      </c>
      <c r="BV248" s="63">
        <v>0</v>
      </c>
      <c r="BW248" s="62">
        <v>0</v>
      </c>
      <c r="BX248" s="63">
        <v>0</v>
      </c>
      <c r="BY248" s="62">
        <v>0</v>
      </c>
      <c r="BZ248" s="63">
        <v>0</v>
      </c>
      <c r="CA248" s="64">
        <v>0</v>
      </c>
      <c r="CB248" s="3"/>
      <c r="CC248" s="32"/>
      <c r="CD248" s="3"/>
      <c r="CE248" s="33"/>
      <c r="CF248" s="3"/>
      <c r="CG248" s="61">
        <v>0</v>
      </c>
      <c r="CH248" s="62">
        <v>0</v>
      </c>
      <c r="CI248" s="63">
        <v>0</v>
      </c>
      <c r="CJ248" s="62">
        <v>0</v>
      </c>
      <c r="CK248" s="63">
        <v>0</v>
      </c>
      <c r="CL248" s="62">
        <v>0</v>
      </c>
      <c r="CM248" s="63">
        <v>0</v>
      </c>
      <c r="CN248" s="62">
        <v>0</v>
      </c>
      <c r="CO248" s="63">
        <v>0</v>
      </c>
      <c r="CP248" s="62">
        <v>0</v>
      </c>
      <c r="CQ248" s="63">
        <v>0</v>
      </c>
      <c r="CR248" s="62">
        <v>0</v>
      </c>
      <c r="CS248" s="63">
        <v>0</v>
      </c>
      <c r="CT248" s="62">
        <v>0</v>
      </c>
      <c r="CU248" s="63">
        <v>0</v>
      </c>
      <c r="CV248" s="62">
        <v>0</v>
      </c>
      <c r="CW248" s="63">
        <v>0</v>
      </c>
      <c r="CX248" s="62">
        <v>0</v>
      </c>
      <c r="CY248" s="63">
        <v>0</v>
      </c>
      <c r="CZ248" s="62">
        <v>0</v>
      </c>
      <c r="DA248" s="63">
        <v>0</v>
      </c>
      <c r="DB248" s="62">
        <v>0</v>
      </c>
      <c r="DC248" s="63">
        <v>0</v>
      </c>
      <c r="DD248" s="62">
        <v>0</v>
      </c>
      <c r="DE248" s="63">
        <v>0</v>
      </c>
      <c r="DF248" s="62">
        <v>0</v>
      </c>
      <c r="DG248" s="63">
        <v>0</v>
      </c>
      <c r="DH248" s="62">
        <v>0</v>
      </c>
      <c r="DI248" s="63">
        <v>0</v>
      </c>
      <c r="DJ248" s="62">
        <v>0</v>
      </c>
      <c r="DK248" s="63">
        <v>0</v>
      </c>
      <c r="DL248" s="62">
        <v>0</v>
      </c>
      <c r="DM248" s="63">
        <v>0</v>
      </c>
      <c r="DN248" s="62">
        <v>0</v>
      </c>
      <c r="DO248" s="63">
        <v>0</v>
      </c>
      <c r="DP248" s="64">
        <v>0</v>
      </c>
      <c r="DQ248" s="3"/>
      <c r="DR248" s="34"/>
      <c r="DS248" s="3"/>
      <c r="DT248" s="61">
        <v>0</v>
      </c>
      <c r="DU248" s="62">
        <v>0</v>
      </c>
      <c r="DV248" s="63">
        <v>0</v>
      </c>
      <c r="DW248" s="62">
        <v>0</v>
      </c>
      <c r="DX248" s="63">
        <v>0</v>
      </c>
      <c r="DY248" s="62">
        <v>0</v>
      </c>
      <c r="DZ248" s="63">
        <v>0</v>
      </c>
      <c r="EA248" s="62">
        <v>0</v>
      </c>
      <c r="EB248" s="63">
        <v>0</v>
      </c>
      <c r="EC248" s="62">
        <v>0</v>
      </c>
      <c r="ED248" s="63">
        <v>0</v>
      </c>
      <c r="EE248" s="62">
        <v>0</v>
      </c>
      <c r="EF248" s="63">
        <v>0</v>
      </c>
      <c r="EG248" s="62">
        <v>0</v>
      </c>
      <c r="EH248" s="63">
        <v>0</v>
      </c>
      <c r="EI248" s="62">
        <v>0</v>
      </c>
      <c r="EJ248" s="63">
        <v>0</v>
      </c>
      <c r="EK248" s="62">
        <v>0</v>
      </c>
      <c r="EL248" s="63">
        <v>0</v>
      </c>
      <c r="EM248" s="62">
        <v>0</v>
      </c>
      <c r="EN248" s="63">
        <v>0</v>
      </c>
      <c r="EO248" s="62">
        <v>0</v>
      </c>
      <c r="EP248" s="63">
        <v>0</v>
      </c>
      <c r="EQ248" s="62">
        <v>0</v>
      </c>
      <c r="ER248" s="63">
        <v>0</v>
      </c>
      <c r="ES248" s="62">
        <v>0</v>
      </c>
      <c r="ET248" s="63">
        <v>0</v>
      </c>
      <c r="EU248" s="62">
        <v>0</v>
      </c>
      <c r="EV248" s="63">
        <v>0</v>
      </c>
      <c r="EW248" s="62">
        <v>0</v>
      </c>
      <c r="EX248" s="63">
        <v>0</v>
      </c>
      <c r="EY248" s="62">
        <v>0</v>
      </c>
      <c r="EZ248" s="63">
        <v>0</v>
      </c>
      <c r="FA248" s="62">
        <v>0</v>
      </c>
      <c r="FB248" s="63">
        <v>0</v>
      </c>
      <c r="FC248" s="64">
        <v>0</v>
      </c>
      <c r="FD248" s="3"/>
      <c r="FE248" s="35"/>
      <c r="FF248" s="3"/>
      <c r="FG248" s="36"/>
      <c r="FI248" s="65" t="b">
        <v>1</v>
      </c>
    </row>
    <row r="249" spans="1:165" hidden="1" outlineLevel="1">
      <c r="B249" s="66">
        <v>236</v>
      </c>
      <c r="C249" s="67" t="s">
        <v>87</v>
      </c>
      <c r="E249" s="68">
        <v>0</v>
      </c>
      <c r="F249" s="69">
        <v>0</v>
      </c>
      <c r="G249" s="70">
        <v>0</v>
      </c>
      <c r="H249" s="69">
        <v>0</v>
      </c>
      <c r="I249" s="70">
        <v>0</v>
      </c>
      <c r="J249" s="69">
        <v>0</v>
      </c>
      <c r="K249" s="70">
        <v>0</v>
      </c>
      <c r="L249" s="69">
        <v>0</v>
      </c>
      <c r="M249" s="70">
        <v>0</v>
      </c>
      <c r="N249" s="69">
        <v>0</v>
      </c>
      <c r="O249" s="70">
        <v>0</v>
      </c>
      <c r="P249" s="69">
        <v>0</v>
      </c>
      <c r="Q249" s="70">
        <v>0</v>
      </c>
      <c r="R249" s="69">
        <v>0</v>
      </c>
      <c r="S249" s="70">
        <v>0</v>
      </c>
      <c r="T249" s="69">
        <v>0</v>
      </c>
      <c r="U249" s="70">
        <v>0</v>
      </c>
      <c r="V249" s="69">
        <v>0</v>
      </c>
      <c r="W249" s="70">
        <v>0</v>
      </c>
      <c r="X249" s="69">
        <v>0</v>
      </c>
      <c r="Y249" s="70">
        <v>0</v>
      </c>
      <c r="Z249" s="69">
        <v>0</v>
      </c>
      <c r="AA249" s="70">
        <v>0</v>
      </c>
      <c r="AB249" s="69">
        <v>0</v>
      </c>
      <c r="AC249" s="70">
        <v>0</v>
      </c>
      <c r="AD249" s="69">
        <v>0</v>
      </c>
      <c r="AE249" s="70">
        <v>0</v>
      </c>
      <c r="AF249" s="69">
        <v>0</v>
      </c>
      <c r="AG249" s="70">
        <v>0</v>
      </c>
      <c r="AH249" s="69">
        <v>0</v>
      </c>
      <c r="AI249" s="70">
        <v>0</v>
      </c>
      <c r="AJ249" s="69">
        <v>0</v>
      </c>
      <c r="AK249" s="70">
        <v>0</v>
      </c>
      <c r="AL249" s="69">
        <v>0</v>
      </c>
      <c r="AM249" s="70">
        <v>0</v>
      </c>
      <c r="AN249" s="71">
        <v>0</v>
      </c>
      <c r="AO249" s="3"/>
      <c r="AP249" s="21"/>
      <c r="AQ249" s="3"/>
      <c r="AR249" s="68">
        <v>0</v>
      </c>
      <c r="AS249" s="69">
        <v>0</v>
      </c>
      <c r="AT249" s="70">
        <v>0</v>
      </c>
      <c r="AU249" s="69">
        <v>0</v>
      </c>
      <c r="AV249" s="70">
        <v>0</v>
      </c>
      <c r="AW249" s="69">
        <v>0</v>
      </c>
      <c r="AX249" s="70">
        <v>0</v>
      </c>
      <c r="AY249" s="69">
        <v>0</v>
      </c>
      <c r="AZ249" s="70">
        <v>0</v>
      </c>
      <c r="BA249" s="69">
        <v>0</v>
      </c>
      <c r="BB249" s="70">
        <v>0</v>
      </c>
      <c r="BC249" s="69">
        <v>0</v>
      </c>
      <c r="BD249" s="70">
        <v>0</v>
      </c>
      <c r="BE249" s="69">
        <v>0</v>
      </c>
      <c r="BF249" s="70">
        <v>0</v>
      </c>
      <c r="BG249" s="69">
        <v>0</v>
      </c>
      <c r="BH249" s="70">
        <v>0</v>
      </c>
      <c r="BI249" s="69">
        <v>0</v>
      </c>
      <c r="BJ249" s="70">
        <v>0</v>
      </c>
      <c r="BK249" s="69">
        <v>0</v>
      </c>
      <c r="BL249" s="70">
        <v>0</v>
      </c>
      <c r="BM249" s="69">
        <v>0</v>
      </c>
      <c r="BN249" s="70">
        <v>0</v>
      </c>
      <c r="BO249" s="69">
        <v>0</v>
      </c>
      <c r="BP249" s="70">
        <v>0</v>
      </c>
      <c r="BQ249" s="69">
        <v>0</v>
      </c>
      <c r="BR249" s="70">
        <v>0</v>
      </c>
      <c r="BS249" s="69">
        <v>0</v>
      </c>
      <c r="BT249" s="70">
        <v>0</v>
      </c>
      <c r="BU249" s="69">
        <v>0</v>
      </c>
      <c r="BV249" s="70">
        <v>0</v>
      </c>
      <c r="BW249" s="69">
        <v>0</v>
      </c>
      <c r="BX249" s="70">
        <v>0</v>
      </c>
      <c r="BY249" s="69">
        <v>0</v>
      </c>
      <c r="BZ249" s="70">
        <v>0</v>
      </c>
      <c r="CA249" s="71">
        <v>0</v>
      </c>
      <c r="CB249" s="3"/>
      <c r="CC249" s="32"/>
      <c r="CD249" s="3"/>
      <c r="CE249" s="33"/>
      <c r="CF249" s="3"/>
      <c r="CG249" s="68">
        <v>0</v>
      </c>
      <c r="CH249" s="69">
        <v>0</v>
      </c>
      <c r="CI249" s="70">
        <v>0</v>
      </c>
      <c r="CJ249" s="69">
        <v>0</v>
      </c>
      <c r="CK249" s="70">
        <v>0</v>
      </c>
      <c r="CL249" s="69">
        <v>0</v>
      </c>
      <c r="CM249" s="70">
        <v>0</v>
      </c>
      <c r="CN249" s="69">
        <v>0</v>
      </c>
      <c r="CO249" s="70">
        <v>0</v>
      </c>
      <c r="CP249" s="69">
        <v>0</v>
      </c>
      <c r="CQ249" s="70">
        <v>0</v>
      </c>
      <c r="CR249" s="69">
        <v>0</v>
      </c>
      <c r="CS249" s="70">
        <v>0</v>
      </c>
      <c r="CT249" s="69">
        <v>0</v>
      </c>
      <c r="CU249" s="70">
        <v>0</v>
      </c>
      <c r="CV249" s="69">
        <v>0</v>
      </c>
      <c r="CW249" s="70">
        <v>0</v>
      </c>
      <c r="CX249" s="69">
        <v>0</v>
      </c>
      <c r="CY249" s="70">
        <v>0</v>
      </c>
      <c r="CZ249" s="69">
        <v>0</v>
      </c>
      <c r="DA249" s="70">
        <v>0</v>
      </c>
      <c r="DB249" s="69">
        <v>0</v>
      </c>
      <c r="DC249" s="70">
        <v>0</v>
      </c>
      <c r="DD249" s="69">
        <v>0</v>
      </c>
      <c r="DE249" s="70">
        <v>0</v>
      </c>
      <c r="DF249" s="69">
        <v>0</v>
      </c>
      <c r="DG249" s="70">
        <v>0</v>
      </c>
      <c r="DH249" s="69">
        <v>0</v>
      </c>
      <c r="DI249" s="70">
        <v>0</v>
      </c>
      <c r="DJ249" s="69">
        <v>0</v>
      </c>
      <c r="DK249" s="70">
        <v>0</v>
      </c>
      <c r="DL249" s="69">
        <v>0</v>
      </c>
      <c r="DM249" s="70">
        <v>0</v>
      </c>
      <c r="DN249" s="69">
        <v>0</v>
      </c>
      <c r="DO249" s="70">
        <v>0</v>
      </c>
      <c r="DP249" s="71">
        <v>0</v>
      </c>
      <c r="DQ249" s="3"/>
      <c r="DR249" s="34"/>
      <c r="DS249" s="3"/>
      <c r="DT249" s="68">
        <v>0</v>
      </c>
      <c r="DU249" s="69">
        <v>0</v>
      </c>
      <c r="DV249" s="70">
        <v>0</v>
      </c>
      <c r="DW249" s="69">
        <v>0</v>
      </c>
      <c r="DX249" s="70">
        <v>0</v>
      </c>
      <c r="DY249" s="69">
        <v>0</v>
      </c>
      <c r="DZ249" s="70">
        <v>0</v>
      </c>
      <c r="EA249" s="69">
        <v>0</v>
      </c>
      <c r="EB249" s="70">
        <v>0</v>
      </c>
      <c r="EC249" s="69">
        <v>0</v>
      </c>
      <c r="ED249" s="70">
        <v>0</v>
      </c>
      <c r="EE249" s="69">
        <v>0</v>
      </c>
      <c r="EF249" s="70">
        <v>0</v>
      </c>
      <c r="EG249" s="69">
        <v>0</v>
      </c>
      <c r="EH249" s="70">
        <v>0</v>
      </c>
      <c r="EI249" s="69">
        <v>0</v>
      </c>
      <c r="EJ249" s="70">
        <v>0</v>
      </c>
      <c r="EK249" s="69">
        <v>0</v>
      </c>
      <c r="EL249" s="70">
        <v>0</v>
      </c>
      <c r="EM249" s="69">
        <v>0</v>
      </c>
      <c r="EN249" s="70">
        <v>0</v>
      </c>
      <c r="EO249" s="69">
        <v>0</v>
      </c>
      <c r="EP249" s="70">
        <v>0</v>
      </c>
      <c r="EQ249" s="69">
        <v>0</v>
      </c>
      <c r="ER249" s="70">
        <v>0</v>
      </c>
      <c r="ES249" s="69">
        <v>0</v>
      </c>
      <c r="ET249" s="70">
        <v>0</v>
      </c>
      <c r="EU249" s="69">
        <v>0</v>
      </c>
      <c r="EV249" s="70">
        <v>0</v>
      </c>
      <c r="EW249" s="69">
        <v>0</v>
      </c>
      <c r="EX249" s="70">
        <v>0</v>
      </c>
      <c r="EY249" s="69">
        <v>0</v>
      </c>
      <c r="EZ249" s="70">
        <v>0</v>
      </c>
      <c r="FA249" s="69">
        <v>0</v>
      </c>
      <c r="FB249" s="70">
        <v>0</v>
      </c>
      <c r="FC249" s="71">
        <v>0</v>
      </c>
      <c r="FD249" s="3"/>
      <c r="FE249" s="35"/>
      <c r="FF249" s="3"/>
      <c r="FG249" s="36"/>
      <c r="FI249" s="72" t="b">
        <v>1</v>
      </c>
    </row>
    <row r="250" spans="1:165" outlineLevel="1">
      <c r="A250" s="1" t="s">
        <v>103</v>
      </c>
      <c r="B250" s="52">
        <v>237</v>
      </c>
      <c r="C250" s="73" t="s">
        <v>88</v>
      </c>
      <c r="E250" s="54">
        <v>-31876</v>
      </c>
      <c r="F250" s="55">
        <v>-31876</v>
      </c>
      <c r="G250" s="56">
        <v>66364</v>
      </c>
      <c r="H250" s="55">
        <v>96893</v>
      </c>
      <c r="I250" s="56">
        <v>96893</v>
      </c>
      <c r="J250" s="55">
        <v>96893</v>
      </c>
      <c r="K250" s="56">
        <v>467396</v>
      </c>
      <c r="L250" s="55">
        <v>467396</v>
      </c>
      <c r="M250" s="56">
        <v>663296</v>
      </c>
      <c r="N250" s="55">
        <v>618532</v>
      </c>
      <c r="O250" s="56">
        <v>187759</v>
      </c>
      <c r="P250" s="55">
        <v>73389</v>
      </c>
      <c r="Q250" s="56">
        <v>70878</v>
      </c>
      <c r="R250" s="55">
        <v>70670</v>
      </c>
      <c r="S250" s="56">
        <v>70670</v>
      </c>
      <c r="T250" s="55">
        <v>50051</v>
      </c>
      <c r="U250" s="56">
        <v>4380</v>
      </c>
      <c r="V250" s="55">
        <v>4380</v>
      </c>
      <c r="W250" s="56">
        <v>4380</v>
      </c>
      <c r="X250" s="55">
        <v>4380</v>
      </c>
      <c r="Y250" s="56">
        <v>0</v>
      </c>
      <c r="Z250" s="55">
        <v>0</v>
      </c>
      <c r="AA250" s="56">
        <v>0</v>
      </c>
      <c r="AB250" s="55">
        <v>0</v>
      </c>
      <c r="AC250" s="56">
        <v>0</v>
      </c>
      <c r="AD250" s="55">
        <v>0</v>
      </c>
      <c r="AE250" s="56">
        <v>0</v>
      </c>
      <c r="AF250" s="55">
        <v>0</v>
      </c>
      <c r="AG250" s="56">
        <v>0</v>
      </c>
      <c r="AH250" s="55">
        <v>0</v>
      </c>
      <c r="AI250" s="56">
        <v>0</v>
      </c>
      <c r="AJ250" s="55">
        <v>0</v>
      </c>
      <c r="AK250" s="56">
        <v>0</v>
      </c>
      <c r="AL250" s="55">
        <v>0</v>
      </c>
      <c r="AM250" s="56">
        <v>0</v>
      </c>
      <c r="AN250" s="57">
        <v>0</v>
      </c>
      <c r="AO250" s="3"/>
      <c r="AP250" s="21"/>
      <c r="AQ250" s="3"/>
      <c r="AR250" s="54">
        <v>-28</v>
      </c>
      <c r="AS250" s="55">
        <v>-28</v>
      </c>
      <c r="AT250" s="56">
        <v>3</v>
      </c>
      <c r="AU250" s="55">
        <v>13</v>
      </c>
      <c r="AV250" s="56">
        <v>13</v>
      </c>
      <c r="AW250" s="55">
        <v>13</v>
      </c>
      <c r="AX250" s="56">
        <v>81</v>
      </c>
      <c r="AY250" s="55">
        <v>81</v>
      </c>
      <c r="AZ250" s="56">
        <v>129</v>
      </c>
      <c r="BA250" s="55">
        <v>108</v>
      </c>
      <c r="BB250" s="56">
        <v>30</v>
      </c>
      <c r="BC250" s="55">
        <v>10</v>
      </c>
      <c r="BD250" s="56">
        <v>3</v>
      </c>
      <c r="BE250" s="55">
        <v>3</v>
      </c>
      <c r="BF250" s="56">
        <v>3</v>
      </c>
      <c r="BG250" s="55">
        <v>3</v>
      </c>
      <c r="BH250" s="56">
        <v>3</v>
      </c>
      <c r="BI250" s="55">
        <v>3</v>
      </c>
      <c r="BJ250" s="56">
        <v>3</v>
      </c>
      <c r="BK250" s="55">
        <v>3</v>
      </c>
      <c r="BL250" s="56">
        <v>0</v>
      </c>
      <c r="BM250" s="55">
        <v>0</v>
      </c>
      <c r="BN250" s="56">
        <v>0</v>
      </c>
      <c r="BO250" s="55">
        <v>0</v>
      </c>
      <c r="BP250" s="56">
        <v>0</v>
      </c>
      <c r="BQ250" s="55">
        <v>0</v>
      </c>
      <c r="BR250" s="56">
        <v>0</v>
      </c>
      <c r="BS250" s="55">
        <v>0</v>
      </c>
      <c r="BT250" s="56">
        <v>0</v>
      </c>
      <c r="BU250" s="55">
        <v>0</v>
      </c>
      <c r="BV250" s="56">
        <v>0</v>
      </c>
      <c r="BW250" s="55">
        <v>0</v>
      </c>
      <c r="BX250" s="56">
        <v>0</v>
      </c>
      <c r="BY250" s="55">
        <v>0</v>
      </c>
      <c r="BZ250" s="56">
        <v>0</v>
      </c>
      <c r="CA250" s="57">
        <v>0</v>
      </c>
      <c r="CB250" s="3"/>
      <c r="CC250" s="32"/>
      <c r="CD250" s="3"/>
      <c r="CE250" s="33"/>
      <c r="CF250" s="3"/>
      <c r="CG250" s="54">
        <v>-28439</v>
      </c>
      <c r="CH250" s="55">
        <v>-28439</v>
      </c>
      <c r="CI250" s="56">
        <v>49530</v>
      </c>
      <c r="CJ250" s="55">
        <v>73760</v>
      </c>
      <c r="CK250" s="56">
        <v>73760</v>
      </c>
      <c r="CL250" s="55">
        <v>73760</v>
      </c>
      <c r="CM250" s="56">
        <v>351272</v>
      </c>
      <c r="CN250" s="55">
        <v>351272</v>
      </c>
      <c r="CO250" s="56">
        <v>490581</v>
      </c>
      <c r="CP250" s="55">
        <v>454139</v>
      </c>
      <c r="CQ250" s="56">
        <v>137196</v>
      </c>
      <c r="CR250" s="55">
        <v>55831</v>
      </c>
      <c r="CS250" s="56">
        <v>51169</v>
      </c>
      <c r="CT250" s="55">
        <v>51004</v>
      </c>
      <c r="CU250" s="56">
        <v>51004</v>
      </c>
      <c r="CV250" s="55">
        <v>36349</v>
      </c>
      <c r="CW250" s="56">
        <v>4486</v>
      </c>
      <c r="CX250" s="55">
        <v>4486</v>
      </c>
      <c r="CY250" s="56">
        <v>4486</v>
      </c>
      <c r="CZ250" s="55">
        <v>4486</v>
      </c>
      <c r="DA250" s="56">
        <v>0</v>
      </c>
      <c r="DB250" s="55">
        <v>0</v>
      </c>
      <c r="DC250" s="56">
        <v>0</v>
      </c>
      <c r="DD250" s="55">
        <v>0</v>
      </c>
      <c r="DE250" s="56">
        <v>0</v>
      </c>
      <c r="DF250" s="55">
        <v>0</v>
      </c>
      <c r="DG250" s="56">
        <v>0</v>
      </c>
      <c r="DH250" s="55">
        <v>0</v>
      </c>
      <c r="DI250" s="56">
        <v>0</v>
      </c>
      <c r="DJ250" s="55">
        <v>0</v>
      </c>
      <c r="DK250" s="56">
        <v>0</v>
      </c>
      <c r="DL250" s="55">
        <v>0</v>
      </c>
      <c r="DM250" s="56">
        <v>0</v>
      </c>
      <c r="DN250" s="55">
        <v>0</v>
      </c>
      <c r="DO250" s="56">
        <v>0</v>
      </c>
      <c r="DP250" s="57">
        <v>0</v>
      </c>
      <c r="DQ250" s="3"/>
      <c r="DR250" s="34"/>
      <c r="DS250" s="3"/>
      <c r="DT250" s="54">
        <v>-21</v>
      </c>
      <c r="DU250" s="55">
        <v>-21</v>
      </c>
      <c r="DV250" s="56">
        <v>4</v>
      </c>
      <c r="DW250" s="55">
        <v>11</v>
      </c>
      <c r="DX250" s="56">
        <v>11</v>
      </c>
      <c r="DY250" s="55">
        <v>11</v>
      </c>
      <c r="DZ250" s="56">
        <v>62</v>
      </c>
      <c r="EA250" s="55">
        <v>62</v>
      </c>
      <c r="EB250" s="56">
        <v>96</v>
      </c>
      <c r="EC250" s="55">
        <v>80</v>
      </c>
      <c r="ED250" s="56">
        <v>23</v>
      </c>
      <c r="EE250" s="55">
        <v>9</v>
      </c>
      <c r="EF250" s="56">
        <v>3</v>
      </c>
      <c r="EG250" s="55">
        <v>3</v>
      </c>
      <c r="EH250" s="56">
        <v>3</v>
      </c>
      <c r="EI250" s="55">
        <v>3</v>
      </c>
      <c r="EJ250" s="56">
        <v>3</v>
      </c>
      <c r="EK250" s="55">
        <v>3</v>
      </c>
      <c r="EL250" s="56">
        <v>3</v>
      </c>
      <c r="EM250" s="55">
        <v>3</v>
      </c>
      <c r="EN250" s="56">
        <v>0</v>
      </c>
      <c r="EO250" s="55">
        <v>0</v>
      </c>
      <c r="EP250" s="56">
        <v>0</v>
      </c>
      <c r="EQ250" s="55">
        <v>0</v>
      </c>
      <c r="ER250" s="56">
        <v>0</v>
      </c>
      <c r="ES250" s="55">
        <v>0</v>
      </c>
      <c r="ET250" s="56">
        <v>0</v>
      </c>
      <c r="EU250" s="55">
        <v>0</v>
      </c>
      <c r="EV250" s="56">
        <v>0</v>
      </c>
      <c r="EW250" s="55">
        <v>0</v>
      </c>
      <c r="EX250" s="56">
        <v>0</v>
      </c>
      <c r="EY250" s="55">
        <v>0</v>
      </c>
      <c r="EZ250" s="56">
        <v>0</v>
      </c>
      <c r="FA250" s="55">
        <v>0</v>
      </c>
      <c r="FB250" s="56">
        <v>0</v>
      </c>
      <c r="FC250" s="57">
        <v>0</v>
      </c>
      <c r="FD250" s="3"/>
      <c r="FE250" s="35"/>
      <c r="FF250" s="3"/>
      <c r="FG250" s="36"/>
      <c r="FI250" s="58" t="b">
        <v>0</v>
      </c>
    </row>
    <row r="251" spans="1:165" outlineLevel="1">
      <c r="A251" s="1" t="s">
        <v>103</v>
      </c>
      <c r="B251" s="45">
        <v>238</v>
      </c>
      <c r="C251" s="74" t="s">
        <v>89</v>
      </c>
      <c r="E251" s="47">
        <v>-48386</v>
      </c>
      <c r="F251" s="48">
        <v>-42463</v>
      </c>
      <c r="G251" s="49">
        <v>5867</v>
      </c>
      <c r="H251" s="48">
        <v>8188</v>
      </c>
      <c r="I251" s="49">
        <v>8188</v>
      </c>
      <c r="J251" s="48">
        <v>8188</v>
      </c>
      <c r="K251" s="49">
        <v>8188</v>
      </c>
      <c r="L251" s="48">
        <v>8188</v>
      </c>
      <c r="M251" s="49">
        <v>8188</v>
      </c>
      <c r="N251" s="48">
        <v>8188</v>
      </c>
      <c r="O251" s="49">
        <v>8188</v>
      </c>
      <c r="P251" s="48">
        <v>9742</v>
      </c>
      <c r="Q251" s="49">
        <v>0</v>
      </c>
      <c r="R251" s="48">
        <v>0</v>
      </c>
      <c r="S251" s="49">
        <v>0</v>
      </c>
      <c r="T251" s="48">
        <v>0</v>
      </c>
      <c r="U251" s="49">
        <v>0</v>
      </c>
      <c r="V251" s="48">
        <v>0</v>
      </c>
      <c r="W251" s="49">
        <v>0</v>
      </c>
      <c r="X251" s="48">
        <v>0</v>
      </c>
      <c r="Y251" s="49">
        <v>0</v>
      </c>
      <c r="Z251" s="48">
        <v>0</v>
      </c>
      <c r="AA251" s="49">
        <v>0</v>
      </c>
      <c r="AB251" s="48">
        <v>0</v>
      </c>
      <c r="AC251" s="49">
        <v>0</v>
      </c>
      <c r="AD251" s="48">
        <v>0</v>
      </c>
      <c r="AE251" s="49">
        <v>0</v>
      </c>
      <c r="AF251" s="48">
        <v>0</v>
      </c>
      <c r="AG251" s="49">
        <v>0</v>
      </c>
      <c r="AH251" s="48">
        <v>0</v>
      </c>
      <c r="AI251" s="49">
        <v>0</v>
      </c>
      <c r="AJ251" s="48">
        <v>0</v>
      </c>
      <c r="AK251" s="49">
        <v>0</v>
      </c>
      <c r="AL251" s="48">
        <v>0</v>
      </c>
      <c r="AM251" s="49">
        <v>0</v>
      </c>
      <c r="AN251" s="50">
        <v>0</v>
      </c>
      <c r="AO251" s="3"/>
      <c r="AP251" s="21"/>
      <c r="AQ251" s="3"/>
      <c r="AR251" s="47">
        <v>-14</v>
      </c>
      <c r="AS251" s="48">
        <v>-12</v>
      </c>
      <c r="AT251" s="49">
        <v>2</v>
      </c>
      <c r="AU251" s="48">
        <v>3</v>
      </c>
      <c r="AV251" s="49">
        <v>3</v>
      </c>
      <c r="AW251" s="48">
        <v>3</v>
      </c>
      <c r="AX251" s="49">
        <v>3</v>
      </c>
      <c r="AY251" s="48">
        <v>3</v>
      </c>
      <c r="AZ251" s="49">
        <v>3</v>
      </c>
      <c r="BA251" s="48">
        <v>3</v>
      </c>
      <c r="BB251" s="49">
        <v>3</v>
      </c>
      <c r="BC251" s="48">
        <v>3</v>
      </c>
      <c r="BD251" s="49">
        <v>0</v>
      </c>
      <c r="BE251" s="48">
        <v>0</v>
      </c>
      <c r="BF251" s="49">
        <v>0</v>
      </c>
      <c r="BG251" s="48">
        <v>0</v>
      </c>
      <c r="BH251" s="49">
        <v>0</v>
      </c>
      <c r="BI251" s="48">
        <v>0</v>
      </c>
      <c r="BJ251" s="49">
        <v>0</v>
      </c>
      <c r="BK251" s="48">
        <v>0</v>
      </c>
      <c r="BL251" s="49">
        <v>0</v>
      </c>
      <c r="BM251" s="48">
        <v>0</v>
      </c>
      <c r="BN251" s="49">
        <v>0</v>
      </c>
      <c r="BO251" s="48">
        <v>0</v>
      </c>
      <c r="BP251" s="49">
        <v>0</v>
      </c>
      <c r="BQ251" s="48">
        <v>0</v>
      </c>
      <c r="BR251" s="49">
        <v>0</v>
      </c>
      <c r="BS251" s="48">
        <v>0</v>
      </c>
      <c r="BT251" s="49">
        <v>0</v>
      </c>
      <c r="BU251" s="48">
        <v>0</v>
      </c>
      <c r="BV251" s="49">
        <v>0</v>
      </c>
      <c r="BW251" s="48">
        <v>0</v>
      </c>
      <c r="BX251" s="49">
        <v>0</v>
      </c>
      <c r="BY251" s="48">
        <v>0</v>
      </c>
      <c r="BZ251" s="49">
        <v>0</v>
      </c>
      <c r="CA251" s="50">
        <v>0</v>
      </c>
      <c r="CB251" s="3"/>
      <c r="CC251" s="32"/>
      <c r="CD251" s="3"/>
      <c r="CE251" s="33"/>
      <c r="CF251" s="3"/>
      <c r="CG251" s="47">
        <v>-43565</v>
      </c>
      <c r="CH251" s="48">
        <v>-38232</v>
      </c>
      <c r="CI251" s="49">
        <v>5283</v>
      </c>
      <c r="CJ251" s="48">
        <v>7372</v>
      </c>
      <c r="CK251" s="49">
        <v>7372</v>
      </c>
      <c r="CL251" s="48">
        <v>7372</v>
      </c>
      <c r="CM251" s="49">
        <v>7372</v>
      </c>
      <c r="CN251" s="48">
        <v>7372</v>
      </c>
      <c r="CO251" s="49">
        <v>7372</v>
      </c>
      <c r="CP251" s="48">
        <v>7372</v>
      </c>
      <c r="CQ251" s="49">
        <v>7372</v>
      </c>
      <c r="CR251" s="48">
        <v>8772</v>
      </c>
      <c r="CS251" s="49">
        <v>0</v>
      </c>
      <c r="CT251" s="48">
        <v>0</v>
      </c>
      <c r="CU251" s="49">
        <v>0</v>
      </c>
      <c r="CV251" s="48">
        <v>0</v>
      </c>
      <c r="CW251" s="49">
        <v>0</v>
      </c>
      <c r="CX251" s="48">
        <v>0</v>
      </c>
      <c r="CY251" s="49">
        <v>0</v>
      </c>
      <c r="CZ251" s="48">
        <v>0</v>
      </c>
      <c r="DA251" s="49">
        <v>0</v>
      </c>
      <c r="DB251" s="48">
        <v>0</v>
      </c>
      <c r="DC251" s="49">
        <v>0</v>
      </c>
      <c r="DD251" s="48">
        <v>0</v>
      </c>
      <c r="DE251" s="49">
        <v>0</v>
      </c>
      <c r="DF251" s="48">
        <v>0</v>
      </c>
      <c r="DG251" s="49">
        <v>0</v>
      </c>
      <c r="DH251" s="48">
        <v>0</v>
      </c>
      <c r="DI251" s="49">
        <v>0</v>
      </c>
      <c r="DJ251" s="48">
        <v>0</v>
      </c>
      <c r="DK251" s="49">
        <v>0</v>
      </c>
      <c r="DL251" s="48">
        <v>0</v>
      </c>
      <c r="DM251" s="49">
        <v>0</v>
      </c>
      <c r="DN251" s="48">
        <v>0</v>
      </c>
      <c r="DO251" s="49">
        <v>0</v>
      </c>
      <c r="DP251" s="50">
        <v>0</v>
      </c>
      <c r="DQ251" s="3"/>
      <c r="DR251" s="34"/>
      <c r="DS251" s="3"/>
      <c r="DT251" s="47">
        <v>-12</v>
      </c>
      <c r="DU251" s="48">
        <v>-11</v>
      </c>
      <c r="DV251" s="49">
        <v>2</v>
      </c>
      <c r="DW251" s="48">
        <v>2</v>
      </c>
      <c r="DX251" s="49">
        <v>2</v>
      </c>
      <c r="DY251" s="48">
        <v>2</v>
      </c>
      <c r="DZ251" s="49">
        <v>2</v>
      </c>
      <c r="EA251" s="48">
        <v>2</v>
      </c>
      <c r="EB251" s="49">
        <v>2</v>
      </c>
      <c r="EC251" s="48">
        <v>2</v>
      </c>
      <c r="ED251" s="49">
        <v>2</v>
      </c>
      <c r="EE251" s="48">
        <v>3</v>
      </c>
      <c r="EF251" s="49">
        <v>0</v>
      </c>
      <c r="EG251" s="48">
        <v>0</v>
      </c>
      <c r="EH251" s="49">
        <v>0</v>
      </c>
      <c r="EI251" s="48">
        <v>0</v>
      </c>
      <c r="EJ251" s="49">
        <v>0</v>
      </c>
      <c r="EK251" s="48">
        <v>0</v>
      </c>
      <c r="EL251" s="49">
        <v>0</v>
      </c>
      <c r="EM251" s="48">
        <v>0</v>
      </c>
      <c r="EN251" s="49">
        <v>0</v>
      </c>
      <c r="EO251" s="48">
        <v>0</v>
      </c>
      <c r="EP251" s="49">
        <v>0</v>
      </c>
      <c r="EQ251" s="48">
        <v>0</v>
      </c>
      <c r="ER251" s="49">
        <v>0</v>
      </c>
      <c r="ES251" s="48">
        <v>0</v>
      </c>
      <c r="ET251" s="49">
        <v>0</v>
      </c>
      <c r="EU251" s="48">
        <v>0</v>
      </c>
      <c r="EV251" s="49">
        <v>0</v>
      </c>
      <c r="EW251" s="48">
        <v>0</v>
      </c>
      <c r="EX251" s="49">
        <v>0</v>
      </c>
      <c r="EY251" s="48">
        <v>0</v>
      </c>
      <c r="EZ251" s="49">
        <v>0</v>
      </c>
      <c r="FA251" s="48">
        <v>0</v>
      </c>
      <c r="FB251" s="49">
        <v>0</v>
      </c>
      <c r="FC251" s="50">
        <v>0</v>
      </c>
      <c r="FD251" s="3"/>
      <c r="FE251" s="35"/>
      <c r="FF251" s="3"/>
      <c r="FG251" s="36"/>
      <c r="FI251" s="51" t="b">
        <v>0</v>
      </c>
    </row>
    <row r="252" spans="1:165" hidden="1" outlineLevel="1">
      <c r="B252" s="52">
        <v>239</v>
      </c>
      <c r="C252" s="73" t="s">
        <v>90</v>
      </c>
      <c r="E252" s="54">
        <v>0</v>
      </c>
      <c r="F252" s="55">
        <v>0</v>
      </c>
      <c r="G252" s="56">
        <v>0</v>
      </c>
      <c r="H252" s="55">
        <v>0</v>
      </c>
      <c r="I252" s="56">
        <v>0</v>
      </c>
      <c r="J252" s="55">
        <v>0</v>
      </c>
      <c r="K252" s="56">
        <v>0</v>
      </c>
      <c r="L252" s="55">
        <v>0</v>
      </c>
      <c r="M252" s="56">
        <v>0</v>
      </c>
      <c r="N252" s="55">
        <v>0</v>
      </c>
      <c r="O252" s="56">
        <v>0</v>
      </c>
      <c r="P252" s="55">
        <v>0</v>
      </c>
      <c r="Q252" s="56">
        <v>0</v>
      </c>
      <c r="R252" s="55">
        <v>0</v>
      </c>
      <c r="S252" s="56">
        <v>0</v>
      </c>
      <c r="T252" s="55">
        <v>0</v>
      </c>
      <c r="U252" s="56">
        <v>0</v>
      </c>
      <c r="V252" s="55">
        <v>0</v>
      </c>
      <c r="W252" s="56">
        <v>0</v>
      </c>
      <c r="X252" s="55">
        <v>0</v>
      </c>
      <c r="Y252" s="56">
        <v>0</v>
      </c>
      <c r="Z252" s="55">
        <v>0</v>
      </c>
      <c r="AA252" s="56">
        <v>0</v>
      </c>
      <c r="AB252" s="55">
        <v>0</v>
      </c>
      <c r="AC252" s="56">
        <v>0</v>
      </c>
      <c r="AD252" s="55">
        <v>0</v>
      </c>
      <c r="AE252" s="56">
        <v>0</v>
      </c>
      <c r="AF252" s="55">
        <v>0</v>
      </c>
      <c r="AG252" s="56">
        <v>0</v>
      </c>
      <c r="AH252" s="55">
        <v>0</v>
      </c>
      <c r="AI252" s="56">
        <v>0</v>
      </c>
      <c r="AJ252" s="55">
        <v>0</v>
      </c>
      <c r="AK252" s="56">
        <v>0</v>
      </c>
      <c r="AL252" s="55">
        <v>0</v>
      </c>
      <c r="AM252" s="56">
        <v>0</v>
      </c>
      <c r="AN252" s="57">
        <v>0</v>
      </c>
      <c r="AO252" s="3"/>
      <c r="AP252" s="21"/>
      <c r="AQ252" s="3"/>
      <c r="AR252" s="54">
        <v>0</v>
      </c>
      <c r="AS252" s="55">
        <v>0</v>
      </c>
      <c r="AT252" s="56">
        <v>0</v>
      </c>
      <c r="AU252" s="55">
        <v>0</v>
      </c>
      <c r="AV252" s="56">
        <v>0</v>
      </c>
      <c r="AW252" s="55">
        <v>0</v>
      </c>
      <c r="AX252" s="56">
        <v>0</v>
      </c>
      <c r="AY252" s="55">
        <v>0</v>
      </c>
      <c r="AZ252" s="56">
        <v>0</v>
      </c>
      <c r="BA252" s="55">
        <v>0</v>
      </c>
      <c r="BB252" s="56">
        <v>0</v>
      </c>
      <c r="BC252" s="55">
        <v>0</v>
      </c>
      <c r="BD252" s="56">
        <v>0</v>
      </c>
      <c r="BE252" s="55">
        <v>0</v>
      </c>
      <c r="BF252" s="56">
        <v>0</v>
      </c>
      <c r="BG252" s="55">
        <v>0</v>
      </c>
      <c r="BH252" s="56">
        <v>0</v>
      </c>
      <c r="BI252" s="55">
        <v>0</v>
      </c>
      <c r="BJ252" s="56">
        <v>0</v>
      </c>
      <c r="BK252" s="55">
        <v>0</v>
      </c>
      <c r="BL252" s="56">
        <v>0</v>
      </c>
      <c r="BM252" s="55">
        <v>0</v>
      </c>
      <c r="BN252" s="56">
        <v>0</v>
      </c>
      <c r="BO252" s="55">
        <v>0</v>
      </c>
      <c r="BP252" s="56">
        <v>0</v>
      </c>
      <c r="BQ252" s="55">
        <v>0</v>
      </c>
      <c r="BR252" s="56">
        <v>0</v>
      </c>
      <c r="BS252" s="55">
        <v>0</v>
      </c>
      <c r="BT252" s="56">
        <v>0</v>
      </c>
      <c r="BU252" s="55">
        <v>0</v>
      </c>
      <c r="BV252" s="56">
        <v>0</v>
      </c>
      <c r="BW252" s="55">
        <v>0</v>
      </c>
      <c r="BX252" s="56">
        <v>0</v>
      </c>
      <c r="BY252" s="55">
        <v>0</v>
      </c>
      <c r="BZ252" s="56">
        <v>0</v>
      </c>
      <c r="CA252" s="57">
        <v>0</v>
      </c>
      <c r="CB252" s="3"/>
      <c r="CC252" s="32"/>
      <c r="CD252" s="3"/>
      <c r="CE252" s="33"/>
      <c r="CF252" s="3"/>
      <c r="CG252" s="54">
        <v>0</v>
      </c>
      <c r="CH252" s="55">
        <v>0</v>
      </c>
      <c r="CI252" s="56">
        <v>0</v>
      </c>
      <c r="CJ252" s="55">
        <v>0</v>
      </c>
      <c r="CK252" s="56">
        <v>0</v>
      </c>
      <c r="CL252" s="55">
        <v>0</v>
      </c>
      <c r="CM252" s="56">
        <v>0</v>
      </c>
      <c r="CN252" s="55">
        <v>0</v>
      </c>
      <c r="CO252" s="56">
        <v>0</v>
      </c>
      <c r="CP252" s="55">
        <v>0</v>
      </c>
      <c r="CQ252" s="56">
        <v>0</v>
      </c>
      <c r="CR252" s="55">
        <v>0</v>
      </c>
      <c r="CS252" s="56">
        <v>0</v>
      </c>
      <c r="CT252" s="55">
        <v>0</v>
      </c>
      <c r="CU252" s="56">
        <v>0</v>
      </c>
      <c r="CV252" s="55">
        <v>0</v>
      </c>
      <c r="CW252" s="56">
        <v>0</v>
      </c>
      <c r="CX252" s="55">
        <v>0</v>
      </c>
      <c r="CY252" s="56">
        <v>0</v>
      </c>
      <c r="CZ252" s="55">
        <v>0</v>
      </c>
      <c r="DA252" s="56">
        <v>0</v>
      </c>
      <c r="DB252" s="55">
        <v>0</v>
      </c>
      <c r="DC252" s="56">
        <v>0</v>
      </c>
      <c r="DD252" s="55">
        <v>0</v>
      </c>
      <c r="DE252" s="56">
        <v>0</v>
      </c>
      <c r="DF252" s="55">
        <v>0</v>
      </c>
      <c r="DG252" s="56">
        <v>0</v>
      </c>
      <c r="DH252" s="55">
        <v>0</v>
      </c>
      <c r="DI252" s="56">
        <v>0</v>
      </c>
      <c r="DJ252" s="55">
        <v>0</v>
      </c>
      <c r="DK252" s="56">
        <v>0</v>
      </c>
      <c r="DL252" s="55">
        <v>0</v>
      </c>
      <c r="DM252" s="56">
        <v>0</v>
      </c>
      <c r="DN252" s="55">
        <v>0</v>
      </c>
      <c r="DO252" s="56">
        <v>0</v>
      </c>
      <c r="DP252" s="57">
        <v>0</v>
      </c>
      <c r="DQ252" s="3"/>
      <c r="DR252" s="34"/>
      <c r="DS252" s="3"/>
      <c r="DT252" s="54">
        <v>0</v>
      </c>
      <c r="DU252" s="55">
        <v>0</v>
      </c>
      <c r="DV252" s="56">
        <v>0</v>
      </c>
      <c r="DW252" s="55">
        <v>0</v>
      </c>
      <c r="DX252" s="56">
        <v>0</v>
      </c>
      <c r="DY252" s="55">
        <v>0</v>
      </c>
      <c r="DZ252" s="56">
        <v>0</v>
      </c>
      <c r="EA252" s="55">
        <v>0</v>
      </c>
      <c r="EB252" s="56">
        <v>0</v>
      </c>
      <c r="EC252" s="55">
        <v>0</v>
      </c>
      <c r="ED252" s="56">
        <v>0</v>
      </c>
      <c r="EE252" s="55">
        <v>0</v>
      </c>
      <c r="EF252" s="56">
        <v>0</v>
      </c>
      <c r="EG252" s="55">
        <v>0</v>
      </c>
      <c r="EH252" s="56">
        <v>0</v>
      </c>
      <c r="EI252" s="55">
        <v>0</v>
      </c>
      <c r="EJ252" s="56">
        <v>0</v>
      </c>
      <c r="EK252" s="55">
        <v>0</v>
      </c>
      <c r="EL252" s="56">
        <v>0</v>
      </c>
      <c r="EM252" s="55">
        <v>0</v>
      </c>
      <c r="EN252" s="56">
        <v>0</v>
      </c>
      <c r="EO252" s="55">
        <v>0</v>
      </c>
      <c r="EP252" s="56">
        <v>0</v>
      </c>
      <c r="EQ252" s="55">
        <v>0</v>
      </c>
      <c r="ER252" s="56">
        <v>0</v>
      </c>
      <c r="ES252" s="55">
        <v>0</v>
      </c>
      <c r="ET252" s="56">
        <v>0</v>
      </c>
      <c r="EU252" s="55">
        <v>0</v>
      </c>
      <c r="EV252" s="56">
        <v>0</v>
      </c>
      <c r="EW252" s="55">
        <v>0</v>
      </c>
      <c r="EX252" s="56">
        <v>0</v>
      </c>
      <c r="EY252" s="55">
        <v>0</v>
      </c>
      <c r="EZ252" s="56">
        <v>0</v>
      </c>
      <c r="FA252" s="55">
        <v>0</v>
      </c>
      <c r="FB252" s="56">
        <v>0</v>
      </c>
      <c r="FC252" s="57">
        <v>0</v>
      </c>
      <c r="FD252" s="3"/>
      <c r="FE252" s="35"/>
      <c r="FF252" s="3"/>
      <c r="FG252" s="36"/>
      <c r="FI252" s="58" t="b">
        <v>1</v>
      </c>
    </row>
    <row r="253" spans="1:165" hidden="1" outlineLevel="1">
      <c r="B253" s="75">
        <v>240</v>
      </c>
      <c r="C253" s="76" t="s">
        <v>91</v>
      </c>
      <c r="E253" s="77">
        <v>0</v>
      </c>
      <c r="F253" s="78">
        <v>0</v>
      </c>
      <c r="G253" s="79">
        <v>0</v>
      </c>
      <c r="H253" s="78">
        <v>0</v>
      </c>
      <c r="I253" s="79">
        <v>0</v>
      </c>
      <c r="J253" s="78">
        <v>0</v>
      </c>
      <c r="K253" s="79">
        <v>0</v>
      </c>
      <c r="L253" s="78">
        <v>0</v>
      </c>
      <c r="M253" s="79">
        <v>0</v>
      </c>
      <c r="N253" s="78">
        <v>0</v>
      </c>
      <c r="O253" s="79">
        <v>0</v>
      </c>
      <c r="P253" s="78">
        <v>0</v>
      </c>
      <c r="Q253" s="79">
        <v>0</v>
      </c>
      <c r="R253" s="78">
        <v>0</v>
      </c>
      <c r="S253" s="79">
        <v>0</v>
      </c>
      <c r="T253" s="78">
        <v>0</v>
      </c>
      <c r="U253" s="79">
        <v>0</v>
      </c>
      <c r="V253" s="78">
        <v>0</v>
      </c>
      <c r="W253" s="79">
        <v>0</v>
      </c>
      <c r="X253" s="78">
        <v>0</v>
      </c>
      <c r="Y253" s="79">
        <v>0</v>
      </c>
      <c r="Z253" s="78">
        <v>0</v>
      </c>
      <c r="AA253" s="79">
        <v>0</v>
      </c>
      <c r="AB253" s="78">
        <v>0</v>
      </c>
      <c r="AC253" s="79">
        <v>0</v>
      </c>
      <c r="AD253" s="78">
        <v>0</v>
      </c>
      <c r="AE253" s="79">
        <v>0</v>
      </c>
      <c r="AF253" s="78">
        <v>0</v>
      </c>
      <c r="AG253" s="79">
        <v>0</v>
      </c>
      <c r="AH253" s="78">
        <v>0</v>
      </c>
      <c r="AI253" s="79">
        <v>0</v>
      </c>
      <c r="AJ253" s="78">
        <v>0</v>
      </c>
      <c r="AK253" s="79">
        <v>0</v>
      </c>
      <c r="AL253" s="78">
        <v>0</v>
      </c>
      <c r="AM253" s="79">
        <v>0</v>
      </c>
      <c r="AN253" s="80">
        <v>0</v>
      </c>
      <c r="AO253" s="3"/>
      <c r="AP253" s="21"/>
      <c r="AQ253" s="3"/>
      <c r="AR253" s="77">
        <v>0</v>
      </c>
      <c r="AS253" s="78">
        <v>0</v>
      </c>
      <c r="AT253" s="79">
        <v>0</v>
      </c>
      <c r="AU253" s="78">
        <v>0</v>
      </c>
      <c r="AV253" s="79">
        <v>0</v>
      </c>
      <c r="AW253" s="78">
        <v>0</v>
      </c>
      <c r="AX253" s="79">
        <v>0</v>
      </c>
      <c r="AY253" s="78">
        <v>0</v>
      </c>
      <c r="AZ253" s="79">
        <v>0</v>
      </c>
      <c r="BA253" s="78">
        <v>0</v>
      </c>
      <c r="BB253" s="79">
        <v>0</v>
      </c>
      <c r="BC253" s="78">
        <v>0</v>
      </c>
      <c r="BD253" s="79">
        <v>0</v>
      </c>
      <c r="BE253" s="78">
        <v>0</v>
      </c>
      <c r="BF253" s="79">
        <v>0</v>
      </c>
      <c r="BG253" s="78">
        <v>0</v>
      </c>
      <c r="BH253" s="79">
        <v>0</v>
      </c>
      <c r="BI253" s="78">
        <v>0</v>
      </c>
      <c r="BJ253" s="79">
        <v>0</v>
      </c>
      <c r="BK253" s="78">
        <v>0</v>
      </c>
      <c r="BL253" s="79">
        <v>0</v>
      </c>
      <c r="BM253" s="78">
        <v>0</v>
      </c>
      <c r="BN253" s="79">
        <v>0</v>
      </c>
      <c r="BO253" s="78">
        <v>0</v>
      </c>
      <c r="BP253" s="79">
        <v>0</v>
      </c>
      <c r="BQ253" s="78">
        <v>0</v>
      </c>
      <c r="BR253" s="79">
        <v>0</v>
      </c>
      <c r="BS253" s="78">
        <v>0</v>
      </c>
      <c r="BT253" s="79">
        <v>0</v>
      </c>
      <c r="BU253" s="78">
        <v>0</v>
      </c>
      <c r="BV253" s="79">
        <v>0</v>
      </c>
      <c r="BW253" s="78">
        <v>0</v>
      </c>
      <c r="BX253" s="79">
        <v>0</v>
      </c>
      <c r="BY253" s="78">
        <v>0</v>
      </c>
      <c r="BZ253" s="79">
        <v>0</v>
      </c>
      <c r="CA253" s="80">
        <v>0</v>
      </c>
      <c r="CB253" s="3"/>
      <c r="CC253" s="32"/>
      <c r="CD253" s="3"/>
      <c r="CE253" s="33"/>
      <c r="CF253" s="3"/>
      <c r="CG253" s="77">
        <v>0</v>
      </c>
      <c r="CH253" s="78">
        <v>0</v>
      </c>
      <c r="CI253" s="79">
        <v>0</v>
      </c>
      <c r="CJ253" s="78">
        <v>0</v>
      </c>
      <c r="CK253" s="79">
        <v>0</v>
      </c>
      <c r="CL253" s="78">
        <v>0</v>
      </c>
      <c r="CM253" s="79">
        <v>0</v>
      </c>
      <c r="CN253" s="78">
        <v>0</v>
      </c>
      <c r="CO253" s="79">
        <v>0</v>
      </c>
      <c r="CP253" s="78">
        <v>0</v>
      </c>
      <c r="CQ253" s="79">
        <v>0</v>
      </c>
      <c r="CR253" s="78">
        <v>0</v>
      </c>
      <c r="CS253" s="79">
        <v>0</v>
      </c>
      <c r="CT253" s="78">
        <v>0</v>
      </c>
      <c r="CU253" s="79">
        <v>0</v>
      </c>
      <c r="CV253" s="78">
        <v>0</v>
      </c>
      <c r="CW253" s="79">
        <v>0</v>
      </c>
      <c r="CX253" s="78">
        <v>0</v>
      </c>
      <c r="CY253" s="79">
        <v>0</v>
      </c>
      <c r="CZ253" s="78">
        <v>0</v>
      </c>
      <c r="DA253" s="79">
        <v>0</v>
      </c>
      <c r="DB253" s="78">
        <v>0</v>
      </c>
      <c r="DC253" s="79">
        <v>0</v>
      </c>
      <c r="DD253" s="78">
        <v>0</v>
      </c>
      <c r="DE253" s="79">
        <v>0</v>
      </c>
      <c r="DF253" s="78">
        <v>0</v>
      </c>
      <c r="DG253" s="79">
        <v>0</v>
      </c>
      <c r="DH253" s="78">
        <v>0</v>
      </c>
      <c r="DI253" s="79">
        <v>0</v>
      </c>
      <c r="DJ253" s="78">
        <v>0</v>
      </c>
      <c r="DK253" s="79">
        <v>0</v>
      </c>
      <c r="DL253" s="78">
        <v>0</v>
      </c>
      <c r="DM253" s="79">
        <v>0</v>
      </c>
      <c r="DN253" s="78">
        <v>0</v>
      </c>
      <c r="DO253" s="79">
        <v>0</v>
      </c>
      <c r="DP253" s="80">
        <v>0</v>
      </c>
      <c r="DQ253" s="3"/>
      <c r="DR253" s="34"/>
      <c r="DS253" s="3"/>
      <c r="DT253" s="77">
        <v>0</v>
      </c>
      <c r="DU253" s="78">
        <v>0</v>
      </c>
      <c r="DV253" s="79">
        <v>0</v>
      </c>
      <c r="DW253" s="78">
        <v>0</v>
      </c>
      <c r="DX253" s="79">
        <v>0</v>
      </c>
      <c r="DY253" s="78">
        <v>0</v>
      </c>
      <c r="DZ253" s="79">
        <v>0</v>
      </c>
      <c r="EA253" s="78">
        <v>0</v>
      </c>
      <c r="EB253" s="79">
        <v>0</v>
      </c>
      <c r="EC253" s="78">
        <v>0</v>
      </c>
      <c r="ED253" s="79">
        <v>0</v>
      </c>
      <c r="EE253" s="78">
        <v>0</v>
      </c>
      <c r="EF253" s="79">
        <v>0</v>
      </c>
      <c r="EG253" s="78">
        <v>0</v>
      </c>
      <c r="EH253" s="79">
        <v>0</v>
      </c>
      <c r="EI253" s="78">
        <v>0</v>
      </c>
      <c r="EJ253" s="79">
        <v>0</v>
      </c>
      <c r="EK253" s="78">
        <v>0</v>
      </c>
      <c r="EL253" s="79">
        <v>0</v>
      </c>
      <c r="EM253" s="78">
        <v>0</v>
      </c>
      <c r="EN253" s="79">
        <v>0</v>
      </c>
      <c r="EO253" s="78">
        <v>0</v>
      </c>
      <c r="EP253" s="79">
        <v>0</v>
      </c>
      <c r="EQ253" s="78">
        <v>0</v>
      </c>
      <c r="ER253" s="79">
        <v>0</v>
      </c>
      <c r="ES253" s="78">
        <v>0</v>
      </c>
      <c r="ET253" s="79">
        <v>0</v>
      </c>
      <c r="EU253" s="78">
        <v>0</v>
      </c>
      <c r="EV253" s="79">
        <v>0</v>
      </c>
      <c r="EW253" s="78">
        <v>0</v>
      </c>
      <c r="EX253" s="79">
        <v>0</v>
      </c>
      <c r="EY253" s="78">
        <v>0</v>
      </c>
      <c r="EZ253" s="79">
        <v>0</v>
      </c>
      <c r="FA253" s="78">
        <v>0</v>
      </c>
      <c r="FB253" s="79">
        <v>0</v>
      </c>
      <c r="FC253" s="80">
        <v>0</v>
      </c>
      <c r="FD253" s="3"/>
      <c r="FE253" s="35"/>
      <c r="FF253" s="3"/>
      <c r="FG253" s="36"/>
      <c r="FI253" s="81" t="b">
        <v>1</v>
      </c>
    </row>
    <row r="254" spans="1:165" hidden="1" outlineLevel="1">
      <c r="B254" s="38">
        <v>241</v>
      </c>
      <c r="C254" s="82" t="s">
        <v>92</v>
      </c>
      <c r="E254" s="40">
        <v>0</v>
      </c>
      <c r="F254" s="41">
        <v>0</v>
      </c>
      <c r="G254" s="42">
        <v>0</v>
      </c>
      <c r="H254" s="41">
        <v>0</v>
      </c>
      <c r="I254" s="42">
        <v>0</v>
      </c>
      <c r="J254" s="41">
        <v>0</v>
      </c>
      <c r="K254" s="42">
        <v>0</v>
      </c>
      <c r="L254" s="41">
        <v>0</v>
      </c>
      <c r="M254" s="42">
        <v>0</v>
      </c>
      <c r="N254" s="41">
        <v>0</v>
      </c>
      <c r="O254" s="42">
        <v>0</v>
      </c>
      <c r="P254" s="41">
        <v>0</v>
      </c>
      <c r="Q254" s="42">
        <v>0</v>
      </c>
      <c r="R254" s="41">
        <v>0</v>
      </c>
      <c r="S254" s="42">
        <v>0</v>
      </c>
      <c r="T254" s="41">
        <v>0</v>
      </c>
      <c r="U254" s="42">
        <v>0</v>
      </c>
      <c r="V254" s="41">
        <v>0</v>
      </c>
      <c r="W254" s="42">
        <v>0</v>
      </c>
      <c r="X254" s="41">
        <v>0</v>
      </c>
      <c r="Y254" s="42">
        <v>0</v>
      </c>
      <c r="Z254" s="41">
        <v>0</v>
      </c>
      <c r="AA254" s="42">
        <v>0</v>
      </c>
      <c r="AB254" s="41">
        <v>0</v>
      </c>
      <c r="AC254" s="42">
        <v>0</v>
      </c>
      <c r="AD254" s="41">
        <v>0</v>
      </c>
      <c r="AE254" s="42">
        <v>0</v>
      </c>
      <c r="AF254" s="41">
        <v>0</v>
      </c>
      <c r="AG254" s="42">
        <v>0</v>
      </c>
      <c r="AH254" s="41">
        <v>0</v>
      </c>
      <c r="AI254" s="42">
        <v>0</v>
      </c>
      <c r="AJ254" s="41">
        <v>0</v>
      </c>
      <c r="AK254" s="42">
        <v>0</v>
      </c>
      <c r="AL254" s="41">
        <v>0</v>
      </c>
      <c r="AM254" s="42">
        <v>0</v>
      </c>
      <c r="AN254" s="43">
        <v>0</v>
      </c>
      <c r="AO254" s="3"/>
      <c r="AP254" s="21"/>
      <c r="AQ254" s="3"/>
      <c r="AR254" s="40">
        <v>0</v>
      </c>
      <c r="AS254" s="41">
        <v>0</v>
      </c>
      <c r="AT254" s="42">
        <v>0</v>
      </c>
      <c r="AU254" s="41">
        <v>0</v>
      </c>
      <c r="AV254" s="42">
        <v>0</v>
      </c>
      <c r="AW254" s="41">
        <v>0</v>
      </c>
      <c r="AX254" s="42">
        <v>0</v>
      </c>
      <c r="AY254" s="41">
        <v>0</v>
      </c>
      <c r="AZ254" s="42">
        <v>0</v>
      </c>
      <c r="BA254" s="41">
        <v>0</v>
      </c>
      <c r="BB254" s="42">
        <v>0</v>
      </c>
      <c r="BC254" s="41">
        <v>0</v>
      </c>
      <c r="BD254" s="42">
        <v>0</v>
      </c>
      <c r="BE254" s="41">
        <v>0</v>
      </c>
      <c r="BF254" s="42">
        <v>0</v>
      </c>
      <c r="BG254" s="41">
        <v>0</v>
      </c>
      <c r="BH254" s="42">
        <v>0</v>
      </c>
      <c r="BI254" s="41">
        <v>0</v>
      </c>
      <c r="BJ254" s="42">
        <v>0</v>
      </c>
      <c r="BK254" s="41">
        <v>0</v>
      </c>
      <c r="BL254" s="42">
        <v>0</v>
      </c>
      <c r="BM254" s="41">
        <v>0</v>
      </c>
      <c r="BN254" s="42">
        <v>0</v>
      </c>
      <c r="BO254" s="41">
        <v>0</v>
      </c>
      <c r="BP254" s="42">
        <v>0</v>
      </c>
      <c r="BQ254" s="41">
        <v>0</v>
      </c>
      <c r="BR254" s="42">
        <v>0</v>
      </c>
      <c r="BS254" s="41">
        <v>0</v>
      </c>
      <c r="BT254" s="42">
        <v>0</v>
      </c>
      <c r="BU254" s="41">
        <v>0</v>
      </c>
      <c r="BV254" s="42">
        <v>0</v>
      </c>
      <c r="BW254" s="41">
        <v>0</v>
      </c>
      <c r="BX254" s="42">
        <v>0</v>
      </c>
      <c r="BY254" s="41">
        <v>0</v>
      </c>
      <c r="BZ254" s="42">
        <v>0</v>
      </c>
      <c r="CA254" s="43">
        <v>0</v>
      </c>
      <c r="CB254" s="3"/>
      <c r="CC254" s="32"/>
      <c r="CD254" s="3"/>
      <c r="CE254" s="33"/>
      <c r="CF254" s="3"/>
      <c r="CG254" s="40">
        <v>0</v>
      </c>
      <c r="CH254" s="41">
        <v>0</v>
      </c>
      <c r="CI254" s="42">
        <v>0</v>
      </c>
      <c r="CJ254" s="41">
        <v>0</v>
      </c>
      <c r="CK254" s="42">
        <v>0</v>
      </c>
      <c r="CL254" s="41">
        <v>0</v>
      </c>
      <c r="CM254" s="42">
        <v>0</v>
      </c>
      <c r="CN254" s="41">
        <v>0</v>
      </c>
      <c r="CO254" s="42">
        <v>0</v>
      </c>
      <c r="CP254" s="41">
        <v>0</v>
      </c>
      <c r="CQ254" s="42">
        <v>0</v>
      </c>
      <c r="CR254" s="41">
        <v>0</v>
      </c>
      <c r="CS254" s="42">
        <v>0</v>
      </c>
      <c r="CT254" s="41">
        <v>0</v>
      </c>
      <c r="CU254" s="42">
        <v>0</v>
      </c>
      <c r="CV254" s="41">
        <v>0</v>
      </c>
      <c r="CW254" s="42">
        <v>0</v>
      </c>
      <c r="CX254" s="41">
        <v>0</v>
      </c>
      <c r="CY254" s="42">
        <v>0</v>
      </c>
      <c r="CZ254" s="41">
        <v>0</v>
      </c>
      <c r="DA254" s="42">
        <v>0</v>
      </c>
      <c r="DB254" s="41">
        <v>0</v>
      </c>
      <c r="DC254" s="42">
        <v>0</v>
      </c>
      <c r="DD254" s="41">
        <v>0</v>
      </c>
      <c r="DE254" s="42">
        <v>0</v>
      </c>
      <c r="DF254" s="41">
        <v>0</v>
      </c>
      <c r="DG254" s="42">
        <v>0</v>
      </c>
      <c r="DH254" s="41">
        <v>0</v>
      </c>
      <c r="DI254" s="42">
        <v>0</v>
      </c>
      <c r="DJ254" s="41">
        <v>0</v>
      </c>
      <c r="DK254" s="42">
        <v>0</v>
      </c>
      <c r="DL254" s="41">
        <v>0</v>
      </c>
      <c r="DM254" s="42">
        <v>0</v>
      </c>
      <c r="DN254" s="41">
        <v>0</v>
      </c>
      <c r="DO254" s="42">
        <v>0</v>
      </c>
      <c r="DP254" s="43">
        <v>0</v>
      </c>
      <c r="DQ254" s="3"/>
      <c r="DR254" s="34"/>
      <c r="DS254" s="3"/>
      <c r="DT254" s="40">
        <v>0</v>
      </c>
      <c r="DU254" s="41">
        <v>0</v>
      </c>
      <c r="DV254" s="42">
        <v>0</v>
      </c>
      <c r="DW254" s="41">
        <v>0</v>
      </c>
      <c r="DX254" s="42">
        <v>0</v>
      </c>
      <c r="DY254" s="41">
        <v>0</v>
      </c>
      <c r="DZ254" s="42">
        <v>0</v>
      </c>
      <c r="EA254" s="41">
        <v>0</v>
      </c>
      <c r="EB254" s="42">
        <v>0</v>
      </c>
      <c r="EC254" s="41">
        <v>0</v>
      </c>
      <c r="ED254" s="42">
        <v>0</v>
      </c>
      <c r="EE254" s="41">
        <v>0</v>
      </c>
      <c r="EF254" s="42">
        <v>0</v>
      </c>
      <c r="EG254" s="41">
        <v>0</v>
      </c>
      <c r="EH254" s="42">
        <v>0</v>
      </c>
      <c r="EI254" s="41">
        <v>0</v>
      </c>
      <c r="EJ254" s="42">
        <v>0</v>
      </c>
      <c r="EK254" s="41">
        <v>0</v>
      </c>
      <c r="EL254" s="42">
        <v>0</v>
      </c>
      <c r="EM254" s="41">
        <v>0</v>
      </c>
      <c r="EN254" s="42">
        <v>0</v>
      </c>
      <c r="EO254" s="41">
        <v>0</v>
      </c>
      <c r="EP254" s="42">
        <v>0</v>
      </c>
      <c r="EQ254" s="41">
        <v>0</v>
      </c>
      <c r="ER254" s="42">
        <v>0</v>
      </c>
      <c r="ES254" s="41">
        <v>0</v>
      </c>
      <c r="ET254" s="42">
        <v>0</v>
      </c>
      <c r="EU254" s="41">
        <v>0</v>
      </c>
      <c r="EV254" s="42">
        <v>0</v>
      </c>
      <c r="EW254" s="41">
        <v>0</v>
      </c>
      <c r="EX254" s="42">
        <v>0</v>
      </c>
      <c r="EY254" s="41">
        <v>0</v>
      </c>
      <c r="EZ254" s="42">
        <v>0</v>
      </c>
      <c r="FA254" s="41">
        <v>0</v>
      </c>
      <c r="FB254" s="42">
        <v>0</v>
      </c>
      <c r="FC254" s="43">
        <v>0</v>
      </c>
      <c r="FD254" s="3"/>
      <c r="FE254" s="35"/>
      <c r="FF254" s="3"/>
      <c r="FG254" s="36"/>
      <c r="FI254" s="44" t="b">
        <v>1</v>
      </c>
    </row>
    <row r="255" spans="1:165" hidden="1" outlineLevel="1">
      <c r="B255" s="45">
        <v>242</v>
      </c>
      <c r="C255" s="74" t="s">
        <v>93</v>
      </c>
      <c r="E255" s="47">
        <v>0</v>
      </c>
      <c r="F255" s="48">
        <v>0</v>
      </c>
      <c r="G255" s="49">
        <v>0</v>
      </c>
      <c r="H255" s="48">
        <v>0</v>
      </c>
      <c r="I255" s="49">
        <v>0</v>
      </c>
      <c r="J255" s="48">
        <v>0</v>
      </c>
      <c r="K255" s="49">
        <v>0</v>
      </c>
      <c r="L255" s="48">
        <v>0</v>
      </c>
      <c r="M255" s="49">
        <v>0</v>
      </c>
      <c r="N255" s="48">
        <v>0</v>
      </c>
      <c r="O255" s="49">
        <v>0</v>
      </c>
      <c r="P255" s="48">
        <v>0</v>
      </c>
      <c r="Q255" s="49">
        <v>0</v>
      </c>
      <c r="R255" s="48">
        <v>0</v>
      </c>
      <c r="S255" s="49">
        <v>0</v>
      </c>
      <c r="T255" s="48">
        <v>0</v>
      </c>
      <c r="U255" s="49">
        <v>0</v>
      </c>
      <c r="V255" s="48">
        <v>0</v>
      </c>
      <c r="W255" s="49">
        <v>0</v>
      </c>
      <c r="X255" s="48">
        <v>0</v>
      </c>
      <c r="Y255" s="49">
        <v>0</v>
      </c>
      <c r="Z255" s="48">
        <v>0</v>
      </c>
      <c r="AA255" s="49">
        <v>0</v>
      </c>
      <c r="AB255" s="48">
        <v>0</v>
      </c>
      <c r="AC255" s="49">
        <v>0</v>
      </c>
      <c r="AD255" s="48">
        <v>0</v>
      </c>
      <c r="AE255" s="49">
        <v>0</v>
      </c>
      <c r="AF255" s="48">
        <v>0</v>
      </c>
      <c r="AG255" s="49">
        <v>0</v>
      </c>
      <c r="AH255" s="48">
        <v>0</v>
      </c>
      <c r="AI255" s="49">
        <v>0</v>
      </c>
      <c r="AJ255" s="48">
        <v>0</v>
      </c>
      <c r="AK255" s="49">
        <v>0</v>
      </c>
      <c r="AL255" s="48">
        <v>0</v>
      </c>
      <c r="AM255" s="49">
        <v>0</v>
      </c>
      <c r="AN255" s="50">
        <v>0</v>
      </c>
      <c r="AO255" s="3"/>
      <c r="AP255" s="21"/>
      <c r="AQ255" s="3"/>
      <c r="AR255" s="47">
        <v>0</v>
      </c>
      <c r="AS255" s="48">
        <v>0</v>
      </c>
      <c r="AT255" s="49">
        <v>0</v>
      </c>
      <c r="AU255" s="48">
        <v>0</v>
      </c>
      <c r="AV255" s="49">
        <v>0</v>
      </c>
      <c r="AW255" s="48">
        <v>0</v>
      </c>
      <c r="AX255" s="49">
        <v>0</v>
      </c>
      <c r="AY255" s="48">
        <v>0</v>
      </c>
      <c r="AZ255" s="49">
        <v>0</v>
      </c>
      <c r="BA255" s="48">
        <v>0</v>
      </c>
      <c r="BB255" s="49">
        <v>0</v>
      </c>
      <c r="BC255" s="48">
        <v>0</v>
      </c>
      <c r="BD255" s="49">
        <v>0</v>
      </c>
      <c r="BE255" s="48">
        <v>0</v>
      </c>
      <c r="BF255" s="49">
        <v>0</v>
      </c>
      <c r="BG255" s="48">
        <v>0</v>
      </c>
      <c r="BH255" s="49">
        <v>0</v>
      </c>
      <c r="BI255" s="48">
        <v>0</v>
      </c>
      <c r="BJ255" s="49">
        <v>0</v>
      </c>
      <c r="BK255" s="48">
        <v>0</v>
      </c>
      <c r="BL255" s="49">
        <v>0</v>
      </c>
      <c r="BM255" s="48">
        <v>0</v>
      </c>
      <c r="BN255" s="49">
        <v>0</v>
      </c>
      <c r="BO255" s="48">
        <v>0</v>
      </c>
      <c r="BP255" s="49">
        <v>0</v>
      </c>
      <c r="BQ255" s="48">
        <v>0</v>
      </c>
      <c r="BR255" s="49">
        <v>0</v>
      </c>
      <c r="BS255" s="48">
        <v>0</v>
      </c>
      <c r="BT255" s="49">
        <v>0</v>
      </c>
      <c r="BU255" s="48">
        <v>0</v>
      </c>
      <c r="BV255" s="49">
        <v>0</v>
      </c>
      <c r="BW255" s="48">
        <v>0</v>
      </c>
      <c r="BX255" s="49">
        <v>0</v>
      </c>
      <c r="BY255" s="48">
        <v>0</v>
      </c>
      <c r="BZ255" s="49">
        <v>0</v>
      </c>
      <c r="CA255" s="50">
        <v>0</v>
      </c>
      <c r="CB255" s="3"/>
      <c r="CC255" s="32"/>
      <c r="CD255" s="3"/>
      <c r="CE255" s="33"/>
      <c r="CF255" s="3"/>
      <c r="CG255" s="47">
        <v>0</v>
      </c>
      <c r="CH255" s="48">
        <v>0</v>
      </c>
      <c r="CI255" s="49">
        <v>0</v>
      </c>
      <c r="CJ255" s="48">
        <v>0</v>
      </c>
      <c r="CK255" s="49">
        <v>0</v>
      </c>
      <c r="CL255" s="48">
        <v>0</v>
      </c>
      <c r="CM255" s="49">
        <v>0</v>
      </c>
      <c r="CN255" s="48">
        <v>0</v>
      </c>
      <c r="CO255" s="49">
        <v>0</v>
      </c>
      <c r="CP255" s="48">
        <v>0</v>
      </c>
      <c r="CQ255" s="49">
        <v>0</v>
      </c>
      <c r="CR255" s="48">
        <v>0</v>
      </c>
      <c r="CS255" s="49">
        <v>0</v>
      </c>
      <c r="CT255" s="48">
        <v>0</v>
      </c>
      <c r="CU255" s="49">
        <v>0</v>
      </c>
      <c r="CV255" s="48">
        <v>0</v>
      </c>
      <c r="CW255" s="49">
        <v>0</v>
      </c>
      <c r="CX255" s="48">
        <v>0</v>
      </c>
      <c r="CY255" s="49">
        <v>0</v>
      </c>
      <c r="CZ255" s="48">
        <v>0</v>
      </c>
      <c r="DA255" s="49">
        <v>0</v>
      </c>
      <c r="DB255" s="48">
        <v>0</v>
      </c>
      <c r="DC255" s="49">
        <v>0</v>
      </c>
      <c r="DD255" s="48">
        <v>0</v>
      </c>
      <c r="DE255" s="49">
        <v>0</v>
      </c>
      <c r="DF255" s="48">
        <v>0</v>
      </c>
      <c r="DG255" s="49">
        <v>0</v>
      </c>
      <c r="DH255" s="48">
        <v>0</v>
      </c>
      <c r="DI255" s="49">
        <v>0</v>
      </c>
      <c r="DJ255" s="48">
        <v>0</v>
      </c>
      <c r="DK255" s="49">
        <v>0</v>
      </c>
      <c r="DL255" s="48">
        <v>0</v>
      </c>
      <c r="DM255" s="49">
        <v>0</v>
      </c>
      <c r="DN255" s="48">
        <v>0</v>
      </c>
      <c r="DO255" s="49">
        <v>0</v>
      </c>
      <c r="DP255" s="50">
        <v>0</v>
      </c>
      <c r="DQ255" s="3"/>
      <c r="DR255" s="34"/>
      <c r="DS255" s="3"/>
      <c r="DT255" s="47">
        <v>0</v>
      </c>
      <c r="DU255" s="48">
        <v>0</v>
      </c>
      <c r="DV255" s="49">
        <v>0</v>
      </c>
      <c r="DW255" s="48">
        <v>0</v>
      </c>
      <c r="DX255" s="49">
        <v>0</v>
      </c>
      <c r="DY255" s="48">
        <v>0</v>
      </c>
      <c r="DZ255" s="49">
        <v>0</v>
      </c>
      <c r="EA255" s="48">
        <v>0</v>
      </c>
      <c r="EB255" s="49">
        <v>0</v>
      </c>
      <c r="EC255" s="48">
        <v>0</v>
      </c>
      <c r="ED255" s="49">
        <v>0</v>
      </c>
      <c r="EE255" s="48">
        <v>0</v>
      </c>
      <c r="EF255" s="49">
        <v>0</v>
      </c>
      <c r="EG255" s="48">
        <v>0</v>
      </c>
      <c r="EH255" s="49">
        <v>0</v>
      </c>
      <c r="EI255" s="48">
        <v>0</v>
      </c>
      <c r="EJ255" s="49">
        <v>0</v>
      </c>
      <c r="EK255" s="48">
        <v>0</v>
      </c>
      <c r="EL255" s="49">
        <v>0</v>
      </c>
      <c r="EM255" s="48">
        <v>0</v>
      </c>
      <c r="EN255" s="49">
        <v>0</v>
      </c>
      <c r="EO255" s="48">
        <v>0</v>
      </c>
      <c r="EP255" s="49">
        <v>0</v>
      </c>
      <c r="EQ255" s="48">
        <v>0</v>
      </c>
      <c r="ER255" s="49">
        <v>0</v>
      </c>
      <c r="ES255" s="48">
        <v>0</v>
      </c>
      <c r="ET255" s="49">
        <v>0</v>
      </c>
      <c r="EU255" s="48">
        <v>0</v>
      </c>
      <c r="EV255" s="49">
        <v>0</v>
      </c>
      <c r="EW255" s="48">
        <v>0</v>
      </c>
      <c r="EX255" s="49">
        <v>0</v>
      </c>
      <c r="EY255" s="48">
        <v>0</v>
      </c>
      <c r="EZ255" s="49">
        <v>0</v>
      </c>
      <c r="FA255" s="48">
        <v>0</v>
      </c>
      <c r="FB255" s="49">
        <v>0</v>
      </c>
      <c r="FC255" s="50">
        <v>0</v>
      </c>
      <c r="FD255" s="3"/>
      <c r="FE255" s="35"/>
      <c r="FF255" s="3"/>
      <c r="FG255" s="36"/>
      <c r="FI255" s="51" t="b">
        <v>1</v>
      </c>
    </row>
    <row r="256" spans="1:165" hidden="1" outlineLevel="1">
      <c r="B256" s="59">
        <v>243</v>
      </c>
      <c r="C256" s="85" t="s">
        <v>94</v>
      </c>
      <c r="E256" s="61">
        <v>0</v>
      </c>
      <c r="F256" s="62">
        <v>0</v>
      </c>
      <c r="G256" s="63">
        <v>0</v>
      </c>
      <c r="H256" s="62">
        <v>0</v>
      </c>
      <c r="I256" s="63">
        <v>0</v>
      </c>
      <c r="J256" s="62">
        <v>0</v>
      </c>
      <c r="K256" s="63">
        <v>0</v>
      </c>
      <c r="L256" s="62">
        <v>0</v>
      </c>
      <c r="M256" s="63">
        <v>0</v>
      </c>
      <c r="N256" s="62">
        <v>0</v>
      </c>
      <c r="O256" s="63">
        <v>0</v>
      </c>
      <c r="P256" s="62">
        <v>0</v>
      </c>
      <c r="Q256" s="63">
        <v>0</v>
      </c>
      <c r="R256" s="62">
        <v>0</v>
      </c>
      <c r="S256" s="63">
        <v>0</v>
      </c>
      <c r="T256" s="62">
        <v>0</v>
      </c>
      <c r="U256" s="63">
        <v>0</v>
      </c>
      <c r="V256" s="62">
        <v>0</v>
      </c>
      <c r="W256" s="63">
        <v>0</v>
      </c>
      <c r="X256" s="62">
        <v>0</v>
      </c>
      <c r="Y256" s="63">
        <v>0</v>
      </c>
      <c r="Z256" s="62">
        <v>0</v>
      </c>
      <c r="AA256" s="63">
        <v>0</v>
      </c>
      <c r="AB256" s="62">
        <v>0</v>
      </c>
      <c r="AC256" s="63">
        <v>0</v>
      </c>
      <c r="AD256" s="62">
        <v>0</v>
      </c>
      <c r="AE256" s="63">
        <v>0</v>
      </c>
      <c r="AF256" s="62">
        <v>0</v>
      </c>
      <c r="AG256" s="63">
        <v>0</v>
      </c>
      <c r="AH256" s="62">
        <v>0</v>
      </c>
      <c r="AI256" s="63">
        <v>0</v>
      </c>
      <c r="AJ256" s="62">
        <v>0</v>
      </c>
      <c r="AK256" s="63">
        <v>0</v>
      </c>
      <c r="AL256" s="62">
        <v>0</v>
      </c>
      <c r="AM256" s="63">
        <v>0</v>
      </c>
      <c r="AN256" s="64">
        <v>0</v>
      </c>
      <c r="AO256" s="3"/>
      <c r="AP256" s="21"/>
      <c r="AQ256" s="3"/>
      <c r="AR256" s="61">
        <v>0</v>
      </c>
      <c r="AS256" s="62">
        <v>0</v>
      </c>
      <c r="AT256" s="63">
        <v>0</v>
      </c>
      <c r="AU256" s="62">
        <v>0</v>
      </c>
      <c r="AV256" s="63">
        <v>0</v>
      </c>
      <c r="AW256" s="62">
        <v>0</v>
      </c>
      <c r="AX256" s="63">
        <v>0</v>
      </c>
      <c r="AY256" s="62">
        <v>0</v>
      </c>
      <c r="AZ256" s="63">
        <v>0</v>
      </c>
      <c r="BA256" s="62">
        <v>0</v>
      </c>
      <c r="BB256" s="63">
        <v>0</v>
      </c>
      <c r="BC256" s="62">
        <v>0</v>
      </c>
      <c r="BD256" s="63">
        <v>0</v>
      </c>
      <c r="BE256" s="62">
        <v>0</v>
      </c>
      <c r="BF256" s="63">
        <v>0</v>
      </c>
      <c r="BG256" s="62">
        <v>0</v>
      </c>
      <c r="BH256" s="63">
        <v>0</v>
      </c>
      <c r="BI256" s="62">
        <v>0</v>
      </c>
      <c r="BJ256" s="63">
        <v>0</v>
      </c>
      <c r="BK256" s="62">
        <v>0</v>
      </c>
      <c r="BL256" s="63">
        <v>0</v>
      </c>
      <c r="BM256" s="62">
        <v>0</v>
      </c>
      <c r="BN256" s="63">
        <v>0</v>
      </c>
      <c r="BO256" s="62">
        <v>0</v>
      </c>
      <c r="BP256" s="63">
        <v>0</v>
      </c>
      <c r="BQ256" s="62">
        <v>0</v>
      </c>
      <c r="BR256" s="63">
        <v>0</v>
      </c>
      <c r="BS256" s="62">
        <v>0</v>
      </c>
      <c r="BT256" s="63">
        <v>0</v>
      </c>
      <c r="BU256" s="62">
        <v>0</v>
      </c>
      <c r="BV256" s="63">
        <v>0</v>
      </c>
      <c r="BW256" s="62">
        <v>0</v>
      </c>
      <c r="BX256" s="63">
        <v>0</v>
      </c>
      <c r="BY256" s="62">
        <v>0</v>
      </c>
      <c r="BZ256" s="63">
        <v>0</v>
      </c>
      <c r="CA256" s="64">
        <v>0</v>
      </c>
      <c r="CB256" s="3"/>
      <c r="CC256" s="32"/>
      <c r="CD256" s="3"/>
      <c r="CE256" s="33"/>
      <c r="CF256" s="3"/>
      <c r="CG256" s="61">
        <v>0</v>
      </c>
      <c r="CH256" s="62">
        <v>0</v>
      </c>
      <c r="CI256" s="63">
        <v>0</v>
      </c>
      <c r="CJ256" s="62">
        <v>0</v>
      </c>
      <c r="CK256" s="63">
        <v>0</v>
      </c>
      <c r="CL256" s="62">
        <v>0</v>
      </c>
      <c r="CM256" s="63">
        <v>0</v>
      </c>
      <c r="CN256" s="62">
        <v>0</v>
      </c>
      <c r="CO256" s="63">
        <v>0</v>
      </c>
      <c r="CP256" s="62">
        <v>0</v>
      </c>
      <c r="CQ256" s="63">
        <v>0</v>
      </c>
      <c r="CR256" s="62">
        <v>0</v>
      </c>
      <c r="CS256" s="63">
        <v>0</v>
      </c>
      <c r="CT256" s="62">
        <v>0</v>
      </c>
      <c r="CU256" s="63">
        <v>0</v>
      </c>
      <c r="CV256" s="62">
        <v>0</v>
      </c>
      <c r="CW256" s="63">
        <v>0</v>
      </c>
      <c r="CX256" s="62">
        <v>0</v>
      </c>
      <c r="CY256" s="63">
        <v>0</v>
      </c>
      <c r="CZ256" s="62">
        <v>0</v>
      </c>
      <c r="DA256" s="63">
        <v>0</v>
      </c>
      <c r="DB256" s="62">
        <v>0</v>
      </c>
      <c r="DC256" s="63">
        <v>0</v>
      </c>
      <c r="DD256" s="62">
        <v>0</v>
      </c>
      <c r="DE256" s="63">
        <v>0</v>
      </c>
      <c r="DF256" s="62">
        <v>0</v>
      </c>
      <c r="DG256" s="63">
        <v>0</v>
      </c>
      <c r="DH256" s="62">
        <v>0</v>
      </c>
      <c r="DI256" s="63">
        <v>0</v>
      </c>
      <c r="DJ256" s="62">
        <v>0</v>
      </c>
      <c r="DK256" s="63">
        <v>0</v>
      </c>
      <c r="DL256" s="62">
        <v>0</v>
      </c>
      <c r="DM256" s="63">
        <v>0</v>
      </c>
      <c r="DN256" s="62">
        <v>0</v>
      </c>
      <c r="DO256" s="63">
        <v>0</v>
      </c>
      <c r="DP256" s="64">
        <v>0</v>
      </c>
      <c r="DQ256" s="3"/>
      <c r="DR256" s="34"/>
      <c r="DS256" s="3"/>
      <c r="DT256" s="61">
        <v>0</v>
      </c>
      <c r="DU256" s="62">
        <v>0</v>
      </c>
      <c r="DV256" s="63">
        <v>0</v>
      </c>
      <c r="DW256" s="62">
        <v>0</v>
      </c>
      <c r="DX256" s="63">
        <v>0</v>
      </c>
      <c r="DY256" s="62">
        <v>0</v>
      </c>
      <c r="DZ256" s="63">
        <v>0</v>
      </c>
      <c r="EA256" s="62">
        <v>0</v>
      </c>
      <c r="EB256" s="63">
        <v>0</v>
      </c>
      <c r="EC256" s="62">
        <v>0</v>
      </c>
      <c r="ED256" s="63">
        <v>0</v>
      </c>
      <c r="EE256" s="62">
        <v>0</v>
      </c>
      <c r="EF256" s="63">
        <v>0</v>
      </c>
      <c r="EG256" s="62">
        <v>0</v>
      </c>
      <c r="EH256" s="63">
        <v>0</v>
      </c>
      <c r="EI256" s="62">
        <v>0</v>
      </c>
      <c r="EJ256" s="63">
        <v>0</v>
      </c>
      <c r="EK256" s="62">
        <v>0</v>
      </c>
      <c r="EL256" s="63">
        <v>0</v>
      </c>
      <c r="EM256" s="62">
        <v>0</v>
      </c>
      <c r="EN256" s="63">
        <v>0</v>
      </c>
      <c r="EO256" s="62">
        <v>0</v>
      </c>
      <c r="EP256" s="63">
        <v>0</v>
      </c>
      <c r="EQ256" s="62">
        <v>0</v>
      </c>
      <c r="ER256" s="63">
        <v>0</v>
      </c>
      <c r="ES256" s="62">
        <v>0</v>
      </c>
      <c r="ET256" s="63">
        <v>0</v>
      </c>
      <c r="EU256" s="62">
        <v>0</v>
      </c>
      <c r="EV256" s="63">
        <v>0</v>
      </c>
      <c r="EW256" s="62">
        <v>0</v>
      </c>
      <c r="EX256" s="63">
        <v>0</v>
      </c>
      <c r="EY256" s="62">
        <v>0</v>
      </c>
      <c r="EZ256" s="63">
        <v>0</v>
      </c>
      <c r="FA256" s="62">
        <v>0</v>
      </c>
      <c r="FB256" s="63">
        <v>0</v>
      </c>
      <c r="FC256" s="64">
        <v>0</v>
      </c>
      <c r="FD256" s="3"/>
      <c r="FE256" s="35"/>
      <c r="FF256" s="3"/>
      <c r="FG256" s="36"/>
      <c r="FI256" s="65" t="b">
        <v>1</v>
      </c>
    </row>
    <row r="257" spans="1:165" hidden="1" outlineLevel="1">
      <c r="B257" s="86">
        <v>244</v>
      </c>
      <c r="C257" s="87" t="s">
        <v>95</v>
      </c>
      <c r="E257" s="88">
        <v>0</v>
      </c>
      <c r="F257" s="89">
        <v>0</v>
      </c>
      <c r="G257" s="90">
        <v>0</v>
      </c>
      <c r="H257" s="89">
        <v>0</v>
      </c>
      <c r="I257" s="90">
        <v>0</v>
      </c>
      <c r="J257" s="89">
        <v>0</v>
      </c>
      <c r="K257" s="90">
        <v>0</v>
      </c>
      <c r="L257" s="89">
        <v>0</v>
      </c>
      <c r="M257" s="90">
        <v>0</v>
      </c>
      <c r="N257" s="89">
        <v>0</v>
      </c>
      <c r="O257" s="90">
        <v>0</v>
      </c>
      <c r="P257" s="89">
        <v>0</v>
      </c>
      <c r="Q257" s="90">
        <v>0</v>
      </c>
      <c r="R257" s="89">
        <v>0</v>
      </c>
      <c r="S257" s="90">
        <v>0</v>
      </c>
      <c r="T257" s="89">
        <v>0</v>
      </c>
      <c r="U257" s="90">
        <v>0</v>
      </c>
      <c r="V257" s="89">
        <v>0</v>
      </c>
      <c r="W257" s="90">
        <v>0</v>
      </c>
      <c r="X257" s="89">
        <v>0</v>
      </c>
      <c r="Y257" s="90">
        <v>0</v>
      </c>
      <c r="Z257" s="89">
        <v>0</v>
      </c>
      <c r="AA257" s="90">
        <v>0</v>
      </c>
      <c r="AB257" s="89">
        <v>0</v>
      </c>
      <c r="AC257" s="90">
        <v>0</v>
      </c>
      <c r="AD257" s="89">
        <v>0</v>
      </c>
      <c r="AE257" s="90">
        <v>0</v>
      </c>
      <c r="AF257" s="89">
        <v>0</v>
      </c>
      <c r="AG257" s="90">
        <v>0</v>
      </c>
      <c r="AH257" s="89">
        <v>0</v>
      </c>
      <c r="AI257" s="90">
        <v>0</v>
      </c>
      <c r="AJ257" s="89">
        <v>0</v>
      </c>
      <c r="AK257" s="90">
        <v>0</v>
      </c>
      <c r="AL257" s="89">
        <v>0</v>
      </c>
      <c r="AM257" s="90">
        <v>0</v>
      </c>
      <c r="AN257" s="91">
        <v>0</v>
      </c>
      <c r="AO257" s="3"/>
      <c r="AP257" s="21"/>
      <c r="AQ257" s="3"/>
      <c r="AR257" s="88">
        <v>0</v>
      </c>
      <c r="AS257" s="89">
        <v>0</v>
      </c>
      <c r="AT257" s="90">
        <v>0</v>
      </c>
      <c r="AU257" s="89">
        <v>0</v>
      </c>
      <c r="AV257" s="90">
        <v>0</v>
      </c>
      <c r="AW257" s="89">
        <v>0</v>
      </c>
      <c r="AX257" s="90">
        <v>0</v>
      </c>
      <c r="AY257" s="89">
        <v>0</v>
      </c>
      <c r="AZ257" s="90">
        <v>0</v>
      </c>
      <c r="BA257" s="89">
        <v>0</v>
      </c>
      <c r="BB257" s="90">
        <v>0</v>
      </c>
      <c r="BC257" s="89">
        <v>0</v>
      </c>
      <c r="BD257" s="90">
        <v>0</v>
      </c>
      <c r="BE257" s="89">
        <v>0</v>
      </c>
      <c r="BF257" s="90">
        <v>0</v>
      </c>
      <c r="BG257" s="89">
        <v>0</v>
      </c>
      <c r="BH257" s="90">
        <v>0</v>
      </c>
      <c r="BI257" s="89">
        <v>0</v>
      </c>
      <c r="BJ257" s="90">
        <v>0</v>
      </c>
      <c r="BK257" s="89">
        <v>0</v>
      </c>
      <c r="BL257" s="90">
        <v>0</v>
      </c>
      <c r="BM257" s="89">
        <v>0</v>
      </c>
      <c r="BN257" s="90">
        <v>0</v>
      </c>
      <c r="BO257" s="89">
        <v>0</v>
      </c>
      <c r="BP257" s="90">
        <v>0</v>
      </c>
      <c r="BQ257" s="89">
        <v>0</v>
      </c>
      <c r="BR257" s="90">
        <v>0</v>
      </c>
      <c r="BS257" s="89">
        <v>0</v>
      </c>
      <c r="BT257" s="90">
        <v>0</v>
      </c>
      <c r="BU257" s="89">
        <v>0</v>
      </c>
      <c r="BV257" s="90">
        <v>0</v>
      </c>
      <c r="BW257" s="89">
        <v>0</v>
      </c>
      <c r="BX257" s="90">
        <v>0</v>
      </c>
      <c r="BY257" s="89">
        <v>0</v>
      </c>
      <c r="BZ257" s="90">
        <v>0</v>
      </c>
      <c r="CA257" s="91">
        <v>0</v>
      </c>
      <c r="CB257" s="3"/>
      <c r="CC257" s="32"/>
      <c r="CD257" s="3"/>
      <c r="CE257" s="33"/>
      <c r="CF257" s="3"/>
      <c r="CG257" s="88">
        <v>0</v>
      </c>
      <c r="CH257" s="89">
        <v>0</v>
      </c>
      <c r="CI257" s="90">
        <v>0</v>
      </c>
      <c r="CJ257" s="89">
        <v>0</v>
      </c>
      <c r="CK257" s="90">
        <v>0</v>
      </c>
      <c r="CL257" s="89">
        <v>0</v>
      </c>
      <c r="CM257" s="90">
        <v>0</v>
      </c>
      <c r="CN257" s="89">
        <v>0</v>
      </c>
      <c r="CO257" s="90">
        <v>0</v>
      </c>
      <c r="CP257" s="89">
        <v>0</v>
      </c>
      <c r="CQ257" s="90">
        <v>0</v>
      </c>
      <c r="CR257" s="89">
        <v>0</v>
      </c>
      <c r="CS257" s="90">
        <v>0</v>
      </c>
      <c r="CT257" s="89">
        <v>0</v>
      </c>
      <c r="CU257" s="90">
        <v>0</v>
      </c>
      <c r="CV257" s="89">
        <v>0</v>
      </c>
      <c r="CW257" s="90">
        <v>0</v>
      </c>
      <c r="CX257" s="89">
        <v>0</v>
      </c>
      <c r="CY257" s="90">
        <v>0</v>
      </c>
      <c r="CZ257" s="89">
        <v>0</v>
      </c>
      <c r="DA257" s="90">
        <v>0</v>
      </c>
      <c r="DB257" s="89">
        <v>0</v>
      </c>
      <c r="DC257" s="90">
        <v>0</v>
      </c>
      <c r="DD257" s="89">
        <v>0</v>
      </c>
      <c r="DE257" s="90">
        <v>0</v>
      </c>
      <c r="DF257" s="89">
        <v>0</v>
      </c>
      <c r="DG257" s="90">
        <v>0</v>
      </c>
      <c r="DH257" s="89">
        <v>0</v>
      </c>
      <c r="DI257" s="90">
        <v>0</v>
      </c>
      <c r="DJ257" s="89">
        <v>0</v>
      </c>
      <c r="DK257" s="90">
        <v>0</v>
      </c>
      <c r="DL257" s="89">
        <v>0</v>
      </c>
      <c r="DM257" s="90">
        <v>0</v>
      </c>
      <c r="DN257" s="89">
        <v>0</v>
      </c>
      <c r="DO257" s="90">
        <v>0</v>
      </c>
      <c r="DP257" s="91">
        <v>0</v>
      </c>
      <c r="DQ257" s="3"/>
      <c r="DR257" s="34"/>
      <c r="DS257" s="3"/>
      <c r="DT257" s="88">
        <v>0</v>
      </c>
      <c r="DU257" s="89">
        <v>0</v>
      </c>
      <c r="DV257" s="90">
        <v>0</v>
      </c>
      <c r="DW257" s="89">
        <v>0</v>
      </c>
      <c r="DX257" s="90">
        <v>0</v>
      </c>
      <c r="DY257" s="89">
        <v>0</v>
      </c>
      <c r="DZ257" s="90">
        <v>0</v>
      </c>
      <c r="EA257" s="89">
        <v>0</v>
      </c>
      <c r="EB257" s="90">
        <v>0</v>
      </c>
      <c r="EC257" s="89">
        <v>0</v>
      </c>
      <c r="ED257" s="90">
        <v>0</v>
      </c>
      <c r="EE257" s="89">
        <v>0</v>
      </c>
      <c r="EF257" s="90">
        <v>0</v>
      </c>
      <c r="EG257" s="89">
        <v>0</v>
      </c>
      <c r="EH257" s="90">
        <v>0</v>
      </c>
      <c r="EI257" s="89">
        <v>0</v>
      </c>
      <c r="EJ257" s="90">
        <v>0</v>
      </c>
      <c r="EK257" s="89">
        <v>0</v>
      </c>
      <c r="EL257" s="90">
        <v>0</v>
      </c>
      <c r="EM257" s="89">
        <v>0</v>
      </c>
      <c r="EN257" s="90">
        <v>0</v>
      </c>
      <c r="EO257" s="89">
        <v>0</v>
      </c>
      <c r="EP257" s="90">
        <v>0</v>
      </c>
      <c r="EQ257" s="89">
        <v>0</v>
      </c>
      <c r="ER257" s="90">
        <v>0</v>
      </c>
      <c r="ES257" s="89">
        <v>0</v>
      </c>
      <c r="ET257" s="90">
        <v>0</v>
      </c>
      <c r="EU257" s="89">
        <v>0</v>
      </c>
      <c r="EV257" s="90">
        <v>0</v>
      </c>
      <c r="EW257" s="89">
        <v>0</v>
      </c>
      <c r="EX257" s="90">
        <v>0</v>
      </c>
      <c r="EY257" s="89">
        <v>0</v>
      </c>
      <c r="EZ257" s="90">
        <v>0</v>
      </c>
      <c r="FA257" s="89">
        <v>0</v>
      </c>
      <c r="FB257" s="90">
        <v>0</v>
      </c>
      <c r="FC257" s="91">
        <v>0</v>
      </c>
      <c r="FD257" s="3"/>
      <c r="FE257" s="35"/>
      <c r="FF257" s="3"/>
      <c r="FG257" s="36"/>
      <c r="FI257" s="92" t="b">
        <v>1</v>
      </c>
    </row>
    <row r="258" spans="1:165" hidden="1" outlineLevel="1">
      <c r="B258" s="38">
        <v>245</v>
      </c>
      <c r="C258" s="39" t="s">
        <v>96</v>
      </c>
      <c r="E258" s="40">
        <v>0</v>
      </c>
      <c r="F258" s="41">
        <v>0</v>
      </c>
      <c r="G258" s="42">
        <v>0</v>
      </c>
      <c r="H258" s="41">
        <v>0</v>
      </c>
      <c r="I258" s="42">
        <v>0</v>
      </c>
      <c r="J258" s="41">
        <v>0</v>
      </c>
      <c r="K258" s="42">
        <v>0</v>
      </c>
      <c r="L258" s="41">
        <v>0</v>
      </c>
      <c r="M258" s="42">
        <v>0</v>
      </c>
      <c r="N258" s="41">
        <v>0</v>
      </c>
      <c r="O258" s="42">
        <v>0</v>
      </c>
      <c r="P258" s="41">
        <v>0</v>
      </c>
      <c r="Q258" s="42">
        <v>0</v>
      </c>
      <c r="R258" s="41">
        <v>0</v>
      </c>
      <c r="S258" s="42">
        <v>0</v>
      </c>
      <c r="T258" s="41">
        <v>0</v>
      </c>
      <c r="U258" s="42">
        <v>0</v>
      </c>
      <c r="V258" s="41">
        <v>0</v>
      </c>
      <c r="W258" s="42">
        <v>0</v>
      </c>
      <c r="X258" s="41">
        <v>0</v>
      </c>
      <c r="Y258" s="42">
        <v>0</v>
      </c>
      <c r="Z258" s="41">
        <v>0</v>
      </c>
      <c r="AA258" s="42">
        <v>0</v>
      </c>
      <c r="AB258" s="41">
        <v>0</v>
      </c>
      <c r="AC258" s="42">
        <v>0</v>
      </c>
      <c r="AD258" s="41">
        <v>0</v>
      </c>
      <c r="AE258" s="42">
        <v>0</v>
      </c>
      <c r="AF258" s="41">
        <v>0</v>
      </c>
      <c r="AG258" s="42">
        <v>0</v>
      </c>
      <c r="AH258" s="41">
        <v>0</v>
      </c>
      <c r="AI258" s="42">
        <v>0</v>
      </c>
      <c r="AJ258" s="41">
        <v>0</v>
      </c>
      <c r="AK258" s="42">
        <v>0</v>
      </c>
      <c r="AL258" s="41">
        <v>0</v>
      </c>
      <c r="AM258" s="42">
        <v>0</v>
      </c>
      <c r="AN258" s="43">
        <v>0</v>
      </c>
      <c r="AO258" s="3"/>
      <c r="AP258" s="21"/>
      <c r="AQ258" s="3"/>
      <c r="AR258" s="40">
        <v>0</v>
      </c>
      <c r="AS258" s="41">
        <v>0</v>
      </c>
      <c r="AT258" s="42">
        <v>0</v>
      </c>
      <c r="AU258" s="41">
        <v>0</v>
      </c>
      <c r="AV258" s="42">
        <v>0</v>
      </c>
      <c r="AW258" s="41">
        <v>0</v>
      </c>
      <c r="AX258" s="42">
        <v>0</v>
      </c>
      <c r="AY258" s="41">
        <v>0</v>
      </c>
      <c r="AZ258" s="42">
        <v>0</v>
      </c>
      <c r="BA258" s="41">
        <v>0</v>
      </c>
      <c r="BB258" s="42">
        <v>0</v>
      </c>
      <c r="BC258" s="41">
        <v>0</v>
      </c>
      <c r="BD258" s="42">
        <v>0</v>
      </c>
      <c r="BE258" s="41">
        <v>0</v>
      </c>
      <c r="BF258" s="42">
        <v>0</v>
      </c>
      <c r="BG258" s="41">
        <v>0</v>
      </c>
      <c r="BH258" s="42">
        <v>0</v>
      </c>
      <c r="BI258" s="41">
        <v>0</v>
      </c>
      <c r="BJ258" s="42">
        <v>0</v>
      </c>
      <c r="BK258" s="41">
        <v>0</v>
      </c>
      <c r="BL258" s="42">
        <v>0</v>
      </c>
      <c r="BM258" s="41">
        <v>0</v>
      </c>
      <c r="BN258" s="42">
        <v>0</v>
      </c>
      <c r="BO258" s="41">
        <v>0</v>
      </c>
      <c r="BP258" s="42">
        <v>0</v>
      </c>
      <c r="BQ258" s="41">
        <v>0</v>
      </c>
      <c r="BR258" s="42">
        <v>0</v>
      </c>
      <c r="BS258" s="41">
        <v>0</v>
      </c>
      <c r="BT258" s="42">
        <v>0</v>
      </c>
      <c r="BU258" s="41">
        <v>0</v>
      </c>
      <c r="BV258" s="42">
        <v>0</v>
      </c>
      <c r="BW258" s="41">
        <v>0</v>
      </c>
      <c r="BX258" s="42">
        <v>0</v>
      </c>
      <c r="BY258" s="41">
        <v>0</v>
      </c>
      <c r="BZ258" s="42">
        <v>0</v>
      </c>
      <c r="CA258" s="43">
        <v>0</v>
      </c>
      <c r="CB258" s="3"/>
      <c r="CC258" s="32"/>
      <c r="CD258" s="3"/>
      <c r="CE258" s="33"/>
      <c r="CF258" s="3"/>
      <c r="CG258" s="40">
        <v>0</v>
      </c>
      <c r="CH258" s="41">
        <v>0</v>
      </c>
      <c r="CI258" s="42">
        <v>0</v>
      </c>
      <c r="CJ258" s="41">
        <v>0</v>
      </c>
      <c r="CK258" s="42">
        <v>0</v>
      </c>
      <c r="CL258" s="41">
        <v>0</v>
      </c>
      <c r="CM258" s="42">
        <v>0</v>
      </c>
      <c r="CN258" s="41">
        <v>0</v>
      </c>
      <c r="CO258" s="42">
        <v>0</v>
      </c>
      <c r="CP258" s="41">
        <v>0</v>
      </c>
      <c r="CQ258" s="42">
        <v>0</v>
      </c>
      <c r="CR258" s="41">
        <v>0</v>
      </c>
      <c r="CS258" s="42">
        <v>0</v>
      </c>
      <c r="CT258" s="41">
        <v>0</v>
      </c>
      <c r="CU258" s="42">
        <v>0</v>
      </c>
      <c r="CV258" s="41">
        <v>0</v>
      </c>
      <c r="CW258" s="42">
        <v>0</v>
      </c>
      <c r="CX258" s="41">
        <v>0</v>
      </c>
      <c r="CY258" s="42">
        <v>0</v>
      </c>
      <c r="CZ258" s="41">
        <v>0</v>
      </c>
      <c r="DA258" s="42">
        <v>0</v>
      </c>
      <c r="DB258" s="41">
        <v>0</v>
      </c>
      <c r="DC258" s="42">
        <v>0</v>
      </c>
      <c r="DD258" s="41">
        <v>0</v>
      </c>
      <c r="DE258" s="42">
        <v>0</v>
      </c>
      <c r="DF258" s="41">
        <v>0</v>
      </c>
      <c r="DG258" s="42">
        <v>0</v>
      </c>
      <c r="DH258" s="41">
        <v>0</v>
      </c>
      <c r="DI258" s="42">
        <v>0</v>
      </c>
      <c r="DJ258" s="41">
        <v>0</v>
      </c>
      <c r="DK258" s="42">
        <v>0</v>
      </c>
      <c r="DL258" s="41">
        <v>0</v>
      </c>
      <c r="DM258" s="42">
        <v>0</v>
      </c>
      <c r="DN258" s="41">
        <v>0</v>
      </c>
      <c r="DO258" s="42">
        <v>0</v>
      </c>
      <c r="DP258" s="43">
        <v>0</v>
      </c>
      <c r="DQ258" s="3"/>
      <c r="DR258" s="34"/>
      <c r="DS258" s="3"/>
      <c r="DT258" s="40">
        <v>0</v>
      </c>
      <c r="DU258" s="41">
        <v>0</v>
      </c>
      <c r="DV258" s="42">
        <v>0</v>
      </c>
      <c r="DW258" s="41">
        <v>0</v>
      </c>
      <c r="DX258" s="42">
        <v>0</v>
      </c>
      <c r="DY258" s="41">
        <v>0</v>
      </c>
      <c r="DZ258" s="42">
        <v>0</v>
      </c>
      <c r="EA258" s="41">
        <v>0</v>
      </c>
      <c r="EB258" s="42">
        <v>0</v>
      </c>
      <c r="EC258" s="41">
        <v>0</v>
      </c>
      <c r="ED258" s="42">
        <v>0</v>
      </c>
      <c r="EE258" s="41">
        <v>0</v>
      </c>
      <c r="EF258" s="42">
        <v>0</v>
      </c>
      <c r="EG258" s="41">
        <v>0</v>
      </c>
      <c r="EH258" s="42">
        <v>0</v>
      </c>
      <c r="EI258" s="41">
        <v>0</v>
      </c>
      <c r="EJ258" s="42">
        <v>0</v>
      </c>
      <c r="EK258" s="41">
        <v>0</v>
      </c>
      <c r="EL258" s="42">
        <v>0</v>
      </c>
      <c r="EM258" s="41">
        <v>0</v>
      </c>
      <c r="EN258" s="42">
        <v>0</v>
      </c>
      <c r="EO258" s="41">
        <v>0</v>
      </c>
      <c r="EP258" s="42">
        <v>0</v>
      </c>
      <c r="EQ258" s="41">
        <v>0</v>
      </c>
      <c r="ER258" s="42">
        <v>0</v>
      </c>
      <c r="ES258" s="41">
        <v>0</v>
      </c>
      <c r="ET258" s="42">
        <v>0</v>
      </c>
      <c r="EU258" s="41">
        <v>0</v>
      </c>
      <c r="EV258" s="42">
        <v>0</v>
      </c>
      <c r="EW258" s="41">
        <v>0</v>
      </c>
      <c r="EX258" s="42">
        <v>0</v>
      </c>
      <c r="EY258" s="41">
        <v>0</v>
      </c>
      <c r="EZ258" s="42">
        <v>0</v>
      </c>
      <c r="FA258" s="41">
        <v>0</v>
      </c>
      <c r="FB258" s="42">
        <v>0</v>
      </c>
      <c r="FC258" s="43">
        <v>0</v>
      </c>
      <c r="FD258" s="3"/>
      <c r="FE258" s="35"/>
      <c r="FF258" s="3"/>
      <c r="FG258" s="36"/>
      <c r="FI258" s="44" t="b">
        <v>1</v>
      </c>
    </row>
    <row r="259" spans="1:165" hidden="1" outlineLevel="1">
      <c r="B259" s="75">
        <v>246</v>
      </c>
      <c r="C259" s="83" t="s">
        <v>97</v>
      </c>
      <c r="E259" s="77">
        <v>0</v>
      </c>
      <c r="F259" s="78">
        <v>0</v>
      </c>
      <c r="G259" s="79">
        <v>0</v>
      </c>
      <c r="H259" s="78">
        <v>0</v>
      </c>
      <c r="I259" s="79">
        <v>0</v>
      </c>
      <c r="J259" s="78">
        <v>0</v>
      </c>
      <c r="K259" s="79">
        <v>0</v>
      </c>
      <c r="L259" s="78">
        <v>0</v>
      </c>
      <c r="M259" s="79">
        <v>0</v>
      </c>
      <c r="N259" s="78">
        <v>0</v>
      </c>
      <c r="O259" s="79">
        <v>0</v>
      </c>
      <c r="P259" s="78">
        <v>0</v>
      </c>
      <c r="Q259" s="79">
        <v>0</v>
      </c>
      <c r="R259" s="78">
        <v>0</v>
      </c>
      <c r="S259" s="79">
        <v>0</v>
      </c>
      <c r="T259" s="78">
        <v>0</v>
      </c>
      <c r="U259" s="79">
        <v>0</v>
      </c>
      <c r="V259" s="78">
        <v>0</v>
      </c>
      <c r="W259" s="79">
        <v>0</v>
      </c>
      <c r="X259" s="78">
        <v>0</v>
      </c>
      <c r="Y259" s="79">
        <v>0</v>
      </c>
      <c r="Z259" s="78">
        <v>0</v>
      </c>
      <c r="AA259" s="79">
        <v>0</v>
      </c>
      <c r="AB259" s="78">
        <v>0</v>
      </c>
      <c r="AC259" s="79">
        <v>0</v>
      </c>
      <c r="AD259" s="78">
        <v>0</v>
      </c>
      <c r="AE259" s="79">
        <v>0</v>
      </c>
      <c r="AF259" s="78">
        <v>0</v>
      </c>
      <c r="AG259" s="79">
        <v>0</v>
      </c>
      <c r="AH259" s="78">
        <v>0</v>
      </c>
      <c r="AI259" s="79">
        <v>0</v>
      </c>
      <c r="AJ259" s="78">
        <v>0</v>
      </c>
      <c r="AK259" s="79">
        <v>0</v>
      </c>
      <c r="AL259" s="78">
        <v>0</v>
      </c>
      <c r="AM259" s="79">
        <v>0</v>
      </c>
      <c r="AN259" s="80">
        <v>0</v>
      </c>
      <c r="AO259" s="3"/>
      <c r="AP259" s="21"/>
      <c r="AQ259" s="3"/>
      <c r="AR259" s="77">
        <v>0</v>
      </c>
      <c r="AS259" s="78">
        <v>0</v>
      </c>
      <c r="AT259" s="79">
        <v>0</v>
      </c>
      <c r="AU259" s="78">
        <v>0</v>
      </c>
      <c r="AV259" s="79">
        <v>0</v>
      </c>
      <c r="AW259" s="78">
        <v>0</v>
      </c>
      <c r="AX259" s="79">
        <v>0</v>
      </c>
      <c r="AY259" s="78">
        <v>0</v>
      </c>
      <c r="AZ259" s="79">
        <v>0</v>
      </c>
      <c r="BA259" s="78">
        <v>0</v>
      </c>
      <c r="BB259" s="79">
        <v>0</v>
      </c>
      <c r="BC259" s="78">
        <v>0</v>
      </c>
      <c r="BD259" s="79">
        <v>0</v>
      </c>
      <c r="BE259" s="78">
        <v>0</v>
      </c>
      <c r="BF259" s="79">
        <v>0</v>
      </c>
      <c r="BG259" s="78">
        <v>0</v>
      </c>
      <c r="BH259" s="79">
        <v>0</v>
      </c>
      <c r="BI259" s="78">
        <v>0</v>
      </c>
      <c r="BJ259" s="79">
        <v>0</v>
      </c>
      <c r="BK259" s="78">
        <v>0</v>
      </c>
      <c r="BL259" s="79">
        <v>0</v>
      </c>
      <c r="BM259" s="78">
        <v>0</v>
      </c>
      <c r="BN259" s="79">
        <v>0</v>
      </c>
      <c r="BO259" s="78">
        <v>0</v>
      </c>
      <c r="BP259" s="79">
        <v>0</v>
      </c>
      <c r="BQ259" s="78">
        <v>0</v>
      </c>
      <c r="BR259" s="79">
        <v>0</v>
      </c>
      <c r="BS259" s="78">
        <v>0</v>
      </c>
      <c r="BT259" s="79">
        <v>0</v>
      </c>
      <c r="BU259" s="78">
        <v>0</v>
      </c>
      <c r="BV259" s="79">
        <v>0</v>
      </c>
      <c r="BW259" s="78">
        <v>0</v>
      </c>
      <c r="BX259" s="79">
        <v>0</v>
      </c>
      <c r="BY259" s="78">
        <v>0</v>
      </c>
      <c r="BZ259" s="79">
        <v>0</v>
      </c>
      <c r="CA259" s="80">
        <v>0</v>
      </c>
      <c r="CB259" s="3"/>
      <c r="CC259" s="32"/>
      <c r="CD259" s="3"/>
      <c r="CE259" s="33"/>
      <c r="CF259" s="3"/>
      <c r="CG259" s="77">
        <v>0</v>
      </c>
      <c r="CH259" s="78">
        <v>0</v>
      </c>
      <c r="CI259" s="79">
        <v>0</v>
      </c>
      <c r="CJ259" s="78">
        <v>0</v>
      </c>
      <c r="CK259" s="79">
        <v>0</v>
      </c>
      <c r="CL259" s="78">
        <v>0</v>
      </c>
      <c r="CM259" s="79">
        <v>0</v>
      </c>
      <c r="CN259" s="78">
        <v>0</v>
      </c>
      <c r="CO259" s="79">
        <v>0</v>
      </c>
      <c r="CP259" s="78">
        <v>0</v>
      </c>
      <c r="CQ259" s="79">
        <v>0</v>
      </c>
      <c r="CR259" s="78">
        <v>0</v>
      </c>
      <c r="CS259" s="79">
        <v>0</v>
      </c>
      <c r="CT259" s="78">
        <v>0</v>
      </c>
      <c r="CU259" s="79">
        <v>0</v>
      </c>
      <c r="CV259" s="78">
        <v>0</v>
      </c>
      <c r="CW259" s="79">
        <v>0</v>
      </c>
      <c r="CX259" s="78">
        <v>0</v>
      </c>
      <c r="CY259" s="79">
        <v>0</v>
      </c>
      <c r="CZ259" s="78">
        <v>0</v>
      </c>
      <c r="DA259" s="79">
        <v>0</v>
      </c>
      <c r="DB259" s="78">
        <v>0</v>
      </c>
      <c r="DC259" s="79">
        <v>0</v>
      </c>
      <c r="DD259" s="78">
        <v>0</v>
      </c>
      <c r="DE259" s="79">
        <v>0</v>
      </c>
      <c r="DF259" s="78">
        <v>0</v>
      </c>
      <c r="DG259" s="79">
        <v>0</v>
      </c>
      <c r="DH259" s="78">
        <v>0</v>
      </c>
      <c r="DI259" s="79">
        <v>0</v>
      </c>
      <c r="DJ259" s="78">
        <v>0</v>
      </c>
      <c r="DK259" s="79">
        <v>0</v>
      </c>
      <c r="DL259" s="78">
        <v>0</v>
      </c>
      <c r="DM259" s="79">
        <v>0</v>
      </c>
      <c r="DN259" s="78">
        <v>0</v>
      </c>
      <c r="DO259" s="79">
        <v>0</v>
      </c>
      <c r="DP259" s="80">
        <v>0</v>
      </c>
      <c r="DQ259" s="3"/>
      <c r="DR259" s="34"/>
      <c r="DS259" s="3"/>
      <c r="DT259" s="77">
        <v>0</v>
      </c>
      <c r="DU259" s="78">
        <v>0</v>
      </c>
      <c r="DV259" s="79">
        <v>0</v>
      </c>
      <c r="DW259" s="78">
        <v>0</v>
      </c>
      <c r="DX259" s="79">
        <v>0</v>
      </c>
      <c r="DY259" s="78">
        <v>0</v>
      </c>
      <c r="DZ259" s="79">
        <v>0</v>
      </c>
      <c r="EA259" s="78">
        <v>0</v>
      </c>
      <c r="EB259" s="79">
        <v>0</v>
      </c>
      <c r="EC259" s="78">
        <v>0</v>
      </c>
      <c r="ED259" s="79">
        <v>0</v>
      </c>
      <c r="EE259" s="78">
        <v>0</v>
      </c>
      <c r="EF259" s="79">
        <v>0</v>
      </c>
      <c r="EG259" s="78">
        <v>0</v>
      </c>
      <c r="EH259" s="79">
        <v>0</v>
      </c>
      <c r="EI259" s="78">
        <v>0</v>
      </c>
      <c r="EJ259" s="79">
        <v>0</v>
      </c>
      <c r="EK259" s="78">
        <v>0</v>
      </c>
      <c r="EL259" s="79">
        <v>0</v>
      </c>
      <c r="EM259" s="78">
        <v>0</v>
      </c>
      <c r="EN259" s="79">
        <v>0</v>
      </c>
      <c r="EO259" s="78">
        <v>0</v>
      </c>
      <c r="EP259" s="79">
        <v>0</v>
      </c>
      <c r="EQ259" s="78">
        <v>0</v>
      </c>
      <c r="ER259" s="79">
        <v>0</v>
      </c>
      <c r="ES259" s="78">
        <v>0</v>
      </c>
      <c r="ET259" s="79">
        <v>0</v>
      </c>
      <c r="EU259" s="78">
        <v>0</v>
      </c>
      <c r="EV259" s="79">
        <v>0</v>
      </c>
      <c r="EW259" s="78">
        <v>0</v>
      </c>
      <c r="EX259" s="79">
        <v>0</v>
      </c>
      <c r="EY259" s="78">
        <v>0</v>
      </c>
      <c r="EZ259" s="79">
        <v>0</v>
      </c>
      <c r="FA259" s="78">
        <v>0</v>
      </c>
      <c r="FB259" s="79">
        <v>0</v>
      </c>
      <c r="FC259" s="80">
        <v>0</v>
      </c>
      <c r="FD259" s="3"/>
      <c r="FE259" s="35"/>
      <c r="FF259" s="3"/>
      <c r="FG259" s="36"/>
      <c r="FI259" s="81" t="b">
        <v>1</v>
      </c>
    </row>
    <row r="260" spans="1:165">
      <c r="B260" s="98" t="s">
        <v>104</v>
      </c>
      <c r="C260" s="99"/>
      <c r="E260" s="95">
        <v>-121743</v>
      </c>
      <c r="F260" s="95">
        <v>-112473</v>
      </c>
      <c r="G260" s="95">
        <v>41016</v>
      </c>
      <c r="H260" s="95">
        <v>74037</v>
      </c>
      <c r="I260" s="95">
        <v>74037</v>
      </c>
      <c r="J260" s="95">
        <v>74037</v>
      </c>
      <c r="K260" s="95">
        <v>509962</v>
      </c>
      <c r="L260" s="95">
        <v>509962</v>
      </c>
      <c r="M260" s="95">
        <v>707203</v>
      </c>
      <c r="N260" s="95">
        <v>643638</v>
      </c>
      <c r="O260" s="95">
        <v>162336</v>
      </c>
      <c r="P260" s="95">
        <v>49418</v>
      </c>
      <c r="Q260" s="95">
        <v>70878</v>
      </c>
      <c r="R260" s="95">
        <v>70670</v>
      </c>
      <c r="S260" s="95">
        <v>70670</v>
      </c>
      <c r="T260" s="95">
        <v>50051</v>
      </c>
      <c r="U260" s="95">
        <v>4380</v>
      </c>
      <c r="V260" s="95">
        <v>4380</v>
      </c>
      <c r="W260" s="95">
        <v>4380</v>
      </c>
      <c r="X260" s="95">
        <v>4380</v>
      </c>
      <c r="Y260" s="95">
        <v>0</v>
      </c>
      <c r="Z260" s="95">
        <v>0</v>
      </c>
      <c r="AA260" s="95">
        <v>0</v>
      </c>
      <c r="AB260" s="95">
        <v>0</v>
      </c>
      <c r="AC260" s="95">
        <v>0</v>
      </c>
      <c r="AD260" s="95">
        <v>0</v>
      </c>
      <c r="AE260" s="95">
        <v>0</v>
      </c>
      <c r="AF260" s="95">
        <v>0</v>
      </c>
      <c r="AG260" s="95">
        <v>0</v>
      </c>
      <c r="AH260" s="95">
        <v>0</v>
      </c>
      <c r="AI260" s="95">
        <v>0</v>
      </c>
      <c r="AJ260" s="95">
        <v>0</v>
      </c>
      <c r="AK260" s="95">
        <v>0</v>
      </c>
      <c r="AL260" s="95">
        <v>0</v>
      </c>
      <c r="AM260" s="95">
        <v>0</v>
      </c>
      <c r="AN260" s="95">
        <v>0</v>
      </c>
      <c r="AO260" s="3"/>
      <c r="AP260" s="21"/>
      <c r="AQ260" s="3"/>
      <c r="AR260" s="95">
        <v>-50</v>
      </c>
      <c r="AS260" s="95">
        <v>-47</v>
      </c>
      <c r="AT260" s="95">
        <v>0</v>
      </c>
      <c r="AU260" s="95">
        <v>11</v>
      </c>
      <c r="AV260" s="95">
        <v>11</v>
      </c>
      <c r="AW260" s="95">
        <v>11</v>
      </c>
      <c r="AX260" s="95">
        <v>92</v>
      </c>
      <c r="AY260" s="95">
        <v>92</v>
      </c>
      <c r="AZ260" s="95">
        <v>140</v>
      </c>
      <c r="BA260" s="95">
        <v>115</v>
      </c>
      <c r="BB260" s="95">
        <v>27</v>
      </c>
      <c r="BC260" s="95">
        <v>8</v>
      </c>
      <c r="BD260" s="95">
        <v>3</v>
      </c>
      <c r="BE260" s="95">
        <v>3</v>
      </c>
      <c r="BF260" s="95">
        <v>3</v>
      </c>
      <c r="BG260" s="95">
        <v>3</v>
      </c>
      <c r="BH260" s="95">
        <v>3</v>
      </c>
      <c r="BI260" s="95">
        <v>3</v>
      </c>
      <c r="BJ260" s="95">
        <v>3</v>
      </c>
      <c r="BK260" s="95">
        <v>3</v>
      </c>
      <c r="BL260" s="95">
        <v>0</v>
      </c>
      <c r="BM260" s="95">
        <v>0</v>
      </c>
      <c r="BN260" s="95">
        <v>0</v>
      </c>
      <c r="BO260" s="95">
        <v>0</v>
      </c>
      <c r="BP260" s="95">
        <v>0</v>
      </c>
      <c r="BQ260" s="95">
        <v>0</v>
      </c>
      <c r="BR260" s="95">
        <v>0</v>
      </c>
      <c r="BS260" s="95">
        <v>0</v>
      </c>
      <c r="BT260" s="95">
        <v>0</v>
      </c>
      <c r="BU260" s="95">
        <v>0</v>
      </c>
      <c r="BV260" s="95">
        <v>0</v>
      </c>
      <c r="BW260" s="95">
        <v>0</v>
      </c>
      <c r="BX260" s="95">
        <v>0</v>
      </c>
      <c r="BY260" s="95">
        <v>0</v>
      </c>
      <c r="BZ260" s="95">
        <v>0</v>
      </c>
      <c r="CA260" s="95">
        <v>0</v>
      </c>
      <c r="CB260" s="3"/>
      <c r="CC260" s="32"/>
      <c r="CD260" s="3"/>
      <c r="CE260" s="33"/>
      <c r="CF260" s="3"/>
      <c r="CG260" s="95">
        <v>-104926</v>
      </c>
      <c r="CH260" s="95">
        <v>-96936</v>
      </c>
      <c r="CI260" s="95">
        <v>30039</v>
      </c>
      <c r="CJ260" s="95">
        <v>56494</v>
      </c>
      <c r="CK260" s="95">
        <v>56494</v>
      </c>
      <c r="CL260" s="95">
        <v>56494</v>
      </c>
      <c r="CM260" s="95">
        <v>383013</v>
      </c>
      <c r="CN260" s="95">
        <v>383013</v>
      </c>
      <c r="CO260" s="95">
        <v>523276</v>
      </c>
      <c r="CP260" s="95">
        <v>472731</v>
      </c>
      <c r="CQ260" s="95">
        <v>117829</v>
      </c>
      <c r="CR260" s="95">
        <v>37847</v>
      </c>
      <c r="CS260" s="95">
        <v>51169</v>
      </c>
      <c r="CT260" s="95">
        <v>51004</v>
      </c>
      <c r="CU260" s="95">
        <v>51004</v>
      </c>
      <c r="CV260" s="95">
        <v>36349</v>
      </c>
      <c r="CW260" s="95">
        <v>4486</v>
      </c>
      <c r="CX260" s="95">
        <v>4486</v>
      </c>
      <c r="CY260" s="95">
        <v>4486</v>
      </c>
      <c r="CZ260" s="95">
        <v>4486</v>
      </c>
      <c r="DA260" s="95">
        <v>0</v>
      </c>
      <c r="DB260" s="95">
        <v>0</v>
      </c>
      <c r="DC260" s="95">
        <v>0</v>
      </c>
      <c r="DD260" s="95">
        <v>0</v>
      </c>
      <c r="DE260" s="95">
        <v>0</v>
      </c>
      <c r="DF260" s="95">
        <v>0</v>
      </c>
      <c r="DG260" s="95">
        <v>0</v>
      </c>
      <c r="DH260" s="95">
        <v>0</v>
      </c>
      <c r="DI260" s="95">
        <v>0</v>
      </c>
      <c r="DJ260" s="95">
        <v>0</v>
      </c>
      <c r="DK260" s="95">
        <v>0</v>
      </c>
      <c r="DL260" s="95">
        <v>0</v>
      </c>
      <c r="DM260" s="95">
        <v>0</v>
      </c>
      <c r="DN260" s="95">
        <v>0</v>
      </c>
      <c r="DO260" s="95">
        <v>0</v>
      </c>
      <c r="DP260" s="95">
        <v>0</v>
      </c>
      <c r="DQ260" s="3"/>
      <c r="DR260" s="34"/>
      <c r="DS260" s="3"/>
      <c r="DT260" s="95">
        <v>-39</v>
      </c>
      <c r="DU260" s="95">
        <v>-37</v>
      </c>
      <c r="DV260" s="95">
        <v>2</v>
      </c>
      <c r="DW260" s="95">
        <v>9</v>
      </c>
      <c r="DX260" s="95">
        <v>9</v>
      </c>
      <c r="DY260" s="95">
        <v>9</v>
      </c>
      <c r="DZ260" s="95">
        <v>70</v>
      </c>
      <c r="EA260" s="95">
        <v>70</v>
      </c>
      <c r="EB260" s="95">
        <v>104</v>
      </c>
      <c r="EC260" s="95">
        <v>85</v>
      </c>
      <c r="ED260" s="95">
        <v>21</v>
      </c>
      <c r="EE260" s="95">
        <v>8</v>
      </c>
      <c r="EF260" s="95">
        <v>3</v>
      </c>
      <c r="EG260" s="95">
        <v>3</v>
      </c>
      <c r="EH260" s="95">
        <v>3</v>
      </c>
      <c r="EI260" s="95">
        <v>3</v>
      </c>
      <c r="EJ260" s="95">
        <v>3</v>
      </c>
      <c r="EK260" s="95">
        <v>3</v>
      </c>
      <c r="EL260" s="95">
        <v>3</v>
      </c>
      <c r="EM260" s="95">
        <v>3</v>
      </c>
      <c r="EN260" s="95">
        <v>0</v>
      </c>
      <c r="EO260" s="95">
        <v>0</v>
      </c>
      <c r="EP260" s="95">
        <v>0</v>
      </c>
      <c r="EQ260" s="95">
        <v>0</v>
      </c>
      <c r="ER260" s="95">
        <v>0</v>
      </c>
      <c r="ES260" s="95">
        <v>0</v>
      </c>
      <c r="ET260" s="95">
        <v>0</v>
      </c>
      <c r="EU260" s="95">
        <v>0</v>
      </c>
      <c r="EV260" s="95">
        <v>0</v>
      </c>
      <c r="EW260" s="95">
        <v>0</v>
      </c>
      <c r="EX260" s="95">
        <v>0</v>
      </c>
      <c r="EY260" s="95">
        <v>0</v>
      </c>
      <c r="EZ260" s="95">
        <v>0</v>
      </c>
      <c r="FA260" s="95">
        <v>0</v>
      </c>
      <c r="FB260" s="95">
        <v>0</v>
      </c>
      <c r="FC260" s="95">
        <v>0</v>
      </c>
      <c r="FD260" s="3"/>
      <c r="FE260" s="35"/>
      <c r="FF260" s="3"/>
      <c r="FG260" s="36"/>
      <c r="FI260" s="95"/>
    </row>
    <row r="261" spans="1:165" ht="4.9000000000000004" customHeight="1">
      <c r="E261" s="3"/>
      <c r="F261" s="3"/>
      <c r="G261" s="3"/>
      <c r="H261" s="3"/>
      <c r="I261" s="3"/>
      <c r="J261" s="3"/>
      <c r="K261" s="3"/>
      <c r="L261" s="3"/>
      <c r="M261" s="3"/>
      <c r="N261" s="3"/>
      <c r="O261" s="3"/>
      <c r="P261" s="3"/>
      <c r="Q261" s="3"/>
      <c r="R261" s="3"/>
      <c r="S261" s="3"/>
      <c r="T261" s="3"/>
      <c r="U261" s="3"/>
      <c r="V261" s="3"/>
      <c r="W261" s="3"/>
      <c r="X261" s="3"/>
      <c r="Y261" s="3"/>
      <c r="Z261" s="3"/>
      <c r="AA261" s="3"/>
      <c r="AB261" s="3"/>
      <c r="AC261" s="3"/>
      <c r="AD261" s="3"/>
      <c r="AE261" s="3"/>
      <c r="AF261" s="3"/>
      <c r="AG261" s="3"/>
      <c r="AH261" s="3"/>
      <c r="AI261" s="3"/>
      <c r="AJ261" s="3"/>
      <c r="AK261" s="3"/>
      <c r="AL261" s="3"/>
      <c r="AM261" s="3"/>
      <c r="AN261" s="3"/>
      <c r="AO261" s="3"/>
      <c r="AP261" s="21"/>
      <c r="AQ261" s="3"/>
      <c r="AR261" s="3"/>
      <c r="AS261" s="3"/>
      <c r="AT261" s="3"/>
      <c r="AU261" s="3"/>
      <c r="AV261" s="3"/>
      <c r="AW261" s="3"/>
      <c r="AX261" s="3"/>
      <c r="AY261" s="3"/>
      <c r="AZ261" s="3"/>
      <c r="BA261" s="3"/>
      <c r="BB261" s="3"/>
      <c r="BC261" s="3"/>
      <c r="BD261" s="3"/>
      <c r="BE261" s="3"/>
      <c r="BF261" s="3"/>
      <c r="BG261" s="3"/>
      <c r="BH261" s="3"/>
      <c r="BI261" s="3"/>
      <c r="BJ261" s="3"/>
      <c r="BK261" s="3"/>
      <c r="BL261" s="3"/>
      <c r="BM261" s="3"/>
      <c r="BN261" s="3"/>
      <c r="BO261" s="3"/>
      <c r="BP261" s="3"/>
      <c r="BQ261" s="3"/>
      <c r="BR261" s="3"/>
      <c r="BS261" s="3"/>
      <c r="BT261" s="3"/>
      <c r="BU261" s="3"/>
      <c r="BV261" s="3"/>
      <c r="BW261" s="3"/>
      <c r="BX261" s="3"/>
      <c r="BY261" s="3"/>
      <c r="BZ261" s="3"/>
      <c r="CA261" s="3"/>
      <c r="CB261" s="3"/>
      <c r="CC261" s="32"/>
      <c r="CD261" s="3"/>
      <c r="CE261" s="33"/>
      <c r="CF261" s="3"/>
      <c r="CG261" s="3"/>
      <c r="CH261" s="3"/>
      <c r="CI261" s="3"/>
      <c r="CJ261" s="3"/>
      <c r="CK261" s="3"/>
      <c r="CL261" s="3"/>
      <c r="CM261" s="3"/>
      <c r="CN261" s="3"/>
      <c r="CO261" s="3"/>
      <c r="CP261" s="3"/>
      <c r="CQ261" s="3"/>
      <c r="CR261" s="3"/>
      <c r="CS261" s="3"/>
      <c r="CT261" s="3"/>
      <c r="CU261" s="3"/>
      <c r="CV261" s="3"/>
      <c r="CW261" s="3"/>
      <c r="CX261" s="3"/>
      <c r="CY261" s="3"/>
      <c r="CZ261" s="3"/>
      <c r="DA261" s="3"/>
      <c r="DB261" s="3"/>
      <c r="DC261" s="3"/>
      <c r="DD261" s="3"/>
      <c r="DE261" s="3"/>
      <c r="DF261" s="3"/>
      <c r="DG261" s="3"/>
      <c r="DH261" s="3"/>
      <c r="DI261" s="3"/>
      <c r="DJ261" s="3"/>
      <c r="DK261" s="3"/>
      <c r="DL261" s="3"/>
      <c r="DM261" s="3"/>
      <c r="DN261" s="3"/>
      <c r="DO261" s="3"/>
      <c r="DP261" s="3"/>
      <c r="DQ261" s="3"/>
      <c r="DR261" s="34"/>
      <c r="DS261" s="3"/>
      <c r="DT261" s="3"/>
      <c r="DU261" s="3"/>
      <c r="DV261" s="3"/>
      <c r="DW261" s="3"/>
      <c r="DX261" s="3"/>
      <c r="DY261" s="3"/>
      <c r="DZ261" s="3"/>
      <c r="EA261" s="3"/>
      <c r="EB261" s="3"/>
      <c r="EC261" s="3"/>
      <c r="ED261" s="3"/>
      <c r="EE261" s="3"/>
      <c r="EF261" s="3"/>
      <c r="EG261" s="3"/>
      <c r="EH261" s="3"/>
      <c r="EI261" s="3"/>
      <c r="EJ261" s="3"/>
      <c r="EK261" s="3"/>
      <c r="EL261" s="3"/>
      <c r="EM261" s="3"/>
      <c r="EN261" s="3"/>
      <c r="EO261" s="3"/>
      <c r="EP261" s="3"/>
      <c r="EQ261" s="3"/>
      <c r="ER261" s="3"/>
      <c r="ES261" s="3"/>
      <c r="ET261" s="3"/>
      <c r="EU261" s="3"/>
      <c r="EV261" s="3"/>
      <c r="EW261" s="3"/>
      <c r="EX261" s="3"/>
      <c r="EY261" s="3"/>
      <c r="EZ261" s="3"/>
      <c r="FA261" s="3"/>
      <c r="FB261" s="3"/>
      <c r="FC261" s="3"/>
      <c r="FD261" s="3"/>
      <c r="FE261" s="35"/>
      <c r="FF261" s="3"/>
      <c r="FG261" s="36"/>
      <c r="FI261" s="3"/>
    </row>
    <row r="262" spans="1:165" outlineLevel="1">
      <c r="B262" s="27" t="s">
        <v>105</v>
      </c>
      <c r="C262" s="28"/>
      <c r="E262" s="29"/>
      <c r="F262" s="30"/>
      <c r="G262" s="30"/>
      <c r="H262" s="30"/>
      <c r="I262" s="30"/>
      <c r="J262" s="30"/>
      <c r="K262" s="30"/>
      <c r="L262" s="30"/>
      <c r="M262" s="30"/>
      <c r="N262" s="30"/>
      <c r="O262" s="30"/>
      <c r="P262" s="30"/>
      <c r="Q262" s="30"/>
      <c r="R262" s="30"/>
      <c r="S262" s="30"/>
      <c r="T262" s="30"/>
      <c r="U262" s="30"/>
      <c r="V262" s="30"/>
      <c r="W262" s="30"/>
      <c r="X262" s="30"/>
      <c r="Y262" s="30"/>
      <c r="Z262" s="30"/>
      <c r="AA262" s="30"/>
      <c r="AB262" s="30"/>
      <c r="AC262" s="30"/>
      <c r="AD262" s="30"/>
      <c r="AE262" s="30"/>
      <c r="AF262" s="30"/>
      <c r="AG262" s="30"/>
      <c r="AH262" s="30"/>
      <c r="AI262" s="30"/>
      <c r="AJ262" s="30"/>
      <c r="AK262" s="30"/>
      <c r="AL262" s="30"/>
      <c r="AM262" s="30"/>
      <c r="AN262" s="31"/>
      <c r="AO262" s="3"/>
      <c r="AP262" s="21"/>
      <c r="AQ262" s="3"/>
      <c r="AR262" s="29"/>
      <c r="AS262" s="30"/>
      <c r="AT262" s="30"/>
      <c r="AU262" s="30"/>
      <c r="AV262" s="30"/>
      <c r="AW262" s="30"/>
      <c r="AX262" s="30"/>
      <c r="AY262" s="30"/>
      <c r="AZ262" s="30"/>
      <c r="BA262" s="30"/>
      <c r="BB262" s="30"/>
      <c r="BC262" s="30"/>
      <c r="BD262" s="30"/>
      <c r="BE262" s="30"/>
      <c r="BF262" s="30"/>
      <c r="BG262" s="30"/>
      <c r="BH262" s="30"/>
      <c r="BI262" s="30"/>
      <c r="BJ262" s="30"/>
      <c r="BK262" s="30"/>
      <c r="BL262" s="30"/>
      <c r="BM262" s="30"/>
      <c r="BN262" s="30"/>
      <c r="BO262" s="30"/>
      <c r="BP262" s="30"/>
      <c r="BQ262" s="30"/>
      <c r="BR262" s="30"/>
      <c r="BS262" s="30"/>
      <c r="BT262" s="30"/>
      <c r="BU262" s="30"/>
      <c r="BV262" s="30"/>
      <c r="BW262" s="30"/>
      <c r="BX262" s="30"/>
      <c r="BY262" s="30"/>
      <c r="BZ262" s="30"/>
      <c r="CA262" s="31"/>
      <c r="CB262" s="3"/>
      <c r="CC262" s="32"/>
      <c r="CD262" s="3"/>
      <c r="CE262" s="33"/>
      <c r="CF262" s="3"/>
      <c r="CG262" s="29"/>
      <c r="CH262" s="30"/>
      <c r="CI262" s="30"/>
      <c r="CJ262" s="30"/>
      <c r="CK262" s="30"/>
      <c r="CL262" s="30"/>
      <c r="CM262" s="30"/>
      <c r="CN262" s="30"/>
      <c r="CO262" s="30"/>
      <c r="CP262" s="30"/>
      <c r="CQ262" s="30"/>
      <c r="CR262" s="30"/>
      <c r="CS262" s="30"/>
      <c r="CT262" s="30"/>
      <c r="CU262" s="30"/>
      <c r="CV262" s="30"/>
      <c r="CW262" s="30"/>
      <c r="CX262" s="30"/>
      <c r="CY262" s="30"/>
      <c r="CZ262" s="30"/>
      <c r="DA262" s="30"/>
      <c r="DB262" s="30"/>
      <c r="DC262" s="30"/>
      <c r="DD262" s="30"/>
      <c r="DE262" s="30"/>
      <c r="DF262" s="30"/>
      <c r="DG262" s="30"/>
      <c r="DH262" s="30"/>
      <c r="DI262" s="30"/>
      <c r="DJ262" s="30"/>
      <c r="DK262" s="30"/>
      <c r="DL262" s="30"/>
      <c r="DM262" s="30"/>
      <c r="DN262" s="30"/>
      <c r="DO262" s="30"/>
      <c r="DP262" s="31"/>
      <c r="DQ262" s="3"/>
      <c r="DR262" s="34"/>
      <c r="DS262" s="3"/>
      <c r="DT262" s="29"/>
      <c r="DU262" s="30"/>
      <c r="DV262" s="30"/>
      <c r="DW262" s="30"/>
      <c r="DX262" s="30"/>
      <c r="DY262" s="30"/>
      <c r="DZ262" s="30"/>
      <c r="EA262" s="30"/>
      <c r="EB262" s="30"/>
      <c r="EC262" s="30"/>
      <c r="ED262" s="30"/>
      <c r="EE262" s="30"/>
      <c r="EF262" s="30"/>
      <c r="EG262" s="30"/>
      <c r="EH262" s="30"/>
      <c r="EI262" s="30"/>
      <c r="EJ262" s="30"/>
      <c r="EK262" s="30"/>
      <c r="EL262" s="30"/>
      <c r="EM262" s="30"/>
      <c r="EN262" s="30"/>
      <c r="EO262" s="30"/>
      <c r="EP262" s="30"/>
      <c r="EQ262" s="30"/>
      <c r="ER262" s="30"/>
      <c r="ES262" s="30"/>
      <c r="ET262" s="30"/>
      <c r="EU262" s="30"/>
      <c r="EV262" s="30"/>
      <c r="EW262" s="30"/>
      <c r="EX262" s="30"/>
      <c r="EY262" s="30"/>
      <c r="EZ262" s="30"/>
      <c r="FA262" s="30"/>
      <c r="FB262" s="30"/>
      <c r="FC262" s="31"/>
      <c r="FD262" s="3"/>
      <c r="FE262" s="35"/>
      <c r="FF262" s="3"/>
      <c r="FG262" s="36"/>
      <c r="FI262" s="37"/>
    </row>
    <row r="263" spans="1:165" outlineLevel="1">
      <c r="A263" s="1">
        <v>2016</v>
      </c>
      <c r="B263" s="38">
        <v>247</v>
      </c>
      <c r="C263" s="39" t="s">
        <v>16</v>
      </c>
      <c r="E263" s="40">
        <v>0</v>
      </c>
      <c r="F263" s="41">
        <v>4776849</v>
      </c>
      <c r="G263" s="42">
        <v>4776849</v>
      </c>
      <c r="H263" s="41">
        <v>4776849</v>
      </c>
      <c r="I263" s="42">
        <v>4776849</v>
      </c>
      <c r="J263" s="41">
        <v>4776849</v>
      </c>
      <c r="K263" s="42">
        <v>4776849</v>
      </c>
      <c r="L263" s="41">
        <v>4776849</v>
      </c>
      <c r="M263" s="42">
        <v>4776292</v>
      </c>
      <c r="N263" s="41">
        <v>4776292</v>
      </c>
      <c r="O263" s="42">
        <v>4759562</v>
      </c>
      <c r="P263" s="41">
        <v>4713952</v>
      </c>
      <c r="Q263" s="42">
        <v>4711750</v>
      </c>
      <c r="R263" s="41">
        <v>4711750</v>
      </c>
      <c r="S263" s="42">
        <v>4691761</v>
      </c>
      <c r="T263" s="41">
        <v>4175952</v>
      </c>
      <c r="U263" s="42">
        <v>4175952</v>
      </c>
      <c r="V263" s="41">
        <v>1752601</v>
      </c>
      <c r="W263" s="42">
        <v>0</v>
      </c>
      <c r="X263" s="41">
        <v>0</v>
      </c>
      <c r="Y263" s="42">
        <v>0</v>
      </c>
      <c r="Z263" s="41">
        <v>0</v>
      </c>
      <c r="AA263" s="42">
        <v>0</v>
      </c>
      <c r="AB263" s="41">
        <v>0</v>
      </c>
      <c r="AC263" s="42">
        <v>0</v>
      </c>
      <c r="AD263" s="41">
        <v>0</v>
      </c>
      <c r="AE263" s="42">
        <v>0</v>
      </c>
      <c r="AF263" s="41">
        <v>0</v>
      </c>
      <c r="AG263" s="42">
        <v>0</v>
      </c>
      <c r="AH263" s="41">
        <v>0</v>
      </c>
      <c r="AI263" s="42">
        <v>0</v>
      </c>
      <c r="AJ263" s="41">
        <v>0</v>
      </c>
      <c r="AK263" s="42">
        <v>0</v>
      </c>
      <c r="AL263" s="41">
        <v>0</v>
      </c>
      <c r="AM263" s="42">
        <v>0</v>
      </c>
      <c r="AN263" s="43">
        <v>0</v>
      </c>
      <c r="AO263" s="3"/>
      <c r="AP263" s="21"/>
      <c r="AQ263" s="3"/>
      <c r="AR263" s="40">
        <v>0</v>
      </c>
      <c r="AS263" s="41">
        <v>309</v>
      </c>
      <c r="AT263" s="42">
        <v>309</v>
      </c>
      <c r="AU263" s="41">
        <v>309</v>
      </c>
      <c r="AV263" s="42">
        <v>309</v>
      </c>
      <c r="AW263" s="41">
        <v>309</v>
      </c>
      <c r="AX263" s="42">
        <v>309</v>
      </c>
      <c r="AY263" s="41">
        <v>309</v>
      </c>
      <c r="AZ263" s="42">
        <v>309</v>
      </c>
      <c r="BA263" s="41">
        <v>309</v>
      </c>
      <c r="BB263" s="42">
        <v>308</v>
      </c>
      <c r="BC263" s="41">
        <v>300</v>
      </c>
      <c r="BD263" s="42">
        <v>300</v>
      </c>
      <c r="BE263" s="41">
        <v>300</v>
      </c>
      <c r="BF263" s="42">
        <v>300</v>
      </c>
      <c r="BG263" s="41">
        <v>267</v>
      </c>
      <c r="BH263" s="42">
        <v>267</v>
      </c>
      <c r="BI263" s="41">
        <v>110</v>
      </c>
      <c r="BJ263" s="42">
        <v>0</v>
      </c>
      <c r="BK263" s="41">
        <v>0</v>
      </c>
      <c r="BL263" s="42">
        <v>0</v>
      </c>
      <c r="BM263" s="41">
        <v>0</v>
      </c>
      <c r="BN263" s="42">
        <v>0</v>
      </c>
      <c r="BO263" s="41">
        <v>0</v>
      </c>
      <c r="BP263" s="42">
        <v>0</v>
      </c>
      <c r="BQ263" s="41">
        <v>0</v>
      </c>
      <c r="BR263" s="42">
        <v>0</v>
      </c>
      <c r="BS263" s="41">
        <v>0</v>
      </c>
      <c r="BT263" s="42">
        <v>0</v>
      </c>
      <c r="BU263" s="41">
        <v>0</v>
      </c>
      <c r="BV263" s="42">
        <v>0</v>
      </c>
      <c r="BW263" s="41">
        <v>0</v>
      </c>
      <c r="BX263" s="42">
        <v>0</v>
      </c>
      <c r="BY263" s="41">
        <v>0</v>
      </c>
      <c r="BZ263" s="42">
        <v>0</v>
      </c>
      <c r="CA263" s="43">
        <v>0</v>
      </c>
      <c r="CB263" s="3"/>
      <c r="CC263" s="32"/>
      <c r="CD263" s="3"/>
      <c r="CE263" s="33"/>
      <c r="CF263" s="3"/>
      <c r="CG263" s="40">
        <v>0</v>
      </c>
      <c r="CH263" s="41">
        <v>5654091</v>
      </c>
      <c r="CI263" s="42">
        <v>5654091</v>
      </c>
      <c r="CJ263" s="41">
        <v>5654091</v>
      </c>
      <c r="CK263" s="42">
        <v>5654091</v>
      </c>
      <c r="CL263" s="41">
        <v>5654091</v>
      </c>
      <c r="CM263" s="42">
        <v>5654091</v>
      </c>
      <c r="CN263" s="41">
        <v>5654091</v>
      </c>
      <c r="CO263" s="42">
        <v>5653430</v>
      </c>
      <c r="CP263" s="41">
        <v>5653430</v>
      </c>
      <c r="CQ263" s="42">
        <v>5633629</v>
      </c>
      <c r="CR263" s="41">
        <v>5579643</v>
      </c>
      <c r="CS263" s="42">
        <v>5577036</v>
      </c>
      <c r="CT263" s="41">
        <v>5577036</v>
      </c>
      <c r="CU263" s="42">
        <v>5553376</v>
      </c>
      <c r="CV263" s="41">
        <v>4942842</v>
      </c>
      <c r="CW263" s="42">
        <v>4942842</v>
      </c>
      <c r="CX263" s="41">
        <v>2074456</v>
      </c>
      <c r="CY263" s="42">
        <v>0</v>
      </c>
      <c r="CZ263" s="41">
        <v>0</v>
      </c>
      <c r="DA263" s="42">
        <v>0</v>
      </c>
      <c r="DB263" s="41">
        <v>0</v>
      </c>
      <c r="DC263" s="42">
        <v>0</v>
      </c>
      <c r="DD263" s="41">
        <v>0</v>
      </c>
      <c r="DE263" s="42">
        <v>0</v>
      </c>
      <c r="DF263" s="41">
        <v>0</v>
      </c>
      <c r="DG263" s="42">
        <v>0</v>
      </c>
      <c r="DH263" s="41">
        <v>0</v>
      </c>
      <c r="DI263" s="42">
        <v>0</v>
      </c>
      <c r="DJ263" s="41">
        <v>0</v>
      </c>
      <c r="DK263" s="42">
        <v>0</v>
      </c>
      <c r="DL263" s="41">
        <v>0</v>
      </c>
      <c r="DM263" s="42">
        <v>0</v>
      </c>
      <c r="DN263" s="41">
        <v>0</v>
      </c>
      <c r="DO263" s="42">
        <v>0</v>
      </c>
      <c r="DP263" s="43">
        <v>0</v>
      </c>
      <c r="DQ263" s="3"/>
      <c r="DR263" s="34"/>
      <c r="DS263" s="3"/>
      <c r="DT263" s="40">
        <v>0</v>
      </c>
      <c r="DU263" s="41">
        <v>366</v>
      </c>
      <c r="DV263" s="42">
        <v>366</v>
      </c>
      <c r="DW263" s="41">
        <v>366</v>
      </c>
      <c r="DX263" s="42">
        <v>366</v>
      </c>
      <c r="DY263" s="41">
        <v>366</v>
      </c>
      <c r="DZ263" s="42">
        <v>366</v>
      </c>
      <c r="EA263" s="41">
        <v>366</v>
      </c>
      <c r="EB263" s="42">
        <v>366</v>
      </c>
      <c r="EC263" s="41">
        <v>366</v>
      </c>
      <c r="ED263" s="42">
        <v>365</v>
      </c>
      <c r="EE263" s="41">
        <v>355</v>
      </c>
      <c r="EF263" s="42">
        <v>355</v>
      </c>
      <c r="EG263" s="41">
        <v>355</v>
      </c>
      <c r="EH263" s="42">
        <v>355</v>
      </c>
      <c r="EI263" s="41">
        <v>316</v>
      </c>
      <c r="EJ263" s="42">
        <v>316</v>
      </c>
      <c r="EK263" s="41">
        <v>130</v>
      </c>
      <c r="EL263" s="42">
        <v>0</v>
      </c>
      <c r="EM263" s="41">
        <v>0</v>
      </c>
      <c r="EN263" s="42">
        <v>0</v>
      </c>
      <c r="EO263" s="41">
        <v>0</v>
      </c>
      <c r="EP263" s="42">
        <v>0</v>
      </c>
      <c r="EQ263" s="41">
        <v>0</v>
      </c>
      <c r="ER263" s="42">
        <v>0</v>
      </c>
      <c r="ES263" s="41">
        <v>0</v>
      </c>
      <c r="ET263" s="42">
        <v>0</v>
      </c>
      <c r="EU263" s="41">
        <v>0</v>
      </c>
      <c r="EV263" s="42">
        <v>0</v>
      </c>
      <c r="EW263" s="41">
        <v>0</v>
      </c>
      <c r="EX263" s="42">
        <v>0</v>
      </c>
      <c r="EY263" s="41">
        <v>0</v>
      </c>
      <c r="EZ263" s="42">
        <v>0</v>
      </c>
      <c r="FA263" s="41">
        <v>0</v>
      </c>
      <c r="FB263" s="42">
        <v>0</v>
      </c>
      <c r="FC263" s="43">
        <v>0</v>
      </c>
      <c r="FD263" s="3"/>
      <c r="FE263" s="35"/>
      <c r="FF263" s="3"/>
      <c r="FG263" s="36"/>
      <c r="FI263" s="44" t="b">
        <v>0</v>
      </c>
    </row>
    <row r="264" spans="1:165" hidden="1" outlineLevel="1">
      <c r="B264" s="45">
        <v>248</v>
      </c>
      <c r="C264" s="46" t="s">
        <v>17</v>
      </c>
      <c r="E264" s="47">
        <v>0</v>
      </c>
      <c r="F264" s="48">
        <v>0</v>
      </c>
      <c r="G264" s="49">
        <v>0</v>
      </c>
      <c r="H264" s="48">
        <v>0</v>
      </c>
      <c r="I264" s="49">
        <v>0</v>
      </c>
      <c r="J264" s="48">
        <v>0</v>
      </c>
      <c r="K264" s="49">
        <v>0</v>
      </c>
      <c r="L264" s="48">
        <v>0</v>
      </c>
      <c r="M264" s="49">
        <v>0</v>
      </c>
      <c r="N264" s="48">
        <v>0</v>
      </c>
      <c r="O264" s="49">
        <v>0</v>
      </c>
      <c r="P264" s="48">
        <v>0</v>
      </c>
      <c r="Q264" s="49">
        <v>0</v>
      </c>
      <c r="R264" s="48">
        <v>0</v>
      </c>
      <c r="S264" s="49">
        <v>0</v>
      </c>
      <c r="T264" s="48">
        <v>0</v>
      </c>
      <c r="U264" s="49">
        <v>0</v>
      </c>
      <c r="V264" s="48">
        <v>0</v>
      </c>
      <c r="W264" s="49">
        <v>0</v>
      </c>
      <c r="X264" s="48">
        <v>0</v>
      </c>
      <c r="Y264" s="49">
        <v>0</v>
      </c>
      <c r="Z264" s="48">
        <v>0</v>
      </c>
      <c r="AA264" s="49">
        <v>0</v>
      </c>
      <c r="AB264" s="48">
        <v>0</v>
      </c>
      <c r="AC264" s="49">
        <v>0</v>
      </c>
      <c r="AD264" s="48">
        <v>0</v>
      </c>
      <c r="AE264" s="49">
        <v>0</v>
      </c>
      <c r="AF264" s="48">
        <v>0</v>
      </c>
      <c r="AG264" s="49">
        <v>0</v>
      </c>
      <c r="AH264" s="48">
        <v>0</v>
      </c>
      <c r="AI264" s="49">
        <v>0</v>
      </c>
      <c r="AJ264" s="48">
        <v>0</v>
      </c>
      <c r="AK264" s="49">
        <v>0</v>
      </c>
      <c r="AL264" s="48">
        <v>0</v>
      </c>
      <c r="AM264" s="49">
        <v>0</v>
      </c>
      <c r="AN264" s="50">
        <v>0</v>
      </c>
      <c r="AO264" s="3"/>
      <c r="AP264" s="21"/>
      <c r="AQ264" s="3"/>
      <c r="AR264" s="47">
        <v>0</v>
      </c>
      <c r="AS264" s="48">
        <v>0</v>
      </c>
      <c r="AT264" s="49">
        <v>0</v>
      </c>
      <c r="AU264" s="48">
        <v>0</v>
      </c>
      <c r="AV264" s="49">
        <v>0</v>
      </c>
      <c r="AW264" s="48">
        <v>0</v>
      </c>
      <c r="AX264" s="49">
        <v>0</v>
      </c>
      <c r="AY264" s="48">
        <v>0</v>
      </c>
      <c r="AZ264" s="49">
        <v>0</v>
      </c>
      <c r="BA264" s="48">
        <v>0</v>
      </c>
      <c r="BB264" s="49">
        <v>0</v>
      </c>
      <c r="BC264" s="48">
        <v>0</v>
      </c>
      <c r="BD264" s="49">
        <v>0</v>
      </c>
      <c r="BE264" s="48">
        <v>0</v>
      </c>
      <c r="BF264" s="49">
        <v>0</v>
      </c>
      <c r="BG264" s="48">
        <v>0</v>
      </c>
      <c r="BH264" s="49">
        <v>0</v>
      </c>
      <c r="BI264" s="48">
        <v>0</v>
      </c>
      <c r="BJ264" s="49">
        <v>0</v>
      </c>
      <c r="BK264" s="48">
        <v>0</v>
      </c>
      <c r="BL264" s="49">
        <v>0</v>
      </c>
      <c r="BM264" s="48">
        <v>0</v>
      </c>
      <c r="BN264" s="49">
        <v>0</v>
      </c>
      <c r="BO264" s="48">
        <v>0</v>
      </c>
      <c r="BP264" s="49">
        <v>0</v>
      </c>
      <c r="BQ264" s="48">
        <v>0</v>
      </c>
      <c r="BR264" s="49">
        <v>0</v>
      </c>
      <c r="BS264" s="48">
        <v>0</v>
      </c>
      <c r="BT264" s="49">
        <v>0</v>
      </c>
      <c r="BU264" s="48">
        <v>0</v>
      </c>
      <c r="BV264" s="49">
        <v>0</v>
      </c>
      <c r="BW264" s="48">
        <v>0</v>
      </c>
      <c r="BX264" s="49">
        <v>0</v>
      </c>
      <c r="BY264" s="48">
        <v>0</v>
      </c>
      <c r="BZ264" s="49">
        <v>0</v>
      </c>
      <c r="CA264" s="50">
        <v>0</v>
      </c>
      <c r="CB264" s="3"/>
      <c r="CC264" s="32"/>
      <c r="CD264" s="3"/>
      <c r="CE264" s="33"/>
      <c r="CF264" s="3"/>
      <c r="CG264" s="47">
        <v>0</v>
      </c>
      <c r="CH264" s="48">
        <v>0</v>
      </c>
      <c r="CI264" s="49">
        <v>0</v>
      </c>
      <c r="CJ264" s="48">
        <v>0</v>
      </c>
      <c r="CK264" s="49">
        <v>0</v>
      </c>
      <c r="CL264" s="48">
        <v>0</v>
      </c>
      <c r="CM264" s="49">
        <v>0</v>
      </c>
      <c r="CN264" s="48">
        <v>0</v>
      </c>
      <c r="CO264" s="49">
        <v>0</v>
      </c>
      <c r="CP264" s="48">
        <v>0</v>
      </c>
      <c r="CQ264" s="49">
        <v>0</v>
      </c>
      <c r="CR264" s="48">
        <v>0</v>
      </c>
      <c r="CS264" s="49">
        <v>0</v>
      </c>
      <c r="CT264" s="48">
        <v>0</v>
      </c>
      <c r="CU264" s="49">
        <v>0</v>
      </c>
      <c r="CV264" s="48">
        <v>0</v>
      </c>
      <c r="CW264" s="49">
        <v>0</v>
      </c>
      <c r="CX264" s="48">
        <v>0</v>
      </c>
      <c r="CY264" s="49">
        <v>0</v>
      </c>
      <c r="CZ264" s="48">
        <v>0</v>
      </c>
      <c r="DA264" s="49">
        <v>0</v>
      </c>
      <c r="DB264" s="48">
        <v>0</v>
      </c>
      <c r="DC264" s="49">
        <v>0</v>
      </c>
      <c r="DD264" s="48">
        <v>0</v>
      </c>
      <c r="DE264" s="49">
        <v>0</v>
      </c>
      <c r="DF264" s="48">
        <v>0</v>
      </c>
      <c r="DG264" s="49">
        <v>0</v>
      </c>
      <c r="DH264" s="48">
        <v>0</v>
      </c>
      <c r="DI264" s="49">
        <v>0</v>
      </c>
      <c r="DJ264" s="48">
        <v>0</v>
      </c>
      <c r="DK264" s="49">
        <v>0</v>
      </c>
      <c r="DL264" s="48">
        <v>0</v>
      </c>
      <c r="DM264" s="49">
        <v>0</v>
      </c>
      <c r="DN264" s="48">
        <v>0</v>
      </c>
      <c r="DO264" s="49">
        <v>0</v>
      </c>
      <c r="DP264" s="50">
        <v>0</v>
      </c>
      <c r="DQ264" s="3"/>
      <c r="DR264" s="34"/>
      <c r="DS264" s="3"/>
      <c r="DT264" s="47">
        <v>0</v>
      </c>
      <c r="DU264" s="48">
        <v>0</v>
      </c>
      <c r="DV264" s="49">
        <v>0</v>
      </c>
      <c r="DW264" s="48">
        <v>0</v>
      </c>
      <c r="DX264" s="49">
        <v>0</v>
      </c>
      <c r="DY264" s="48">
        <v>0</v>
      </c>
      <c r="DZ264" s="49">
        <v>0</v>
      </c>
      <c r="EA264" s="48">
        <v>0</v>
      </c>
      <c r="EB264" s="49">
        <v>0</v>
      </c>
      <c r="EC264" s="48">
        <v>0</v>
      </c>
      <c r="ED264" s="49">
        <v>0</v>
      </c>
      <c r="EE264" s="48">
        <v>0</v>
      </c>
      <c r="EF264" s="49">
        <v>0</v>
      </c>
      <c r="EG264" s="48">
        <v>0</v>
      </c>
      <c r="EH264" s="49">
        <v>0</v>
      </c>
      <c r="EI264" s="48">
        <v>0</v>
      </c>
      <c r="EJ264" s="49">
        <v>0</v>
      </c>
      <c r="EK264" s="48">
        <v>0</v>
      </c>
      <c r="EL264" s="49">
        <v>0</v>
      </c>
      <c r="EM264" s="48">
        <v>0</v>
      </c>
      <c r="EN264" s="49">
        <v>0</v>
      </c>
      <c r="EO264" s="48">
        <v>0</v>
      </c>
      <c r="EP264" s="49">
        <v>0</v>
      </c>
      <c r="EQ264" s="48">
        <v>0</v>
      </c>
      <c r="ER264" s="49">
        <v>0</v>
      </c>
      <c r="ES264" s="48">
        <v>0</v>
      </c>
      <c r="ET264" s="49">
        <v>0</v>
      </c>
      <c r="EU264" s="48">
        <v>0</v>
      </c>
      <c r="EV264" s="49">
        <v>0</v>
      </c>
      <c r="EW264" s="48">
        <v>0</v>
      </c>
      <c r="EX264" s="49">
        <v>0</v>
      </c>
      <c r="EY264" s="48">
        <v>0</v>
      </c>
      <c r="EZ264" s="49">
        <v>0</v>
      </c>
      <c r="FA264" s="48">
        <v>0</v>
      </c>
      <c r="FB264" s="49">
        <v>0</v>
      </c>
      <c r="FC264" s="50">
        <v>0</v>
      </c>
      <c r="FD264" s="3"/>
      <c r="FE264" s="35"/>
      <c r="FF264" s="3"/>
      <c r="FG264" s="36"/>
      <c r="FI264" s="51" t="b">
        <v>1</v>
      </c>
    </row>
    <row r="265" spans="1:165" outlineLevel="1">
      <c r="A265" s="1">
        <v>2016</v>
      </c>
      <c r="B265" s="52">
        <v>249</v>
      </c>
      <c r="C265" s="53" t="s">
        <v>18</v>
      </c>
      <c r="E265" s="54">
        <v>0</v>
      </c>
      <c r="F265" s="55">
        <v>2239123</v>
      </c>
      <c r="G265" s="56">
        <v>2239123</v>
      </c>
      <c r="H265" s="55">
        <v>2239123</v>
      </c>
      <c r="I265" s="56">
        <v>2239123</v>
      </c>
      <c r="J265" s="55">
        <v>2239123</v>
      </c>
      <c r="K265" s="56">
        <v>2239123</v>
      </c>
      <c r="L265" s="55">
        <v>2239123</v>
      </c>
      <c r="M265" s="56">
        <v>2239123</v>
      </c>
      <c r="N265" s="55">
        <v>2239123</v>
      </c>
      <c r="O265" s="56">
        <v>2239123</v>
      </c>
      <c r="P265" s="55">
        <v>2239123</v>
      </c>
      <c r="Q265" s="56">
        <v>2239123</v>
      </c>
      <c r="R265" s="55">
        <v>2239123</v>
      </c>
      <c r="S265" s="56">
        <v>2239123</v>
      </c>
      <c r="T265" s="55">
        <v>2239123</v>
      </c>
      <c r="U265" s="56">
        <v>2239123</v>
      </c>
      <c r="V265" s="55">
        <v>2239123</v>
      </c>
      <c r="W265" s="56">
        <v>2239123</v>
      </c>
      <c r="X265" s="55">
        <v>2196448</v>
      </c>
      <c r="Y265" s="56">
        <v>0</v>
      </c>
      <c r="Z265" s="55">
        <v>0</v>
      </c>
      <c r="AA265" s="56">
        <v>0</v>
      </c>
      <c r="AB265" s="55">
        <v>0</v>
      </c>
      <c r="AC265" s="56">
        <v>0</v>
      </c>
      <c r="AD265" s="55">
        <v>0</v>
      </c>
      <c r="AE265" s="56">
        <v>0</v>
      </c>
      <c r="AF265" s="55">
        <v>0</v>
      </c>
      <c r="AG265" s="56">
        <v>0</v>
      </c>
      <c r="AH265" s="55">
        <v>0</v>
      </c>
      <c r="AI265" s="56">
        <v>0</v>
      </c>
      <c r="AJ265" s="55">
        <v>0</v>
      </c>
      <c r="AK265" s="56">
        <v>0</v>
      </c>
      <c r="AL265" s="55">
        <v>0</v>
      </c>
      <c r="AM265" s="56">
        <v>0</v>
      </c>
      <c r="AN265" s="57">
        <v>0</v>
      </c>
      <c r="AO265" s="3"/>
      <c r="AP265" s="21"/>
      <c r="AQ265" s="3"/>
      <c r="AR265" s="54">
        <v>0</v>
      </c>
      <c r="AS265" s="55">
        <v>653</v>
      </c>
      <c r="AT265" s="56">
        <v>653</v>
      </c>
      <c r="AU265" s="55">
        <v>653</v>
      </c>
      <c r="AV265" s="56">
        <v>653</v>
      </c>
      <c r="AW265" s="55">
        <v>653</v>
      </c>
      <c r="AX265" s="56">
        <v>653</v>
      </c>
      <c r="AY265" s="55">
        <v>653</v>
      </c>
      <c r="AZ265" s="56">
        <v>653</v>
      </c>
      <c r="BA265" s="55">
        <v>653</v>
      </c>
      <c r="BB265" s="56">
        <v>653</v>
      </c>
      <c r="BC265" s="55">
        <v>653</v>
      </c>
      <c r="BD265" s="56">
        <v>653</v>
      </c>
      <c r="BE265" s="55">
        <v>653</v>
      </c>
      <c r="BF265" s="56">
        <v>653</v>
      </c>
      <c r="BG265" s="55">
        <v>653</v>
      </c>
      <c r="BH265" s="56">
        <v>653</v>
      </c>
      <c r="BI265" s="55">
        <v>653</v>
      </c>
      <c r="BJ265" s="56">
        <v>653</v>
      </c>
      <c r="BK265" s="55">
        <v>606</v>
      </c>
      <c r="BL265" s="56">
        <v>0</v>
      </c>
      <c r="BM265" s="55">
        <v>0</v>
      </c>
      <c r="BN265" s="56">
        <v>0</v>
      </c>
      <c r="BO265" s="55">
        <v>0</v>
      </c>
      <c r="BP265" s="56">
        <v>0</v>
      </c>
      <c r="BQ265" s="55">
        <v>0</v>
      </c>
      <c r="BR265" s="56">
        <v>0</v>
      </c>
      <c r="BS265" s="55">
        <v>0</v>
      </c>
      <c r="BT265" s="56">
        <v>0</v>
      </c>
      <c r="BU265" s="55">
        <v>0</v>
      </c>
      <c r="BV265" s="56">
        <v>0</v>
      </c>
      <c r="BW265" s="55">
        <v>0</v>
      </c>
      <c r="BX265" s="56">
        <v>0</v>
      </c>
      <c r="BY265" s="55">
        <v>0</v>
      </c>
      <c r="BZ265" s="56">
        <v>0</v>
      </c>
      <c r="CA265" s="57">
        <v>0</v>
      </c>
      <c r="CB265" s="3"/>
      <c r="CC265" s="32"/>
      <c r="CD265" s="3"/>
      <c r="CE265" s="33"/>
      <c r="CF265" s="3"/>
      <c r="CG265" s="54">
        <v>0</v>
      </c>
      <c r="CH265" s="55">
        <v>1580253</v>
      </c>
      <c r="CI265" s="56">
        <v>1580253</v>
      </c>
      <c r="CJ265" s="55">
        <v>1580253</v>
      </c>
      <c r="CK265" s="56">
        <v>1580253</v>
      </c>
      <c r="CL265" s="55">
        <v>1580253</v>
      </c>
      <c r="CM265" s="56">
        <v>1580253</v>
      </c>
      <c r="CN265" s="55">
        <v>1580253</v>
      </c>
      <c r="CO265" s="56">
        <v>1580253</v>
      </c>
      <c r="CP265" s="55">
        <v>1580253</v>
      </c>
      <c r="CQ265" s="56">
        <v>1580253</v>
      </c>
      <c r="CR265" s="55">
        <v>1580253</v>
      </c>
      <c r="CS265" s="56">
        <v>1580253</v>
      </c>
      <c r="CT265" s="55">
        <v>1580253</v>
      </c>
      <c r="CU265" s="56">
        <v>1580253</v>
      </c>
      <c r="CV265" s="55">
        <v>1580253</v>
      </c>
      <c r="CW265" s="56">
        <v>1580253</v>
      </c>
      <c r="CX265" s="55">
        <v>1580253</v>
      </c>
      <c r="CY265" s="56">
        <v>1580253</v>
      </c>
      <c r="CZ265" s="55">
        <v>1537578</v>
      </c>
      <c r="DA265" s="56">
        <v>0</v>
      </c>
      <c r="DB265" s="55">
        <v>0</v>
      </c>
      <c r="DC265" s="56">
        <v>0</v>
      </c>
      <c r="DD265" s="55">
        <v>0</v>
      </c>
      <c r="DE265" s="56">
        <v>0</v>
      </c>
      <c r="DF265" s="55">
        <v>0</v>
      </c>
      <c r="DG265" s="56">
        <v>0</v>
      </c>
      <c r="DH265" s="55">
        <v>0</v>
      </c>
      <c r="DI265" s="56">
        <v>0</v>
      </c>
      <c r="DJ265" s="55">
        <v>0</v>
      </c>
      <c r="DK265" s="56">
        <v>0</v>
      </c>
      <c r="DL265" s="55">
        <v>0</v>
      </c>
      <c r="DM265" s="56">
        <v>0</v>
      </c>
      <c r="DN265" s="55">
        <v>0</v>
      </c>
      <c r="DO265" s="56">
        <v>0</v>
      </c>
      <c r="DP265" s="57">
        <v>0</v>
      </c>
      <c r="DQ265" s="3"/>
      <c r="DR265" s="34"/>
      <c r="DS265" s="3"/>
      <c r="DT265" s="54">
        <v>0</v>
      </c>
      <c r="DU265" s="55">
        <v>472</v>
      </c>
      <c r="DV265" s="56">
        <v>472</v>
      </c>
      <c r="DW265" s="55">
        <v>472</v>
      </c>
      <c r="DX265" s="56">
        <v>472</v>
      </c>
      <c r="DY265" s="55">
        <v>472</v>
      </c>
      <c r="DZ265" s="56">
        <v>472</v>
      </c>
      <c r="EA265" s="55">
        <v>472</v>
      </c>
      <c r="EB265" s="56">
        <v>472</v>
      </c>
      <c r="EC265" s="55">
        <v>472</v>
      </c>
      <c r="ED265" s="56">
        <v>472</v>
      </c>
      <c r="EE265" s="55">
        <v>472</v>
      </c>
      <c r="EF265" s="56">
        <v>472</v>
      </c>
      <c r="EG265" s="55">
        <v>472</v>
      </c>
      <c r="EH265" s="56">
        <v>472</v>
      </c>
      <c r="EI265" s="55">
        <v>472</v>
      </c>
      <c r="EJ265" s="56">
        <v>472</v>
      </c>
      <c r="EK265" s="55">
        <v>472</v>
      </c>
      <c r="EL265" s="56">
        <v>472</v>
      </c>
      <c r="EM265" s="55">
        <v>424</v>
      </c>
      <c r="EN265" s="56">
        <v>0</v>
      </c>
      <c r="EO265" s="55">
        <v>0</v>
      </c>
      <c r="EP265" s="56">
        <v>0</v>
      </c>
      <c r="EQ265" s="55">
        <v>0</v>
      </c>
      <c r="ER265" s="56">
        <v>0</v>
      </c>
      <c r="ES265" s="55">
        <v>0</v>
      </c>
      <c r="ET265" s="56">
        <v>0</v>
      </c>
      <c r="EU265" s="55">
        <v>0</v>
      </c>
      <c r="EV265" s="56">
        <v>0</v>
      </c>
      <c r="EW265" s="55">
        <v>0</v>
      </c>
      <c r="EX265" s="56">
        <v>0</v>
      </c>
      <c r="EY265" s="55">
        <v>0</v>
      </c>
      <c r="EZ265" s="56">
        <v>0</v>
      </c>
      <c r="FA265" s="55">
        <v>0</v>
      </c>
      <c r="FB265" s="56">
        <v>0</v>
      </c>
      <c r="FC265" s="57">
        <v>0</v>
      </c>
      <c r="FD265" s="3"/>
      <c r="FE265" s="35"/>
      <c r="FF265" s="3"/>
      <c r="FG265" s="36"/>
      <c r="FI265" s="58" t="b">
        <v>0</v>
      </c>
    </row>
    <row r="266" spans="1:165" hidden="1" outlineLevel="1">
      <c r="B266" s="45">
        <v>250</v>
      </c>
      <c r="C266" s="46" t="s">
        <v>19</v>
      </c>
      <c r="E266" s="47">
        <v>0</v>
      </c>
      <c r="F266" s="48">
        <v>0</v>
      </c>
      <c r="G266" s="49">
        <v>0</v>
      </c>
      <c r="H266" s="48">
        <v>0</v>
      </c>
      <c r="I266" s="49">
        <v>0</v>
      </c>
      <c r="J266" s="48">
        <v>0</v>
      </c>
      <c r="K266" s="49">
        <v>0</v>
      </c>
      <c r="L266" s="48">
        <v>0</v>
      </c>
      <c r="M266" s="49">
        <v>0</v>
      </c>
      <c r="N266" s="48">
        <v>0</v>
      </c>
      <c r="O266" s="49">
        <v>0</v>
      </c>
      <c r="P266" s="48">
        <v>0</v>
      </c>
      <c r="Q266" s="49">
        <v>0</v>
      </c>
      <c r="R266" s="48">
        <v>0</v>
      </c>
      <c r="S266" s="49">
        <v>0</v>
      </c>
      <c r="T266" s="48">
        <v>0</v>
      </c>
      <c r="U266" s="49">
        <v>0</v>
      </c>
      <c r="V266" s="48">
        <v>0</v>
      </c>
      <c r="W266" s="49">
        <v>0</v>
      </c>
      <c r="X266" s="48">
        <v>0</v>
      </c>
      <c r="Y266" s="49">
        <v>0</v>
      </c>
      <c r="Z266" s="48">
        <v>0</v>
      </c>
      <c r="AA266" s="49">
        <v>0</v>
      </c>
      <c r="AB266" s="48">
        <v>0</v>
      </c>
      <c r="AC266" s="49">
        <v>0</v>
      </c>
      <c r="AD266" s="48">
        <v>0</v>
      </c>
      <c r="AE266" s="49">
        <v>0</v>
      </c>
      <c r="AF266" s="48">
        <v>0</v>
      </c>
      <c r="AG266" s="49">
        <v>0</v>
      </c>
      <c r="AH266" s="48">
        <v>0</v>
      </c>
      <c r="AI266" s="49">
        <v>0</v>
      </c>
      <c r="AJ266" s="48">
        <v>0</v>
      </c>
      <c r="AK266" s="49">
        <v>0</v>
      </c>
      <c r="AL266" s="48">
        <v>0</v>
      </c>
      <c r="AM266" s="49">
        <v>0</v>
      </c>
      <c r="AN266" s="50">
        <v>0</v>
      </c>
      <c r="AO266" s="3"/>
      <c r="AP266" s="21"/>
      <c r="AQ266" s="3"/>
      <c r="AR266" s="47">
        <v>0</v>
      </c>
      <c r="AS266" s="48">
        <v>0</v>
      </c>
      <c r="AT266" s="49">
        <v>0</v>
      </c>
      <c r="AU266" s="48">
        <v>0</v>
      </c>
      <c r="AV266" s="49">
        <v>0</v>
      </c>
      <c r="AW266" s="48">
        <v>0</v>
      </c>
      <c r="AX266" s="49">
        <v>0</v>
      </c>
      <c r="AY266" s="48">
        <v>0</v>
      </c>
      <c r="AZ266" s="49">
        <v>0</v>
      </c>
      <c r="BA266" s="48">
        <v>0</v>
      </c>
      <c r="BB266" s="49">
        <v>0</v>
      </c>
      <c r="BC266" s="48">
        <v>0</v>
      </c>
      <c r="BD266" s="49">
        <v>0</v>
      </c>
      <c r="BE266" s="48">
        <v>0</v>
      </c>
      <c r="BF266" s="49">
        <v>0</v>
      </c>
      <c r="BG266" s="48">
        <v>0</v>
      </c>
      <c r="BH266" s="49">
        <v>0</v>
      </c>
      <c r="BI266" s="48">
        <v>0</v>
      </c>
      <c r="BJ266" s="49">
        <v>0</v>
      </c>
      <c r="BK266" s="48">
        <v>0</v>
      </c>
      <c r="BL266" s="49">
        <v>0</v>
      </c>
      <c r="BM266" s="48">
        <v>0</v>
      </c>
      <c r="BN266" s="49">
        <v>0</v>
      </c>
      <c r="BO266" s="48">
        <v>0</v>
      </c>
      <c r="BP266" s="49">
        <v>0</v>
      </c>
      <c r="BQ266" s="48">
        <v>0</v>
      </c>
      <c r="BR266" s="49">
        <v>0</v>
      </c>
      <c r="BS266" s="48">
        <v>0</v>
      </c>
      <c r="BT266" s="49">
        <v>0</v>
      </c>
      <c r="BU266" s="48">
        <v>0</v>
      </c>
      <c r="BV266" s="49">
        <v>0</v>
      </c>
      <c r="BW266" s="48">
        <v>0</v>
      </c>
      <c r="BX266" s="49">
        <v>0</v>
      </c>
      <c r="BY266" s="48">
        <v>0</v>
      </c>
      <c r="BZ266" s="49">
        <v>0</v>
      </c>
      <c r="CA266" s="50">
        <v>0</v>
      </c>
      <c r="CB266" s="3"/>
      <c r="CC266" s="32"/>
      <c r="CD266" s="3"/>
      <c r="CE266" s="33"/>
      <c r="CF266" s="3"/>
      <c r="CG266" s="47">
        <v>0</v>
      </c>
      <c r="CH266" s="48">
        <v>0</v>
      </c>
      <c r="CI266" s="49">
        <v>0</v>
      </c>
      <c r="CJ266" s="48">
        <v>0</v>
      </c>
      <c r="CK266" s="49">
        <v>0</v>
      </c>
      <c r="CL266" s="48">
        <v>0</v>
      </c>
      <c r="CM266" s="49">
        <v>0</v>
      </c>
      <c r="CN266" s="48">
        <v>0</v>
      </c>
      <c r="CO266" s="49">
        <v>0</v>
      </c>
      <c r="CP266" s="48">
        <v>0</v>
      </c>
      <c r="CQ266" s="49">
        <v>0</v>
      </c>
      <c r="CR266" s="48">
        <v>0</v>
      </c>
      <c r="CS266" s="49">
        <v>0</v>
      </c>
      <c r="CT266" s="48">
        <v>0</v>
      </c>
      <c r="CU266" s="49">
        <v>0</v>
      </c>
      <c r="CV266" s="48">
        <v>0</v>
      </c>
      <c r="CW266" s="49">
        <v>0</v>
      </c>
      <c r="CX266" s="48">
        <v>0</v>
      </c>
      <c r="CY266" s="49">
        <v>0</v>
      </c>
      <c r="CZ266" s="48">
        <v>0</v>
      </c>
      <c r="DA266" s="49">
        <v>0</v>
      </c>
      <c r="DB266" s="48">
        <v>0</v>
      </c>
      <c r="DC266" s="49">
        <v>0</v>
      </c>
      <c r="DD266" s="48">
        <v>0</v>
      </c>
      <c r="DE266" s="49">
        <v>0</v>
      </c>
      <c r="DF266" s="48">
        <v>0</v>
      </c>
      <c r="DG266" s="49">
        <v>0</v>
      </c>
      <c r="DH266" s="48">
        <v>0</v>
      </c>
      <c r="DI266" s="49">
        <v>0</v>
      </c>
      <c r="DJ266" s="48">
        <v>0</v>
      </c>
      <c r="DK266" s="49">
        <v>0</v>
      </c>
      <c r="DL266" s="48">
        <v>0</v>
      </c>
      <c r="DM266" s="49">
        <v>0</v>
      </c>
      <c r="DN266" s="48">
        <v>0</v>
      </c>
      <c r="DO266" s="49">
        <v>0</v>
      </c>
      <c r="DP266" s="50">
        <v>0</v>
      </c>
      <c r="DQ266" s="3"/>
      <c r="DR266" s="34"/>
      <c r="DS266" s="3"/>
      <c r="DT266" s="47">
        <v>0</v>
      </c>
      <c r="DU266" s="48">
        <v>0</v>
      </c>
      <c r="DV266" s="49">
        <v>0</v>
      </c>
      <c r="DW266" s="48">
        <v>0</v>
      </c>
      <c r="DX266" s="49">
        <v>0</v>
      </c>
      <c r="DY266" s="48">
        <v>0</v>
      </c>
      <c r="DZ266" s="49">
        <v>0</v>
      </c>
      <c r="EA266" s="48">
        <v>0</v>
      </c>
      <c r="EB266" s="49">
        <v>0</v>
      </c>
      <c r="EC266" s="48">
        <v>0</v>
      </c>
      <c r="ED266" s="49">
        <v>0</v>
      </c>
      <c r="EE266" s="48">
        <v>0</v>
      </c>
      <c r="EF266" s="49">
        <v>0</v>
      </c>
      <c r="EG266" s="48">
        <v>0</v>
      </c>
      <c r="EH266" s="49">
        <v>0</v>
      </c>
      <c r="EI266" s="48">
        <v>0</v>
      </c>
      <c r="EJ266" s="49">
        <v>0</v>
      </c>
      <c r="EK266" s="48">
        <v>0</v>
      </c>
      <c r="EL266" s="49">
        <v>0</v>
      </c>
      <c r="EM266" s="48">
        <v>0</v>
      </c>
      <c r="EN266" s="49">
        <v>0</v>
      </c>
      <c r="EO266" s="48">
        <v>0</v>
      </c>
      <c r="EP266" s="49">
        <v>0</v>
      </c>
      <c r="EQ266" s="48">
        <v>0</v>
      </c>
      <c r="ER266" s="49">
        <v>0</v>
      </c>
      <c r="ES266" s="48">
        <v>0</v>
      </c>
      <c r="ET266" s="49">
        <v>0</v>
      </c>
      <c r="EU266" s="48">
        <v>0</v>
      </c>
      <c r="EV266" s="49">
        <v>0</v>
      </c>
      <c r="EW266" s="48">
        <v>0</v>
      </c>
      <c r="EX266" s="49">
        <v>0</v>
      </c>
      <c r="EY266" s="48">
        <v>0</v>
      </c>
      <c r="EZ266" s="49">
        <v>0</v>
      </c>
      <c r="FA266" s="48">
        <v>0</v>
      </c>
      <c r="FB266" s="49">
        <v>0</v>
      </c>
      <c r="FC266" s="50">
        <v>0</v>
      </c>
      <c r="FD266" s="3"/>
      <c r="FE266" s="35"/>
      <c r="FF266" s="3"/>
      <c r="FG266" s="36"/>
      <c r="FI266" s="51" t="b">
        <v>1</v>
      </c>
    </row>
    <row r="267" spans="1:165" hidden="1" outlineLevel="1">
      <c r="B267" s="59">
        <v>251</v>
      </c>
      <c r="C267" s="60" t="s">
        <v>20</v>
      </c>
      <c r="E267" s="61">
        <v>0</v>
      </c>
      <c r="F267" s="62">
        <v>0</v>
      </c>
      <c r="G267" s="63">
        <v>0</v>
      </c>
      <c r="H267" s="62">
        <v>0</v>
      </c>
      <c r="I267" s="63">
        <v>0</v>
      </c>
      <c r="J267" s="62">
        <v>0</v>
      </c>
      <c r="K267" s="63">
        <v>0</v>
      </c>
      <c r="L267" s="62">
        <v>0</v>
      </c>
      <c r="M267" s="63">
        <v>0</v>
      </c>
      <c r="N267" s="62">
        <v>0</v>
      </c>
      <c r="O267" s="63">
        <v>0</v>
      </c>
      <c r="P267" s="62">
        <v>0</v>
      </c>
      <c r="Q267" s="63">
        <v>0</v>
      </c>
      <c r="R267" s="62">
        <v>0</v>
      </c>
      <c r="S267" s="63">
        <v>0</v>
      </c>
      <c r="T267" s="62">
        <v>0</v>
      </c>
      <c r="U267" s="63">
        <v>0</v>
      </c>
      <c r="V267" s="62">
        <v>0</v>
      </c>
      <c r="W267" s="63">
        <v>0</v>
      </c>
      <c r="X267" s="62">
        <v>0</v>
      </c>
      <c r="Y267" s="63">
        <v>0</v>
      </c>
      <c r="Z267" s="62">
        <v>0</v>
      </c>
      <c r="AA267" s="63">
        <v>0</v>
      </c>
      <c r="AB267" s="62">
        <v>0</v>
      </c>
      <c r="AC267" s="63">
        <v>0</v>
      </c>
      <c r="AD267" s="62">
        <v>0</v>
      </c>
      <c r="AE267" s="63">
        <v>0</v>
      </c>
      <c r="AF267" s="62">
        <v>0</v>
      </c>
      <c r="AG267" s="63">
        <v>0</v>
      </c>
      <c r="AH267" s="62">
        <v>0</v>
      </c>
      <c r="AI267" s="63">
        <v>0</v>
      </c>
      <c r="AJ267" s="62">
        <v>0</v>
      </c>
      <c r="AK267" s="63">
        <v>0</v>
      </c>
      <c r="AL267" s="62">
        <v>0</v>
      </c>
      <c r="AM267" s="63">
        <v>0</v>
      </c>
      <c r="AN267" s="64">
        <v>0</v>
      </c>
      <c r="AO267" s="3"/>
      <c r="AP267" s="21"/>
      <c r="AQ267" s="3"/>
      <c r="AR267" s="61">
        <v>0</v>
      </c>
      <c r="AS267" s="62">
        <v>0</v>
      </c>
      <c r="AT267" s="63">
        <v>0</v>
      </c>
      <c r="AU267" s="62">
        <v>0</v>
      </c>
      <c r="AV267" s="63">
        <v>0</v>
      </c>
      <c r="AW267" s="62">
        <v>0</v>
      </c>
      <c r="AX267" s="63">
        <v>0</v>
      </c>
      <c r="AY267" s="62">
        <v>0</v>
      </c>
      <c r="AZ267" s="63">
        <v>0</v>
      </c>
      <c r="BA267" s="62">
        <v>0</v>
      </c>
      <c r="BB267" s="63">
        <v>0</v>
      </c>
      <c r="BC267" s="62">
        <v>0</v>
      </c>
      <c r="BD267" s="63">
        <v>0</v>
      </c>
      <c r="BE267" s="62">
        <v>0</v>
      </c>
      <c r="BF267" s="63">
        <v>0</v>
      </c>
      <c r="BG267" s="62">
        <v>0</v>
      </c>
      <c r="BH267" s="63">
        <v>0</v>
      </c>
      <c r="BI267" s="62">
        <v>0</v>
      </c>
      <c r="BJ267" s="63">
        <v>0</v>
      </c>
      <c r="BK267" s="62">
        <v>0</v>
      </c>
      <c r="BL267" s="63">
        <v>0</v>
      </c>
      <c r="BM267" s="62">
        <v>0</v>
      </c>
      <c r="BN267" s="63">
        <v>0</v>
      </c>
      <c r="BO267" s="62">
        <v>0</v>
      </c>
      <c r="BP267" s="63">
        <v>0</v>
      </c>
      <c r="BQ267" s="62">
        <v>0</v>
      </c>
      <c r="BR267" s="63">
        <v>0</v>
      </c>
      <c r="BS267" s="62">
        <v>0</v>
      </c>
      <c r="BT267" s="63">
        <v>0</v>
      </c>
      <c r="BU267" s="62">
        <v>0</v>
      </c>
      <c r="BV267" s="63">
        <v>0</v>
      </c>
      <c r="BW267" s="62">
        <v>0</v>
      </c>
      <c r="BX267" s="63">
        <v>0</v>
      </c>
      <c r="BY267" s="62">
        <v>0</v>
      </c>
      <c r="BZ267" s="63">
        <v>0</v>
      </c>
      <c r="CA267" s="64">
        <v>0</v>
      </c>
      <c r="CB267" s="3"/>
      <c r="CC267" s="32"/>
      <c r="CD267" s="3"/>
      <c r="CE267" s="33"/>
      <c r="CF267" s="3"/>
      <c r="CG267" s="61">
        <v>0</v>
      </c>
      <c r="CH267" s="62">
        <v>0</v>
      </c>
      <c r="CI267" s="63">
        <v>0</v>
      </c>
      <c r="CJ267" s="62">
        <v>0</v>
      </c>
      <c r="CK267" s="63">
        <v>0</v>
      </c>
      <c r="CL267" s="62">
        <v>0</v>
      </c>
      <c r="CM267" s="63">
        <v>0</v>
      </c>
      <c r="CN267" s="62">
        <v>0</v>
      </c>
      <c r="CO267" s="63">
        <v>0</v>
      </c>
      <c r="CP267" s="62">
        <v>0</v>
      </c>
      <c r="CQ267" s="63">
        <v>0</v>
      </c>
      <c r="CR267" s="62">
        <v>0</v>
      </c>
      <c r="CS267" s="63">
        <v>0</v>
      </c>
      <c r="CT267" s="62">
        <v>0</v>
      </c>
      <c r="CU267" s="63">
        <v>0</v>
      </c>
      <c r="CV267" s="62">
        <v>0</v>
      </c>
      <c r="CW267" s="63">
        <v>0</v>
      </c>
      <c r="CX267" s="62">
        <v>0</v>
      </c>
      <c r="CY267" s="63">
        <v>0</v>
      </c>
      <c r="CZ267" s="62">
        <v>0</v>
      </c>
      <c r="DA267" s="63">
        <v>0</v>
      </c>
      <c r="DB267" s="62">
        <v>0</v>
      </c>
      <c r="DC267" s="63">
        <v>0</v>
      </c>
      <c r="DD267" s="62">
        <v>0</v>
      </c>
      <c r="DE267" s="63">
        <v>0</v>
      </c>
      <c r="DF267" s="62">
        <v>0</v>
      </c>
      <c r="DG267" s="63">
        <v>0</v>
      </c>
      <c r="DH267" s="62">
        <v>0</v>
      </c>
      <c r="DI267" s="63">
        <v>0</v>
      </c>
      <c r="DJ267" s="62">
        <v>0</v>
      </c>
      <c r="DK267" s="63">
        <v>0</v>
      </c>
      <c r="DL267" s="62">
        <v>0</v>
      </c>
      <c r="DM267" s="63">
        <v>0</v>
      </c>
      <c r="DN267" s="62">
        <v>0</v>
      </c>
      <c r="DO267" s="63">
        <v>0</v>
      </c>
      <c r="DP267" s="64">
        <v>0</v>
      </c>
      <c r="DQ267" s="3"/>
      <c r="DR267" s="34"/>
      <c r="DS267" s="3"/>
      <c r="DT267" s="61">
        <v>0</v>
      </c>
      <c r="DU267" s="62">
        <v>0</v>
      </c>
      <c r="DV267" s="63">
        <v>0</v>
      </c>
      <c r="DW267" s="62">
        <v>0</v>
      </c>
      <c r="DX267" s="63">
        <v>0</v>
      </c>
      <c r="DY267" s="62">
        <v>0</v>
      </c>
      <c r="DZ267" s="63">
        <v>0</v>
      </c>
      <c r="EA267" s="62">
        <v>0</v>
      </c>
      <c r="EB267" s="63">
        <v>0</v>
      </c>
      <c r="EC267" s="62">
        <v>0</v>
      </c>
      <c r="ED267" s="63">
        <v>0</v>
      </c>
      <c r="EE267" s="62">
        <v>0</v>
      </c>
      <c r="EF267" s="63">
        <v>0</v>
      </c>
      <c r="EG267" s="62">
        <v>0</v>
      </c>
      <c r="EH267" s="63">
        <v>0</v>
      </c>
      <c r="EI267" s="62">
        <v>0</v>
      </c>
      <c r="EJ267" s="63">
        <v>0</v>
      </c>
      <c r="EK267" s="62">
        <v>0</v>
      </c>
      <c r="EL267" s="63">
        <v>0</v>
      </c>
      <c r="EM267" s="62">
        <v>0</v>
      </c>
      <c r="EN267" s="63">
        <v>0</v>
      </c>
      <c r="EO267" s="62">
        <v>0</v>
      </c>
      <c r="EP267" s="63">
        <v>0</v>
      </c>
      <c r="EQ267" s="62">
        <v>0</v>
      </c>
      <c r="ER267" s="63">
        <v>0</v>
      </c>
      <c r="ES267" s="62">
        <v>0</v>
      </c>
      <c r="ET267" s="63">
        <v>0</v>
      </c>
      <c r="EU267" s="62">
        <v>0</v>
      </c>
      <c r="EV267" s="63">
        <v>0</v>
      </c>
      <c r="EW267" s="62">
        <v>0</v>
      </c>
      <c r="EX267" s="63">
        <v>0</v>
      </c>
      <c r="EY267" s="62">
        <v>0</v>
      </c>
      <c r="EZ267" s="63">
        <v>0</v>
      </c>
      <c r="FA267" s="62">
        <v>0</v>
      </c>
      <c r="FB267" s="63">
        <v>0</v>
      </c>
      <c r="FC267" s="64">
        <v>0</v>
      </c>
      <c r="FD267" s="3"/>
      <c r="FE267" s="35"/>
      <c r="FF267" s="3"/>
      <c r="FG267" s="36"/>
      <c r="FI267" s="65" t="b">
        <v>1</v>
      </c>
    </row>
    <row r="268" spans="1:165" outlineLevel="1">
      <c r="A268" s="1">
        <v>2016</v>
      </c>
      <c r="B268" s="66">
        <v>252</v>
      </c>
      <c r="C268" s="67" t="s">
        <v>21</v>
      </c>
      <c r="E268" s="68">
        <v>0</v>
      </c>
      <c r="F268" s="69">
        <v>19153</v>
      </c>
      <c r="G268" s="70">
        <v>19153</v>
      </c>
      <c r="H268" s="69">
        <v>19153</v>
      </c>
      <c r="I268" s="70">
        <v>19153</v>
      </c>
      <c r="J268" s="69">
        <v>19153</v>
      </c>
      <c r="K268" s="70">
        <v>19153</v>
      </c>
      <c r="L268" s="69">
        <v>19153</v>
      </c>
      <c r="M268" s="70">
        <v>19153</v>
      </c>
      <c r="N268" s="69">
        <v>19153</v>
      </c>
      <c r="O268" s="70">
        <v>19153</v>
      </c>
      <c r="P268" s="69">
        <v>4729</v>
      </c>
      <c r="Q268" s="70">
        <v>0</v>
      </c>
      <c r="R268" s="69">
        <v>0</v>
      </c>
      <c r="S268" s="70">
        <v>0</v>
      </c>
      <c r="T268" s="69">
        <v>0</v>
      </c>
      <c r="U268" s="70">
        <v>0</v>
      </c>
      <c r="V268" s="69">
        <v>0</v>
      </c>
      <c r="W268" s="70">
        <v>0</v>
      </c>
      <c r="X268" s="69">
        <v>0</v>
      </c>
      <c r="Y268" s="70">
        <v>0</v>
      </c>
      <c r="Z268" s="69">
        <v>0</v>
      </c>
      <c r="AA268" s="70">
        <v>0</v>
      </c>
      <c r="AB268" s="69">
        <v>0</v>
      </c>
      <c r="AC268" s="70">
        <v>0</v>
      </c>
      <c r="AD268" s="69">
        <v>0</v>
      </c>
      <c r="AE268" s="70">
        <v>0</v>
      </c>
      <c r="AF268" s="69">
        <v>0</v>
      </c>
      <c r="AG268" s="70">
        <v>0</v>
      </c>
      <c r="AH268" s="69">
        <v>0</v>
      </c>
      <c r="AI268" s="70">
        <v>0</v>
      </c>
      <c r="AJ268" s="69">
        <v>0</v>
      </c>
      <c r="AK268" s="70">
        <v>0</v>
      </c>
      <c r="AL268" s="69">
        <v>0</v>
      </c>
      <c r="AM268" s="70">
        <v>0</v>
      </c>
      <c r="AN268" s="71">
        <v>0</v>
      </c>
      <c r="AO268" s="3"/>
      <c r="AP268" s="21"/>
      <c r="AQ268" s="3"/>
      <c r="AR268" s="68">
        <v>0</v>
      </c>
      <c r="AS268" s="69">
        <v>3</v>
      </c>
      <c r="AT268" s="70">
        <v>3</v>
      </c>
      <c r="AU268" s="69">
        <v>3</v>
      </c>
      <c r="AV268" s="70">
        <v>3</v>
      </c>
      <c r="AW268" s="69">
        <v>3</v>
      </c>
      <c r="AX268" s="70">
        <v>3</v>
      </c>
      <c r="AY268" s="69">
        <v>3</v>
      </c>
      <c r="AZ268" s="70">
        <v>3</v>
      </c>
      <c r="BA268" s="69">
        <v>3</v>
      </c>
      <c r="BB268" s="70">
        <v>3</v>
      </c>
      <c r="BC268" s="69">
        <v>1</v>
      </c>
      <c r="BD268" s="70">
        <v>0</v>
      </c>
      <c r="BE268" s="69">
        <v>0</v>
      </c>
      <c r="BF268" s="70">
        <v>0</v>
      </c>
      <c r="BG268" s="69">
        <v>0</v>
      </c>
      <c r="BH268" s="70">
        <v>0</v>
      </c>
      <c r="BI268" s="69">
        <v>0</v>
      </c>
      <c r="BJ268" s="70">
        <v>0</v>
      </c>
      <c r="BK268" s="69">
        <v>0</v>
      </c>
      <c r="BL268" s="70">
        <v>0</v>
      </c>
      <c r="BM268" s="69">
        <v>0</v>
      </c>
      <c r="BN268" s="70">
        <v>0</v>
      </c>
      <c r="BO268" s="69">
        <v>0</v>
      </c>
      <c r="BP268" s="70">
        <v>0</v>
      </c>
      <c r="BQ268" s="69">
        <v>0</v>
      </c>
      <c r="BR268" s="70">
        <v>0</v>
      </c>
      <c r="BS268" s="69">
        <v>0</v>
      </c>
      <c r="BT268" s="70">
        <v>0</v>
      </c>
      <c r="BU268" s="69">
        <v>0</v>
      </c>
      <c r="BV268" s="70">
        <v>0</v>
      </c>
      <c r="BW268" s="69">
        <v>0</v>
      </c>
      <c r="BX268" s="70">
        <v>0</v>
      </c>
      <c r="BY268" s="69">
        <v>0</v>
      </c>
      <c r="BZ268" s="70">
        <v>0</v>
      </c>
      <c r="CA268" s="71">
        <v>0</v>
      </c>
      <c r="CB268" s="3"/>
      <c r="CC268" s="32"/>
      <c r="CD268" s="3"/>
      <c r="CE268" s="33"/>
      <c r="CF268" s="3"/>
      <c r="CG268" s="68">
        <v>0</v>
      </c>
      <c r="CH268" s="69">
        <v>13143</v>
      </c>
      <c r="CI268" s="70">
        <v>13143</v>
      </c>
      <c r="CJ268" s="69">
        <v>13143</v>
      </c>
      <c r="CK268" s="70">
        <v>13143</v>
      </c>
      <c r="CL268" s="69">
        <v>13143</v>
      </c>
      <c r="CM268" s="70">
        <v>13143</v>
      </c>
      <c r="CN268" s="69">
        <v>13143</v>
      </c>
      <c r="CO268" s="70">
        <v>13143</v>
      </c>
      <c r="CP268" s="69">
        <v>13143</v>
      </c>
      <c r="CQ268" s="70">
        <v>13143</v>
      </c>
      <c r="CR268" s="69">
        <v>3245</v>
      </c>
      <c r="CS268" s="70">
        <v>0</v>
      </c>
      <c r="CT268" s="69">
        <v>0</v>
      </c>
      <c r="CU268" s="70">
        <v>0</v>
      </c>
      <c r="CV268" s="69">
        <v>0</v>
      </c>
      <c r="CW268" s="70">
        <v>0</v>
      </c>
      <c r="CX268" s="69">
        <v>0</v>
      </c>
      <c r="CY268" s="70">
        <v>0</v>
      </c>
      <c r="CZ268" s="69">
        <v>0</v>
      </c>
      <c r="DA268" s="70">
        <v>0</v>
      </c>
      <c r="DB268" s="69">
        <v>0</v>
      </c>
      <c r="DC268" s="70">
        <v>0</v>
      </c>
      <c r="DD268" s="69">
        <v>0</v>
      </c>
      <c r="DE268" s="70">
        <v>0</v>
      </c>
      <c r="DF268" s="69">
        <v>0</v>
      </c>
      <c r="DG268" s="70">
        <v>0</v>
      </c>
      <c r="DH268" s="69">
        <v>0</v>
      </c>
      <c r="DI268" s="70">
        <v>0</v>
      </c>
      <c r="DJ268" s="69">
        <v>0</v>
      </c>
      <c r="DK268" s="70">
        <v>0</v>
      </c>
      <c r="DL268" s="69">
        <v>0</v>
      </c>
      <c r="DM268" s="70">
        <v>0</v>
      </c>
      <c r="DN268" s="69">
        <v>0</v>
      </c>
      <c r="DO268" s="70">
        <v>0</v>
      </c>
      <c r="DP268" s="71">
        <v>0</v>
      </c>
      <c r="DQ268" s="3"/>
      <c r="DR268" s="34"/>
      <c r="DS268" s="3"/>
      <c r="DT268" s="68">
        <v>0</v>
      </c>
      <c r="DU268" s="69">
        <v>2</v>
      </c>
      <c r="DV268" s="70">
        <v>2</v>
      </c>
      <c r="DW268" s="69">
        <v>2</v>
      </c>
      <c r="DX268" s="70">
        <v>2</v>
      </c>
      <c r="DY268" s="69">
        <v>2</v>
      </c>
      <c r="DZ268" s="70">
        <v>2</v>
      </c>
      <c r="EA268" s="69">
        <v>2</v>
      </c>
      <c r="EB268" s="70">
        <v>2</v>
      </c>
      <c r="EC268" s="69">
        <v>2</v>
      </c>
      <c r="ED268" s="70">
        <v>2</v>
      </c>
      <c r="EE268" s="69">
        <v>0</v>
      </c>
      <c r="EF268" s="70">
        <v>0</v>
      </c>
      <c r="EG268" s="69">
        <v>0</v>
      </c>
      <c r="EH268" s="70">
        <v>0</v>
      </c>
      <c r="EI268" s="69">
        <v>0</v>
      </c>
      <c r="EJ268" s="70">
        <v>0</v>
      </c>
      <c r="EK268" s="69">
        <v>0</v>
      </c>
      <c r="EL268" s="70">
        <v>0</v>
      </c>
      <c r="EM268" s="69">
        <v>0</v>
      </c>
      <c r="EN268" s="70">
        <v>0</v>
      </c>
      <c r="EO268" s="69">
        <v>0</v>
      </c>
      <c r="EP268" s="70">
        <v>0</v>
      </c>
      <c r="EQ268" s="69">
        <v>0</v>
      </c>
      <c r="ER268" s="70">
        <v>0</v>
      </c>
      <c r="ES268" s="69">
        <v>0</v>
      </c>
      <c r="ET268" s="70">
        <v>0</v>
      </c>
      <c r="EU268" s="69">
        <v>0</v>
      </c>
      <c r="EV268" s="70">
        <v>0</v>
      </c>
      <c r="EW268" s="69">
        <v>0</v>
      </c>
      <c r="EX268" s="70">
        <v>0</v>
      </c>
      <c r="EY268" s="69">
        <v>0</v>
      </c>
      <c r="EZ268" s="70">
        <v>0</v>
      </c>
      <c r="FA268" s="69">
        <v>0</v>
      </c>
      <c r="FB268" s="70">
        <v>0</v>
      </c>
      <c r="FC268" s="71">
        <v>0</v>
      </c>
      <c r="FD268" s="3"/>
      <c r="FE268" s="35"/>
      <c r="FF268" s="3"/>
      <c r="FG268" s="36"/>
      <c r="FI268" s="72" t="b">
        <v>0</v>
      </c>
    </row>
    <row r="269" spans="1:165" outlineLevel="1">
      <c r="A269" s="1">
        <v>2016</v>
      </c>
      <c r="B269" s="52">
        <v>253</v>
      </c>
      <c r="C269" s="73" t="s">
        <v>22</v>
      </c>
      <c r="E269" s="54">
        <v>0</v>
      </c>
      <c r="F269" s="55">
        <v>5531446</v>
      </c>
      <c r="G269" s="56">
        <v>5375434</v>
      </c>
      <c r="H269" s="55">
        <v>5375434</v>
      </c>
      <c r="I269" s="56">
        <v>5375434</v>
      </c>
      <c r="J269" s="55">
        <v>5375434</v>
      </c>
      <c r="K269" s="56">
        <v>5369793</v>
      </c>
      <c r="L269" s="55">
        <v>5369793</v>
      </c>
      <c r="M269" s="56">
        <v>5369793</v>
      </c>
      <c r="N269" s="55">
        <v>5280402</v>
      </c>
      <c r="O269" s="56">
        <v>5280402</v>
      </c>
      <c r="P269" s="55">
        <v>5143375</v>
      </c>
      <c r="Q269" s="56">
        <v>3649195</v>
      </c>
      <c r="R269" s="55">
        <v>199726</v>
      </c>
      <c r="S269" s="56">
        <v>199726</v>
      </c>
      <c r="T269" s="55">
        <v>123864</v>
      </c>
      <c r="U269" s="56">
        <v>43807</v>
      </c>
      <c r="V269" s="55">
        <v>43807</v>
      </c>
      <c r="W269" s="56">
        <v>43807</v>
      </c>
      <c r="X269" s="55">
        <v>43807</v>
      </c>
      <c r="Y269" s="56">
        <v>43807</v>
      </c>
      <c r="Z269" s="55">
        <v>0</v>
      </c>
      <c r="AA269" s="56">
        <v>0</v>
      </c>
      <c r="AB269" s="55">
        <v>0</v>
      </c>
      <c r="AC269" s="56">
        <v>0</v>
      </c>
      <c r="AD269" s="55">
        <v>0</v>
      </c>
      <c r="AE269" s="56">
        <v>0</v>
      </c>
      <c r="AF269" s="55">
        <v>0</v>
      </c>
      <c r="AG269" s="56">
        <v>0</v>
      </c>
      <c r="AH269" s="55">
        <v>0</v>
      </c>
      <c r="AI269" s="56">
        <v>0</v>
      </c>
      <c r="AJ269" s="55">
        <v>0</v>
      </c>
      <c r="AK269" s="56">
        <v>0</v>
      </c>
      <c r="AL269" s="55">
        <v>0</v>
      </c>
      <c r="AM269" s="56">
        <v>0</v>
      </c>
      <c r="AN269" s="57">
        <v>0</v>
      </c>
      <c r="AO269" s="3"/>
      <c r="AP269" s="21"/>
      <c r="AQ269" s="3"/>
      <c r="AR269" s="54">
        <v>0</v>
      </c>
      <c r="AS269" s="55">
        <v>977</v>
      </c>
      <c r="AT269" s="56">
        <v>945</v>
      </c>
      <c r="AU269" s="55">
        <v>945</v>
      </c>
      <c r="AV269" s="56">
        <v>945</v>
      </c>
      <c r="AW269" s="55">
        <v>945</v>
      </c>
      <c r="AX269" s="56">
        <v>945</v>
      </c>
      <c r="AY269" s="55">
        <v>945</v>
      </c>
      <c r="AZ269" s="56">
        <v>945</v>
      </c>
      <c r="BA269" s="55">
        <v>941</v>
      </c>
      <c r="BB269" s="56">
        <v>941</v>
      </c>
      <c r="BC269" s="55">
        <v>921</v>
      </c>
      <c r="BD269" s="56">
        <v>621</v>
      </c>
      <c r="BE269" s="55">
        <v>122</v>
      </c>
      <c r="BF269" s="56">
        <v>122</v>
      </c>
      <c r="BG269" s="55">
        <v>82</v>
      </c>
      <c r="BH269" s="56">
        <v>41</v>
      </c>
      <c r="BI269" s="55">
        <v>41</v>
      </c>
      <c r="BJ269" s="56">
        <v>41</v>
      </c>
      <c r="BK269" s="55">
        <v>41</v>
      </c>
      <c r="BL269" s="56">
        <v>41</v>
      </c>
      <c r="BM269" s="55">
        <v>0</v>
      </c>
      <c r="BN269" s="56">
        <v>0</v>
      </c>
      <c r="BO269" s="55">
        <v>0</v>
      </c>
      <c r="BP269" s="56">
        <v>0</v>
      </c>
      <c r="BQ269" s="55">
        <v>0</v>
      </c>
      <c r="BR269" s="56">
        <v>0</v>
      </c>
      <c r="BS269" s="55">
        <v>0</v>
      </c>
      <c r="BT269" s="56">
        <v>0</v>
      </c>
      <c r="BU269" s="55">
        <v>0</v>
      </c>
      <c r="BV269" s="56">
        <v>0</v>
      </c>
      <c r="BW269" s="55">
        <v>0</v>
      </c>
      <c r="BX269" s="56">
        <v>0</v>
      </c>
      <c r="BY269" s="55">
        <v>0</v>
      </c>
      <c r="BZ269" s="56">
        <v>0</v>
      </c>
      <c r="CA269" s="57">
        <v>0</v>
      </c>
      <c r="CB269" s="3"/>
      <c r="CC269" s="32"/>
      <c r="CD269" s="3"/>
      <c r="CE269" s="33"/>
      <c r="CF269" s="3"/>
      <c r="CG269" s="54">
        <v>0</v>
      </c>
      <c r="CH269" s="55">
        <v>4382289</v>
      </c>
      <c r="CI269" s="56">
        <v>4258689</v>
      </c>
      <c r="CJ269" s="55">
        <v>4258689</v>
      </c>
      <c r="CK269" s="56">
        <v>4258689</v>
      </c>
      <c r="CL269" s="55">
        <v>4258689</v>
      </c>
      <c r="CM269" s="56">
        <v>4254220</v>
      </c>
      <c r="CN269" s="55">
        <v>4254220</v>
      </c>
      <c r="CO269" s="56">
        <v>4254220</v>
      </c>
      <c r="CP269" s="55">
        <v>4183399</v>
      </c>
      <c r="CQ269" s="56">
        <v>4183399</v>
      </c>
      <c r="CR269" s="55">
        <v>4074840</v>
      </c>
      <c r="CS269" s="56">
        <v>2891075</v>
      </c>
      <c r="CT269" s="55">
        <v>158233</v>
      </c>
      <c r="CU269" s="56">
        <v>158233</v>
      </c>
      <c r="CV269" s="55">
        <v>98131</v>
      </c>
      <c r="CW269" s="56">
        <v>34706</v>
      </c>
      <c r="CX269" s="55">
        <v>34706</v>
      </c>
      <c r="CY269" s="56">
        <v>34706</v>
      </c>
      <c r="CZ269" s="55">
        <v>34706</v>
      </c>
      <c r="DA269" s="56">
        <v>34706</v>
      </c>
      <c r="DB269" s="55">
        <v>0</v>
      </c>
      <c r="DC269" s="56">
        <v>0</v>
      </c>
      <c r="DD269" s="55">
        <v>0</v>
      </c>
      <c r="DE269" s="56">
        <v>0</v>
      </c>
      <c r="DF269" s="55">
        <v>0</v>
      </c>
      <c r="DG269" s="56">
        <v>0</v>
      </c>
      <c r="DH269" s="55">
        <v>0</v>
      </c>
      <c r="DI269" s="56">
        <v>0</v>
      </c>
      <c r="DJ269" s="55">
        <v>0</v>
      </c>
      <c r="DK269" s="56">
        <v>0</v>
      </c>
      <c r="DL269" s="55">
        <v>0</v>
      </c>
      <c r="DM269" s="56">
        <v>0</v>
      </c>
      <c r="DN269" s="55">
        <v>0</v>
      </c>
      <c r="DO269" s="56">
        <v>0</v>
      </c>
      <c r="DP269" s="57">
        <v>0</v>
      </c>
      <c r="DQ269" s="3"/>
      <c r="DR269" s="34"/>
      <c r="DS269" s="3"/>
      <c r="DT269" s="54">
        <v>0</v>
      </c>
      <c r="DU269" s="55">
        <v>774</v>
      </c>
      <c r="DV269" s="56">
        <v>750</v>
      </c>
      <c r="DW269" s="55">
        <v>750</v>
      </c>
      <c r="DX269" s="56">
        <v>750</v>
      </c>
      <c r="DY269" s="55">
        <v>750</v>
      </c>
      <c r="DZ269" s="56">
        <v>749</v>
      </c>
      <c r="EA269" s="55">
        <v>749</v>
      </c>
      <c r="EB269" s="56">
        <v>749</v>
      </c>
      <c r="EC269" s="55">
        <v>746</v>
      </c>
      <c r="ED269" s="56">
        <v>746</v>
      </c>
      <c r="EE269" s="55">
        <v>730</v>
      </c>
      <c r="EF269" s="56">
        <v>492</v>
      </c>
      <c r="EG269" s="55">
        <v>97</v>
      </c>
      <c r="EH269" s="56">
        <v>97</v>
      </c>
      <c r="EI269" s="55">
        <v>65</v>
      </c>
      <c r="EJ269" s="56">
        <v>33</v>
      </c>
      <c r="EK269" s="55">
        <v>33</v>
      </c>
      <c r="EL269" s="56">
        <v>33</v>
      </c>
      <c r="EM269" s="55">
        <v>33</v>
      </c>
      <c r="EN269" s="56">
        <v>33</v>
      </c>
      <c r="EO269" s="55">
        <v>0</v>
      </c>
      <c r="EP269" s="56">
        <v>0</v>
      </c>
      <c r="EQ269" s="55">
        <v>0</v>
      </c>
      <c r="ER269" s="56">
        <v>0</v>
      </c>
      <c r="ES269" s="55">
        <v>0</v>
      </c>
      <c r="ET269" s="56">
        <v>0</v>
      </c>
      <c r="EU269" s="55">
        <v>0</v>
      </c>
      <c r="EV269" s="56">
        <v>0</v>
      </c>
      <c r="EW269" s="55">
        <v>0</v>
      </c>
      <c r="EX269" s="56">
        <v>0</v>
      </c>
      <c r="EY269" s="55">
        <v>0</v>
      </c>
      <c r="EZ269" s="56">
        <v>0</v>
      </c>
      <c r="FA269" s="55">
        <v>0</v>
      </c>
      <c r="FB269" s="56">
        <v>0</v>
      </c>
      <c r="FC269" s="57">
        <v>0</v>
      </c>
      <c r="FD269" s="3"/>
      <c r="FE269" s="35"/>
      <c r="FF269" s="3"/>
      <c r="FG269" s="36"/>
      <c r="FI269" s="58" t="b">
        <v>0</v>
      </c>
    </row>
    <row r="270" spans="1:165" hidden="1" outlineLevel="1">
      <c r="B270" s="45">
        <v>254</v>
      </c>
      <c r="C270" s="74" t="s">
        <v>23</v>
      </c>
      <c r="E270" s="47">
        <v>0</v>
      </c>
      <c r="F270" s="48">
        <v>0</v>
      </c>
      <c r="G270" s="49">
        <v>0</v>
      </c>
      <c r="H270" s="48">
        <v>0</v>
      </c>
      <c r="I270" s="49">
        <v>0</v>
      </c>
      <c r="J270" s="48">
        <v>0</v>
      </c>
      <c r="K270" s="49">
        <v>0</v>
      </c>
      <c r="L270" s="48">
        <v>0</v>
      </c>
      <c r="M270" s="49">
        <v>0</v>
      </c>
      <c r="N270" s="48">
        <v>0</v>
      </c>
      <c r="O270" s="49">
        <v>0</v>
      </c>
      <c r="P270" s="48">
        <v>0</v>
      </c>
      <c r="Q270" s="49">
        <v>0</v>
      </c>
      <c r="R270" s="48">
        <v>0</v>
      </c>
      <c r="S270" s="49">
        <v>0</v>
      </c>
      <c r="T270" s="48">
        <v>0</v>
      </c>
      <c r="U270" s="49">
        <v>0</v>
      </c>
      <c r="V270" s="48">
        <v>0</v>
      </c>
      <c r="W270" s="49">
        <v>0</v>
      </c>
      <c r="X270" s="48">
        <v>0</v>
      </c>
      <c r="Y270" s="49">
        <v>0</v>
      </c>
      <c r="Z270" s="48">
        <v>0</v>
      </c>
      <c r="AA270" s="49">
        <v>0</v>
      </c>
      <c r="AB270" s="48">
        <v>0</v>
      </c>
      <c r="AC270" s="49">
        <v>0</v>
      </c>
      <c r="AD270" s="48">
        <v>0</v>
      </c>
      <c r="AE270" s="49">
        <v>0</v>
      </c>
      <c r="AF270" s="48">
        <v>0</v>
      </c>
      <c r="AG270" s="49">
        <v>0</v>
      </c>
      <c r="AH270" s="48">
        <v>0</v>
      </c>
      <c r="AI270" s="49">
        <v>0</v>
      </c>
      <c r="AJ270" s="48">
        <v>0</v>
      </c>
      <c r="AK270" s="49">
        <v>0</v>
      </c>
      <c r="AL270" s="48">
        <v>0</v>
      </c>
      <c r="AM270" s="49">
        <v>0</v>
      </c>
      <c r="AN270" s="50">
        <v>0</v>
      </c>
      <c r="AO270" s="3"/>
      <c r="AP270" s="21"/>
      <c r="AQ270" s="3"/>
      <c r="AR270" s="47">
        <v>0</v>
      </c>
      <c r="AS270" s="48">
        <v>0</v>
      </c>
      <c r="AT270" s="49">
        <v>0</v>
      </c>
      <c r="AU270" s="48">
        <v>0</v>
      </c>
      <c r="AV270" s="49">
        <v>0</v>
      </c>
      <c r="AW270" s="48">
        <v>0</v>
      </c>
      <c r="AX270" s="49">
        <v>0</v>
      </c>
      <c r="AY270" s="48">
        <v>0</v>
      </c>
      <c r="AZ270" s="49">
        <v>0</v>
      </c>
      <c r="BA270" s="48">
        <v>0</v>
      </c>
      <c r="BB270" s="49">
        <v>0</v>
      </c>
      <c r="BC270" s="48">
        <v>0</v>
      </c>
      <c r="BD270" s="49">
        <v>0</v>
      </c>
      <c r="BE270" s="48">
        <v>0</v>
      </c>
      <c r="BF270" s="49">
        <v>0</v>
      </c>
      <c r="BG270" s="48">
        <v>0</v>
      </c>
      <c r="BH270" s="49">
        <v>0</v>
      </c>
      <c r="BI270" s="48">
        <v>0</v>
      </c>
      <c r="BJ270" s="49">
        <v>0</v>
      </c>
      <c r="BK270" s="48">
        <v>0</v>
      </c>
      <c r="BL270" s="49">
        <v>0</v>
      </c>
      <c r="BM270" s="48">
        <v>0</v>
      </c>
      <c r="BN270" s="49">
        <v>0</v>
      </c>
      <c r="BO270" s="48">
        <v>0</v>
      </c>
      <c r="BP270" s="49">
        <v>0</v>
      </c>
      <c r="BQ270" s="48">
        <v>0</v>
      </c>
      <c r="BR270" s="49">
        <v>0</v>
      </c>
      <c r="BS270" s="48">
        <v>0</v>
      </c>
      <c r="BT270" s="49">
        <v>0</v>
      </c>
      <c r="BU270" s="48">
        <v>0</v>
      </c>
      <c r="BV270" s="49">
        <v>0</v>
      </c>
      <c r="BW270" s="48">
        <v>0</v>
      </c>
      <c r="BX270" s="49">
        <v>0</v>
      </c>
      <c r="BY270" s="48">
        <v>0</v>
      </c>
      <c r="BZ270" s="49">
        <v>0</v>
      </c>
      <c r="CA270" s="50">
        <v>0</v>
      </c>
      <c r="CB270" s="3"/>
      <c r="CC270" s="32"/>
      <c r="CD270" s="3"/>
      <c r="CE270" s="33"/>
      <c r="CF270" s="3"/>
      <c r="CG270" s="47">
        <v>0</v>
      </c>
      <c r="CH270" s="48">
        <v>0</v>
      </c>
      <c r="CI270" s="49">
        <v>0</v>
      </c>
      <c r="CJ270" s="48">
        <v>0</v>
      </c>
      <c r="CK270" s="49">
        <v>0</v>
      </c>
      <c r="CL270" s="48">
        <v>0</v>
      </c>
      <c r="CM270" s="49">
        <v>0</v>
      </c>
      <c r="CN270" s="48">
        <v>0</v>
      </c>
      <c r="CO270" s="49">
        <v>0</v>
      </c>
      <c r="CP270" s="48">
        <v>0</v>
      </c>
      <c r="CQ270" s="49">
        <v>0</v>
      </c>
      <c r="CR270" s="48">
        <v>0</v>
      </c>
      <c r="CS270" s="49">
        <v>0</v>
      </c>
      <c r="CT270" s="48">
        <v>0</v>
      </c>
      <c r="CU270" s="49">
        <v>0</v>
      </c>
      <c r="CV270" s="48">
        <v>0</v>
      </c>
      <c r="CW270" s="49">
        <v>0</v>
      </c>
      <c r="CX270" s="48">
        <v>0</v>
      </c>
      <c r="CY270" s="49">
        <v>0</v>
      </c>
      <c r="CZ270" s="48">
        <v>0</v>
      </c>
      <c r="DA270" s="49">
        <v>0</v>
      </c>
      <c r="DB270" s="48">
        <v>0</v>
      </c>
      <c r="DC270" s="49">
        <v>0</v>
      </c>
      <c r="DD270" s="48">
        <v>0</v>
      </c>
      <c r="DE270" s="49">
        <v>0</v>
      </c>
      <c r="DF270" s="48">
        <v>0</v>
      </c>
      <c r="DG270" s="49">
        <v>0</v>
      </c>
      <c r="DH270" s="48">
        <v>0</v>
      </c>
      <c r="DI270" s="49">
        <v>0</v>
      </c>
      <c r="DJ270" s="48">
        <v>0</v>
      </c>
      <c r="DK270" s="49">
        <v>0</v>
      </c>
      <c r="DL270" s="48">
        <v>0</v>
      </c>
      <c r="DM270" s="49">
        <v>0</v>
      </c>
      <c r="DN270" s="48">
        <v>0</v>
      </c>
      <c r="DO270" s="49">
        <v>0</v>
      </c>
      <c r="DP270" s="50">
        <v>0</v>
      </c>
      <c r="DQ270" s="3"/>
      <c r="DR270" s="34"/>
      <c r="DS270" s="3"/>
      <c r="DT270" s="47">
        <v>0</v>
      </c>
      <c r="DU270" s="48">
        <v>0</v>
      </c>
      <c r="DV270" s="49">
        <v>0</v>
      </c>
      <c r="DW270" s="48">
        <v>0</v>
      </c>
      <c r="DX270" s="49">
        <v>0</v>
      </c>
      <c r="DY270" s="48">
        <v>0</v>
      </c>
      <c r="DZ270" s="49">
        <v>0</v>
      </c>
      <c r="EA270" s="48">
        <v>0</v>
      </c>
      <c r="EB270" s="49">
        <v>0</v>
      </c>
      <c r="EC270" s="48">
        <v>0</v>
      </c>
      <c r="ED270" s="49">
        <v>0</v>
      </c>
      <c r="EE270" s="48">
        <v>0</v>
      </c>
      <c r="EF270" s="49">
        <v>0</v>
      </c>
      <c r="EG270" s="48">
        <v>0</v>
      </c>
      <c r="EH270" s="49">
        <v>0</v>
      </c>
      <c r="EI270" s="48">
        <v>0</v>
      </c>
      <c r="EJ270" s="49">
        <v>0</v>
      </c>
      <c r="EK270" s="48">
        <v>0</v>
      </c>
      <c r="EL270" s="49">
        <v>0</v>
      </c>
      <c r="EM270" s="48">
        <v>0</v>
      </c>
      <c r="EN270" s="49">
        <v>0</v>
      </c>
      <c r="EO270" s="48">
        <v>0</v>
      </c>
      <c r="EP270" s="49">
        <v>0</v>
      </c>
      <c r="EQ270" s="48">
        <v>0</v>
      </c>
      <c r="ER270" s="49">
        <v>0</v>
      </c>
      <c r="ES270" s="48">
        <v>0</v>
      </c>
      <c r="ET270" s="49">
        <v>0</v>
      </c>
      <c r="EU270" s="48">
        <v>0</v>
      </c>
      <c r="EV270" s="49">
        <v>0</v>
      </c>
      <c r="EW270" s="48">
        <v>0</v>
      </c>
      <c r="EX270" s="49">
        <v>0</v>
      </c>
      <c r="EY270" s="48">
        <v>0</v>
      </c>
      <c r="EZ270" s="49">
        <v>0</v>
      </c>
      <c r="FA270" s="48">
        <v>0</v>
      </c>
      <c r="FB270" s="49">
        <v>0</v>
      </c>
      <c r="FC270" s="50">
        <v>0</v>
      </c>
      <c r="FD270" s="3"/>
      <c r="FE270" s="35"/>
      <c r="FF270" s="3"/>
      <c r="FG270" s="36"/>
      <c r="FI270" s="51" t="b">
        <v>1</v>
      </c>
    </row>
    <row r="271" spans="1:165" outlineLevel="1">
      <c r="A271" s="1">
        <v>2016</v>
      </c>
      <c r="B271" s="52">
        <v>255</v>
      </c>
      <c r="C271" s="73" t="s">
        <v>24</v>
      </c>
      <c r="E271" s="54">
        <v>0</v>
      </c>
      <c r="F271" s="55">
        <v>38468</v>
      </c>
      <c r="G271" s="56">
        <v>38468</v>
      </c>
      <c r="H271" s="55">
        <v>38468</v>
      </c>
      <c r="I271" s="56">
        <v>38468</v>
      </c>
      <c r="J271" s="55">
        <v>38468</v>
      </c>
      <c r="K271" s="56">
        <v>38468</v>
      </c>
      <c r="L271" s="55">
        <v>38468</v>
      </c>
      <c r="M271" s="56">
        <v>38468</v>
      </c>
      <c r="N271" s="55">
        <v>38468</v>
      </c>
      <c r="O271" s="56">
        <v>38468</v>
      </c>
      <c r="P271" s="55">
        <v>38468</v>
      </c>
      <c r="Q271" s="56">
        <v>38468</v>
      </c>
      <c r="R271" s="55">
        <v>38468</v>
      </c>
      <c r="S271" s="56">
        <v>38468</v>
      </c>
      <c r="T271" s="55">
        <v>38468</v>
      </c>
      <c r="U271" s="56">
        <v>13822</v>
      </c>
      <c r="V271" s="55">
        <v>0</v>
      </c>
      <c r="W271" s="56">
        <v>0</v>
      </c>
      <c r="X271" s="55">
        <v>0</v>
      </c>
      <c r="Y271" s="56">
        <v>0</v>
      </c>
      <c r="Z271" s="55">
        <v>0</v>
      </c>
      <c r="AA271" s="56">
        <v>0</v>
      </c>
      <c r="AB271" s="55">
        <v>0</v>
      </c>
      <c r="AC271" s="56">
        <v>0</v>
      </c>
      <c r="AD271" s="55">
        <v>0</v>
      </c>
      <c r="AE271" s="56">
        <v>0</v>
      </c>
      <c r="AF271" s="55">
        <v>0</v>
      </c>
      <c r="AG271" s="56">
        <v>0</v>
      </c>
      <c r="AH271" s="55">
        <v>0</v>
      </c>
      <c r="AI271" s="56">
        <v>0</v>
      </c>
      <c r="AJ271" s="55">
        <v>0</v>
      </c>
      <c r="AK271" s="56">
        <v>0</v>
      </c>
      <c r="AL271" s="55">
        <v>0</v>
      </c>
      <c r="AM271" s="56">
        <v>0</v>
      </c>
      <c r="AN271" s="57">
        <v>0</v>
      </c>
      <c r="AO271" s="3"/>
      <c r="AP271" s="21"/>
      <c r="AQ271" s="3"/>
      <c r="AR271" s="54">
        <v>0</v>
      </c>
      <c r="AS271" s="55">
        <v>21</v>
      </c>
      <c r="AT271" s="56">
        <v>21</v>
      </c>
      <c r="AU271" s="55">
        <v>21</v>
      </c>
      <c r="AV271" s="56">
        <v>21</v>
      </c>
      <c r="AW271" s="55">
        <v>21</v>
      </c>
      <c r="AX271" s="56">
        <v>21</v>
      </c>
      <c r="AY271" s="55">
        <v>21</v>
      </c>
      <c r="AZ271" s="56">
        <v>21</v>
      </c>
      <c r="BA271" s="55">
        <v>21</v>
      </c>
      <c r="BB271" s="56">
        <v>21</v>
      </c>
      <c r="BC271" s="55">
        <v>21</v>
      </c>
      <c r="BD271" s="56">
        <v>21</v>
      </c>
      <c r="BE271" s="55">
        <v>21</v>
      </c>
      <c r="BF271" s="56">
        <v>21</v>
      </c>
      <c r="BG271" s="55">
        <v>21</v>
      </c>
      <c r="BH271" s="56">
        <v>8</v>
      </c>
      <c r="BI271" s="55">
        <v>0</v>
      </c>
      <c r="BJ271" s="56">
        <v>0</v>
      </c>
      <c r="BK271" s="55">
        <v>0</v>
      </c>
      <c r="BL271" s="56">
        <v>0</v>
      </c>
      <c r="BM271" s="55">
        <v>0</v>
      </c>
      <c r="BN271" s="56">
        <v>0</v>
      </c>
      <c r="BO271" s="55">
        <v>0</v>
      </c>
      <c r="BP271" s="56">
        <v>0</v>
      </c>
      <c r="BQ271" s="55">
        <v>0</v>
      </c>
      <c r="BR271" s="56">
        <v>0</v>
      </c>
      <c r="BS271" s="55">
        <v>0</v>
      </c>
      <c r="BT271" s="56">
        <v>0</v>
      </c>
      <c r="BU271" s="55">
        <v>0</v>
      </c>
      <c r="BV271" s="56">
        <v>0</v>
      </c>
      <c r="BW271" s="55">
        <v>0</v>
      </c>
      <c r="BX271" s="56">
        <v>0</v>
      </c>
      <c r="BY271" s="55">
        <v>0</v>
      </c>
      <c r="BZ271" s="56">
        <v>0</v>
      </c>
      <c r="CA271" s="57">
        <v>0</v>
      </c>
      <c r="CB271" s="3"/>
      <c r="CC271" s="32"/>
      <c r="CD271" s="3"/>
      <c r="CE271" s="33"/>
      <c r="CF271" s="3"/>
      <c r="CG271" s="54">
        <v>0</v>
      </c>
      <c r="CH271" s="55">
        <v>24692</v>
      </c>
      <c r="CI271" s="56">
        <v>24692</v>
      </c>
      <c r="CJ271" s="55">
        <v>24692</v>
      </c>
      <c r="CK271" s="56">
        <v>24692</v>
      </c>
      <c r="CL271" s="55">
        <v>24692</v>
      </c>
      <c r="CM271" s="56">
        <v>24692</v>
      </c>
      <c r="CN271" s="55">
        <v>24692</v>
      </c>
      <c r="CO271" s="56">
        <v>24692</v>
      </c>
      <c r="CP271" s="55">
        <v>24692</v>
      </c>
      <c r="CQ271" s="56">
        <v>24692</v>
      </c>
      <c r="CR271" s="55">
        <v>24692</v>
      </c>
      <c r="CS271" s="56">
        <v>24692</v>
      </c>
      <c r="CT271" s="55">
        <v>24692</v>
      </c>
      <c r="CU271" s="56">
        <v>24692</v>
      </c>
      <c r="CV271" s="55">
        <v>24692</v>
      </c>
      <c r="CW271" s="56">
        <v>8872</v>
      </c>
      <c r="CX271" s="55">
        <v>0</v>
      </c>
      <c r="CY271" s="56">
        <v>0</v>
      </c>
      <c r="CZ271" s="55">
        <v>0</v>
      </c>
      <c r="DA271" s="56">
        <v>0</v>
      </c>
      <c r="DB271" s="55">
        <v>0</v>
      </c>
      <c r="DC271" s="56">
        <v>0</v>
      </c>
      <c r="DD271" s="55">
        <v>0</v>
      </c>
      <c r="DE271" s="56">
        <v>0</v>
      </c>
      <c r="DF271" s="55">
        <v>0</v>
      </c>
      <c r="DG271" s="56">
        <v>0</v>
      </c>
      <c r="DH271" s="55">
        <v>0</v>
      </c>
      <c r="DI271" s="56">
        <v>0</v>
      </c>
      <c r="DJ271" s="55">
        <v>0</v>
      </c>
      <c r="DK271" s="56">
        <v>0</v>
      </c>
      <c r="DL271" s="55">
        <v>0</v>
      </c>
      <c r="DM271" s="56">
        <v>0</v>
      </c>
      <c r="DN271" s="55">
        <v>0</v>
      </c>
      <c r="DO271" s="56">
        <v>0</v>
      </c>
      <c r="DP271" s="57">
        <v>0</v>
      </c>
      <c r="DQ271" s="3"/>
      <c r="DR271" s="34"/>
      <c r="DS271" s="3"/>
      <c r="DT271" s="54">
        <v>0</v>
      </c>
      <c r="DU271" s="55">
        <v>14</v>
      </c>
      <c r="DV271" s="56">
        <v>14</v>
      </c>
      <c r="DW271" s="55">
        <v>14</v>
      </c>
      <c r="DX271" s="56">
        <v>14</v>
      </c>
      <c r="DY271" s="55">
        <v>14</v>
      </c>
      <c r="DZ271" s="56">
        <v>14</v>
      </c>
      <c r="EA271" s="55">
        <v>14</v>
      </c>
      <c r="EB271" s="56">
        <v>14</v>
      </c>
      <c r="EC271" s="55">
        <v>14</v>
      </c>
      <c r="ED271" s="56">
        <v>14</v>
      </c>
      <c r="EE271" s="55">
        <v>14</v>
      </c>
      <c r="EF271" s="56">
        <v>14</v>
      </c>
      <c r="EG271" s="55">
        <v>14</v>
      </c>
      <c r="EH271" s="56">
        <v>14</v>
      </c>
      <c r="EI271" s="55">
        <v>14</v>
      </c>
      <c r="EJ271" s="56">
        <v>5</v>
      </c>
      <c r="EK271" s="55">
        <v>0</v>
      </c>
      <c r="EL271" s="56">
        <v>0</v>
      </c>
      <c r="EM271" s="55">
        <v>0</v>
      </c>
      <c r="EN271" s="56">
        <v>0</v>
      </c>
      <c r="EO271" s="55">
        <v>0</v>
      </c>
      <c r="EP271" s="56">
        <v>0</v>
      </c>
      <c r="EQ271" s="55">
        <v>0</v>
      </c>
      <c r="ER271" s="56">
        <v>0</v>
      </c>
      <c r="ES271" s="55">
        <v>0</v>
      </c>
      <c r="ET271" s="56">
        <v>0</v>
      </c>
      <c r="EU271" s="55">
        <v>0</v>
      </c>
      <c r="EV271" s="56">
        <v>0</v>
      </c>
      <c r="EW271" s="55">
        <v>0</v>
      </c>
      <c r="EX271" s="56">
        <v>0</v>
      </c>
      <c r="EY271" s="55">
        <v>0</v>
      </c>
      <c r="EZ271" s="56">
        <v>0</v>
      </c>
      <c r="FA271" s="55">
        <v>0</v>
      </c>
      <c r="FB271" s="56">
        <v>0</v>
      </c>
      <c r="FC271" s="57">
        <v>0</v>
      </c>
      <c r="FD271" s="3"/>
      <c r="FE271" s="35"/>
      <c r="FF271" s="3"/>
      <c r="FG271" s="36"/>
      <c r="FI271" s="58" t="b">
        <v>0</v>
      </c>
    </row>
    <row r="272" spans="1:165" hidden="1" outlineLevel="1">
      <c r="B272" s="45">
        <v>256</v>
      </c>
      <c r="C272" s="74" t="s">
        <v>25</v>
      </c>
      <c r="E272" s="47">
        <v>0</v>
      </c>
      <c r="F272" s="48">
        <v>0</v>
      </c>
      <c r="G272" s="49">
        <v>0</v>
      </c>
      <c r="H272" s="48">
        <v>0</v>
      </c>
      <c r="I272" s="49">
        <v>0</v>
      </c>
      <c r="J272" s="48">
        <v>0</v>
      </c>
      <c r="K272" s="49">
        <v>0</v>
      </c>
      <c r="L272" s="48">
        <v>0</v>
      </c>
      <c r="M272" s="49">
        <v>0</v>
      </c>
      <c r="N272" s="48">
        <v>0</v>
      </c>
      <c r="O272" s="49">
        <v>0</v>
      </c>
      <c r="P272" s="48">
        <v>0</v>
      </c>
      <c r="Q272" s="49">
        <v>0</v>
      </c>
      <c r="R272" s="48">
        <v>0</v>
      </c>
      <c r="S272" s="49">
        <v>0</v>
      </c>
      <c r="T272" s="48">
        <v>0</v>
      </c>
      <c r="U272" s="49">
        <v>0</v>
      </c>
      <c r="V272" s="48">
        <v>0</v>
      </c>
      <c r="W272" s="49">
        <v>0</v>
      </c>
      <c r="X272" s="48">
        <v>0</v>
      </c>
      <c r="Y272" s="49">
        <v>0</v>
      </c>
      <c r="Z272" s="48">
        <v>0</v>
      </c>
      <c r="AA272" s="49">
        <v>0</v>
      </c>
      <c r="AB272" s="48">
        <v>0</v>
      </c>
      <c r="AC272" s="49">
        <v>0</v>
      </c>
      <c r="AD272" s="48">
        <v>0</v>
      </c>
      <c r="AE272" s="49">
        <v>0</v>
      </c>
      <c r="AF272" s="48">
        <v>0</v>
      </c>
      <c r="AG272" s="49">
        <v>0</v>
      </c>
      <c r="AH272" s="48">
        <v>0</v>
      </c>
      <c r="AI272" s="49">
        <v>0</v>
      </c>
      <c r="AJ272" s="48">
        <v>0</v>
      </c>
      <c r="AK272" s="49">
        <v>0</v>
      </c>
      <c r="AL272" s="48">
        <v>0</v>
      </c>
      <c r="AM272" s="49">
        <v>0</v>
      </c>
      <c r="AN272" s="50">
        <v>0</v>
      </c>
      <c r="AO272" s="3"/>
      <c r="AP272" s="21"/>
      <c r="AQ272" s="3"/>
      <c r="AR272" s="47">
        <v>0</v>
      </c>
      <c r="AS272" s="48">
        <v>0</v>
      </c>
      <c r="AT272" s="49">
        <v>0</v>
      </c>
      <c r="AU272" s="48">
        <v>0</v>
      </c>
      <c r="AV272" s="49">
        <v>0</v>
      </c>
      <c r="AW272" s="48">
        <v>0</v>
      </c>
      <c r="AX272" s="49">
        <v>0</v>
      </c>
      <c r="AY272" s="48">
        <v>0</v>
      </c>
      <c r="AZ272" s="49">
        <v>0</v>
      </c>
      <c r="BA272" s="48">
        <v>0</v>
      </c>
      <c r="BB272" s="49">
        <v>0</v>
      </c>
      <c r="BC272" s="48">
        <v>0</v>
      </c>
      <c r="BD272" s="49">
        <v>0</v>
      </c>
      <c r="BE272" s="48">
        <v>0</v>
      </c>
      <c r="BF272" s="49">
        <v>0</v>
      </c>
      <c r="BG272" s="48">
        <v>0</v>
      </c>
      <c r="BH272" s="49">
        <v>0</v>
      </c>
      <c r="BI272" s="48">
        <v>0</v>
      </c>
      <c r="BJ272" s="49">
        <v>0</v>
      </c>
      <c r="BK272" s="48">
        <v>0</v>
      </c>
      <c r="BL272" s="49">
        <v>0</v>
      </c>
      <c r="BM272" s="48">
        <v>0</v>
      </c>
      <c r="BN272" s="49">
        <v>0</v>
      </c>
      <c r="BO272" s="48">
        <v>0</v>
      </c>
      <c r="BP272" s="49">
        <v>0</v>
      </c>
      <c r="BQ272" s="48">
        <v>0</v>
      </c>
      <c r="BR272" s="49">
        <v>0</v>
      </c>
      <c r="BS272" s="48">
        <v>0</v>
      </c>
      <c r="BT272" s="49">
        <v>0</v>
      </c>
      <c r="BU272" s="48">
        <v>0</v>
      </c>
      <c r="BV272" s="49">
        <v>0</v>
      </c>
      <c r="BW272" s="48">
        <v>0</v>
      </c>
      <c r="BX272" s="49">
        <v>0</v>
      </c>
      <c r="BY272" s="48">
        <v>0</v>
      </c>
      <c r="BZ272" s="49">
        <v>0</v>
      </c>
      <c r="CA272" s="50">
        <v>0</v>
      </c>
      <c r="CB272" s="3"/>
      <c r="CC272" s="32"/>
      <c r="CD272" s="3"/>
      <c r="CE272" s="33"/>
      <c r="CF272" s="3"/>
      <c r="CG272" s="47">
        <v>0</v>
      </c>
      <c r="CH272" s="48">
        <v>0</v>
      </c>
      <c r="CI272" s="49">
        <v>0</v>
      </c>
      <c r="CJ272" s="48">
        <v>0</v>
      </c>
      <c r="CK272" s="49">
        <v>0</v>
      </c>
      <c r="CL272" s="48">
        <v>0</v>
      </c>
      <c r="CM272" s="49">
        <v>0</v>
      </c>
      <c r="CN272" s="48">
        <v>0</v>
      </c>
      <c r="CO272" s="49">
        <v>0</v>
      </c>
      <c r="CP272" s="48">
        <v>0</v>
      </c>
      <c r="CQ272" s="49">
        <v>0</v>
      </c>
      <c r="CR272" s="48">
        <v>0</v>
      </c>
      <c r="CS272" s="49">
        <v>0</v>
      </c>
      <c r="CT272" s="48">
        <v>0</v>
      </c>
      <c r="CU272" s="49">
        <v>0</v>
      </c>
      <c r="CV272" s="48">
        <v>0</v>
      </c>
      <c r="CW272" s="49">
        <v>0</v>
      </c>
      <c r="CX272" s="48">
        <v>0</v>
      </c>
      <c r="CY272" s="49">
        <v>0</v>
      </c>
      <c r="CZ272" s="48">
        <v>0</v>
      </c>
      <c r="DA272" s="49">
        <v>0</v>
      </c>
      <c r="DB272" s="48">
        <v>0</v>
      </c>
      <c r="DC272" s="49">
        <v>0</v>
      </c>
      <c r="DD272" s="48">
        <v>0</v>
      </c>
      <c r="DE272" s="49">
        <v>0</v>
      </c>
      <c r="DF272" s="48">
        <v>0</v>
      </c>
      <c r="DG272" s="49">
        <v>0</v>
      </c>
      <c r="DH272" s="48">
        <v>0</v>
      </c>
      <c r="DI272" s="49">
        <v>0</v>
      </c>
      <c r="DJ272" s="48">
        <v>0</v>
      </c>
      <c r="DK272" s="49">
        <v>0</v>
      </c>
      <c r="DL272" s="48">
        <v>0</v>
      </c>
      <c r="DM272" s="49">
        <v>0</v>
      </c>
      <c r="DN272" s="48">
        <v>0</v>
      </c>
      <c r="DO272" s="49">
        <v>0</v>
      </c>
      <c r="DP272" s="50">
        <v>0</v>
      </c>
      <c r="DQ272" s="3"/>
      <c r="DR272" s="34"/>
      <c r="DS272" s="3"/>
      <c r="DT272" s="47">
        <v>0</v>
      </c>
      <c r="DU272" s="48">
        <v>0</v>
      </c>
      <c r="DV272" s="49">
        <v>0</v>
      </c>
      <c r="DW272" s="48">
        <v>0</v>
      </c>
      <c r="DX272" s="49">
        <v>0</v>
      </c>
      <c r="DY272" s="48">
        <v>0</v>
      </c>
      <c r="DZ272" s="49">
        <v>0</v>
      </c>
      <c r="EA272" s="48">
        <v>0</v>
      </c>
      <c r="EB272" s="49">
        <v>0</v>
      </c>
      <c r="EC272" s="48">
        <v>0</v>
      </c>
      <c r="ED272" s="49">
        <v>0</v>
      </c>
      <c r="EE272" s="48">
        <v>0</v>
      </c>
      <c r="EF272" s="49">
        <v>0</v>
      </c>
      <c r="EG272" s="48">
        <v>0</v>
      </c>
      <c r="EH272" s="49">
        <v>0</v>
      </c>
      <c r="EI272" s="48">
        <v>0</v>
      </c>
      <c r="EJ272" s="49">
        <v>0</v>
      </c>
      <c r="EK272" s="48">
        <v>0</v>
      </c>
      <c r="EL272" s="49">
        <v>0</v>
      </c>
      <c r="EM272" s="48">
        <v>0</v>
      </c>
      <c r="EN272" s="49">
        <v>0</v>
      </c>
      <c r="EO272" s="48">
        <v>0</v>
      </c>
      <c r="EP272" s="49">
        <v>0</v>
      </c>
      <c r="EQ272" s="48">
        <v>0</v>
      </c>
      <c r="ER272" s="49">
        <v>0</v>
      </c>
      <c r="ES272" s="48">
        <v>0</v>
      </c>
      <c r="ET272" s="49">
        <v>0</v>
      </c>
      <c r="EU272" s="48">
        <v>0</v>
      </c>
      <c r="EV272" s="49">
        <v>0</v>
      </c>
      <c r="EW272" s="48">
        <v>0</v>
      </c>
      <c r="EX272" s="49">
        <v>0</v>
      </c>
      <c r="EY272" s="48">
        <v>0</v>
      </c>
      <c r="EZ272" s="49">
        <v>0</v>
      </c>
      <c r="FA272" s="48">
        <v>0</v>
      </c>
      <c r="FB272" s="49">
        <v>0</v>
      </c>
      <c r="FC272" s="50">
        <v>0</v>
      </c>
      <c r="FD272" s="3"/>
      <c r="FE272" s="35"/>
      <c r="FF272" s="3"/>
      <c r="FG272" s="36"/>
      <c r="FI272" s="51" t="b">
        <v>1</v>
      </c>
    </row>
    <row r="273" spans="2:165" hidden="1" outlineLevel="1">
      <c r="B273" s="52">
        <v>257</v>
      </c>
      <c r="C273" s="73" t="s">
        <v>26</v>
      </c>
      <c r="E273" s="54">
        <v>0</v>
      </c>
      <c r="F273" s="55">
        <v>0</v>
      </c>
      <c r="G273" s="56">
        <v>0</v>
      </c>
      <c r="H273" s="55">
        <v>0</v>
      </c>
      <c r="I273" s="56">
        <v>0</v>
      </c>
      <c r="J273" s="55">
        <v>0</v>
      </c>
      <c r="K273" s="56">
        <v>0</v>
      </c>
      <c r="L273" s="55">
        <v>0</v>
      </c>
      <c r="M273" s="56">
        <v>0</v>
      </c>
      <c r="N273" s="55">
        <v>0</v>
      </c>
      <c r="O273" s="56">
        <v>0</v>
      </c>
      <c r="P273" s="55">
        <v>0</v>
      </c>
      <c r="Q273" s="56">
        <v>0</v>
      </c>
      <c r="R273" s="55">
        <v>0</v>
      </c>
      <c r="S273" s="56">
        <v>0</v>
      </c>
      <c r="T273" s="55">
        <v>0</v>
      </c>
      <c r="U273" s="56">
        <v>0</v>
      </c>
      <c r="V273" s="55">
        <v>0</v>
      </c>
      <c r="W273" s="56">
        <v>0</v>
      </c>
      <c r="X273" s="55">
        <v>0</v>
      </c>
      <c r="Y273" s="56">
        <v>0</v>
      </c>
      <c r="Z273" s="55">
        <v>0</v>
      </c>
      <c r="AA273" s="56">
        <v>0</v>
      </c>
      <c r="AB273" s="55">
        <v>0</v>
      </c>
      <c r="AC273" s="56">
        <v>0</v>
      </c>
      <c r="AD273" s="55">
        <v>0</v>
      </c>
      <c r="AE273" s="56">
        <v>0</v>
      </c>
      <c r="AF273" s="55">
        <v>0</v>
      </c>
      <c r="AG273" s="56">
        <v>0</v>
      </c>
      <c r="AH273" s="55">
        <v>0</v>
      </c>
      <c r="AI273" s="56">
        <v>0</v>
      </c>
      <c r="AJ273" s="55">
        <v>0</v>
      </c>
      <c r="AK273" s="56">
        <v>0</v>
      </c>
      <c r="AL273" s="55">
        <v>0</v>
      </c>
      <c r="AM273" s="56">
        <v>0</v>
      </c>
      <c r="AN273" s="57">
        <v>0</v>
      </c>
      <c r="AO273" s="3"/>
      <c r="AP273" s="21"/>
      <c r="AQ273" s="3"/>
      <c r="AR273" s="54">
        <v>0</v>
      </c>
      <c r="AS273" s="55">
        <v>0</v>
      </c>
      <c r="AT273" s="56">
        <v>0</v>
      </c>
      <c r="AU273" s="55">
        <v>0</v>
      </c>
      <c r="AV273" s="56">
        <v>0</v>
      </c>
      <c r="AW273" s="55">
        <v>0</v>
      </c>
      <c r="AX273" s="56">
        <v>0</v>
      </c>
      <c r="AY273" s="55">
        <v>0</v>
      </c>
      <c r="AZ273" s="56">
        <v>0</v>
      </c>
      <c r="BA273" s="55">
        <v>0</v>
      </c>
      <c r="BB273" s="56">
        <v>0</v>
      </c>
      <c r="BC273" s="55">
        <v>0</v>
      </c>
      <c r="BD273" s="56">
        <v>0</v>
      </c>
      <c r="BE273" s="55">
        <v>0</v>
      </c>
      <c r="BF273" s="56">
        <v>0</v>
      </c>
      <c r="BG273" s="55">
        <v>0</v>
      </c>
      <c r="BH273" s="56">
        <v>0</v>
      </c>
      <c r="BI273" s="55">
        <v>0</v>
      </c>
      <c r="BJ273" s="56">
        <v>0</v>
      </c>
      <c r="BK273" s="55">
        <v>0</v>
      </c>
      <c r="BL273" s="56">
        <v>0</v>
      </c>
      <c r="BM273" s="55">
        <v>0</v>
      </c>
      <c r="BN273" s="56">
        <v>0</v>
      </c>
      <c r="BO273" s="55">
        <v>0</v>
      </c>
      <c r="BP273" s="56">
        <v>0</v>
      </c>
      <c r="BQ273" s="55">
        <v>0</v>
      </c>
      <c r="BR273" s="56">
        <v>0</v>
      </c>
      <c r="BS273" s="55">
        <v>0</v>
      </c>
      <c r="BT273" s="56">
        <v>0</v>
      </c>
      <c r="BU273" s="55">
        <v>0</v>
      </c>
      <c r="BV273" s="56">
        <v>0</v>
      </c>
      <c r="BW273" s="55">
        <v>0</v>
      </c>
      <c r="BX273" s="56">
        <v>0</v>
      </c>
      <c r="BY273" s="55">
        <v>0</v>
      </c>
      <c r="BZ273" s="56">
        <v>0</v>
      </c>
      <c r="CA273" s="57">
        <v>0</v>
      </c>
      <c r="CB273" s="3"/>
      <c r="CC273" s="32"/>
      <c r="CD273" s="3"/>
      <c r="CE273" s="33"/>
      <c r="CF273" s="3"/>
      <c r="CG273" s="54">
        <v>0</v>
      </c>
      <c r="CH273" s="55">
        <v>0</v>
      </c>
      <c r="CI273" s="56">
        <v>0</v>
      </c>
      <c r="CJ273" s="55">
        <v>0</v>
      </c>
      <c r="CK273" s="56">
        <v>0</v>
      </c>
      <c r="CL273" s="55">
        <v>0</v>
      </c>
      <c r="CM273" s="56">
        <v>0</v>
      </c>
      <c r="CN273" s="55">
        <v>0</v>
      </c>
      <c r="CO273" s="56">
        <v>0</v>
      </c>
      <c r="CP273" s="55">
        <v>0</v>
      </c>
      <c r="CQ273" s="56">
        <v>0</v>
      </c>
      <c r="CR273" s="55">
        <v>0</v>
      </c>
      <c r="CS273" s="56">
        <v>0</v>
      </c>
      <c r="CT273" s="55">
        <v>0</v>
      </c>
      <c r="CU273" s="56">
        <v>0</v>
      </c>
      <c r="CV273" s="55">
        <v>0</v>
      </c>
      <c r="CW273" s="56">
        <v>0</v>
      </c>
      <c r="CX273" s="55">
        <v>0</v>
      </c>
      <c r="CY273" s="56">
        <v>0</v>
      </c>
      <c r="CZ273" s="55">
        <v>0</v>
      </c>
      <c r="DA273" s="56">
        <v>0</v>
      </c>
      <c r="DB273" s="55">
        <v>0</v>
      </c>
      <c r="DC273" s="56">
        <v>0</v>
      </c>
      <c r="DD273" s="55">
        <v>0</v>
      </c>
      <c r="DE273" s="56">
        <v>0</v>
      </c>
      <c r="DF273" s="55">
        <v>0</v>
      </c>
      <c r="DG273" s="56">
        <v>0</v>
      </c>
      <c r="DH273" s="55">
        <v>0</v>
      </c>
      <c r="DI273" s="56">
        <v>0</v>
      </c>
      <c r="DJ273" s="55">
        <v>0</v>
      </c>
      <c r="DK273" s="56">
        <v>0</v>
      </c>
      <c r="DL273" s="55">
        <v>0</v>
      </c>
      <c r="DM273" s="56">
        <v>0</v>
      </c>
      <c r="DN273" s="55">
        <v>0</v>
      </c>
      <c r="DO273" s="56">
        <v>0</v>
      </c>
      <c r="DP273" s="57">
        <v>0</v>
      </c>
      <c r="DQ273" s="3"/>
      <c r="DR273" s="34"/>
      <c r="DS273" s="3"/>
      <c r="DT273" s="54">
        <v>0</v>
      </c>
      <c r="DU273" s="55">
        <v>0</v>
      </c>
      <c r="DV273" s="56">
        <v>0</v>
      </c>
      <c r="DW273" s="55">
        <v>0</v>
      </c>
      <c r="DX273" s="56">
        <v>0</v>
      </c>
      <c r="DY273" s="55">
        <v>0</v>
      </c>
      <c r="DZ273" s="56">
        <v>0</v>
      </c>
      <c r="EA273" s="55">
        <v>0</v>
      </c>
      <c r="EB273" s="56">
        <v>0</v>
      </c>
      <c r="EC273" s="55">
        <v>0</v>
      </c>
      <c r="ED273" s="56">
        <v>0</v>
      </c>
      <c r="EE273" s="55">
        <v>0</v>
      </c>
      <c r="EF273" s="56">
        <v>0</v>
      </c>
      <c r="EG273" s="55">
        <v>0</v>
      </c>
      <c r="EH273" s="56">
        <v>0</v>
      </c>
      <c r="EI273" s="55">
        <v>0</v>
      </c>
      <c r="EJ273" s="56">
        <v>0</v>
      </c>
      <c r="EK273" s="55">
        <v>0</v>
      </c>
      <c r="EL273" s="56">
        <v>0</v>
      </c>
      <c r="EM273" s="55">
        <v>0</v>
      </c>
      <c r="EN273" s="56">
        <v>0</v>
      </c>
      <c r="EO273" s="55">
        <v>0</v>
      </c>
      <c r="EP273" s="56">
        <v>0</v>
      </c>
      <c r="EQ273" s="55">
        <v>0</v>
      </c>
      <c r="ER273" s="56">
        <v>0</v>
      </c>
      <c r="ES273" s="55">
        <v>0</v>
      </c>
      <c r="ET273" s="56">
        <v>0</v>
      </c>
      <c r="EU273" s="55">
        <v>0</v>
      </c>
      <c r="EV273" s="56">
        <v>0</v>
      </c>
      <c r="EW273" s="55">
        <v>0</v>
      </c>
      <c r="EX273" s="56">
        <v>0</v>
      </c>
      <c r="EY273" s="55">
        <v>0</v>
      </c>
      <c r="EZ273" s="56">
        <v>0</v>
      </c>
      <c r="FA273" s="55">
        <v>0</v>
      </c>
      <c r="FB273" s="56">
        <v>0</v>
      </c>
      <c r="FC273" s="57">
        <v>0</v>
      </c>
      <c r="FD273" s="3"/>
      <c r="FE273" s="35"/>
      <c r="FF273" s="3"/>
      <c r="FG273" s="36"/>
      <c r="FI273" s="58" t="b">
        <v>1</v>
      </c>
    </row>
    <row r="274" spans="2:165" hidden="1" outlineLevel="1">
      <c r="B274" s="45">
        <v>258</v>
      </c>
      <c r="C274" s="74" t="s">
        <v>27</v>
      </c>
      <c r="E274" s="47">
        <v>0</v>
      </c>
      <c r="F274" s="48">
        <v>0</v>
      </c>
      <c r="G274" s="49">
        <v>0</v>
      </c>
      <c r="H274" s="48">
        <v>0</v>
      </c>
      <c r="I274" s="49">
        <v>0</v>
      </c>
      <c r="J274" s="48">
        <v>0</v>
      </c>
      <c r="K274" s="49">
        <v>0</v>
      </c>
      <c r="L274" s="48">
        <v>0</v>
      </c>
      <c r="M274" s="49">
        <v>0</v>
      </c>
      <c r="N274" s="48">
        <v>0</v>
      </c>
      <c r="O274" s="49">
        <v>0</v>
      </c>
      <c r="P274" s="48">
        <v>0</v>
      </c>
      <c r="Q274" s="49">
        <v>0</v>
      </c>
      <c r="R274" s="48">
        <v>0</v>
      </c>
      <c r="S274" s="49">
        <v>0</v>
      </c>
      <c r="T274" s="48">
        <v>0</v>
      </c>
      <c r="U274" s="49">
        <v>0</v>
      </c>
      <c r="V274" s="48">
        <v>0</v>
      </c>
      <c r="W274" s="49">
        <v>0</v>
      </c>
      <c r="X274" s="48">
        <v>0</v>
      </c>
      <c r="Y274" s="49">
        <v>0</v>
      </c>
      <c r="Z274" s="48">
        <v>0</v>
      </c>
      <c r="AA274" s="49">
        <v>0</v>
      </c>
      <c r="AB274" s="48">
        <v>0</v>
      </c>
      <c r="AC274" s="49">
        <v>0</v>
      </c>
      <c r="AD274" s="48">
        <v>0</v>
      </c>
      <c r="AE274" s="49">
        <v>0</v>
      </c>
      <c r="AF274" s="48">
        <v>0</v>
      </c>
      <c r="AG274" s="49">
        <v>0</v>
      </c>
      <c r="AH274" s="48">
        <v>0</v>
      </c>
      <c r="AI274" s="49">
        <v>0</v>
      </c>
      <c r="AJ274" s="48">
        <v>0</v>
      </c>
      <c r="AK274" s="49">
        <v>0</v>
      </c>
      <c r="AL274" s="48">
        <v>0</v>
      </c>
      <c r="AM274" s="49">
        <v>0</v>
      </c>
      <c r="AN274" s="50">
        <v>0</v>
      </c>
      <c r="AO274" s="3"/>
      <c r="AP274" s="21"/>
      <c r="AQ274" s="3"/>
      <c r="AR274" s="47">
        <v>0</v>
      </c>
      <c r="AS274" s="48">
        <v>0</v>
      </c>
      <c r="AT274" s="49">
        <v>0</v>
      </c>
      <c r="AU274" s="48">
        <v>0</v>
      </c>
      <c r="AV274" s="49">
        <v>0</v>
      </c>
      <c r="AW274" s="48">
        <v>0</v>
      </c>
      <c r="AX274" s="49">
        <v>0</v>
      </c>
      <c r="AY274" s="48">
        <v>0</v>
      </c>
      <c r="AZ274" s="49">
        <v>0</v>
      </c>
      <c r="BA274" s="48">
        <v>0</v>
      </c>
      <c r="BB274" s="49">
        <v>0</v>
      </c>
      <c r="BC274" s="48">
        <v>0</v>
      </c>
      <c r="BD274" s="49">
        <v>0</v>
      </c>
      <c r="BE274" s="48">
        <v>0</v>
      </c>
      <c r="BF274" s="49">
        <v>0</v>
      </c>
      <c r="BG274" s="48">
        <v>0</v>
      </c>
      <c r="BH274" s="49">
        <v>0</v>
      </c>
      <c r="BI274" s="48">
        <v>0</v>
      </c>
      <c r="BJ274" s="49">
        <v>0</v>
      </c>
      <c r="BK274" s="48">
        <v>0</v>
      </c>
      <c r="BL274" s="49">
        <v>0</v>
      </c>
      <c r="BM274" s="48">
        <v>0</v>
      </c>
      <c r="BN274" s="49">
        <v>0</v>
      </c>
      <c r="BO274" s="48">
        <v>0</v>
      </c>
      <c r="BP274" s="49">
        <v>0</v>
      </c>
      <c r="BQ274" s="48">
        <v>0</v>
      </c>
      <c r="BR274" s="49">
        <v>0</v>
      </c>
      <c r="BS274" s="48">
        <v>0</v>
      </c>
      <c r="BT274" s="49">
        <v>0</v>
      </c>
      <c r="BU274" s="48">
        <v>0</v>
      </c>
      <c r="BV274" s="49">
        <v>0</v>
      </c>
      <c r="BW274" s="48">
        <v>0</v>
      </c>
      <c r="BX274" s="49">
        <v>0</v>
      </c>
      <c r="BY274" s="48">
        <v>0</v>
      </c>
      <c r="BZ274" s="49">
        <v>0</v>
      </c>
      <c r="CA274" s="50">
        <v>0</v>
      </c>
      <c r="CB274" s="3"/>
      <c r="CC274" s="32"/>
      <c r="CD274" s="3"/>
      <c r="CE274" s="33"/>
      <c r="CF274" s="3"/>
      <c r="CG274" s="47">
        <v>0</v>
      </c>
      <c r="CH274" s="48">
        <v>0</v>
      </c>
      <c r="CI274" s="49">
        <v>0</v>
      </c>
      <c r="CJ274" s="48">
        <v>0</v>
      </c>
      <c r="CK274" s="49">
        <v>0</v>
      </c>
      <c r="CL274" s="48">
        <v>0</v>
      </c>
      <c r="CM274" s="49">
        <v>0</v>
      </c>
      <c r="CN274" s="48">
        <v>0</v>
      </c>
      <c r="CO274" s="49">
        <v>0</v>
      </c>
      <c r="CP274" s="48">
        <v>0</v>
      </c>
      <c r="CQ274" s="49">
        <v>0</v>
      </c>
      <c r="CR274" s="48">
        <v>0</v>
      </c>
      <c r="CS274" s="49">
        <v>0</v>
      </c>
      <c r="CT274" s="48">
        <v>0</v>
      </c>
      <c r="CU274" s="49">
        <v>0</v>
      </c>
      <c r="CV274" s="48">
        <v>0</v>
      </c>
      <c r="CW274" s="49">
        <v>0</v>
      </c>
      <c r="CX274" s="48">
        <v>0</v>
      </c>
      <c r="CY274" s="49">
        <v>0</v>
      </c>
      <c r="CZ274" s="48">
        <v>0</v>
      </c>
      <c r="DA274" s="49">
        <v>0</v>
      </c>
      <c r="DB274" s="48">
        <v>0</v>
      </c>
      <c r="DC274" s="49">
        <v>0</v>
      </c>
      <c r="DD274" s="48">
        <v>0</v>
      </c>
      <c r="DE274" s="49">
        <v>0</v>
      </c>
      <c r="DF274" s="48">
        <v>0</v>
      </c>
      <c r="DG274" s="49">
        <v>0</v>
      </c>
      <c r="DH274" s="48">
        <v>0</v>
      </c>
      <c r="DI274" s="49">
        <v>0</v>
      </c>
      <c r="DJ274" s="48">
        <v>0</v>
      </c>
      <c r="DK274" s="49">
        <v>0</v>
      </c>
      <c r="DL274" s="48">
        <v>0</v>
      </c>
      <c r="DM274" s="49">
        <v>0</v>
      </c>
      <c r="DN274" s="48">
        <v>0</v>
      </c>
      <c r="DO274" s="49">
        <v>0</v>
      </c>
      <c r="DP274" s="50">
        <v>0</v>
      </c>
      <c r="DQ274" s="3"/>
      <c r="DR274" s="34"/>
      <c r="DS274" s="3"/>
      <c r="DT274" s="47">
        <v>0</v>
      </c>
      <c r="DU274" s="48">
        <v>0</v>
      </c>
      <c r="DV274" s="49">
        <v>0</v>
      </c>
      <c r="DW274" s="48">
        <v>0</v>
      </c>
      <c r="DX274" s="49">
        <v>0</v>
      </c>
      <c r="DY274" s="48">
        <v>0</v>
      </c>
      <c r="DZ274" s="49">
        <v>0</v>
      </c>
      <c r="EA274" s="48">
        <v>0</v>
      </c>
      <c r="EB274" s="49">
        <v>0</v>
      </c>
      <c r="EC274" s="48">
        <v>0</v>
      </c>
      <c r="ED274" s="49">
        <v>0</v>
      </c>
      <c r="EE274" s="48">
        <v>0</v>
      </c>
      <c r="EF274" s="49">
        <v>0</v>
      </c>
      <c r="EG274" s="48">
        <v>0</v>
      </c>
      <c r="EH274" s="49">
        <v>0</v>
      </c>
      <c r="EI274" s="48">
        <v>0</v>
      </c>
      <c r="EJ274" s="49">
        <v>0</v>
      </c>
      <c r="EK274" s="48">
        <v>0</v>
      </c>
      <c r="EL274" s="49">
        <v>0</v>
      </c>
      <c r="EM274" s="48">
        <v>0</v>
      </c>
      <c r="EN274" s="49">
        <v>0</v>
      </c>
      <c r="EO274" s="48">
        <v>0</v>
      </c>
      <c r="EP274" s="49">
        <v>0</v>
      </c>
      <c r="EQ274" s="48">
        <v>0</v>
      </c>
      <c r="ER274" s="49">
        <v>0</v>
      </c>
      <c r="ES274" s="48">
        <v>0</v>
      </c>
      <c r="ET274" s="49">
        <v>0</v>
      </c>
      <c r="EU274" s="48">
        <v>0</v>
      </c>
      <c r="EV274" s="49">
        <v>0</v>
      </c>
      <c r="EW274" s="48">
        <v>0</v>
      </c>
      <c r="EX274" s="49">
        <v>0</v>
      </c>
      <c r="EY274" s="48">
        <v>0</v>
      </c>
      <c r="EZ274" s="49">
        <v>0</v>
      </c>
      <c r="FA274" s="48">
        <v>0</v>
      </c>
      <c r="FB274" s="49">
        <v>0</v>
      </c>
      <c r="FC274" s="50">
        <v>0</v>
      </c>
      <c r="FD274" s="3"/>
      <c r="FE274" s="35"/>
      <c r="FF274" s="3"/>
      <c r="FG274" s="36"/>
      <c r="FI274" s="51" t="b">
        <v>1</v>
      </c>
    </row>
    <row r="275" spans="2:165" hidden="1" outlineLevel="1">
      <c r="B275" s="52">
        <v>259</v>
      </c>
      <c r="C275" s="73" t="s">
        <v>28</v>
      </c>
      <c r="E275" s="54">
        <v>0</v>
      </c>
      <c r="F275" s="55">
        <v>0</v>
      </c>
      <c r="G275" s="56">
        <v>0</v>
      </c>
      <c r="H275" s="55">
        <v>0</v>
      </c>
      <c r="I275" s="56">
        <v>0</v>
      </c>
      <c r="J275" s="55">
        <v>0</v>
      </c>
      <c r="K275" s="56">
        <v>0</v>
      </c>
      <c r="L275" s="55">
        <v>0</v>
      </c>
      <c r="M275" s="56">
        <v>0</v>
      </c>
      <c r="N275" s="55">
        <v>0</v>
      </c>
      <c r="O275" s="56">
        <v>0</v>
      </c>
      <c r="P275" s="55">
        <v>0</v>
      </c>
      <c r="Q275" s="56">
        <v>0</v>
      </c>
      <c r="R275" s="55">
        <v>0</v>
      </c>
      <c r="S275" s="56">
        <v>0</v>
      </c>
      <c r="T275" s="55">
        <v>0</v>
      </c>
      <c r="U275" s="56">
        <v>0</v>
      </c>
      <c r="V275" s="55">
        <v>0</v>
      </c>
      <c r="W275" s="56">
        <v>0</v>
      </c>
      <c r="X275" s="55">
        <v>0</v>
      </c>
      <c r="Y275" s="56">
        <v>0</v>
      </c>
      <c r="Z275" s="55">
        <v>0</v>
      </c>
      <c r="AA275" s="56">
        <v>0</v>
      </c>
      <c r="AB275" s="55">
        <v>0</v>
      </c>
      <c r="AC275" s="56">
        <v>0</v>
      </c>
      <c r="AD275" s="55">
        <v>0</v>
      </c>
      <c r="AE275" s="56">
        <v>0</v>
      </c>
      <c r="AF275" s="55">
        <v>0</v>
      </c>
      <c r="AG275" s="56">
        <v>0</v>
      </c>
      <c r="AH275" s="55">
        <v>0</v>
      </c>
      <c r="AI275" s="56">
        <v>0</v>
      </c>
      <c r="AJ275" s="55">
        <v>0</v>
      </c>
      <c r="AK275" s="56">
        <v>0</v>
      </c>
      <c r="AL275" s="55">
        <v>0</v>
      </c>
      <c r="AM275" s="56">
        <v>0</v>
      </c>
      <c r="AN275" s="57">
        <v>0</v>
      </c>
      <c r="AO275" s="3"/>
      <c r="AP275" s="21"/>
      <c r="AQ275" s="3"/>
      <c r="AR275" s="54">
        <v>0</v>
      </c>
      <c r="AS275" s="55">
        <v>0</v>
      </c>
      <c r="AT275" s="56">
        <v>0</v>
      </c>
      <c r="AU275" s="55">
        <v>0</v>
      </c>
      <c r="AV275" s="56">
        <v>0</v>
      </c>
      <c r="AW275" s="55">
        <v>0</v>
      </c>
      <c r="AX275" s="56">
        <v>0</v>
      </c>
      <c r="AY275" s="55">
        <v>0</v>
      </c>
      <c r="AZ275" s="56">
        <v>0</v>
      </c>
      <c r="BA275" s="55">
        <v>0</v>
      </c>
      <c r="BB275" s="56">
        <v>0</v>
      </c>
      <c r="BC275" s="55">
        <v>0</v>
      </c>
      <c r="BD275" s="56">
        <v>0</v>
      </c>
      <c r="BE275" s="55">
        <v>0</v>
      </c>
      <c r="BF275" s="56">
        <v>0</v>
      </c>
      <c r="BG275" s="55">
        <v>0</v>
      </c>
      <c r="BH275" s="56">
        <v>0</v>
      </c>
      <c r="BI275" s="55">
        <v>0</v>
      </c>
      <c r="BJ275" s="56">
        <v>0</v>
      </c>
      <c r="BK275" s="55">
        <v>0</v>
      </c>
      <c r="BL275" s="56">
        <v>0</v>
      </c>
      <c r="BM275" s="55">
        <v>0</v>
      </c>
      <c r="BN275" s="56">
        <v>0</v>
      </c>
      <c r="BO275" s="55">
        <v>0</v>
      </c>
      <c r="BP275" s="56">
        <v>0</v>
      </c>
      <c r="BQ275" s="55">
        <v>0</v>
      </c>
      <c r="BR275" s="56">
        <v>0</v>
      </c>
      <c r="BS275" s="55">
        <v>0</v>
      </c>
      <c r="BT275" s="56">
        <v>0</v>
      </c>
      <c r="BU275" s="55">
        <v>0</v>
      </c>
      <c r="BV275" s="56">
        <v>0</v>
      </c>
      <c r="BW275" s="55">
        <v>0</v>
      </c>
      <c r="BX275" s="56">
        <v>0</v>
      </c>
      <c r="BY275" s="55">
        <v>0</v>
      </c>
      <c r="BZ275" s="56">
        <v>0</v>
      </c>
      <c r="CA275" s="57">
        <v>0</v>
      </c>
      <c r="CB275" s="3"/>
      <c r="CC275" s="32"/>
      <c r="CD275" s="3"/>
      <c r="CE275" s="33"/>
      <c r="CF275" s="3"/>
      <c r="CG275" s="54">
        <v>0</v>
      </c>
      <c r="CH275" s="55">
        <v>0</v>
      </c>
      <c r="CI275" s="56">
        <v>0</v>
      </c>
      <c r="CJ275" s="55">
        <v>0</v>
      </c>
      <c r="CK275" s="56">
        <v>0</v>
      </c>
      <c r="CL275" s="55">
        <v>0</v>
      </c>
      <c r="CM275" s="56">
        <v>0</v>
      </c>
      <c r="CN275" s="55">
        <v>0</v>
      </c>
      <c r="CO275" s="56">
        <v>0</v>
      </c>
      <c r="CP275" s="55">
        <v>0</v>
      </c>
      <c r="CQ275" s="56">
        <v>0</v>
      </c>
      <c r="CR275" s="55">
        <v>0</v>
      </c>
      <c r="CS275" s="56">
        <v>0</v>
      </c>
      <c r="CT275" s="55">
        <v>0</v>
      </c>
      <c r="CU275" s="56">
        <v>0</v>
      </c>
      <c r="CV275" s="55">
        <v>0</v>
      </c>
      <c r="CW275" s="56">
        <v>0</v>
      </c>
      <c r="CX275" s="55">
        <v>0</v>
      </c>
      <c r="CY275" s="56">
        <v>0</v>
      </c>
      <c r="CZ275" s="55">
        <v>0</v>
      </c>
      <c r="DA275" s="56">
        <v>0</v>
      </c>
      <c r="DB275" s="55">
        <v>0</v>
      </c>
      <c r="DC275" s="56">
        <v>0</v>
      </c>
      <c r="DD275" s="55">
        <v>0</v>
      </c>
      <c r="DE275" s="56">
        <v>0</v>
      </c>
      <c r="DF275" s="55">
        <v>0</v>
      </c>
      <c r="DG275" s="56">
        <v>0</v>
      </c>
      <c r="DH275" s="55">
        <v>0</v>
      </c>
      <c r="DI275" s="56">
        <v>0</v>
      </c>
      <c r="DJ275" s="55">
        <v>0</v>
      </c>
      <c r="DK275" s="56">
        <v>0</v>
      </c>
      <c r="DL275" s="55">
        <v>0</v>
      </c>
      <c r="DM275" s="56">
        <v>0</v>
      </c>
      <c r="DN275" s="55">
        <v>0</v>
      </c>
      <c r="DO275" s="56">
        <v>0</v>
      </c>
      <c r="DP275" s="57">
        <v>0</v>
      </c>
      <c r="DQ275" s="3"/>
      <c r="DR275" s="34"/>
      <c r="DS275" s="3"/>
      <c r="DT275" s="54">
        <v>0</v>
      </c>
      <c r="DU275" s="55">
        <v>0</v>
      </c>
      <c r="DV275" s="56">
        <v>0</v>
      </c>
      <c r="DW275" s="55">
        <v>0</v>
      </c>
      <c r="DX275" s="56">
        <v>0</v>
      </c>
      <c r="DY275" s="55">
        <v>0</v>
      </c>
      <c r="DZ275" s="56">
        <v>0</v>
      </c>
      <c r="EA275" s="55">
        <v>0</v>
      </c>
      <c r="EB275" s="56">
        <v>0</v>
      </c>
      <c r="EC275" s="55">
        <v>0</v>
      </c>
      <c r="ED275" s="56">
        <v>0</v>
      </c>
      <c r="EE275" s="55">
        <v>0</v>
      </c>
      <c r="EF275" s="56">
        <v>0</v>
      </c>
      <c r="EG275" s="55">
        <v>0</v>
      </c>
      <c r="EH275" s="56">
        <v>0</v>
      </c>
      <c r="EI275" s="55">
        <v>0</v>
      </c>
      <c r="EJ275" s="56">
        <v>0</v>
      </c>
      <c r="EK275" s="55">
        <v>0</v>
      </c>
      <c r="EL275" s="56">
        <v>0</v>
      </c>
      <c r="EM275" s="55">
        <v>0</v>
      </c>
      <c r="EN275" s="56">
        <v>0</v>
      </c>
      <c r="EO275" s="55">
        <v>0</v>
      </c>
      <c r="EP275" s="56">
        <v>0</v>
      </c>
      <c r="EQ275" s="55">
        <v>0</v>
      </c>
      <c r="ER275" s="56">
        <v>0</v>
      </c>
      <c r="ES275" s="55">
        <v>0</v>
      </c>
      <c r="ET275" s="56">
        <v>0</v>
      </c>
      <c r="EU275" s="55">
        <v>0</v>
      </c>
      <c r="EV275" s="56">
        <v>0</v>
      </c>
      <c r="EW275" s="55">
        <v>0</v>
      </c>
      <c r="EX275" s="56">
        <v>0</v>
      </c>
      <c r="EY275" s="55">
        <v>0</v>
      </c>
      <c r="EZ275" s="56">
        <v>0</v>
      </c>
      <c r="FA275" s="55">
        <v>0</v>
      </c>
      <c r="FB275" s="56">
        <v>0</v>
      </c>
      <c r="FC275" s="57">
        <v>0</v>
      </c>
      <c r="FD275" s="3"/>
      <c r="FE275" s="35"/>
      <c r="FF275" s="3"/>
      <c r="FG275" s="36"/>
      <c r="FI275" s="58" t="b">
        <v>1</v>
      </c>
    </row>
    <row r="276" spans="2:165" hidden="1" outlineLevel="1">
      <c r="B276" s="75">
        <v>260</v>
      </c>
      <c r="C276" s="76" t="s">
        <v>29</v>
      </c>
      <c r="E276" s="77">
        <v>0</v>
      </c>
      <c r="F276" s="78">
        <v>0</v>
      </c>
      <c r="G276" s="79">
        <v>0</v>
      </c>
      <c r="H276" s="78">
        <v>0</v>
      </c>
      <c r="I276" s="79">
        <v>0</v>
      </c>
      <c r="J276" s="78">
        <v>0</v>
      </c>
      <c r="K276" s="79">
        <v>0</v>
      </c>
      <c r="L276" s="78">
        <v>0</v>
      </c>
      <c r="M276" s="79">
        <v>0</v>
      </c>
      <c r="N276" s="78">
        <v>0</v>
      </c>
      <c r="O276" s="79">
        <v>0</v>
      </c>
      <c r="P276" s="78">
        <v>0</v>
      </c>
      <c r="Q276" s="79">
        <v>0</v>
      </c>
      <c r="R276" s="78">
        <v>0</v>
      </c>
      <c r="S276" s="79">
        <v>0</v>
      </c>
      <c r="T276" s="78">
        <v>0</v>
      </c>
      <c r="U276" s="79">
        <v>0</v>
      </c>
      <c r="V276" s="78">
        <v>0</v>
      </c>
      <c r="W276" s="79">
        <v>0</v>
      </c>
      <c r="X276" s="78">
        <v>0</v>
      </c>
      <c r="Y276" s="79">
        <v>0</v>
      </c>
      <c r="Z276" s="78">
        <v>0</v>
      </c>
      <c r="AA276" s="79">
        <v>0</v>
      </c>
      <c r="AB276" s="78">
        <v>0</v>
      </c>
      <c r="AC276" s="79">
        <v>0</v>
      </c>
      <c r="AD276" s="78">
        <v>0</v>
      </c>
      <c r="AE276" s="79">
        <v>0</v>
      </c>
      <c r="AF276" s="78">
        <v>0</v>
      </c>
      <c r="AG276" s="79">
        <v>0</v>
      </c>
      <c r="AH276" s="78">
        <v>0</v>
      </c>
      <c r="AI276" s="79">
        <v>0</v>
      </c>
      <c r="AJ276" s="78">
        <v>0</v>
      </c>
      <c r="AK276" s="79">
        <v>0</v>
      </c>
      <c r="AL276" s="78">
        <v>0</v>
      </c>
      <c r="AM276" s="79">
        <v>0</v>
      </c>
      <c r="AN276" s="80">
        <v>0</v>
      </c>
      <c r="AO276" s="3"/>
      <c r="AP276" s="21"/>
      <c r="AQ276" s="3"/>
      <c r="AR276" s="77">
        <v>0</v>
      </c>
      <c r="AS276" s="78">
        <v>0</v>
      </c>
      <c r="AT276" s="79">
        <v>0</v>
      </c>
      <c r="AU276" s="78">
        <v>0</v>
      </c>
      <c r="AV276" s="79">
        <v>0</v>
      </c>
      <c r="AW276" s="78">
        <v>0</v>
      </c>
      <c r="AX276" s="79">
        <v>0</v>
      </c>
      <c r="AY276" s="78">
        <v>0</v>
      </c>
      <c r="AZ276" s="79">
        <v>0</v>
      </c>
      <c r="BA276" s="78">
        <v>0</v>
      </c>
      <c r="BB276" s="79">
        <v>0</v>
      </c>
      <c r="BC276" s="78">
        <v>0</v>
      </c>
      <c r="BD276" s="79">
        <v>0</v>
      </c>
      <c r="BE276" s="78">
        <v>0</v>
      </c>
      <c r="BF276" s="79">
        <v>0</v>
      </c>
      <c r="BG276" s="78">
        <v>0</v>
      </c>
      <c r="BH276" s="79">
        <v>0</v>
      </c>
      <c r="BI276" s="78">
        <v>0</v>
      </c>
      <c r="BJ276" s="79">
        <v>0</v>
      </c>
      <c r="BK276" s="78">
        <v>0</v>
      </c>
      <c r="BL276" s="79">
        <v>0</v>
      </c>
      <c r="BM276" s="78">
        <v>0</v>
      </c>
      <c r="BN276" s="79">
        <v>0</v>
      </c>
      <c r="BO276" s="78">
        <v>0</v>
      </c>
      <c r="BP276" s="79">
        <v>0</v>
      </c>
      <c r="BQ276" s="78">
        <v>0</v>
      </c>
      <c r="BR276" s="79">
        <v>0</v>
      </c>
      <c r="BS276" s="78">
        <v>0</v>
      </c>
      <c r="BT276" s="79">
        <v>0</v>
      </c>
      <c r="BU276" s="78">
        <v>0</v>
      </c>
      <c r="BV276" s="79">
        <v>0</v>
      </c>
      <c r="BW276" s="78">
        <v>0</v>
      </c>
      <c r="BX276" s="79">
        <v>0</v>
      </c>
      <c r="BY276" s="78">
        <v>0</v>
      </c>
      <c r="BZ276" s="79">
        <v>0</v>
      </c>
      <c r="CA276" s="80">
        <v>0</v>
      </c>
      <c r="CB276" s="3"/>
      <c r="CC276" s="32"/>
      <c r="CD276" s="3"/>
      <c r="CE276" s="33"/>
      <c r="CF276" s="3"/>
      <c r="CG276" s="77">
        <v>0</v>
      </c>
      <c r="CH276" s="78">
        <v>0</v>
      </c>
      <c r="CI276" s="79">
        <v>0</v>
      </c>
      <c r="CJ276" s="78">
        <v>0</v>
      </c>
      <c r="CK276" s="79">
        <v>0</v>
      </c>
      <c r="CL276" s="78">
        <v>0</v>
      </c>
      <c r="CM276" s="79">
        <v>0</v>
      </c>
      <c r="CN276" s="78">
        <v>0</v>
      </c>
      <c r="CO276" s="79">
        <v>0</v>
      </c>
      <c r="CP276" s="78">
        <v>0</v>
      </c>
      <c r="CQ276" s="79">
        <v>0</v>
      </c>
      <c r="CR276" s="78">
        <v>0</v>
      </c>
      <c r="CS276" s="79">
        <v>0</v>
      </c>
      <c r="CT276" s="78">
        <v>0</v>
      </c>
      <c r="CU276" s="79">
        <v>0</v>
      </c>
      <c r="CV276" s="78">
        <v>0</v>
      </c>
      <c r="CW276" s="79">
        <v>0</v>
      </c>
      <c r="CX276" s="78">
        <v>0</v>
      </c>
      <c r="CY276" s="79">
        <v>0</v>
      </c>
      <c r="CZ276" s="78">
        <v>0</v>
      </c>
      <c r="DA276" s="79">
        <v>0</v>
      </c>
      <c r="DB276" s="78">
        <v>0</v>
      </c>
      <c r="DC276" s="79">
        <v>0</v>
      </c>
      <c r="DD276" s="78">
        <v>0</v>
      </c>
      <c r="DE276" s="79">
        <v>0</v>
      </c>
      <c r="DF276" s="78">
        <v>0</v>
      </c>
      <c r="DG276" s="79">
        <v>0</v>
      </c>
      <c r="DH276" s="78">
        <v>0</v>
      </c>
      <c r="DI276" s="79">
        <v>0</v>
      </c>
      <c r="DJ276" s="78">
        <v>0</v>
      </c>
      <c r="DK276" s="79">
        <v>0</v>
      </c>
      <c r="DL276" s="78">
        <v>0</v>
      </c>
      <c r="DM276" s="79">
        <v>0</v>
      </c>
      <c r="DN276" s="78">
        <v>0</v>
      </c>
      <c r="DO276" s="79">
        <v>0</v>
      </c>
      <c r="DP276" s="80">
        <v>0</v>
      </c>
      <c r="DQ276" s="3"/>
      <c r="DR276" s="34"/>
      <c r="DS276" s="3"/>
      <c r="DT276" s="77">
        <v>0</v>
      </c>
      <c r="DU276" s="78">
        <v>0</v>
      </c>
      <c r="DV276" s="79">
        <v>0</v>
      </c>
      <c r="DW276" s="78">
        <v>0</v>
      </c>
      <c r="DX276" s="79">
        <v>0</v>
      </c>
      <c r="DY276" s="78">
        <v>0</v>
      </c>
      <c r="DZ276" s="79">
        <v>0</v>
      </c>
      <c r="EA276" s="78">
        <v>0</v>
      </c>
      <c r="EB276" s="79">
        <v>0</v>
      </c>
      <c r="EC276" s="78">
        <v>0</v>
      </c>
      <c r="ED276" s="79">
        <v>0</v>
      </c>
      <c r="EE276" s="78">
        <v>0</v>
      </c>
      <c r="EF276" s="79">
        <v>0</v>
      </c>
      <c r="EG276" s="78">
        <v>0</v>
      </c>
      <c r="EH276" s="79">
        <v>0</v>
      </c>
      <c r="EI276" s="78">
        <v>0</v>
      </c>
      <c r="EJ276" s="79">
        <v>0</v>
      </c>
      <c r="EK276" s="78">
        <v>0</v>
      </c>
      <c r="EL276" s="79">
        <v>0</v>
      </c>
      <c r="EM276" s="78">
        <v>0</v>
      </c>
      <c r="EN276" s="79">
        <v>0</v>
      </c>
      <c r="EO276" s="78">
        <v>0</v>
      </c>
      <c r="EP276" s="79">
        <v>0</v>
      </c>
      <c r="EQ276" s="78">
        <v>0</v>
      </c>
      <c r="ER276" s="79">
        <v>0</v>
      </c>
      <c r="ES276" s="78">
        <v>0</v>
      </c>
      <c r="ET276" s="79">
        <v>0</v>
      </c>
      <c r="EU276" s="78">
        <v>0</v>
      </c>
      <c r="EV276" s="79">
        <v>0</v>
      </c>
      <c r="EW276" s="78">
        <v>0</v>
      </c>
      <c r="EX276" s="79">
        <v>0</v>
      </c>
      <c r="EY276" s="78">
        <v>0</v>
      </c>
      <c r="EZ276" s="79">
        <v>0</v>
      </c>
      <c r="FA276" s="78">
        <v>0</v>
      </c>
      <c r="FB276" s="79">
        <v>0</v>
      </c>
      <c r="FC276" s="80">
        <v>0</v>
      </c>
      <c r="FD276" s="3"/>
      <c r="FE276" s="35"/>
      <c r="FF276" s="3"/>
      <c r="FG276" s="36"/>
      <c r="FI276" s="81" t="b">
        <v>1</v>
      </c>
    </row>
    <row r="277" spans="2:165" hidden="1" outlineLevel="1">
      <c r="B277" s="38">
        <v>261</v>
      </c>
      <c r="C277" s="82" t="s">
        <v>30</v>
      </c>
      <c r="E277" s="40">
        <v>0</v>
      </c>
      <c r="F277" s="41">
        <v>0</v>
      </c>
      <c r="G277" s="42">
        <v>0</v>
      </c>
      <c r="H277" s="41">
        <v>0</v>
      </c>
      <c r="I277" s="42">
        <v>0</v>
      </c>
      <c r="J277" s="41">
        <v>0</v>
      </c>
      <c r="K277" s="42">
        <v>0</v>
      </c>
      <c r="L277" s="41">
        <v>0</v>
      </c>
      <c r="M277" s="42">
        <v>0</v>
      </c>
      <c r="N277" s="41">
        <v>0</v>
      </c>
      <c r="O277" s="42">
        <v>0</v>
      </c>
      <c r="P277" s="41">
        <v>0</v>
      </c>
      <c r="Q277" s="42">
        <v>0</v>
      </c>
      <c r="R277" s="41">
        <v>0</v>
      </c>
      <c r="S277" s="42">
        <v>0</v>
      </c>
      <c r="T277" s="41">
        <v>0</v>
      </c>
      <c r="U277" s="42">
        <v>0</v>
      </c>
      <c r="V277" s="41">
        <v>0</v>
      </c>
      <c r="W277" s="42">
        <v>0</v>
      </c>
      <c r="X277" s="41">
        <v>0</v>
      </c>
      <c r="Y277" s="42">
        <v>0</v>
      </c>
      <c r="Z277" s="41">
        <v>0</v>
      </c>
      <c r="AA277" s="42">
        <v>0</v>
      </c>
      <c r="AB277" s="41">
        <v>0</v>
      </c>
      <c r="AC277" s="42">
        <v>0</v>
      </c>
      <c r="AD277" s="41">
        <v>0</v>
      </c>
      <c r="AE277" s="42">
        <v>0</v>
      </c>
      <c r="AF277" s="41">
        <v>0</v>
      </c>
      <c r="AG277" s="42">
        <v>0</v>
      </c>
      <c r="AH277" s="41">
        <v>0</v>
      </c>
      <c r="AI277" s="42">
        <v>0</v>
      </c>
      <c r="AJ277" s="41">
        <v>0</v>
      </c>
      <c r="AK277" s="42">
        <v>0</v>
      </c>
      <c r="AL277" s="41">
        <v>0</v>
      </c>
      <c r="AM277" s="42">
        <v>0</v>
      </c>
      <c r="AN277" s="43">
        <v>0</v>
      </c>
      <c r="AO277" s="3"/>
      <c r="AP277" s="21"/>
      <c r="AQ277" s="3"/>
      <c r="AR277" s="40">
        <v>0</v>
      </c>
      <c r="AS277" s="41">
        <v>0</v>
      </c>
      <c r="AT277" s="42">
        <v>0</v>
      </c>
      <c r="AU277" s="41">
        <v>0</v>
      </c>
      <c r="AV277" s="42">
        <v>0</v>
      </c>
      <c r="AW277" s="41">
        <v>0</v>
      </c>
      <c r="AX277" s="42">
        <v>0</v>
      </c>
      <c r="AY277" s="41">
        <v>0</v>
      </c>
      <c r="AZ277" s="42">
        <v>0</v>
      </c>
      <c r="BA277" s="41">
        <v>0</v>
      </c>
      <c r="BB277" s="42">
        <v>0</v>
      </c>
      <c r="BC277" s="41">
        <v>0</v>
      </c>
      <c r="BD277" s="42">
        <v>0</v>
      </c>
      <c r="BE277" s="41">
        <v>0</v>
      </c>
      <c r="BF277" s="42">
        <v>0</v>
      </c>
      <c r="BG277" s="41">
        <v>0</v>
      </c>
      <c r="BH277" s="42">
        <v>0</v>
      </c>
      <c r="BI277" s="41">
        <v>0</v>
      </c>
      <c r="BJ277" s="42">
        <v>0</v>
      </c>
      <c r="BK277" s="41">
        <v>0</v>
      </c>
      <c r="BL277" s="42">
        <v>0</v>
      </c>
      <c r="BM277" s="41">
        <v>0</v>
      </c>
      <c r="BN277" s="42">
        <v>0</v>
      </c>
      <c r="BO277" s="41">
        <v>0</v>
      </c>
      <c r="BP277" s="42">
        <v>0</v>
      </c>
      <c r="BQ277" s="41">
        <v>0</v>
      </c>
      <c r="BR277" s="42">
        <v>0</v>
      </c>
      <c r="BS277" s="41">
        <v>0</v>
      </c>
      <c r="BT277" s="42">
        <v>0</v>
      </c>
      <c r="BU277" s="41">
        <v>0</v>
      </c>
      <c r="BV277" s="42">
        <v>0</v>
      </c>
      <c r="BW277" s="41">
        <v>0</v>
      </c>
      <c r="BX277" s="42">
        <v>0</v>
      </c>
      <c r="BY277" s="41">
        <v>0</v>
      </c>
      <c r="BZ277" s="42">
        <v>0</v>
      </c>
      <c r="CA277" s="43">
        <v>0</v>
      </c>
      <c r="CB277" s="3"/>
      <c r="CC277" s="32"/>
      <c r="CD277" s="3"/>
      <c r="CE277" s="33"/>
      <c r="CF277" s="3"/>
      <c r="CG277" s="40">
        <v>0</v>
      </c>
      <c r="CH277" s="41">
        <v>0</v>
      </c>
      <c r="CI277" s="42">
        <v>0</v>
      </c>
      <c r="CJ277" s="41">
        <v>0</v>
      </c>
      <c r="CK277" s="42">
        <v>0</v>
      </c>
      <c r="CL277" s="41">
        <v>0</v>
      </c>
      <c r="CM277" s="42">
        <v>0</v>
      </c>
      <c r="CN277" s="41">
        <v>0</v>
      </c>
      <c r="CO277" s="42">
        <v>0</v>
      </c>
      <c r="CP277" s="41">
        <v>0</v>
      </c>
      <c r="CQ277" s="42">
        <v>0</v>
      </c>
      <c r="CR277" s="41">
        <v>0</v>
      </c>
      <c r="CS277" s="42">
        <v>0</v>
      </c>
      <c r="CT277" s="41">
        <v>0</v>
      </c>
      <c r="CU277" s="42">
        <v>0</v>
      </c>
      <c r="CV277" s="41">
        <v>0</v>
      </c>
      <c r="CW277" s="42">
        <v>0</v>
      </c>
      <c r="CX277" s="41">
        <v>0</v>
      </c>
      <c r="CY277" s="42">
        <v>0</v>
      </c>
      <c r="CZ277" s="41">
        <v>0</v>
      </c>
      <c r="DA277" s="42">
        <v>0</v>
      </c>
      <c r="DB277" s="41">
        <v>0</v>
      </c>
      <c r="DC277" s="42">
        <v>0</v>
      </c>
      <c r="DD277" s="41">
        <v>0</v>
      </c>
      <c r="DE277" s="42">
        <v>0</v>
      </c>
      <c r="DF277" s="41">
        <v>0</v>
      </c>
      <c r="DG277" s="42">
        <v>0</v>
      </c>
      <c r="DH277" s="41">
        <v>0</v>
      </c>
      <c r="DI277" s="42">
        <v>0</v>
      </c>
      <c r="DJ277" s="41">
        <v>0</v>
      </c>
      <c r="DK277" s="42">
        <v>0</v>
      </c>
      <c r="DL277" s="41">
        <v>0</v>
      </c>
      <c r="DM277" s="42">
        <v>0</v>
      </c>
      <c r="DN277" s="41">
        <v>0</v>
      </c>
      <c r="DO277" s="42">
        <v>0</v>
      </c>
      <c r="DP277" s="43">
        <v>0</v>
      </c>
      <c r="DQ277" s="3"/>
      <c r="DR277" s="34"/>
      <c r="DS277" s="3"/>
      <c r="DT277" s="40">
        <v>0</v>
      </c>
      <c r="DU277" s="41">
        <v>0</v>
      </c>
      <c r="DV277" s="42">
        <v>0</v>
      </c>
      <c r="DW277" s="41">
        <v>0</v>
      </c>
      <c r="DX277" s="42">
        <v>0</v>
      </c>
      <c r="DY277" s="41">
        <v>0</v>
      </c>
      <c r="DZ277" s="42">
        <v>0</v>
      </c>
      <c r="EA277" s="41">
        <v>0</v>
      </c>
      <c r="EB277" s="42">
        <v>0</v>
      </c>
      <c r="EC277" s="41">
        <v>0</v>
      </c>
      <c r="ED277" s="42">
        <v>0</v>
      </c>
      <c r="EE277" s="41">
        <v>0</v>
      </c>
      <c r="EF277" s="42">
        <v>0</v>
      </c>
      <c r="EG277" s="41">
        <v>0</v>
      </c>
      <c r="EH277" s="42">
        <v>0</v>
      </c>
      <c r="EI277" s="41">
        <v>0</v>
      </c>
      <c r="EJ277" s="42">
        <v>0</v>
      </c>
      <c r="EK277" s="41">
        <v>0</v>
      </c>
      <c r="EL277" s="42">
        <v>0</v>
      </c>
      <c r="EM277" s="41">
        <v>0</v>
      </c>
      <c r="EN277" s="42">
        <v>0</v>
      </c>
      <c r="EO277" s="41">
        <v>0</v>
      </c>
      <c r="EP277" s="42">
        <v>0</v>
      </c>
      <c r="EQ277" s="41">
        <v>0</v>
      </c>
      <c r="ER277" s="42">
        <v>0</v>
      </c>
      <c r="ES277" s="41">
        <v>0</v>
      </c>
      <c r="ET277" s="42">
        <v>0</v>
      </c>
      <c r="EU277" s="41">
        <v>0</v>
      </c>
      <c r="EV277" s="42">
        <v>0</v>
      </c>
      <c r="EW277" s="41">
        <v>0</v>
      </c>
      <c r="EX277" s="42">
        <v>0</v>
      </c>
      <c r="EY277" s="41">
        <v>0</v>
      </c>
      <c r="EZ277" s="42">
        <v>0</v>
      </c>
      <c r="FA277" s="41">
        <v>0</v>
      </c>
      <c r="FB277" s="42">
        <v>0</v>
      </c>
      <c r="FC277" s="43">
        <v>0</v>
      </c>
      <c r="FD277" s="3"/>
      <c r="FE277" s="35"/>
      <c r="FF277" s="3"/>
      <c r="FG277" s="36"/>
      <c r="FI277" s="44" t="b">
        <v>1</v>
      </c>
    </row>
    <row r="278" spans="2:165" hidden="1" outlineLevel="1">
      <c r="B278" s="75">
        <v>262</v>
      </c>
      <c r="C278" s="76" t="s">
        <v>31</v>
      </c>
      <c r="E278" s="77">
        <v>0</v>
      </c>
      <c r="F278" s="78">
        <v>0</v>
      </c>
      <c r="G278" s="79">
        <v>0</v>
      </c>
      <c r="H278" s="78">
        <v>0</v>
      </c>
      <c r="I278" s="79">
        <v>0</v>
      </c>
      <c r="J278" s="78">
        <v>0</v>
      </c>
      <c r="K278" s="79">
        <v>0</v>
      </c>
      <c r="L278" s="78">
        <v>0</v>
      </c>
      <c r="M278" s="79">
        <v>0</v>
      </c>
      <c r="N278" s="78">
        <v>0</v>
      </c>
      <c r="O278" s="79">
        <v>0</v>
      </c>
      <c r="P278" s="78">
        <v>0</v>
      </c>
      <c r="Q278" s="79">
        <v>0</v>
      </c>
      <c r="R278" s="78">
        <v>0</v>
      </c>
      <c r="S278" s="79">
        <v>0</v>
      </c>
      <c r="T278" s="78">
        <v>0</v>
      </c>
      <c r="U278" s="79">
        <v>0</v>
      </c>
      <c r="V278" s="78">
        <v>0</v>
      </c>
      <c r="W278" s="79">
        <v>0</v>
      </c>
      <c r="X278" s="78">
        <v>0</v>
      </c>
      <c r="Y278" s="79">
        <v>0</v>
      </c>
      <c r="Z278" s="78">
        <v>0</v>
      </c>
      <c r="AA278" s="79">
        <v>0</v>
      </c>
      <c r="AB278" s="78">
        <v>0</v>
      </c>
      <c r="AC278" s="79">
        <v>0</v>
      </c>
      <c r="AD278" s="78">
        <v>0</v>
      </c>
      <c r="AE278" s="79">
        <v>0</v>
      </c>
      <c r="AF278" s="78">
        <v>0</v>
      </c>
      <c r="AG278" s="79">
        <v>0</v>
      </c>
      <c r="AH278" s="78">
        <v>0</v>
      </c>
      <c r="AI278" s="79">
        <v>0</v>
      </c>
      <c r="AJ278" s="78">
        <v>0</v>
      </c>
      <c r="AK278" s="79">
        <v>0</v>
      </c>
      <c r="AL278" s="78">
        <v>0</v>
      </c>
      <c r="AM278" s="79">
        <v>0</v>
      </c>
      <c r="AN278" s="80">
        <v>0</v>
      </c>
      <c r="AO278" s="3"/>
      <c r="AP278" s="21"/>
      <c r="AQ278" s="3"/>
      <c r="AR278" s="77">
        <v>0</v>
      </c>
      <c r="AS278" s="78">
        <v>0</v>
      </c>
      <c r="AT278" s="79">
        <v>0</v>
      </c>
      <c r="AU278" s="78">
        <v>0</v>
      </c>
      <c r="AV278" s="79">
        <v>0</v>
      </c>
      <c r="AW278" s="78">
        <v>0</v>
      </c>
      <c r="AX278" s="79">
        <v>0</v>
      </c>
      <c r="AY278" s="78">
        <v>0</v>
      </c>
      <c r="AZ278" s="79">
        <v>0</v>
      </c>
      <c r="BA278" s="78">
        <v>0</v>
      </c>
      <c r="BB278" s="79">
        <v>0</v>
      </c>
      <c r="BC278" s="78">
        <v>0</v>
      </c>
      <c r="BD278" s="79">
        <v>0</v>
      </c>
      <c r="BE278" s="78">
        <v>0</v>
      </c>
      <c r="BF278" s="79">
        <v>0</v>
      </c>
      <c r="BG278" s="78">
        <v>0</v>
      </c>
      <c r="BH278" s="79">
        <v>0</v>
      </c>
      <c r="BI278" s="78">
        <v>0</v>
      </c>
      <c r="BJ278" s="79">
        <v>0</v>
      </c>
      <c r="BK278" s="78">
        <v>0</v>
      </c>
      <c r="BL278" s="79">
        <v>0</v>
      </c>
      <c r="BM278" s="78">
        <v>0</v>
      </c>
      <c r="BN278" s="79">
        <v>0</v>
      </c>
      <c r="BO278" s="78">
        <v>0</v>
      </c>
      <c r="BP278" s="79">
        <v>0</v>
      </c>
      <c r="BQ278" s="78">
        <v>0</v>
      </c>
      <c r="BR278" s="79">
        <v>0</v>
      </c>
      <c r="BS278" s="78">
        <v>0</v>
      </c>
      <c r="BT278" s="79">
        <v>0</v>
      </c>
      <c r="BU278" s="78">
        <v>0</v>
      </c>
      <c r="BV278" s="79">
        <v>0</v>
      </c>
      <c r="BW278" s="78">
        <v>0</v>
      </c>
      <c r="BX278" s="79">
        <v>0</v>
      </c>
      <c r="BY278" s="78">
        <v>0</v>
      </c>
      <c r="BZ278" s="79">
        <v>0</v>
      </c>
      <c r="CA278" s="80">
        <v>0</v>
      </c>
      <c r="CB278" s="3"/>
      <c r="CC278" s="32"/>
      <c r="CD278" s="3"/>
      <c r="CE278" s="33"/>
      <c r="CF278" s="3"/>
      <c r="CG278" s="77">
        <v>0</v>
      </c>
      <c r="CH278" s="78">
        <v>0</v>
      </c>
      <c r="CI278" s="79">
        <v>0</v>
      </c>
      <c r="CJ278" s="78">
        <v>0</v>
      </c>
      <c r="CK278" s="79">
        <v>0</v>
      </c>
      <c r="CL278" s="78">
        <v>0</v>
      </c>
      <c r="CM278" s="79">
        <v>0</v>
      </c>
      <c r="CN278" s="78">
        <v>0</v>
      </c>
      <c r="CO278" s="79">
        <v>0</v>
      </c>
      <c r="CP278" s="78">
        <v>0</v>
      </c>
      <c r="CQ278" s="79">
        <v>0</v>
      </c>
      <c r="CR278" s="78">
        <v>0</v>
      </c>
      <c r="CS278" s="79">
        <v>0</v>
      </c>
      <c r="CT278" s="78">
        <v>0</v>
      </c>
      <c r="CU278" s="79">
        <v>0</v>
      </c>
      <c r="CV278" s="78">
        <v>0</v>
      </c>
      <c r="CW278" s="79">
        <v>0</v>
      </c>
      <c r="CX278" s="78">
        <v>0</v>
      </c>
      <c r="CY278" s="79">
        <v>0</v>
      </c>
      <c r="CZ278" s="78">
        <v>0</v>
      </c>
      <c r="DA278" s="79">
        <v>0</v>
      </c>
      <c r="DB278" s="78">
        <v>0</v>
      </c>
      <c r="DC278" s="79">
        <v>0</v>
      </c>
      <c r="DD278" s="78">
        <v>0</v>
      </c>
      <c r="DE278" s="79">
        <v>0</v>
      </c>
      <c r="DF278" s="78">
        <v>0</v>
      </c>
      <c r="DG278" s="79">
        <v>0</v>
      </c>
      <c r="DH278" s="78">
        <v>0</v>
      </c>
      <c r="DI278" s="79">
        <v>0</v>
      </c>
      <c r="DJ278" s="78">
        <v>0</v>
      </c>
      <c r="DK278" s="79">
        <v>0</v>
      </c>
      <c r="DL278" s="78">
        <v>0</v>
      </c>
      <c r="DM278" s="79">
        <v>0</v>
      </c>
      <c r="DN278" s="78">
        <v>0</v>
      </c>
      <c r="DO278" s="79">
        <v>0</v>
      </c>
      <c r="DP278" s="80">
        <v>0</v>
      </c>
      <c r="DQ278" s="3"/>
      <c r="DR278" s="34"/>
      <c r="DS278" s="3"/>
      <c r="DT278" s="77">
        <v>0</v>
      </c>
      <c r="DU278" s="78">
        <v>0</v>
      </c>
      <c r="DV278" s="79">
        <v>0</v>
      </c>
      <c r="DW278" s="78">
        <v>0</v>
      </c>
      <c r="DX278" s="79">
        <v>0</v>
      </c>
      <c r="DY278" s="78">
        <v>0</v>
      </c>
      <c r="DZ278" s="79">
        <v>0</v>
      </c>
      <c r="EA278" s="78">
        <v>0</v>
      </c>
      <c r="EB278" s="79">
        <v>0</v>
      </c>
      <c r="EC278" s="78">
        <v>0</v>
      </c>
      <c r="ED278" s="79">
        <v>0</v>
      </c>
      <c r="EE278" s="78">
        <v>0</v>
      </c>
      <c r="EF278" s="79">
        <v>0</v>
      </c>
      <c r="EG278" s="78">
        <v>0</v>
      </c>
      <c r="EH278" s="79">
        <v>0</v>
      </c>
      <c r="EI278" s="78">
        <v>0</v>
      </c>
      <c r="EJ278" s="79">
        <v>0</v>
      </c>
      <c r="EK278" s="78">
        <v>0</v>
      </c>
      <c r="EL278" s="79">
        <v>0</v>
      </c>
      <c r="EM278" s="78">
        <v>0</v>
      </c>
      <c r="EN278" s="79">
        <v>0</v>
      </c>
      <c r="EO278" s="78">
        <v>0</v>
      </c>
      <c r="EP278" s="79">
        <v>0</v>
      </c>
      <c r="EQ278" s="78">
        <v>0</v>
      </c>
      <c r="ER278" s="79">
        <v>0</v>
      </c>
      <c r="ES278" s="78">
        <v>0</v>
      </c>
      <c r="ET278" s="79">
        <v>0</v>
      </c>
      <c r="EU278" s="78">
        <v>0</v>
      </c>
      <c r="EV278" s="79">
        <v>0</v>
      </c>
      <c r="EW278" s="78">
        <v>0</v>
      </c>
      <c r="EX278" s="79">
        <v>0</v>
      </c>
      <c r="EY278" s="78">
        <v>0</v>
      </c>
      <c r="EZ278" s="79">
        <v>0</v>
      </c>
      <c r="FA278" s="78">
        <v>0</v>
      </c>
      <c r="FB278" s="79">
        <v>0</v>
      </c>
      <c r="FC278" s="80">
        <v>0</v>
      </c>
      <c r="FD278" s="3"/>
      <c r="FE278" s="35"/>
      <c r="FF278" s="3"/>
      <c r="FG278" s="36"/>
      <c r="FI278" s="81" t="b">
        <v>1</v>
      </c>
    </row>
    <row r="279" spans="2:165" hidden="1" outlineLevel="1">
      <c r="B279" s="38">
        <v>263</v>
      </c>
      <c r="C279" s="82" t="s">
        <v>32</v>
      </c>
      <c r="E279" s="40">
        <v>0</v>
      </c>
      <c r="F279" s="41">
        <v>0</v>
      </c>
      <c r="G279" s="42">
        <v>0</v>
      </c>
      <c r="H279" s="41">
        <v>0</v>
      </c>
      <c r="I279" s="42">
        <v>0</v>
      </c>
      <c r="J279" s="41">
        <v>0</v>
      </c>
      <c r="K279" s="42">
        <v>0</v>
      </c>
      <c r="L279" s="41">
        <v>0</v>
      </c>
      <c r="M279" s="42">
        <v>0</v>
      </c>
      <c r="N279" s="41">
        <v>0</v>
      </c>
      <c r="O279" s="42">
        <v>0</v>
      </c>
      <c r="P279" s="41">
        <v>0</v>
      </c>
      <c r="Q279" s="42">
        <v>0</v>
      </c>
      <c r="R279" s="41">
        <v>0</v>
      </c>
      <c r="S279" s="42">
        <v>0</v>
      </c>
      <c r="T279" s="41">
        <v>0</v>
      </c>
      <c r="U279" s="42">
        <v>0</v>
      </c>
      <c r="V279" s="41">
        <v>0</v>
      </c>
      <c r="W279" s="42">
        <v>0</v>
      </c>
      <c r="X279" s="41">
        <v>0</v>
      </c>
      <c r="Y279" s="42">
        <v>0</v>
      </c>
      <c r="Z279" s="41">
        <v>0</v>
      </c>
      <c r="AA279" s="42">
        <v>0</v>
      </c>
      <c r="AB279" s="41">
        <v>0</v>
      </c>
      <c r="AC279" s="42">
        <v>0</v>
      </c>
      <c r="AD279" s="41">
        <v>0</v>
      </c>
      <c r="AE279" s="42">
        <v>0</v>
      </c>
      <c r="AF279" s="41">
        <v>0</v>
      </c>
      <c r="AG279" s="42">
        <v>0</v>
      </c>
      <c r="AH279" s="41">
        <v>0</v>
      </c>
      <c r="AI279" s="42">
        <v>0</v>
      </c>
      <c r="AJ279" s="41">
        <v>0</v>
      </c>
      <c r="AK279" s="42">
        <v>0</v>
      </c>
      <c r="AL279" s="41">
        <v>0</v>
      </c>
      <c r="AM279" s="42">
        <v>0</v>
      </c>
      <c r="AN279" s="43">
        <v>0</v>
      </c>
      <c r="AO279" s="3"/>
      <c r="AP279" s="21"/>
      <c r="AQ279" s="3"/>
      <c r="AR279" s="40">
        <v>0</v>
      </c>
      <c r="AS279" s="41">
        <v>0</v>
      </c>
      <c r="AT279" s="42">
        <v>0</v>
      </c>
      <c r="AU279" s="41">
        <v>0</v>
      </c>
      <c r="AV279" s="42">
        <v>0</v>
      </c>
      <c r="AW279" s="41">
        <v>0</v>
      </c>
      <c r="AX279" s="42">
        <v>0</v>
      </c>
      <c r="AY279" s="41">
        <v>0</v>
      </c>
      <c r="AZ279" s="42">
        <v>0</v>
      </c>
      <c r="BA279" s="41">
        <v>0</v>
      </c>
      <c r="BB279" s="42">
        <v>0</v>
      </c>
      <c r="BC279" s="41">
        <v>0</v>
      </c>
      <c r="BD279" s="42">
        <v>0</v>
      </c>
      <c r="BE279" s="41">
        <v>0</v>
      </c>
      <c r="BF279" s="42">
        <v>0</v>
      </c>
      <c r="BG279" s="41">
        <v>0</v>
      </c>
      <c r="BH279" s="42">
        <v>0</v>
      </c>
      <c r="BI279" s="41">
        <v>0</v>
      </c>
      <c r="BJ279" s="42">
        <v>0</v>
      </c>
      <c r="BK279" s="41">
        <v>0</v>
      </c>
      <c r="BL279" s="42">
        <v>0</v>
      </c>
      <c r="BM279" s="41">
        <v>0</v>
      </c>
      <c r="BN279" s="42">
        <v>0</v>
      </c>
      <c r="BO279" s="41">
        <v>0</v>
      </c>
      <c r="BP279" s="42">
        <v>0</v>
      </c>
      <c r="BQ279" s="41">
        <v>0</v>
      </c>
      <c r="BR279" s="42">
        <v>0</v>
      </c>
      <c r="BS279" s="41">
        <v>0</v>
      </c>
      <c r="BT279" s="42">
        <v>0</v>
      </c>
      <c r="BU279" s="41">
        <v>0</v>
      </c>
      <c r="BV279" s="42">
        <v>0</v>
      </c>
      <c r="BW279" s="41">
        <v>0</v>
      </c>
      <c r="BX279" s="42">
        <v>0</v>
      </c>
      <c r="BY279" s="41">
        <v>0</v>
      </c>
      <c r="BZ279" s="42">
        <v>0</v>
      </c>
      <c r="CA279" s="43">
        <v>0</v>
      </c>
      <c r="CB279" s="3"/>
      <c r="CC279" s="32"/>
      <c r="CD279" s="3"/>
      <c r="CE279" s="33"/>
      <c r="CF279" s="3"/>
      <c r="CG279" s="40">
        <v>0</v>
      </c>
      <c r="CH279" s="41">
        <v>0</v>
      </c>
      <c r="CI279" s="42">
        <v>0</v>
      </c>
      <c r="CJ279" s="41">
        <v>0</v>
      </c>
      <c r="CK279" s="42">
        <v>0</v>
      </c>
      <c r="CL279" s="41">
        <v>0</v>
      </c>
      <c r="CM279" s="42">
        <v>0</v>
      </c>
      <c r="CN279" s="41">
        <v>0</v>
      </c>
      <c r="CO279" s="42">
        <v>0</v>
      </c>
      <c r="CP279" s="41">
        <v>0</v>
      </c>
      <c r="CQ279" s="42">
        <v>0</v>
      </c>
      <c r="CR279" s="41">
        <v>0</v>
      </c>
      <c r="CS279" s="42">
        <v>0</v>
      </c>
      <c r="CT279" s="41">
        <v>0</v>
      </c>
      <c r="CU279" s="42">
        <v>0</v>
      </c>
      <c r="CV279" s="41">
        <v>0</v>
      </c>
      <c r="CW279" s="42">
        <v>0</v>
      </c>
      <c r="CX279" s="41">
        <v>0</v>
      </c>
      <c r="CY279" s="42">
        <v>0</v>
      </c>
      <c r="CZ279" s="41">
        <v>0</v>
      </c>
      <c r="DA279" s="42">
        <v>0</v>
      </c>
      <c r="DB279" s="41">
        <v>0</v>
      </c>
      <c r="DC279" s="42">
        <v>0</v>
      </c>
      <c r="DD279" s="41">
        <v>0</v>
      </c>
      <c r="DE279" s="42">
        <v>0</v>
      </c>
      <c r="DF279" s="41">
        <v>0</v>
      </c>
      <c r="DG279" s="42">
        <v>0</v>
      </c>
      <c r="DH279" s="41">
        <v>0</v>
      </c>
      <c r="DI279" s="42">
        <v>0</v>
      </c>
      <c r="DJ279" s="41">
        <v>0</v>
      </c>
      <c r="DK279" s="42">
        <v>0</v>
      </c>
      <c r="DL279" s="41">
        <v>0</v>
      </c>
      <c r="DM279" s="42">
        <v>0</v>
      </c>
      <c r="DN279" s="41">
        <v>0</v>
      </c>
      <c r="DO279" s="42">
        <v>0</v>
      </c>
      <c r="DP279" s="43">
        <v>0</v>
      </c>
      <c r="DQ279" s="3"/>
      <c r="DR279" s="34"/>
      <c r="DS279" s="3"/>
      <c r="DT279" s="40">
        <v>0</v>
      </c>
      <c r="DU279" s="41">
        <v>0</v>
      </c>
      <c r="DV279" s="42">
        <v>0</v>
      </c>
      <c r="DW279" s="41">
        <v>0</v>
      </c>
      <c r="DX279" s="42">
        <v>0</v>
      </c>
      <c r="DY279" s="41">
        <v>0</v>
      </c>
      <c r="DZ279" s="42">
        <v>0</v>
      </c>
      <c r="EA279" s="41">
        <v>0</v>
      </c>
      <c r="EB279" s="42">
        <v>0</v>
      </c>
      <c r="EC279" s="41">
        <v>0</v>
      </c>
      <c r="ED279" s="42">
        <v>0</v>
      </c>
      <c r="EE279" s="41">
        <v>0</v>
      </c>
      <c r="EF279" s="42">
        <v>0</v>
      </c>
      <c r="EG279" s="41">
        <v>0</v>
      </c>
      <c r="EH279" s="42">
        <v>0</v>
      </c>
      <c r="EI279" s="41">
        <v>0</v>
      </c>
      <c r="EJ279" s="42">
        <v>0</v>
      </c>
      <c r="EK279" s="41">
        <v>0</v>
      </c>
      <c r="EL279" s="42">
        <v>0</v>
      </c>
      <c r="EM279" s="41">
        <v>0</v>
      </c>
      <c r="EN279" s="42">
        <v>0</v>
      </c>
      <c r="EO279" s="41">
        <v>0</v>
      </c>
      <c r="EP279" s="42">
        <v>0</v>
      </c>
      <c r="EQ279" s="41">
        <v>0</v>
      </c>
      <c r="ER279" s="42">
        <v>0</v>
      </c>
      <c r="ES279" s="41">
        <v>0</v>
      </c>
      <c r="ET279" s="42">
        <v>0</v>
      </c>
      <c r="EU279" s="41">
        <v>0</v>
      </c>
      <c r="EV279" s="42">
        <v>0</v>
      </c>
      <c r="EW279" s="41">
        <v>0</v>
      </c>
      <c r="EX279" s="42">
        <v>0</v>
      </c>
      <c r="EY279" s="41">
        <v>0</v>
      </c>
      <c r="EZ279" s="42">
        <v>0</v>
      </c>
      <c r="FA279" s="41">
        <v>0</v>
      </c>
      <c r="FB279" s="42">
        <v>0</v>
      </c>
      <c r="FC279" s="43">
        <v>0</v>
      </c>
      <c r="FD279" s="3"/>
      <c r="FE279" s="35"/>
      <c r="FF279" s="3"/>
      <c r="FG279" s="36"/>
      <c r="FI279" s="44" t="b">
        <v>1</v>
      </c>
    </row>
    <row r="280" spans="2:165" hidden="1" outlineLevel="1">
      <c r="B280" s="45">
        <v>264</v>
      </c>
      <c r="C280" s="74" t="s">
        <v>33</v>
      </c>
      <c r="E280" s="47">
        <v>0</v>
      </c>
      <c r="F280" s="48">
        <v>0</v>
      </c>
      <c r="G280" s="49">
        <v>0</v>
      </c>
      <c r="H280" s="48">
        <v>0</v>
      </c>
      <c r="I280" s="49">
        <v>0</v>
      </c>
      <c r="J280" s="48">
        <v>0</v>
      </c>
      <c r="K280" s="49">
        <v>0</v>
      </c>
      <c r="L280" s="48">
        <v>0</v>
      </c>
      <c r="M280" s="49">
        <v>0</v>
      </c>
      <c r="N280" s="48">
        <v>0</v>
      </c>
      <c r="O280" s="49">
        <v>0</v>
      </c>
      <c r="P280" s="48">
        <v>0</v>
      </c>
      <c r="Q280" s="49">
        <v>0</v>
      </c>
      <c r="R280" s="48">
        <v>0</v>
      </c>
      <c r="S280" s="49">
        <v>0</v>
      </c>
      <c r="T280" s="48">
        <v>0</v>
      </c>
      <c r="U280" s="49">
        <v>0</v>
      </c>
      <c r="V280" s="48">
        <v>0</v>
      </c>
      <c r="W280" s="49">
        <v>0</v>
      </c>
      <c r="X280" s="48">
        <v>0</v>
      </c>
      <c r="Y280" s="49">
        <v>0</v>
      </c>
      <c r="Z280" s="48">
        <v>0</v>
      </c>
      <c r="AA280" s="49">
        <v>0</v>
      </c>
      <c r="AB280" s="48">
        <v>0</v>
      </c>
      <c r="AC280" s="49">
        <v>0</v>
      </c>
      <c r="AD280" s="48">
        <v>0</v>
      </c>
      <c r="AE280" s="49">
        <v>0</v>
      </c>
      <c r="AF280" s="48">
        <v>0</v>
      </c>
      <c r="AG280" s="49">
        <v>0</v>
      </c>
      <c r="AH280" s="48">
        <v>0</v>
      </c>
      <c r="AI280" s="49">
        <v>0</v>
      </c>
      <c r="AJ280" s="48">
        <v>0</v>
      </c>
      <c r="AK280" s="49">
        <v>0</v>
      </c>
      <c r="AL280" s="48">
        <v>0</v>
      </c>
      <c r="AM280" s="49">
        <v>0</v>
      </c>
      <c r="AN280" s="50">
        <v>0</v>
      </c>
      <c r="AO280" s="3"/>
      <c r="AP280" s="21"/>
      <c r="AQ280" s="3"/>
      <c r="AR280" s="47">
        <v>0</v>
      </c>
      <c r="AS280" s="48">
        <v>0</v>
      </c>
      <c r="AT280" s="49">
        <v>0</v>
      </c>
      <c r="AU280" s="48">
        <v>0</v>
      </c>
      <c r="AV280" s="49">
        <v>0</v>
      </c>
      <c r="AW280" s="48">
        <v>0</v>
      </c>
      <c r="AX280" s="49">
        <v>0</v>
      </c>
      <c r="AY280" s="48">
        <v>0</v>
      </c>
      <c r="AZ280" s="49">
        <v>0</v>
      </c>
      <c r="BA280" s="48">
        <v>0</v>
      </c>
      <c r="BB280" s="49">
        <v>0</v>
      </c>
      <c r="BC280" s="48">
        <v>0</v>
      </c>
      <c r="BD280" s="49">
        <v>0</v>
      </c>
      <c r="BE280" s="48">
        <v>0</v>
      </c>
      <c r="BF280" s="49">
        <v>0</v>
      </c>
      <c r="BG280" s="48">
        <v>0</v>
      </c>
      <c r="BH280" s="49">
        <v>0</v>
      </c>
      <c r="BI280" s="48">
        <v>0</v>
      </c>
      <c r="BJ280" s="49">
        <v>0</v>
      </c>
      <c r="BK280" s="48">
        <v>0</v>
      </c>
      <c r="BL280" s="49">
        <v>0</v>
      </c>
      <c r="BM280" s="48">
        <v>0</v>
      </c>
      <c r="BN280" s="49">
        <v>0</v>
      </c>
      <c r="BO280" s="48">
        <v>0</v>
      </c>
      <c r="BP280" s="49">
        <v>0</v>
      </c>
      <c r="BQ280" s="48">
        <v>0</v>
      </c>
      <c r="BR280" s="49">
        <v>0</v>
      </c>
      <c r="BS280" s="48">
        <v>0</v>
      </c>
      <c r="BT280" s="49">
        <v>0</v>
      </c>
      <c r="BU280" s="48">
        <v>0</v>
      </c>
      <c r="BV280" s="49">
        <v>0</v>
      </c>
      <c r="BW280" s="48">
        <v>0</v>
      </c>
      <c r="BX280" s="49">
        <v>0</v>
      </c>
      <c r="BY280" s="48">
        <v>0</v>
      </c>
      <c r="BZ280" s="49">
        <v>0</v>
      </c>
      <c r="CA280" s="50">
        <v>0</v>
      </c>
      <c r="CB280" s="3"/>
      <c r="CC280" s="32"/>
      <c r="CD280" s="3"/>
      <c r="CE280" s="33"/>
      <c r="CF280" s="3"/>
      <c r="CG280" s="47">
        <v>0</v>
      </c>
      <c r="CH280" s="48">
        <v>0</v>
      </c>
      <c r="CI280" s="49">
        <v>0</v>
      </c>
      <c r="CJ280" s="48">
        <v>0</v>
      </c>
      <c r="CK280" s="49">
        <v>0</v>
      </c>
      <c r="CL280" s="48">
        <v>0</v>
      </c>
      <c r="CM280" s="49">
        <v>0</v>
      </c>
      <c r="CN280" s="48">
        <v>0</v>
      </c>
      <c r="CO280" s="49">
        <v>0</v>
      </c>
      <c r="CP280" s="48">
        <v>0</v>
      </c>
      <c r="CQ280" s="49">
        <v>0</v>
      </c>
      <c r="CR280" s="48">
        <v>0</v>
      </c>
      <c r="CS280" s="49">
        <v>0</v>
      </c>
      <c r="CT280" s="48">
        <v>0</v>
      </c>
      <c r="CU280" s="49">
        <v>0</v>
      </c>
      <c r="CV280" s="48">
        <v>0</v>
      </c>
      <c r="CW280" s="49">
        <v>0</v>
      </c>
      <c r="CX280" s="48">
        <v>0</v>
      </c>
      <c r="CY280" s="49">
        <v>0</v>
      </c>
      <c r="CZ280" s="48">
        <v>0</v>
      </c>
      <c r="DA280" s="49">
        <v>0</v>
      </c>
      <c r="DB280" s="48">
        <v>0</v>
      </c>
      <c r="DC280" s="49">
        <v>0</v>
      </c>
      <c r="DD280" s="48">
        <v>0</v>
      </c>
      <c r="DE280" s="49">
        <v>0</v>
      </c>
      <c r="DF280" s="48">
        <v>0</v>
      </c>
      <c r="DG280" s="49">
        <v>0</v>
      </c>
      <c r="DH280" s="48">
        <v>0</v>
      </c>
      <c r="DI280" s="49">
        <v>0</v>
      </c>
      <c r="DJ280" s="48">
        <v>0</v>
      </c>
      <c r="DK280" s="49">
        <v>0</v>
      </c>
      <c r="DL280" s="48">
        <v>0</v>
      </c>
      <c r="DM280" s="49">
        <v>0</v>
      </c>
      <c r="DN280" s="48">
        <v>0</v>
      </c>
      <c r="DO280" s="49">
        <v>0</v>
      </c>
      <c r="DP280" s="50">
        <v>0</v>
      </c>
      <c r="DQ280" s="3"/>
      <c r="DR280" s="34"/>
      <c r="DS280" s="3"/>
      <c r="DT280" s="47">
        <v>0</v>
      </c>
      <c r="DU280" s="48">
        <v>0</v>
      </c>
      <c r="DV280" s="49">
        <v>0</v>
      </c>
      <c r="DW280" s="48">
        <v>0</v>
      </c>
      <c r="DX280" s="49">
        <v>0</v>
      </c>
      <c r="DY280" s="48">
        <v>0</v>
      </c>
      <c r="DZ280" s="49">
        <v>0</v>
      </c>
      <c r="EA280" s="48">
        <v>0</v>
      </c>
      <c r="EB280" s="49">
        <v>0</v>
      </c>
      <c r="EC280" s="48">
        <v>0</v>
      </c>
      <c r="ED280" s="49">
        <v>0</v>
      </c>
      <c r="EE280" s="48">
        <v>0</v>
      </c>
      <c r="EF280" s="49">
        <v>0</v>
      </c>
      <c r="EG280" s="48">
        <v>0</v>
      </c>
      <c r="EH280" s="49">
        <v>0</v>
      </c>
      <c r="EI280" s="48">
        <v>0</v>
      </c>
      <c r="EJ280" s="49">
        <v>0</v>
      </c>
      <c r="EK280" s="48">
        <v>0</v>
      </c>
      <c r="EL280" s="49">
        <v>0</v>
      </c>
      <c r="EM280" s="48">
        <v>0</v>
      </c>
      <c r="EN280" s="49">
        <v>0</v>
      </c>
      <c r="EO280" s="48">
        <v>0</v>
      </c>
      <c r="EP280" s="49">
        <v>0</v>
      </c>
      <c r="EQ280" s="48">
        <v>0</v>
      </c>
      <c r="ER280" s="49">
        <v>0</v>
      </c>
      <c r="ES280" s="48">
        <v>0</v>
      </c>
      <c r="ET280" s="49">
        <v>0</v>
      </c>
      <c r="EU280" s="48">
        <v>0</v>
      </c>
      <c r="EV280" s="49">
        <v>0</v>
      </c>
      <c r="EW280" s="48">
        <v>0</v>
      </c>
      <c r="EX280" s="49">
        <v>0</v>
      </c>
      <c r="EY280" s="48">
        <v>0</v>
      </c>
      <c r="EZ280" s="49">
        <v>0</v>
      </c>
      <c r="FA280" s="48">
        <v>0</v>
      </c>
      <c r="FB280" s="49">
        <v>0</v>
      </c>
      <c r="FC280" s="50">
        <v>0</v>
      </c>
      <c r="FD280" s="3"/>
      <c r="FE280" s="35"/>
      <c r="FF280" s="3"/>
      <c r="FG280" s="36"/>
      <c r="FI280" s="51" t="b">
        <v>1</v>
      </c>
    </row>
    <row r="281" spans="2:165" hidden="1" outlineLevel="1">
      <c r="B281" s="52">
        <v>265</v>
      </c>
      <c r="C281" s="73" t="s">
        <v>34</v>
      </c>
      <c r="E281" s="54">
        <v>0</v>
      </c>
      <c r="F281" s="55">
        <v>0</v>
      </c>
      <c r="G281" s="56">
        <v>0</v>
      </c>
      <c r="H281" s="55">
        <v>0</v>
      </c>
      <c r="I281" s="56">
        <v>0</v>
      </c>
      <c r="J281" s="55">
        <v>0</v>
      </c>
      <c r="K281" s="56">
        <v>0</v>
      </c>
      <c r="L281" s="55">
        <v>0</v>
      </c>
      <c r="M281" s="56">
        <v>0</v>
      </c>
      <c r="N281" s="55">
        <v>0</v>
      </c>
      <c r="O281" s="56">
        <v>0</v>
      </c>
      <c r="P281" s="55">
        <v>0</v>
      </c>
      <c r="Q281" s="56">
        <v>0</v>
      </c>
      <c r="R281" s="55">
        <v>0</v>
      </c>
      <c r="S281" s="56">
        <v>0</v>
      </c>
      <c r="T281" s="55">
        <v>0</v>
      </c>
      <c r="U281" s="56">
        <v>0</v>
      </c>
      <c r="V281" s="55">
        <v>0</v>
      </c>
      <c r="W281" s="56">
        <v>0</v>
      </c>
      <c r="X281" s="55">
        <v>0</v>
      </c>
      <c r="Y281" s="56">
        <v>0</v>
      </c>
      <c r="Z281" s="55">
        <v>0</v>
      </c>
      <c r="AA281" s="56">
        <v>0</v>
      </c>
      <c r="AB281" s="55">
        <v>0</v>
      </c>
      <c r="AC281" s="56">
        <v>0</v>
      </c>
      <c r="AD281" s="55">
        <v>0</v>
      </c>
      <c r="AE281" s="56">
        <v>0</v>
      </c>
      <c r="AF281" s="55">
        <v>0</v>
      </c>
      <c r="AG281" s="56">
        <v>0</v>
      </c>
      <c r="AH281" s="55">
        <v>0</v>
      </c>
      <c r="AI281" s="56">
        <v>0</v>
      </c>
      <c r="AJ281" s="55">
        <v>0</v>
      </c>
      <c r="AK281" s="56">
        <v>0</v>
      </c>
      <c r="AL281" s="55">
        <v>0</v>
      </c>
      <c r="AM281" s="56">
        <v>0</v>
      </c>
      <c r="AN281" s="57">
        <v>0</v>
      </c>
      <c r="AO281" s="3"/>
      <c r="AP281" s="21"/>
      <c r="AQ281" s="3"/>
      <c r="AR281" s="54">
        <v>0</v>
      </c>
      <c r="AS281" s="55">
        <v>0</v>
      </c>
      <c r="AT281" s="56">
        <v>0</v>
      </c>
      <c r="AU281" s="55">
        <v>0</v>
      </c>
      <c r="AV281" s="56">
        <v>0</v>
      </c>
      <c r="AW281" s="55">
        <v>0</v>
      </c>
      <c r="AX281" s="56">
        <v>0</v>
      </c>
      <c r="AY281" s="55">
        <v>0</v>
      </c>
      <c r="AZ281" s="56">
        <v>0</v>
      </c>
      <c r="BA281" s="55">
        <v>0</v>
      </c>
      <c r="BB281" s="56">
        <v>0</v>
      </c>
      <c r="BC281" s="55">
        <v>0</v>
      </c>
      <c r="BD281" s="56">
        <v>0</v>
      </c>
      <c r="BE281" s="55">
        <v>0</v>
      </c>
      <c r="BF281" s="56">
        <v>0</v>
      </c>
      <c r="BG281" s="55">
        <v>0</v>
      </c>
      <c r="BH281" s="56">
        <v>0</v>
      </c>
      <c r="BI281" s="55">
        <v>0</v>
      </c>
      <c r="BJ281" s="56">
        <v>0</v>
      </c>
      <c r="BK281" s="55">
        <v>0</v>
      </c>
      <c r="BL281" s="56">
        <v>0</v>
      </c>
      <c r="BM281" s="55">
        <v>0</v>
      </c>
      <c r="BN281" s="56">
        <v>0</v>
      </c>
      <c r="BO281" s="55">
        <v>0</v>
      </c>
      <c r="BP281" s="56">
        <v>0</v>
      </c>
      <c r="BQ281" s="55">
        <v>0</v>
      </c>
      <c r="BR281" s="56">
        <v>0</v>
      </c>
      <c r="BS281" s="55">
        <v>0</v>
      </c>
      <c r="BT281" s="56">
        <v>0</v>
      </c>
      <c r="BU281" s="55">
        <v>0</v>
      </c>
      <c r="BV281" s="56">
        <v>0</v>
      </c>
      <c r="BW281" s="55">
        <v>0</v>
      </c>
      <c r="BX281" s="56">
        <v>0</v>
      </c>
      <c r="BY281" s="55">
        <v>0</v>
      </c>
      <c r="BZ281" s="56">
        <v>0</v>
      </c>
      <c r="CA281" s="57">
        <v>0</v>
      </c>
      <c r="CB281" s="3"/>
      <c r="CC281" s="32"/>
      <c r="CD281" s="3"/>
      <c r="CE281" s="33"/>
      <c r="CF281" s="3"/>
      <c r="CG281" s="54">
        <v>0</v>
      </c>
      <c r="CH281" s="55">
        <v>0</v>
      </c>
      <c r="CI281" s="56">
        <v>0</v>
      </c>
      <c r="CJ281" s="55">
        <v>0</v>
      </c>
      <c r="CK281" s="56">
        <v>0</v>
      </c>
      <c r="CL281" s="55">
        <v>0</v>
      </c>
      <c r="CM281" s="56">
        <v>0</v>
      </c>
      <c r="CN281" s="55">
        <v>0</v>
      </c>
      <c r="CO281" s="56">
        <v>0</v>
      </c>
      <c r="CP281" s="55">
        <v>0</v>
      </c>
      <c r="CQ281" s="56">
        <v>0</v>
      </c>
      <c r="CR281" s="55">
        <v>0</v>
      </c>
      <c r="CS281" s="56">
        <v>0</v>
      </c>
      <c r="CT281" s="55">
        <v>0</v>
      </c>
      <c r="CU281" s="56">
        <v>0</v>
      </c>
      <c r="CV281" s="55">
        <v>0</v>
      </c>
      <c r="CW281" s="56">
        <v>0</v>
      </c>
      <c r="CX281" s="55">
        <v>0</v>
      </c>
      <c r="CY281" s="56">
        <v>0</v>
      </c>
      <c r="CZ281" s="55">
        <v>0</v>
      </c>
      <c r="DA281" s="56">
        <v>0</v>
      </c>
      <c r="DB281" s="55">
        <v>0</v>
      </c>
      <c r="DC281" s="56">
        <v>0</v>
      </c>
      <c r="DD281" s="55">
        <v>0</v>
      </c>
      <c r="DE281" s="56">
        <v>0</v>
      </c>
      <c r="DF281" s="55">
        <v>0</v>
      </c>
      <c r="DG281" s="56">
        <v>0</v>
      </c>
      <c r="DH281" s="55">
        <v>0</v>
      </c>
      <c r="DI281" s="56">
        <v>0</v>
      </c>
      <c r="DJ281" s="55">
        <v>0</v>
      </c>
      <c r="DK281" s="56">
        <v>0</v>
      </c>
      <c r="DL281" s="55">
        <v>0</v>
      </c>
      <c r="DM281" s="56">
        <v>0</v>
      </c>
      <c r="DN281" s="55">
        <v>0</v>
      </c>
      <c r="DO281" s="56">
        <v>0</v>
      </c>
      <c r="DP281" s="57">
        <v>0</v>
      </c>
      <c r="DQ281" s="3"/>
      <c r="DR281" s="34"/>
      <c r="DS281" s="3"/>
      <c r="DT281" s="54">
        <v>0</v>
      </c>
      <c r="DU281" s="55">
        <v>0</v>
      </c>
      <c r="DV281" s="56">
        <v>0</v>
      </c>
      <c r="DW281" s="55">
        <v>0</v>
      </c>
      <c r="DX281" s="56">
        <v>0</v>
      </c>
      <c r="DY281" s="55">
        <v>0</v>
      </c>
      <c r="DZ281" s="56">
        <v>0</v>
      </c>
      <c r="EA281" s="55">
        <v>0</v>
      </c>
      <c r="EB281" s="56">
        <v>0</v>
      </c>
      <c r="EC281" s="55">
        <v>0</v>
      </c>
      <c r="ED281" s="56">
        <v>0</v>
      </c>
      <c r="EE281" s="55">
        <v>0</v>
      </c>
      <c r="EF281" s="56">
        <v>0</v>
      </c>
      <c r="EG281" s="55">
        <v>0</v>
      </c>
      <c r="EH281" s="56">
        <v>0</v>
      </c>
      <c r="EI281" s="55">
        <v>0</v>
      </c>
      <c r="EJ281" s="56">
        <v>0</v>
      </c>
      <c r="EK281" s="55">
        <v>0</v>
      </c>
      <c r="EL281" s="56">
        <v>0</v>
      </c>
      <c r="EM281" s="55">
        <v>0</v>
      </c>
      <c r="EN281" s="56">
        <v>0</v>
      </c>
      <c r="EO281" s="55">
        <v>0</v>
      </c>
      <c r="EP281" s="56">
        <v>0</v>
      </c>
      <c r="EQ281" s="55">
        <v>0</v>
      </c>
      <c r="ER281" s="56">
        <v>0</v>
      </c>
      <c r="ES281" s="55">
        <v>0</v>
      </c>
      <c r="ET281" s="56">
        <v>0</v>
      </c>
      <c r="EU281" s="55">
        <v>0</v>
      </c>
      <c r="EV281" s="56">
        <v>0</v>
      </c>
      <c r="EW281" s="55">
        <v>0</v>
      </c>
      <c r="EX281" s="56">
        <v>0</v>
      </c>
      <c r="EY281" s="55">
        <v>0</v>
      </c>
      <c r="EZ281" s="56">
        <v>0</v>
      </c>
      <c r="FA281" s="55">
        <v>0</v>
      </c>
      <c r="FB281" s="56">
        <v>0</v>
      </c>
      <c r="FC281" s="57">
        <v>0</v>
      </c>
      <c r="FD281" s="3"/>
      <c r="FE281" s="35"/>
      <c r="FF281" s="3"/>
      <c r="FG281" s="36"/>
      <c r="FI281" s="58" t="b">
        <v>1</v>
      </c>
    </row>
    <row r="282" spans="2:165" hidden="1" outlineLevel="1">
      <c r="B282" s="45">
        <v>266</v>
      </c>
      <c r="C282" s="74" t="s">
        <v>35</v>
      </c>
      <c r="E282" s="47">
        <v>0</v>
      </c>
      <c r="F282" s="48">
        <v>0</v>
      </c>
      <c r="G282" s="49">
        <v>0</v>
      </c>
      <c r="H282" s="48">
        <v>0</v>
      </c>
      <c r="I282" s="49">
        <v>0</v>
      </c>
      <c r="J282" s="48">
        <v>0</v>
      </c>
      <c r="K282" s="49">
        <v>0</v>
      </c>
      <c r="L282" s="48">
        <v>0</v>
      </c>
      <c r="M282" s="49">
        <v>0</v>
      </c>
      <c r="N282" s="48">
        <v>0</v>
      </c>
      <c r="O282" s="49">
        <v>0</v>
      </c>
      <c r="P282" s="48">
        <v>0</v>
      </c>
      <c r="Q282" s="49">
        <v>0</v>
      </c>
      <c r="R282" s="48">
        <v>0</v>
      </c>
      <c r="S282" s="49">
        <v>0</v>
      </c>
      <c r="T282" s="48">
        <v>0</v>
      </c>
      <c r="U282" s="49">
        <v>0</v>
      </c>
      <c r="V282" s="48">
        <v>0</v>
      </c>
      <c r="W282" s="49">
        <v>0</v>
      </c>
      <c r="X282" s="48">
        <v>0</v>
      </c>
      <c r="Y282" s="49">
        <v>0</v>
      </c>
      <c r="Z282" s="48">
        <v>0</v>
      </c>
      <c r="AA282" s="49">
        <v>0</v>
      </c>
      <c r="AB282" s="48">
        <v>0</v>
      </c>
      <c r="AC282" s="49">
        <v>0</v>
      </c>
      <c r="AD282" s="48">
        <v>0</v>
      </c>
      <c r="AE282" s="49">
        <v>0</v>
      </c>
      <c r="AF282" s="48">
        <v>0</v>
      </c>
      <c r="AG282" s="49">
        <v>0</v>
      </c>
      <c r="AH282" s="48">
        <v>0</v>
      </c>
      <c r="AI282" s="49">
        <v>0</v>
      </c>
      <c r="AJ282" s="48">
        <v>0</v>
      </c>
      <c r="AK282" s="49">
        <v>0</v>
      </c>
      <c r="AL282" s="48">
        <v>0</v>
      </c>
      <c r="AM282" s="49">
        <v>0</v>
      </c>
      <c r="AN282" s="50">
        <v>0</v>
      </c>
      <c r="AO282" s="3"/>
      <c r="AP282" s="21"/>
      <c r="AQ282" s="3"/>
      <c r="AR282" s="47">
        <v>0</v>
      </c>
      <c r="AS282" s="48">
        <v>0</v>
      </c>
      <c r="AT282" s="49">
        <v>0</v>
      </c>
      <c r="AU282" s="48">
        <v>0</v>
      </c>
      <c r="AV282" s="49">
        <v>0</v>
      </c>
      <c r="AW282" s="48">
        <v>0</v>
      </c>
      <c r="AX282" s="49">
        <v>0</v>
      </c>
      <c r="AY282" s="48">
        <v>0</v>
      </c>
      <c r="AZ282" s="49">
        <v>0</v>
      </c>
      <c r="BA282" s="48">
        <v>0</v>
      </c>
      <c r="BB282" s="49">
        <v>0</v>
      </c>
      <c r="BC282" s="48">
        <v>0</v>
      </c>
      <c r="BD282" s="49">
        <v>0</v>
      </c>
      <c r="BE282" s="48">
        <v>0</v>
      </c>
      <c r="BF282" s="49">
        <v>0</v>
      </c>
      <c r="BG282" s="48">
        <v>0</v>
      </c>
      <c r="BH282" s="49">
        <v>0</v>
      </c>
      <c r="BI282" s="48">
        <v>0</v>
      </c>
      <c r="BJ282" s="49">
        <v>0</v>
      </c>
      <c r="BK282" s="48">
        <v>0</v>
      </c>
      <c r="BL282" s="49">
        <v>0</v>
      </c>
      <c r="BM282" s="48">
        <v>0</v>
      </c>
      <c r="BN282" s="49">
        <v>0</v>
      </c>
      <c r="BO282" s="48">
        <v>0</v>
      </c>
      <c r="BP282" s="49">
        <v>0</v>
      </c>
      <c r="BQ282" s="48">
        <v>0</v>
      </c>
      <c r="BR282" s="49">
        <v>0</v>
      </c>
      <c r="BS282" s="48">
        <v>0</v>
      </c>
      <c r="BT282" s="49">
        <v>0</v>
      </c>
      <c r="BU282" s="48">
        <v>0</v>
      </c>
      <c r="BV282" s="49">
        <v>0</v>
      </c>
      <c r="BW282" s="48">
        <v>0</v>
      </c>
      <c r="BX282" s="49">
        <v>0</v>
      </c>
      <c r="BY282" s="48">
        <v>0</v>
      </c>
      <c r="BZ282" s="49">
        <v>0</v>
      </c>
      <c r="CA282" s="50">
        <v>0</v>
      </c>
      <c r="CB282" s="3"/>
      <c r="CC282" s="32"/>
      <c r="CD282" s="3"/>
      <c r="CE282" s="33"/>
      <c r="CF282" s="3"/>
      <c r="CG282" s="47">
        <v>0</v>
      </c>
      <c r="CH282" s="48">
        <v>0</v>
      </c>
      <c r="CI282" s="49">
        <v>0</v>
      </c>
      <c r="CJ282" s="48">
        <v>0</v>
      </c>
      <c r="CK282" s="49">
        <v>0</v>
      </c>
      <c r="CL282" s="48">
        <v>0</v>
      </c>
      <c r="CM282" s="49">
        <v>0</v>
      </c>
      <c r="CN282" s="48">
        <v>0</v>
      </c>
      <c r="CO282" s="49">
        <v>0</v>
      </c>
      <c r="CP282" s="48">
        <v>0</v>
      </c>
      <c r="CQ282" s="49">
        <v>0</v>
      </c>
      <c r="CR282" s="48">
        <v>0</v>
      </c>
      <c r="CS282" s="49">
        <v>0</v>
      </c>
      <c r="CT282" s="48">
        <v>0</v>
      </c>
      <c r="CU282" s="49">
        <v>0</v>
      </c>
      <c r="CV282" s="48">
        <v>0</v>
      </c>
      <c r="CW282" s="49">
        <v>0</v>
      </c>
      <c r="CX282" s="48">
        <v>0</v>
      </c>
      <c r="CY282" s="49">
        <v>0</v>
      </c>
      <c r="CZ282" s="48">
        <v>0</v>
      </c>
      <c r="DA282" s="49">
        <v>0</v>
      </c>
      <c r="DB282" s="48">
        <v>0</v>
      </c>
      <c r="DC282" s="49">
        <v>0</v>
      </c>
      <c r="DD282" s="48">
        <v>0</v>
      </c>
      <c r="DE282" s="49">
        <v>0</v>
      </c>
      <c r="DF282" s="48">
        <v>0</v>
      </c>
      <c r="DG282" s="49">
        <v>0</v>
      </c>
      <c r="DH282" s="48">
        <v>0</v>
      </c>
      <c r="DI282" s="49">
        <v>0</v>
      </c>
      <c r="DJ282" s="48">
        <v>0</v>
      </c>
      <c r="DK282" s="49">
        <v>0</v>
      </c>
      <c r="DL282" s="48">
        <v>0</v>
      </c>
      <c r="DM282" s="49">
        <v>0</v>
      </c>
      <c r="DN282" s="48">
        <v>0</v>
      </c>
      <c r="DO282" s="49">
        <v>0</v>
      </c>
      <c r="DP282" s="50">
        <v>0</v>
      </c>
      <c r="DQ282" s="3"/>
      <c r="DR282" s="34"/>
      <c r="DS282" s="3"/>
      <c r="DT282" s="47">
        <v>0</v>
      </c>
      <c r="DU282" s="48">
        <v>0</v>
      </c>
      <c r="DV282" s="49">
        <v>0</v>
      </c>
      <c r="DW282" s="48">
        <v>0</v>
      </c>
      <c r="DX282" s="49">
        <v>0</v>
      </c>
      <c r="DY282" s="48">
        <v>0</v>
      </c>
      <c r="DZ282" s="49">
        <v>0</v>
      </c>
      <c r="EA282" s="48">
        <v>0</v>
      </c>
      <c r="EB282" s="49">
        <v>0</v>
      </c>
      <c r="EC282" s="48">
        <v>0</v>
      </c>
      <c r="ED282" s="49">
        <v>0</v>
      </c>
      <c r="EE282" s="48">
        <v>0</v>
      </c>
      <c r="EF282" s="49">
        <v>0</v>
      </c>
      <c r="EG282" s="48">
        <v>0</v>
      </c>
      <c r="EH282" s="49">
        <v>0</v>
      </c>
      <c r="EI282" s="48">
        <v>0</v>
      </c>
      <c r="EJ282" s="49">
        <v>0</v>
      </c>
      <c r="EK282" s="48">
        <v>0</v>
      </c>
      <c r="EL282" s="49">
        <v>0</v>
      </c>
      <c r="EM282" s="48">
        <v>0</v>
      </c>
      <c r="EN282" s="49">
        <v>0</v>
      </c>
      <c r="EO282" s="48">
        <v>0</v>
      </c>
      <c r="EP282" s="49">
        <v>0</v>
      </c>
      <c r="EQ282" s="48">
        <v>0</v>
      </c>
      <c r="ER282" s="49">
        <v>0</v>
      </c>
      <c r="ES282" s="48">
        <v>0</v>
      </c>
      <c r="ET282" s="49">
        <v>0</v>
      </c>
      <c r="EU282" s="48">
        <v>0</v>
      </c>
      <c r="EV282" s="49">
        <v>0</v>
      </c>
      <c r="EW282" s="48">
        <v>0</v>
      </c>
      <c r="EX282" s="49">
        <v>0</v>
      </c>
      <c r="EY282" s="48">
        <v>0</v>
      </c>
      <c r="EZ282" s="49">
        <v>0</v>
      </c>
      <c r="FA282" s="48">
        <v>0</v>
      </c>
      <c r="FB282" s="49">
        <v>0</v>
      </c>
      <c r="FC282" s="50">
        <v>0</v>
      </c>
      <c r="FD282" s="3"/>
      <c r="FE282" s="35"/>
      <c r="FF282" s="3"/>
      <c r="FG282" s="36"/>
      <c r="FI282" s="51" t="b">
        <v>1</v>
      </c>
    </row>
    <row r="283" spans="2:165" hidden="1" outlineLevel="1">
      <c r="B283" s="52">
        <v>267</v>
      </c>
      <c r="C283" s="73" t="s">
        <v>36</v>
      </c>
      <c r="E283" s="54">
        <v>0</v>
      </c>
      <c r="F283" s="55">
        <v>0</v>
      </c>
      <c r="G283" s="56">
        <v>0</v>
      </c>
      <c r="H283" s="55">
        <v>0</v>
      </c>
      <c r="I283" s="56">
        <v>0</v>
      </c>
      <c r="J283" s="55">
        <v>0</v>
      </c>
      <c r="K283" s="56">
        <v>0</v>
      </c>
      <c r="L283" s="55">
        <v>0</v>
      </c>
      <c r="M283" s="56">
        <v>0</v>
      </c>
      <c r="N283" s="55">
        <v>0</v>
      </c>
      <c r="O283" s="56">
        <v>0</v>
      </c>
      <c r="P283" s="55">
        <v>0</v>
      </c>
      <c r="Q283" s="56">
        <v>0</v>
      </c>
      <c r="R283" s="55">
        <v>0</v>
      </c>
      <c r="S283" s="56">
        <v>0</v>
      </c>
      <c r="T283" s="55">
        <v>0</v>
      </c>
      <c r="U283" s="56">
        <v>0</v>
      </c>
      <c r="V283" s="55">
        <v>0</v>
      </c>
      <c r="W283" s="56">
        <v>0</v>
      </c>
      <c r="X283" s="55">
        <v>0</v>
      </c>
      <c r="Y283" s="56">
        <v>0</v>
      </c>
      <c r="Z283" s="55">
        <v>0</v>
      </c>
      <c r="AA283" s="56">
        <v>0</v>
      </c>
      <c r="AB283" s="55">
        <v>0</v>
      </c>
      <c r="AC283" s="56">
        <v>0</v>
      </c>
      <c r="AD283" s="55">
        <v>0</v>
      </c>
      <c r="AE283" s="56">
        <v>0</v>
      </c>
      <c r="AF283" s="55">
        <v>0</v>
      </c>
      <c r="AG283" s="56">
        <v>0</v>
      </c>
      <c r="AH283" s="55">
        <v>0</v>
      </c>
      <c r="AI283" s="56">
        <v>0</v>
      </c>
      <c r="AJ283" s="55">
        <v>0</v>
      </c>
      <c r="AK283" s="56">
        <v>0</v>
      </c>
      <c r="AL283" s="55">
        <v>0</v>
      </c>
      <c r="AM283" s="56">
        <v>0</v>
      </c>
      <c r="AN283" s="57">
        <v>0</v>
      </c>
      <c r="AO283" s="3"/>
      <c r="AP283" s="21"/>
      <c r="AQ283" s="3"/>
      <c r="AR283" s="54">
        <v>0</v>
      </c>
      <c r="AS283" s="55">
        <v>0</v>
      </c>
      <c r="AT283" s="56">
        <v>0</v>
      </c>
      <c r="AU283" s="55">
        <v>0</v>
      </c>
      <c r="AV283" s="56">
        <v>0</v>
      </c>
      <c r="AW283" s="55">
        <v>0</v>
      </c>
      <c r="AX283" s="56">
        <v>0</v>
      </c>
      <c r="AY283" s="55">
        <v>0</v>
      </c>
      <c r="AZ283" s="56">
        <v>0</v>
      </c>
      <c r="BA283" s="55">
        <v>0</v>
      </c>
      <c r="BB283" s="56">
        <v>0</v>
      </c>
      <c r="BC283" s="55">
        <v>0</v>
      </c>
      <c r="BD283" s="56">
        <v>0</v>
      </c>
      <c r="BE283" s="55">
        <v>0</v>
      </c>
      <c r="BF283" s="56">
        <v>0</v>
      </c>
      <c r="BG283" s="55">
        <v>0</v>
      </c>
      <c r="BH283" s="56">
        <v>0</v>
      </c>
      <c r="BI283" s="55">
        <v>0</v>
      </c>
      <c r="BJ283" s="56">
        <v>0</v>
      </c>
      <c r="BK283" s="55">
        <v>0</v>
      </c>
      <c r="BL283" s="56">
        <v>0</v>
      </c>
      <c r="BM283" s="55">
        <v>0</v>
      </c>
      <c r="BN283" s="56">
        <v>0</v>
      </c>
      <c r="BO283" s="55">
        <v>0</v>
      </c>
      <c r="BP283" s="56">
        <v>0</v>
      </c>
      <c r="BQ283" s="55">
        <v>0</v>
      </c>
      <c r="BR283" s="56">
        <v>0</v>
      </c>
      <c r="BS283" s="55">
        <v>0</v>
      </c>
      <c r="BT283" s="56">
        <v>0</v>
      </c>
      <c r="BU283" s="55">
        <v>0</v>
      </c>
      <c r="BV283" s="56">
        <v>0</v>
      </c>
      <c r="BW283" s="55">
        <v>0</v>
      </c>
      <c r="BX283" s="56">
        <v>0</v>
      </c>
      <c r="BY283" s="55">
        <v>0</v>
      </c>
      <c r="BZ283" s="56">
        <v>0</v>
      </c>
      <c r="CA283" s="57">
        <v>0</v>
      </c>
      <c r="CB283" s="3"/>
      <c r="CC283" s="32"/>
      <c r="CD283" s="3"/>
      <c r="CE283" s="33"/>
      <c r="CF283" s="3"/>
      <c r="CG283" s="54">
        <v>0</v>
      </c>
      <c r="CH283" s="55">
        <v>0</v>
      </c>
      <c r="CI283" s="56">
        <v>0</v>
      </c>
      <c r="CJ283" s="55">
        <v>0</v>
      </c>
      <c r="CK283" s="56">
        <v>0</v>
      </c>
      <c r="CL283" s="55">
        <v>0</v>
      </c>
      <c r="CM283" s="56">
        <v>0</v>
      </c>
      <c r="CN283" s="55">
        <v>0</v>
      </c>
      <c r="CO283" s="56">
        <v>0</v>
      </c>
      <c r="CP283" s="55">
        <v>0</v>
      </c>
      <c r="CQ283" s="56">
        <v>0</v>
      </c>
      <c r="CR283" s="55">
        <v>0</v>
      </c>
      <c r="CS283" s="56">
        <v>0</v>
      </c>
      <c r="CT283" s="55">
        <v>0</v>
      </c>
      <c r="CU283" s="56">
        <v>0</v>
      </c>
      <c r="CV283" s="55">
        <v>0</v>
      </c>
      <c r="CW283" s="56">
        <v>0</v>
      </c>
      <c r="CX283" s="55">
        <v>0</v>
      </c>
      <c r="CY283" s="56">
        <v>0</v>
      </c>
      <c r="CZ283" s="55">
        <v>0</v>
      </c>
      <c r="DA283" s="56">
        <v>0</v>
      </c>
      <c r="DB283" s="55">
        <v>0</v>
      </c>
      <c r="DC283" s="56">
        <v>0</v>
      </c>
      <c r="DD283" s="55">
        <v>0</v>
      </c>
      <c r="DE283" s="56">
        <v>0</v>
      </c>
      <c r="DF283" s="55">
        <v>0</v>
      </c>
      <c r="DG283" s="56">
        <v>0</v>
      </c>
      <c r="DH283" s="55">
        <v>0</v>
      </c>
      <c r="DI283" s="56">
        <v>0</v>
      </c>
      <c r="DJ283" s="55">
        <v>0</v>
      </c>
      <c r="DK283" s="56">
        <v>0</v>
      </c>
      <c r="DL283" s="55">
        <v>0</v>
      </c>
      <c r="DM283" s="56">
        <v>0</v>
      </c>
      <c r="DN283" s="55">
        <v>0</v>
      </c>
      <c r="DO283" s="56">
        <v>0</v>
      </c>
      <c r="DP283" s="57">
        <v>0</v>
      </c>
      <c r="DQ283" s="3"/>
      <c r="DR283" s="34"/>
      <c r="DS283" s="3"/>
      <c r="DT283" s="54">
        <v>0</v>
      </c>
      <c r="DU283" s="55">
        <v>0</v>
      </c>
      <c r="DV283" s="56">
        <v>0</v>
      </c>
      <c r="DW283" s="55">
        <v>0</v>
      </c>
      <c r="DX283" s="56">
        <v>0</v>
      </c>
      <c r="DY283" s="55">
        <v>0</v>
      </c>
      <c r="DZ283" s="56">
        <v>0</v>
      </c>
      <c r="EA283" s="55">
        <v>0</v>
      </c>
      <c r="EB283" s="56">
        <v>0</v>
      </c>
      <c r="EC283" s="55">
        <v>0</v>
      </c>
      <c r="ED283" s="56">
        <v>0</v>
      </c>
      <c r="EE283" s="55">
        <v>0</v>
      </c>
      <c r="EF283" s="56">
        <v>0</v>
      </c>
      <c r="EG283" s="55">
        <v>0</v>
      </c>
      <c r="EH283" s="56">
        <v>0</v>
      </c>
      <c r="EI283" s="55">
        <v>0</v>
      </c>
      <c r="EJ283" s="56">
        <v>0</v>
      </c>
      <c r="EK283" s="55">
        <v>0</v>
      </c>
      <c r="EL283" s="56">
        <v>0</v>
      </c>
      <c r="EM283" s="55">
        <v>0</v>
      </c>
      <c r="EN283" s="56">
        <v>0</v>
      </c>
      <c r="EO283" s="55">
        <v>0</v>
      </c>
      <c r="EP283" s="56">
        <v>0</v>
      </c>
      <c r="EQ283" s="55">
        <v>0</v>
      </c>
      <c r="ER283" s="56">
        <v>0</v>
      </c>
      <c r="ES283" s="55">
        <v>0</v>
      </c>
      <c r="ET283" s="56">
        <v>0</v>
      </c>
      <c r="EU283" s="55">
        <v>0</v>
      </c>
      <c r="EV283" s="56">
        <v>0</v>
      </c>
      <c r="EW283" s="55">
        <v>0</v>
      </c>
      <c r="EX283" s="56">
        <v>0</v>
      </c>
      <c r="EY283" s="55">
        <v>0</v>
      </c>
      <c r="EZ283" s="56">
        <v>0</v>
      </c>
      <c r="FA283" s="55">
        <v>0</v>
      </c>
      <c r="FB283" s="56">
        <v>0</v>
      </c>
      <c r="FC283" s="57">
        <v>0</v>
      </c>
      <c r="FD283" s="3"/>
      <c r="FE283" s="35"/>
      <c r="FF283" s="3"/>
      <c r="FG283" s="36"/>
      <c r="FI283" s="58" t="b">
        <v>1</v>
      </c>
    </row>
    <row r="284" spans="2:165" hidden="1" outlineLevel="1">
      <c r="B284" s="45">
        <v>268</v>
      </c>
      <c r="C284" s="74" t="s">
        <v>37</v>
      </c>
      <c r="E284" s="47">
        <v>0</v>
      </c>
      <c r="F284" s="48">
        <v>0</v>
      </c>
      <c r="G284" s="49">
        <v>0</v>
      </c>
      <c r="H284" s="48">
        <v>0</v>
      </c>
      <c r="I284" s="49">
        <v>0</v>
      </c>
      <c r="J284" s="48">
        <v>0</v>
      </c>
      <c r="K284" s="49">
        <v>0</v>
      </c>
      <c r="L284" s="48">
        <v>0</v>
      </c>
      <c r="M284" s="49">
        <v>0</v>
      </c>
      <c r="N284" s="48">
        <v>0</v>
      </c>
      <c r="O284" s="49">
        <v>0</v>
      </c>
      <c r="P284" s="48">
        <v>0</v>
      </c>
      <c r="Q284" s="49">
        <v>0</v>
      </c>
      <c r="R284" s="48">
        <v>0</v>
      </c>
      <c r="S284" s="49">
        <v>0</v>
      </c>
      <c r="T284" s="48">
        <v>0</v>
      </c>
      <c r="U284" s="49">
        <v>0</v>
      </c>
      <c r="V284" s="48">
        <v>0</v>
      </c>
      <c r="W284" s="49">
        <v>0</v>
      </c>
      <c r="X284" s="48">
        <v>0</v>
      </c>
      <c r="Y284" s="49">
        <v>0</v>
      </c>
      <c r="Z284" s="48">
        <v>0</v>
      </c>
      <c r="AA284" s="49">
        <v>0</v>
      </c>
      <c r="AB284" s="48">
        <v>0</v>
      </c>
      <c r="AC284" s="49">
        <v>0</v>
      </c>
      <c r="AD284" s="48">
        <v>0</v>
      </c>
      <c r="AE284" s="49">
        <v>0</v>
      </c>
      <c r="AF284" s="48">
        <v>0</v>
      </c>
      <c r="AG284" s="49">
        <v>0</v>
      </c>
      <c r="AH284" s="48">
        <v>0</v>
      </c>
      <c r="AI284" s="49">
        <v>0</v>
      </c>
      <c r="AJ284" s="48">
        <v>0</v>
      </c>
      <c r="AK284" s="49">
        <v>0</v>
      </c>
      <c r="AL284" s="48">
        <v>0</v>
      </c>
      <c r="AM284" s="49">
        <v>0</v>
      </c>
      <c r="AN284" s="50">
        <v>0</v>
      </c>
      <c r="AO284" s="3"/>
      <c r="AP284" s="21"/>
      <c r="AQ284" s="3"/>
      <c r="AR284" s="47">
        <v>0</v>
      </c>
      <c r="AS284" s="48">
        <v>0</v>
      </c>
      <c r="AT284" s="49">
        <v>0</v>
      </c>
      <c r="AU284" s="48">
        <v>0</v>
      </c>
      <c r="AV284" s="49">
        <v>0</v>
      </c>
      <c r="AW284" s="48">
        <v>0</v>
      </c>
      <c r="AX284" s="49">
        <v>0</v>
      </c>
      <c r="AY284" s="48">
        <v>0</v>
      </c>
      <c r="AZ284" s="49">
        <v>0</v>
      </c>
      <c r="BA284" s="48">
        <v>0</v>
      </c>
      <c r="BB284" s="49">
        <v>0</v>
      </c>
      <c r="BC284" s="48">
        <v>0</v>
      </c>
      <c r="BD284" s="49">
        <v>0</v>
      </c>
      <c r="BE284" s="48">
        <v>0</v>
      </c>
      <c r="BF284" s="49">
        <v>0</v>
      </c>
      <c r="BG284" s="48">
        <v>0</v>
      </c>
      <c r="BH284" s="49">
        <v>0</v>
      </c>
      <c r="BI284" s="48">
        <v>0</v>
      </c>
      <c r="BJ284" s="49">
        <v>0</v>
      </c>
      <c r="BK284" s="48">
        <v>0</v>
      </c>
      <c r="BL284" s="49">
        <v>0</v>
      </c>
      <c r="BM284" s="48">
        <v>0</v>
      </c>
      <c r="BN284" s="49">
        <v>0</v>
      </c>
      <c r="BO284" s="48">
        <v>0</v>
      </c>
      <c r="BP284" s="49">
        <v>0</v>
      </c>
      <c r="BQ284" s="48">
        <v>0</v>
      </c>
      <c r="BR284" s="49">
        <v>0</v>
      </c>
      <c r="BS284" s="48">
        <v>0</v>
      </c>
      <c r="BT284" s="49">
        <v>0</v>
      </c>
      <c r="BU284" s="48">
        <v>0</v>
      </c>
      <c r="BV284" s="49">
        <v>0</v>
      </c>
      <c r="BW284" s="48">
        <v>0</v>
      </c>
      <c r="BX284" s="49">
        <v>0</v>
      </c>
      <c r="BY284" s="48">
        <v>0</v>
      </c>
      <c r="BZ284" s="49">
        <v>0</v>
      </c>
      <c r="CA284" s="50">
        <v>0</v>
      </c>
      <c r="CB284" s="3"/>
      <c r="CC284" s="32"/>
      <c r="CD284" s="3"/>
      <c r="CE284" s="33"/>
      <c r="CF284" s="3"/>
      <c r="CG284" s="47">
        <v>0</v>
      </c>
      <c r="CH284" s="48">
        <v>0</v>
      </c>
      <c r="CI284" s="49">
        <v>0</v>
      </c>
      <c r="CJ284" s="48">
        <v>0</v>
      </c>
      <c r="CK284" s="49">
        <v>0</v>
      </c>
      <c r="CL284" s="48">
        <v>0</v>
      </c>
      <c r="CM284" s="49">
        <v>0</v>
      </c>
      <c r="CN284" s="48">
        <v>0</v>
      </c>
      <c r="CO284" s="49">
        <v>0</v>
      </c>
      <c r="CP284" s="48">
        <v>0</v>
      </c>
      <c r="CQ284" s="49">
        <v>0</v>
      </c>
      <c r="CR284" s="48">
        <v>0</v>
      </c>
      <c r="CS284" s="49">
        <v>0</v>
      </c>
      <c r="CT284" s="48">
        <v>0</v>
      </c>
      <c r="CU284" s="49">
        <v>0</v>
      </c>
      <c r="CV284" s="48">
        <v>0</v>
      </c>
      <c r="CW284" s="49">
        <v>0</v>
      </c>
      <c r="CX284" s="48">
        <v>0</v>
      </c>
      <c r="CY284" s="49">
        <v>0</v>
      </c>
      <c r="CZ284" s="48">
        <v>0</v>
      </c>
      <c r="DA284" s="49">
        <v>0</v>
      </c>
      <c r="DB284" s="48">
        <v>0</v>
      </c>
      <c r="DC284" s="49">
        <v>0</v>
      </c>
      <c r="DD284" s="48">
        <v>0</v>
      </c>
      <c r="DE284" s="49">
        <v>0</v>
      </c>
      <c r="DF284" s="48">
        <v>0</v>
      </c>
      <c r="DG284" s="49">
        <v>0</v>
      </c>
      <c r="DH284" s="48">
        <v>0</v>
      </c>
      <c r="DI284" s="49">
        <v>0</v>
      </c>
      <c r="DJ284" s="48">
        <v>0</v>
      </c>
      <c r="DK284" s="49">
        <v>0</v>
      </c>
      <c r="DL284" s="48">
        <v>0</v>
      </c>
      <c r="DM284" s="49">
        <v>0</v>
      </c>
      <c r="DN284" s="48">
        <v>0</v>
      </c>
      <c r="DO284" s="49">
        <v>0</v>
      </c>
      <c r="DP284" s="50">
        <v>0</v>
      </c>
      <c r="DQ284" s="3"/>
      <c r="DR284" s="34"/>
      <c r="DS284" s="3"/>
      <c r="DT284" s="47">
        <v>0</v>
      </c>
      <c r="DU284" s="48">
        <v>0</v>
      </c>
      <c r="DV284" s="49">
        <v>0</v>
      </c>
      <c r="DW284" s="48">
        <v>0</v>
      </c>
      <c r="DX284" s="49">
        <v>0</v>
      </c>
      <c r="DY284" s="48">
        <v>0</v>
      </c>
      <c r="DZ284" s="49">
        <v>0</v>
      </c>
      <c r="EA284" s="48">
        <v>0</v>
      </c>
      <c r="EB284" s="49">
        <v>0</v>
      </c>
      <c r="EC284" s="48">
        <v>0</v>
      </c>
      <c r="ED284" s="49">
        <v>0</v>
      </c>
      <c r="EE284" s="48">
        <v>0</v>
      </c>
      <c r="EF284" s="49">
        <v>0</v>
      </c>
      <c r="EG284" s="48">
        <v>0</v>
      </c>
      <c r="EH284" s="49">
        <v>0</v>
      </c>
      <c r="EI284" s="48">
        <v>0</v>
      </c>
      <c r="EJ284" s="49">
        <v>0</v>
      </c>
      <c r="EK284" s="48">
        <v>0</v>
      </c>
      <c r="EL284" s="49">
        <v>0</v>
      </c>
      <c r="EM284" s="48">
        <v>0</v>
      </c>
      <c r="EN284" s="49">
        <v>0</v>
      </c>
      <c r="EO284" s="48">
        <v>0</v>
      </c>
      <c r="EP284" s="49">
        <v>0</v>
      </c>
      <c r="EQ284" s="48">
        <v>0</v>
      </c>
      <c r="ER284" s="49">
        <v>0</v>
      </c>
      <c r="ES284" s="48">
        <v>0</v>
      </c>
      <c r="ET284" s="49">
        <v>0</v>
      </c>
      <c r="EU284" s="48">
        <v>0</v>
      </c>
      <c r="EV284" s="49">
        <v>0</v>
      </c>
      <c r="EW284" s="48">
        <v>0</v>
      </c>
      <c r="EX284" s="49">
        <v>0</v>
      </c>
      <c r="EY284" s="48">
        <v>0</v>
      </c>
      <c r="EZ284" s="49">
        <v>0</v>
      </c>
      <c r="FA284" s="48">
        <v>0</v>
      </c>
      <c r="FB284" s="49">
        <v>0</v>
      </c>
      <c r="FC284" s="50">
        <v>0</v>
      </c>
      <c r="FD284" s="3"/>
      <c r="FE284" s="35"/>
      <c r="FF284" s="3"/>
      <c r="FG284" s="36"/>
      <c r="FI284" s="51" t="b">
        <v>1</v>
      </c>
    </row>
    <row r="285" spans="2:165" hidden="1" outlineLevel="1">
      <c r="B285" s="52">
        <v>269</v>
      </c>
      <c r="C285" s="73" t="s">
        <v>38</v>
      </c>
      <c r="E285" s="54">
        <v>0</v>
      </c>
      <c r="F285" s="55">
        <v>0</v>
      </c>
      <c r="G285" s="56">
        <v>0</v>
      </c>
      <c r="H285" s="55">
        <v>0</v>
      </c>
      <c r="I285" s="56">
        <v>0</v>
      </c>
      <c r="J285" s="55">
        <v>0</v>
      </c>
      <c r="K285" s="56">
        <v>0</v>
      </c>
      <c r="L285" s="55">
        <v>0</v>
      </c>
      <c r="M285" s="56">
        <v>0</v>
      </c>
      <c r="N285" s="55">
        <v>0</v>
      </c>
      <c r="O285" s="56">
        <v>0</v>
      </c>
      <c r="P285" s="55">
        <v>0</v>
      </c>
      <c r="Q285" s="56">
        <v>0</v>
      </c>
      <c r="R285" s="55">
        <v>0</v>
      </c>
      <c r="S285" s="56">
        <v>0</v>
      </c>
      <c r="T285" s="55">
        <v>0</v>
      </c>
      <c r="U285" s="56">
        <v>0</v>
      </c>
      <c r="V285" s="55">
        <v>0</v>
      </c>
      <c r="W285" s="56">
        <v>0</v>
      </c>
      <c r="X285" s="55">
        <v>0</v>
      </c>
      <c r="Y285" s="56">
        <v>0</v>
      </c>
      <c r="Z285" s="55">
        <v>0</v>
      </c>
      <c r="AA285" s="56">
        <v>0</v>
      </c>
      <c r="AB285" s="55">
        <v>0</v>
      </c>
      <c r="AC285" s="56">
        <v>0</v>
      </c>
      <c r="AD285" s="55">
        <v>0</v>
      </c>
      <c r="AE285" s="56">
        <v>0</v>
      </c>
      <c r="AF285" s="55">
        <v>0</v>
      </c>
      <c r="AG285" s="56">
        <v>0</v>
      </c>
      <c r="AH285" s="55">
        <v>0</v>
      </c>
      <c r="AI285" s="56">
        <v>0</v>
      </c>
      <c r="AJ285" s="55">
        <v>0</v>
      </c>
      <c r="AK285" s="56">
        <v>0</v>
      </c>
      <c r="AL285" s="55">
        <v>0</v>
      </c>
      <c r="AM285" s="56">
        <v>0</v>
      </c>
      <c r="AN285" s="57">
        <v>0</v>
      </c>
      <c r="AO285" s="3"/>
      <c r="AP285" s="21"/>
      <c r="AQ285" s="3"/>
      <c r="AR285" s="54">
        <v>0</v>
      </c>
      <c r="AS285" s="55">
        <v>0</v>
      </c>
      <c r="AT285" s="56">
        <v>0</v>
      </c>
      <c r="AU285" s="55">
        <v>0</v>
      </c>
      <c r="AV285" s="56">
        <v>0</v>
      </c>
      <c r="AW285" s="55">
        <v>0</v>
      </c>
      <c r="AX285" s="56">
        <v>0</v>
      </c>
      <c r="AY285" s="55">
        <v>0</v>
      </c>
      <c r="AZ285" s="56">
        <v>0</v>
      </c>
      <c r="BA285" s="55">
        <v>0</v>
      </c>
      <c r="BB285" s="56">
        <v>0</v>
      </c>
      <c r="BC285" s="55">
        <v>0</v>
      </c>
      <c r="BD285" s="56">
        <v>0</v>
      </c>
      <c r="BE285" s="55">
        <v>0</v>
      </c>
      <c r="BF285" s="56">
        <v>0</v>
      </c>
      <c r="BG285" s="55">
        <v>0</v>
      </c>
      <c r="BH285" s="56">
        <v>0</v>
      </c>
      <c r="BI285" s="55">
        <v>0</v>
      </c>
      <c r="BJ285" s="56">
        <v>0</v>
      </c>
      <c r="BK285" s="55">
        <v>0</v>
      </c>
      <c r="BL285" s="56">
        <v>0</v>
      </c>
      <c r="BM285" s="55">
        <v>0</v>
      </c>
      <c r="BN285" s="56">
        <v>0</v>
      </c>
      <c r="BO285" s="55">
        <v>0</v>
      </c>
      <c r="BP285" s="56">
        <v>0</v>
      </c>
      <c r="BQ285" s="55">
        <v>0</v>
      </c>
      <c r="BR285" s="56">
        <v>0</v>
      </c>
      <c r="BS285" s="55">
        <v>0</v>
      </c>
      <c r="BT285" s="56">
        <v>0</v>
      </c>
      <c r="BU285" s="55">
        <v>0</v>
      </c>
      <c r="BV285" s="56">
        <v>0</v>
      </c>
      <c r="BW285" s="55">
        <v>0</v>
      </c>
      <c r="BX285" s="56">
        <v>0</v>
      </c>
      <c r="BY285" s="55">
        <v>0</v>
      </c>
      <c r="BZ285" s="56">
        <v>0</v>
      </c>
      <c r="CA285" s="57">
        <v>0</v>
      </c>
      <c r="CB285" s="3"/>
      <c r="CC285" s="32"/>
      <c r="CD285" s="3"/>
      <c r="CE285" s="33"/>
      <c r="CF285" s="3"/>
      <c r="CG285" s="54">
        <v>0</v>
      </c>
      <c r="CH285" s="55">
        <v>0</v>
      </c>
      <c r="CI285" s="56">
        <v>0</v>
      </c>
      <c r="CJ285" s="55">
        <v>0</v>
      </c>
      <c r="CK285" s="56">
        <v>0</v>
      </c>
      <c r="CL285" s="55">
        <v>0</v>
      </c>
      <c r="CM285" s="56">
        <v>0</v>
      </c>
      <c r="CN285" s="55">
        <v>0</v>
      </c>
      <c r="CO285" s="56">
        <v>0</v>
      </c>
      <c r="CP285" s="55">
        <v>0</v>
      </c>
      <c r="CQ285" s="56">
        <v>0</v>
      </c>
      <c r="CR285" s="55">
        <v>0</v>
      </c>
      <c r="CS285" s="56">
        <v>0</v>
      </c>
      <c r="CT285" s="55">
        <v>0</v>
      </c>
      <c r="CU285" s="56">
        <v>0</v>
      </c>
      <c r="CV285" s="55">
        <v>0</v>
      </c>
      <c r="CW285" s="56">
        <v>0</v>
      </c>
      <c r="CX285" s="55">
        <v>0</v>
      </c>
      <c r="CY285" s="56">
        <v>0</v>
      </c>
      <c r="CZ285" s="55">
        <v>0</v>
      </c>
      <c r="DA285" s="56">
        <v>0</v>
      </c>
      <c r="DB285" s="55">
        <v>0</v>
      </c>
      <c r="DC285" s="56">
        <v>0</v>
      </c>
      <c r="DD285" s="55">
        <v>0</v>
      </c>
      <c r="DE285" s="56">
        <v>0</v>
      </c>
      <c r="DF285" s="55">
        <v>0</v>
      </c>
      <c r="DG285" s="56">
        <v>0</v>
      </c>
      <c r="DH285" s="55">
        <v>0</v>
      </c>
      <c r="DI285" s="56">
        <v>0</v>
      </c>
      <c r="DJ285" s="55">
        <v>0</v>
      </c>
      <c r="DK285" s="56">
        <v>0</v>
      </c>
      <c r="DL285" s="55">
        <v>0</v>
      </c>
      <c r="DM285" s="56">
        <v>0</v>
      </c>
      <c r="DN285" s="55">
        <v>0</v>
      </c>
      <c r="DO285" s="56">
        <v>0</v>
      </c>
      <c r="DP285" s="57">
        <v>0</v>
      </c>
      <c r="DQ285" s="3"/>
      <c r="DR285" s="34"/>
      <c r="DS285" s="3"/>
      <c r="DT285" s="54">
        <v>0</v>
      </c>
      <c r="DU285" s="55">
        <v>0</v>
      </c>
      <c r="DV285" s="56">
        <v>0</v>
      </c>
      <c r="DW285" s="55">
        <v>0</v>
      </c>
      <c r="DX285" s="56">
        <v>0</v>
      </c>
      <c r="DY285" s="55">
        <v>0</v>
      </c>
      <c r="DZ285" s="56">
        <v>0</v>
      </c>
      <c r="EA285" s="55">
        <v>0</v>
      </c>
      <c r="EB285" s="56">
        <v>0</v>
      </c>
      <c r="EC285" s="55">
        <v>0</v>
      </c>
      <c r="ED285" s="56">
        <v>0</v>
      </c>
      <c r="EE285" s="55">
        <v>0</v>
      </c>
      <c r="EF285" s="56">
        <v>0</v>
      </c>
      <c r="EG285" s="55">
        <v>0</v>
      </c>
      <c r="EH285" s="56">
        <v>0</v>
      </c>
      <c r="EI285" s="55">
        <v>0</v>
      </c>
      <c r="EJ285" s="56">
        <v>0</v>
      </c>
      <c r="EK285" s="55">
        <v>0</v>
      </c>
      <c r="EL285" s="56">
        <v>0</v>
      </c>
      <c r="EM285" s="55">
        <v>0</v>
      </c>
      <c r="EN285" s="56">
        <v>0</v>
      </c>
      <c r="EO285" s="55">
        <v>0</v>
      </c>
      <c r="EP285" s="56">
        <v>0</v>
      </c>
      <c r="EQ285" s="55">
        <v>0</v>
      </c>
      <c r="ER285" s="56">
        <v>0</v>
      </c>
      <c r="ES285" s="55">
        <v>0</v>
      </c>
      <c r="ET285" s="56">
        <v>0</v>
      </c>
      <c r="EU285" s="55">
        <v>0</v>
      </c>
      <c r="EV285" s="56">
        <v>0</v>
      </c>
      <c r="EW285" s="55">
        <v>0</v>
      </c>
      <c r="EX285" s="56">
        <v>0</v>
      </c>
      <c r="EY285" s="55">
        <v>0</v>
      </c>
      <c r="EZ285" s="56">
        <v>0</v>
      </c>
      <c r="FA285" s="55">
        <v>0</v>
      </c>
      <c r="FB285" s="56">
        <v>0</v>
      </c>
      <c r="FC285" s="57">
        <v>0</v>
      </c>
      <c r="FD285" s="3"/>
      <c r="FE285" s="35"/>
      <c r="FF285" s="3"/>
      <c r="FG285" s="36"/>
      <c r="FI285" s="58" t="b">
        <v>1</v>
      </c>
    </row>
    <row r="286" spans="2:165" hidden="1" outlineLevel="1">
      <c r="B286" s="45">
        <v>270</v>
      </c>
      <c r="C286" s="74" t="s">
        <v>39</v>
      </c>
      <c r="E286" s="47">
        <v>0</v>
      </c>
      <c r="F286" s="48">
        <v>0</v>
      </c>
      <c r="G286" s="49">
        <v>0</v>
      </c>
      <c r="H286" s="48">
        <v>0</v>
      </c>
      <c r="I286" s="49">
        <v>0</v>
      </c>
      <c r="J286" s="48">
        <v>0</v>
      </c>
      <c r="K286" s="49">
        <v>0</v>
      </c>
      <c r="L286" s="48">
        <v>0</v>
      </c>
      <c r="M286" s="49">
        <v>0</v>
      </c>
      <c r="N286" s="48">
        <v>0</v>
      </c>
      <c r="O286" s="49">
        <v>0</v>
      </c>
      <c r="P286" s="48">
        <v>0</v>
      </c>
      <c r="Q286" s="49">
        <v>0</v>
      </c>
      <c r="R286" s="48">
        <v>0</v>
      </c>
      <c r="S286" s="49">
        <v>0</v>
      </c>
      <c r="T286" s="48">
        <v>0</v>
      </c>
      <c r="U286" s="49">
        <v>0</v>
      </c>
      <c r="V286" s="48">
        <v>0</v>
      </c>
      <c r="W286" s="49">
        <v>0</v>
      </c>
      <c r="X286" s="48">
        <v>0</v>
      </c>
      <c r="Y286" s="49">
        <v>0</v>
      </c>
      <c r="Z286" s="48">
        <v>0</v>
      </c>
      <c r="AA286" s="49">
        <v>0</v>
      </c>
      <c r="AB286" s="48">
        <v>0</v>
      </c>
      <c r="AC286" s="49">
        <v>0</v>
      </c>
      <c r="AD286" s="48">
        <v>0</v>
      </c>
      <c r="AE286" s="49">
        <v>0</v>
      </c>
      <c r="AF286" s="48">
        <v>0</v>
      </c>
      <c r="AG286" s="49">
        <v>0</v>
      </c>
      <c r="AH286" s="48">
        <v>0</v>
      </c>
      <c r="AI286" s="49">
        <v>0</v>
      </c>
      <c r="AJ286" s="48">
        <v>0</v>
      </c>
      <c r="AK286" s="49">
        <v>0</v>
      </c>
      <c r="AL286" s="48">
        <v>0</v>
      </c>
      <c r="AM286" s="49">
        <v>0</v>
      </c>
      <c r="AN286" s="50">
        <v>0</v>
      </c>
      <c r="AO286" s="3"/>
      <c r="AP286" s="21"/>
      <c r="AQ286" s="3"/>
      <c r="AR286" s="47">
        <v>0</v>
      </c>
      <c r="AS286" s="48">
        <v>0</v>
      </c>
      <c r="AT286" s="49">
        <v>0</v>
      </c>
      <c r="AU286" s="48">
        <v>0</v>
      </c>
      <c r="AV286" s="49">
        <v>0</v>
      </c>
      <c r="AW286" s="48">
        <v>0</v>
      </c>
      <c r="AX286" s="49">
        <v>0</v>
      </c>
      <c r="AY286" s="48">
        <v>0</v>
      </c>
      <c r="AZ286" s="49">
        <v>0</v>
      </c>
      <c r="BA286" s="48">
        <v>0</v>
      </c>
      <c r="BB286" s="49">
        <v>0</v>
      </c>
      <c r="BC286" s="48">
        <v>0</v>
      </c>
      <c r="BD286" s="49">
        <v>0</v>
      </c>
      <c r="BE286" s="48">
        <v>0</v>
      </c>
      <c r="BF286" s="49">
        <v>0</v>
      </c>
      <c r="BG286" s="48">
        <v>0</v>
      </c>
      <c r="BH286" s="49">
        <v>0</v>
      </c>
      <c r="BI286" s="48">
        <v>0</v>
      </c>
      <c r="BJ286" s="49">
        <v>0</v>
      </c>
      <c r="BK286" s="48">
        <v>0</v>
      </c>
      <c r="BL286" s="49">
        <v>0</v>
      </c>
      <c r="BM286" s="48">
        <v>0</v>
      </c>
      <c r="BN286" s="49">
        <v>0</v>
      </c>
      <c r="BO286" s="48">
        <v>0</v>
      </c>
      <c r="BP286" s="49">
        <v>0</v>
      </c>
      <c r="BQ286" s="48">
        <v>0</v>
      </c>
      <c r="BR286" s="49">
        <v>0</v>
      </c>
      <c r="BS286" s="48">
        <v>0</v>
      </c>
      <c r="BT286" s="49">
        <v>0</v>
      </c>
      <c r="BU286" s="48">
        <v>0</v>
      </c>
      <c r="BV286" s="49">
        <v>0</v>
      </c>
      <c r="BW286" s="48">
        <v>0</v>
      </c>
      <c r="BX286" s="49">
        <v>0</v>
      </c>
      <c r="BY286" s="48">
        <v>0</v>
      </c>
      <c r="BZ286" s="49">
        <v>0</v>
      </c>
      <c r="CA286" s="50">
        <v>0</v>
      </c>
      <c r="CB286" s="3"/>
      <c r="CC286" s="32"/>
      <c r="CD286" s="3"/>
      <c r="CE286" s="33"/>
      <c r="CF286" s="3"/>
      <c r="CG286" s="47">
        <v>0</v>
      </c>
      <c r="CH286" s="48">
        <v>0</v>
      </c>
      <c r="CI286" s="49">
        <v>0</v>
      </c>
      <c r="CJ286" s="48">
        <v>0</v>
      </c>
      <c r="CK286" s="49">
        <v>0</v>
      </c>
      <c r="CL286" s="48">
        <v>0</v>
      </c>
      <c r="CM286" s="49">
        <v>0</v>
      </c>
      <c r="CN286" s="48">
        <v>0</v>
      </c>
      <c r="CO286" s="49">
        <v>0</v>
      </c>
      <c r="CP286" s="48">
        <v>0</v>
      </c>
      <c r="CQ286" s="49">
        <v>0</v>
      </c>
      <c r="CR286" s="48">
        <v>0</v>
      </c>
      <c r="CS286" s="49">
        <v>0</v>
      </c>
      <c r="CT286" s="48">
        <v>0</v>
      </c>
      <c r="CU286" s="49">
        <v>0</v>
      </c>
      <c r="CV286" s="48">
        <v>0</v>
      </c>
      <c r="CW286" s="49">
        <v>0</v>
      </c>
      <c r="CX286" s="48">
        <v>0</v>
      </c>
      <c r="CY286" s="49">
        <v>0</v>
      </c>
      <c r="CZ286" s="48">
        <v>0</v>
      </c>
      <c r="DA286" s="49">
        <v>0</v>
      </c>
      <c r="DB286" s="48">
        <v>0</v>
      </c>
      <c r="DC286" s="49">
        <v>0</v>
      </c>
      <c r="DD286" s="48">
        <v>0</v>
      </c>
      <c r="DE286" s="49">
        <v>0</v>
      </c>
      <c r="DF286" s="48">
        <v>0</v>
      </c>
      <c r="DG286" s="49">
        <v>0</v>
      </c>
      <c r="DH286" s="48">
        <v>0</v>
      </c>
      <c r="DI286" s="49">
        <v>0</v>
      </c>
      <c r="DJ286" s="48">
        <v>0</v>
      </c>
      <c r="DK286" s="49">
        <v>0</v>
      </c>
      <c r="DL286" s="48">
        <v>0</v>
      </c>
      <c r="DM286" s="49">
        <v>0</v>
      </c>
      <c r="DN286" s="48">
        <v>0</v>
      </c>
      <c r="DO286" s="49">
        <v>0</v>
      </c>
      <c r="DP286" s="50">
        <v>0</v>
      </c>
      <c r="DQ286" s="3"/>
      <c r="DR286" s="34"/>
      <c r="DS286" s="3"/>
      <c r="DT286" s="47">
        <v>0</v>
      </c>
      <c r="DU286" s="48">
        <v>0</v>
      </c>
      <c r="DV286" s="49">
        <v>0</v>
      </c>
      <c r="DW286" s="48">
        <v>0</v>
      </c>
      <c r="DX286" s="49">
        <v>0</v>
      </c>
      <c r="DY286" s="48">
        <v>0</v>
      </c>
      <c r="DZ286" s="49">
        <v>0</v>
      </c>
      <c r="EA286" s="48">
        <v>0</v>
      </c>
      <c r="EB286" s="49">
        <v>0</v>
      </c>
      <c r="EC286" s="48">
        <v>0</v>
      </c>
      <c r="ED286" s="49">
        <v>0</v>
      </c>
      <c r="EE286" s="48">
        <v>0</v>
      </c>
      <c r="EF286" s="49">
        <v>0</v>
      </c>
      <c r="EG286" s="48">
        <v>0</v>
      </c>
      <c r="EH286" s="49">
        <v>0</v>
      </c>
      <c r="EI286" s="48">
        <v>0</v>
      </c>
      <c r="EJ286" s="49">
        <v>0</v>
      </c>
      <c r="EK286" s="48">
        <v>0</v>
      </c>
      <c r="EL286" s="49">
        <v>0</v>
      </c>
      <c r="EM286" s="48">
        <v>0</v>
      </c>
      <c r="EN286" s="49">
        <v>0</v>
      </c>
      <c r="EO286" s="48">
        <v>0</v>
      </c>
      <c r="EP286" s="49">
        <v>0</v>
      </c>
      <c r="EQ286" s="48">
        <v>0</v>
      </c>
      <c r="ER286" s="49">
        <v>0</v>
      </c>
      <c r="ES286" s="48">
        <v>0</v>
      </c>
      <c r="ET286" s="49">
        <v>0</v>
      </c>
      <c r="EU286" s="48">
        <v>0</v>
      </c>
      <c r="EV286" s="49">
        <v>0</v>
      </c>
      <c r="EW286" s="48">
        <v>0</v>
      </c>
      <c r="EX286" s="49">
        <v>0</v>
      </c>
      <c r="EY286" s="48">
        <v>0</v>
      </c>
      <c r="EZ286" s="49">
        <v>0</v>
      </c>
      <c r="FA286" s="48">
        <v>0</v>
      </c>
      <c r="FB286" s="49">
        <v>0</v>
      </c>
      <c r="FC286" s="50">
        <v>0</v>
      </c>
      <c r="FD286" s="3"/>
      <c r="FE286" s="35"/>
      <c r="FF286" s="3"/>
      <c r="FG286" s="36"/>
      <c r="FI286" s="51" t="b">
        <v>1</v>
      </c>
    </row>
    <row r="287" spans="2:165" hidden="1" outlineLevel="1">
      <c r="B287" s="52">
        <v>271</v>
      </c>
      <c r="C287" s="73" t="s">
        <v>40</v>
      </c>
      <c r="E287" s="54">
        <v>0</v>
      </c>
      <c r="F287" s="55">
        <v>0</v>
      </c>
      <c r="G287" s="56">
        <v>0</v>
      </c>
      <c r="H287" s="55">
        <v>0</v>
      </c>
      <c r="I287" s="56">
        <v>0</v>
      </c>
      <c r="J287" s="55">
        <v>0</v>
      </c>
      <c r="K287" s="56">
        <v>0</v>
      </c>
      <c r="L287" s="55">
        <v>0</v>
      </c>
      <c r="M287" s="56">
        <v>0</v>
      </c>
      <c r="N287" s="55">
        <v>0</v>
      </c>
      <c r="O287" s="56">
        <v>0</v>
      </c>
      <c r="P287" s="55">
        <v>0</v>
      </c>
      <c r="Q287" s="56">
        <v>0</v>
      </c>
      <c r="R287" s="55">
        <v>0</v>
      </c>
      <c r="S287" s="56">
        <v>0</v>
      </c>
      <c r="T287" s="55">
        <v>0</v>
      </c>
      <c r="U287" s="56">
        <v>0</v>
      </c>
      <c r="V287" s="55">
        <v>0</v>
      </c>
      <c r="W287" s="56">
        <v>0</v>
      </c>
      <c r="X287" s="55">
        <v>0</v>
      </c>
      <c r="Y287" s="56">
        <v>0</v>
      </c>
      <c r="Z287" s="55">
        <v>0</v>
      </c>
      <c r="AA287" s="56">
        <v>0</v>
      </c>
      <c r="AB287" s="55">
        <v>0</v>
      </c>
      <c r="AC287" s="56">
        <v>0</v>
      </c>
      <c r="AD287" s="55">
        <v>0</v>
      </c>
      <c r="AE287" s="56">
        <v>0</v>
      </c>
      <c r="AF287" s="55">
        <v>0</v>
      </c>
      <c r="AG287" s="56">
        <v>0</v>
      </c>
      <c r="AH287" s="55">
        <v>0</v>
      </c>
      <c r="AI287" s="56">
        <v>0</v>
      </c>
      <c r="AJ287" s="55">
        <v>0</v>
      </c>
      <c r="AK287" s="56">
        <v>0</v>
      </c>
      <c r="AL287" s="55">
        <v>0</v>
      </c>
      <c r="AM287" s="56">
        <v>0</v>
      </c>
      <c r="AN287" s="57">
        <v>0</v>
      </c>
      <c r="AO287" s="3"/>
      <c r="AP287" s="21"/>
      <c r="AQ287" s="3"/>
      <c r="AR287" s="54">
        <v>0</v>
      </c>
      <c r="AS287" s="55">
        <v>0</v>
      </c>
      <c r="AT287" s="56">
        <v>0</v>
      </c>
      <c r="AU287" s="55">
        <v>0</v>
      </c>
      <c r="AV287" s="56">
        <v>0</v>
      </c>
      <c r="AW287" s="55">
        <v>0</v>
      </c>
      <c r="AX287" s="56">
        <v>0</v>
      </c>
      <c r="AY287" s="55">
        <v>0</v>
      </c>
      <c r="AZ287" s="56">
        <v>0</v>
      </c>
      <c r="BA287" s="55">
        <v>0</v>
      </c>
      <c r="BB287" s="56">
        <v>0</v>
      </c>
      <c r="BC287" s="55">
        <v>0</v>
      </c>
      <c r="BD287" s="56">
        <v>0</v>
      </c>
      <c r="BE287" s="55">
        <v>0</v>
      </c>
      <c r="BF287" s="56">
        <v>0</v>
      </c>
      <c r="BG287" s="55">
        <v>0</v>
      </c>
      <c r="BH287" s="56">
        <v>0</v>
      </c>
      <c r="BI287" s="55">
        <v>0</v>
      </c>
      <c r="BJ287" s="56">
        <v>0</v>
      </c>
      <c r="BK287" s="55">
        <v>0</v>
      </c>
      <c r="BL287" s="56">
        <v>0</v>
      </c>
      <c r="BM287" s="55">
        <v>0</v>
      </c>
      <c r="BN287" s="56">
        <v>0</v>
      </c>
      <c r="BO287" s="55">
        <v>0</v>
      </c>
      <c r="BP287" s="56">
        <v>0</v>
      </c>
      <c r="BQ287" s="55">
        <v>0</v>
      </c>
      <c r="BR287" s="56">
        <v>0</v>
      </c>
      <c r="BS287" s="55">
        <v>0</v>
      </c>
      <c r="BT287" s="56">
        <v>0</v>
      </c>
      <c r="BU287" s="55">
        <v>0</v>
      </c>
      <c r="BV287" s="56">
        <v>0</v>
      </c>
      <c r="BW287" s="55">
        <v>0</v>
      </c>
      <c r="BX287" s="56">
        <v>0</v>
      </c>
      <c r="BY287" s="55">
        <v>0</v>
      </c>
      <c r="BZ287" s="56">
        <v>0</v>
      </c>
      <c r="CA287" s="57">
        <v>0</v>
      </c>
      <c r="CB287" s="3"/>
      <c r="CC287" s="32"/>
      <c r="CD287" s="3"/>
      <c r="CE287" s="33"/>
      <c r="CF287" s="3"/>
      <c r="CG287" s="54">
        <v>0</v>
      </c>
      <c r="CH287" s="55">
        <v>0</v>
      </c>
      <c r="CI287" s="56">
        <v>0</v>
      </c>
      <c r="CJ287" s="55">
        <v>0</v>
      </c>
      <c r="CK287" s="56">
        <v>0</v>
      </c>
      <c r="CL287" s="55">
        <v>0</v>
      </c>
      <c r="CM287" s="56">
        <v>0</v>
      </c>
      <c r="CN287" s="55">
        <v>0</v>
      </c>
      <c r="CO287" s="56">
        <v>0</v>
      </c>
      <c r="CP287" s="55">
        <v>0</v>
      </c>
      <c r="CQ287" s="56">
        <v>0</v>
      </c>
      <c r="CR287" s="55">
        <v>0</v>
      </c>
      <c r="CS287" s="56">
        <v>0</v>
      </c>
      <c r="CT287" s="55">
        <v>0</v>
      </c>
      <c r="CU287" s="56">
        <v>0</v>
      </c>
      <c r="CV287" s="55">
        <v>0</v>
      </c>
      <c r="CW287" s="56">
        <v>0</v>
      </c>
      <c r="CX287" s="55">
        <v>0</v>
      </c>
      <c r="CY287" s="56">
        <v>0</v>
      </c>
      <c r="CZ287" s="55">
        <v>0</v>
      </c>
      <c r="DA287" s="56">
        <v>0</v>
      </c>
      <c r="DB287" s="55">
        <v>0</v>
      </c>
      <c r="DC287" s="56">
        <v>0</v>
      </c>
      <c r="DD287" s="55">
        <v>0</v>
      </c>
      <c r="DE287" s="56">
        <v>0</v>
      </c>
      <c r="DF287" s="55">
        <v>0</v>
      </c>
      <c r="DG287" s="56">
        <v>0</v>
      </c>
      <c r="DH287" s="55">
        <v>0</v>
      </c>
      <c r="DI287" s="56">
        <v>0</v>
      </c>
      <c r="DJ287" s="55">
        <v>0</v>
      </c>
      <c r="DK287" s="56">
        <v>0</v>
      </c>
      <c r="DL287" s="55">
        <v>0</v>
      </c>
      <c r="DM287" s="56">
        <v>0</v>
      </c>
      <c r="DN287" s="55">
        <v>0</v>
      </c>
      <c r="DO287" s="56">
        <v>0</v>
      </c>
      <c r="DP287" s="57">
        <v>0</v>
      </c>
      <c r="DQ287" s="3"/>
      <c r="DR287" s="34"/>
      <c r="DS287" s="3"/>
      <c r="DT287" s="54">
        <v>0</v>
      </c>
      <c r="DU287" s="55">
        <v>0</v>
      </c>
      <c r="DV287" s="56">
        <v>0</v>
      </c>
      <c r="DW287" s="55">
        <v>0</v>
      </c>
      <c r="DX287" s="56">
        <v>0</v>
      </c>
      <c r="DY287" s="55">
        <v>0</v>
      </c>
      <c r="DZ287" s="56">
        <v>0</v>
      </c>
      <c r="EA287" s="55">
        <v>0</v>
      </c>
      <c r="EB287" s="56">
        <v>0</v>
      </c>
      <c r="EC287" s="55">
        <v>0</v>
      </c>
      <c r="ED287" s="56">
        <v>0</v>
      </c>
      <c r="EE287" s="55">
        <v>0</v>
      </c>
      <c r="EF287" s="56">
        <v>0</v>
      </c>
      <c r="EG287" s="55">
        <v>0</v>
      </c>
      <c r="EH287" s="56">
        <v>0</v>
      </c>
      <c r="EI287" s="55">
        <v>0</v>
      </c>
      <c r="EJ287" s="56">
        <v>0</v>
      </c>
      <c r="EK287" s="55">
        <v>0</v>
      </c>
      <c r="EL287" s="56">
        <v>0</v>
      </c>
      <c r="EM287" s="55">
        <v>0</v>
      </c>
      <c r="EN287" s="56">
        <v>0</v>
      </c>
      <c r="EO287" s="55">
        <v>0</v>
      </c>
      <c r="EP287" s="56">
        <v>0</v>
      </c>
      <c r="EQ287" s="55">
        <v>0</v>
      </c>
      <c r="ER287" s="56">
        <v>0</v>
      </c>
      <c r="ES287" s="55">
        <v>0</v>
      </c>
      <c r="ET287" s="56">
        <v>0</v>
      </c>
      <c r="EU287" s="55">
        <v>0</v>
      </c>
      <c r="EV287" s="56">
        <v>0</v>
      </c>
      <c r="EW287" s="55">
        <v>0</v>
      </c>
      <c r="EX287" s="56">
        <v>0</v>
      </c>
      <c r="EY287" s="55">
        <v>0</v>
      </c>
      <c r="EZ287" s="56">
        <v>0</v>
      </c>
      <c r="FA287" s="55">
        <v>0</v>
      </c>
      <c r="FB287" s="56">
        <v>0</v>
      </c>
      <c r="FC287" s="57">
        <v>0</v>
      </c>
      <c r="FD287" s="3"/>
      <c r="FE287" s="35"/>
      <c r="FF287" s="3"/>
      <c r="FG287" s="36"/>
      <c r="FI287" s="58" t="b">
        <v>1</v>
      </c>
    </row>
    <row r="288" spans="2:165" hidden="1" outlineLevel="1">
      <c r="B288" s="45">
        <v>272</v>
      </c>
      <c r="C288" s="74" t="s">
        <v>41</v>
      </c>
      <c r="E288" s="47">
        <v>0</v>
      </c>
      <c r="F288" s="48">
        <v>0</v>
      </c>
      <c r="G288" s="49">
        <v>0</v>
      </c>
      <c r="H288" s="48">
        <v>0</v>
      </c>
      <c r="I288" s="49">
        <v>0</v>
      </c>
      <c r="J288" s="48">
        <v>0</v>
      </c>
      <c r="K288" s="49">
        <v>0</v>
      </c>
      <c r="L288" s="48">
        <v>0</v>
      </c>
      <c r="M288" s="49">
        <v>0</v>
      </c>
      <c r="N288" s="48">
        <v>0</v>
      </c>
      <c r="O288" s="49">
        <v>0</v>
      </c>
      <c r="P288" s="48">
        <v>0</v>
      </c>
      <c r="Q288" s="49">
        <v>0</v>
      </c>
      <c r="R288" s="48">
        <v>0</v>
      </c>
      <c r="S288" s="49">
        <v>0</v>
      </c>
      <c r="T288" s="48">
        <v>0</v>
      </c>
      <c r="U288" s="49">
        <v>0</v>
      </c>
      <c r="V288" s="48">
        <v>0</v>
      </c>
      <c r="W288" s="49">
        <v>0</v>
      </c>
      <c r="X288" s="48">
        <v>0</v>
      </c>
      <c r="Y288" s="49">
        <v>0</v>
      </c>
      <c r="Z288" s="48">
        <v>0</v>
      </c>
      <c r="AA288" s="49">
        <v>0</v>
      </c>
      <c r="AB288" s="48">
        <v>0</v>
      </c>
      <c r="AC288" s="49">
        <v>0</v>
      </c>
      <c r="AD288" s="48">
        <v>0</v>
      </c>
      <c r="AE288" s="49">
        <v>0</v>
      </c>
      <c r="AF288" s="48">
        <v>0</v>
      </c>
      <c r="AG288" s="49">
        <v>0</v>
      </c>
      <c r="AH288" s="48">
        <v>0</v>
      </c>
      <c r="AI288" s="49">
        <v>0</v>
      </c>
      <c r="AJ288" s="48">
        <v>0</v>
      </c>
      <c r="AK288" s="49">
        <v>0</v>
      </c>
      <c r="AL288" s="48">
        <v>0</v>
      </c>
      <c r="AM288" s="49">
        <v>0</v>
      </c>
      <c r="AN288" s="50">
        <v>0</v>
      </c>
      <c r="AO288" s="3"/>
      <c r="AP288" s="21"/>
      <c r="AQ288" s="3"/>
      <c r="AR288" s="47">
        <v>0</v>
      </c>
      <c r="AS288" s="48">
        <v>0</v>
      </c>
      <c r="AT288" s="49">
        <v>0</v>
      </c>
      <c r="AU288" s="48">
        <v>0</v>
      </c>
      <c r="AV288" s="49">
        <v>0</v>
      </c>
      <c r="AW288" s="48">
        <v>0</v>
      </c>
      <c r="AX288" s="49">
        <v>0</v>
      </c>
      <c r="AY288" s="48">
        <v>0</v>
      </c>
      <c r="AZ288" s="49">
        <v>0</v>
      </c>
      <c r="BA288" s="48">
        <v>0</v>
      </c>
      <c r="BB288" s="49">
        <v>0</v>
      </c>
      <c r="BC288" s="48">
        <v>0</v>
      </c>
      <c r="BD288" s="49">
        <v>0</v>
      </c>
      <c r="BE288" s="48">
        <v>0</v>
      </c>
      <c r="BF288" s="49">
        <v>0</v>
      </c>
      <c r="BG288" s="48">
        <v>0</v>
      </c>
      <c r="BH288" s="49">
        <v>0</v>
      </c>
      <c r="BI288" s="48">
        <v>0</v>
      </c>
      <c r="BJ288" s="49">
        <v>0</v>
      </c>
      <c r="BK288" s="48">
        <v>0</v>
      </c>
      <c r="BL288" s="49">
        <v>0</v>
      </c>
      <c r="BM288" s="48">
        <v>0</v>
      </c>
      <c r="BN288" s="49">
        <v>0</v>
      </c>
      <c r="BO288" s="48">
        <v>0</v>
      </c>
      <c r="BP288" s="49">
        <v>0</v>
      </c>
      <c r="BQ288" s="48">
        <v>0</v>
      </c>
      <c r="BR288" s="49">
        <v>0</v>
      </c>
      <c r="BS288" s="48">
        <v>0</v>
      </c>
      <c r="BT288" s="49">
        <v>0</v>
      </c>
      <c r="BU288" s="48">
        <v>0</v>
      </c>
      <c r="BV288" s="49">
        <v>0</v>
      </c>
      <c r="BW288" s="48">
        <v>0</v>
      </c>
      <c r="BX288" s="49">
        <v>0</v>
      </c>
      <c r="BY288" s="48">
        <v>0</v>
      </c>
      <c r="BZ288" s="49">
        <v>0</v>
      </c>
      <c r="CA288" s="50">
        <v>0</v>
      </c>
      <c r="CB288" s="3"/>
      <c r="CC288" s="32"/>
      <c r="CD288" s="3"/>
      <c r="CE288" s="33"/>
      <c r="CF288" s="3"/>
      <c r="CG288" s="47">
        <v>0</v>
      </c>
      <c r="CH288" s="48">
        <v>0</v>
      </c>
      <c r="CI288" s="49">
        <v>0</v>
      </c>
      <c r="CJ288" s="48">
        <v>0</v>
      </c>
      <c r="CK288" s="49">
        <v>0</v>
      </c>
      <c r="CL288" s="48">
        <v>0</v>
      </c>
      <c r="CM288" s="49">
        <v>0</v>
      </c>
      <c r="CN288" s="48">
        <v>0</v>
      </c>
      <c r="CO288" s="49">
        <v>0</v>
      </c>
      <c r="CP288" s="48">
        <v>0</v>
      </c>
      <c r="CQ288" s="49">
        <v>0</v>
      </c>
      <c r="CR288" s="48">
        <v>0</v>
      </c>
      <c r="CS288" s="49">
        <v>0</v>
      </c>
      <c r="CT288" s="48">
        <v>0</v>
      </c>
      <c r="CU288" s="49">
        <v>0</v>
      </c>
      <c r="CV288" s="48">
        <v>0</v>
      </c>
      <c r="CW288" s="49">
        <v>0</v>
      </c>
      <c r="CX288" s="48">
        <v>0</v>
      </c>
      <c r="CY288" s="49">
        <v>0</v>
      </c>
      <c r="CZ288" s="48">
        <v>0</v>
      </c>
      <c r="DA288" s="49">
        <v>0</v>
      </c>
      <c r="DB288" s="48">
        <v>0</v>
      </c>
      <c r="DC288" s="49">
        <v>0</v>
      </c>
      <c r="DD288" s="48">
        <v>0</v>
      </c>
      <c r="DE288" s="49">
        <v>0</v>
      </c>
      <c r="DF288" s="48">
        <v>0</v>
      </c>
      <c r="DG288" s="49">
        <v>0</v>
      </c>
      <c r="DH288" s="48">
        <v>0</v>
      </c>
      <c r="DI288" s="49">
        <v>0</v>
      </c>
      <c r="DJ288" s="48">
        <v>0</v>
      </c>
      <c r="DK288" s="49">
        <v>0</v>
      </c>
      <c r="DL288" s="48">
        <v>0</v>
      </c>
      <c r="DM288" s="49">
        <v>0</v>
      </c>
      <c r="DN288" s="48">
        <v>0</v>
      </c>
      <c r="DO288" s="49">
        <v>0</v>
      </c>
      <c r="DP288" s="50">
        <v>0</v>
      </c>
      <c r="DQ288" s="3"/>
      <c r="DR288" s="34"/>
      <c r="DS288" s="3"/>
      <c r="DT288" s="47">
        <v>0</v>
      </c>
      <c r="DU288" s="48">
        <v>0</v>
      </c>
      <c r="DV288" s="49">
        <v>0</v>
      </c>
      <c r="DW288" s="48">
        <v>0</v>
      </c>
      <c r="DX288" s="49">
        <v>0</v>
      </c>
      <c r="DY288" s="48">
        <v>0</v>
      </c>
      <c r="DZ288" s="49">
        <v>0</v>
      </c>
      <c r="EA288" s="48">
        <v>0</v>
      </c>
      <c r="EB288" s="49">
        <v>0</v>
      </c>
      <c r="EC288" s="48">
        <v>0</v>
      </c>
      <c r="ED288" s="49">
        <v>0</v>
      </c>
      <c r="EE288" s="48">
        <v>0</v>
      </c>
      <c r="EF288" s="49">
        <v>0</v>
      </c>
      <c r="EG288" s="48">
        <v>0</v>
      </c>
      <c r="EH288" s="49">
        <v>0</v>
      </c>
      <c r="EI288" s="48">
        <v>0</v>
      </c>
      <c r="EJ288" s="49">
        <v>0</v>
      </c>
      <c r="EK288" s="48">
        <v>0</v>
      </c>
      <c r="EL288" s="49">
        <v>0</v>
      </c>
      <c r="EM288" s="48">
        <v>0</v>
      </c>
      <c r="EN288" s="49">
        <v>0</v>
      </c>
      <c r="EO288" s="48">
        <v>0</v>
      </c>
      <c r="EP288" s="49">
        <v>0</v>
      </c>
      <c r="EQ288" s="48">
        <v>0</v>
      </c>
      <c r="ER288" s="49">
        <v>0</v>
      </c>
      <c r="ES288" s="48">
        <v>0</v>
      </c>
      <c r="ET288" s="49">
        <v>0</v>
      </c>
      <c r="EU288" s="48">
        <v>0</v>
      </c>
      <c r="EV288" s="49">
        <v>0</v>
      </c>
      <c r="EW288" s="48">
        <v>0</v>
      </c>
      <c r="EX288" s="49">
        <v>0</v>
      </c>
      <c r="EY288" s="48">
        <v>0</v>
      </c>
      <c r="EZ288" s="49">
        <v>0</v>
      </c>
      <c r="FA288" s="48">
        <v>0</v>
      </c>
      <c r="FB288" s="49">
        <v>0</v>
      </c>
      <c r="FC288" s="50">
        <v>0</v>
      </c>
      <c r="FD288" s="3"/>
      <c r="FE288" s="35"/>
      <c r="FF288" s="3"/>
      <c r="FG288" s="36"/>
      <c r="FI288" s="51" t="b">
        <v>1</v>
      </c>
    </row>
    <row r="289" spans="2:165" hidden="1" outlineLevel="1">
      <c r="B289" s="52">
        <v>273</v>
      </c>
      <c r="C289" s="73" t="s">
        <v>42</v>
      </c>
      <c r="E289" s="54">
        <v>0</v>
      </c>
      <c r="F289" s="55">
        <v>0</v>
      </c>
      <c r="G289" s="56">
        <v>0</v>
      </c>
      <c r="H289" s="55">
        <v>0</v>
      </c>
      <c r="I289" s="56">
        <v>0</v>
      </c>
      <c r="J289" s="55">
        <v>0</v>
      </c>
      <c r="K289" s="56">
        <v>0</v>
      </c>
      <c r="L289" s="55">
        <v>0</v>
      </c>
      <c r="M289" s="56">
        <v>0</v>
      </c>
      <c r="N289" s="55">
        <v>0</v>
      </c>
      <c r="O289" s="56">
        <v>0</v>
      </c>
      <c r="P289" s="55">
        <v>0</v>
      </c>
      <c r="Q289" s="56">
        <v>0</v>
      </c>
      <c r="R289" s="55">
        <v>0</v>
      </c>
      <c r="S289" s="56">
        <v>0</v>
      </c>
      <c r="T289" s="55">
        <v>0</v>
      </c>
      <c r="U289" s="56">
        <v>0</v>
      </c>
      <c r="V289" s="55">
        <v>0</v>
      </c>
      <c r="W289" s="56">
        <v>0</v>
      </c>
      <c r="X289" s="55">
        <v>0</v>
      </c>
      <c r="Y289" s="56">
        <v>0</v>
      </c>
      <c r="Z289" s="55">
        <v>0</v>
      </c>
      <c r="AA289" s="56">
        <v>0</v>
      </c>
      <c r="AB289" s="55">
        <v>0</v>
      </c>
      <c r="AC289" s="56">
        <v>0</v>
      </c>
      <c r="AD289" s="55">
        <v>0</v>
      </c>
      <c r="AE289" s="56">
        <v>0</v>
      </c>
      <c r="AF289" s="55">
        <v>0</v>
      </c>
      <c r="AG289" s="56">
        <v>0</v>
      </c>
      <c r="AH289" s="55">
        <v>0</v>
      </c>
      <c r="AI289" s="56">
        <v>0</v>
      </c>
      <c r="AJ289" s="55">
        <v>0</v>
      </c>
      <c r="AK289" s="56">
        <v>0</v>
      </c>
      <c r="AL289" s="55">
        <v>0</v>
      </c>
      <c r="AM289" s="56">
        <v>0</v>
      </c>
      <c r="AN289" s="57">
        <v>0</v>
      </c>
      <c r="AO289" s="3"/>
      <c r="AP289" s="21"/>
      <c r="AQ289" s="3"/>
      <c r="AR289" s="54">
        <v>0</v>
      </c>
      <c r="AS289" s="55">
        <v>0</v>
      </c>
      <c r="AT289" s="56">
        <v>0</v>
      </c>
      <c r="AU289" s="55">
        <v>0</v>
      </c>
      <c r="AV289" s="56">
        <v>0</v>
      </c>
      <c r="AW289" s="55">
        <v>0</v>
      </c>
      <c r="AX289" s="56">
        <v>0</v>
      </c>
      <c r="AY289" s="55">
        <v>0</v>
      </c>
      <c r="AZ289" s="56">
        <v>0</v>
      </c>
      <c r="BA289" s="55">
        <v>0</v>
      </c>
      <c r="BB289" s="56">
        <v>0</v>
      </c>
      <c r="BC289" s="55">
        <v>0</v>
      </c>
      <c r="BD289" s="56">
        <v>0</v>
      </c>
      <c r="BE289" s="55">
        <v>0</v>
      </c>
      <c r="BF289" s="56">
        <v>0</v>
      </c>
      <c r="BG289" s="55">
        <v>0</v>
      </c>
      <c r="BH289" s="56">
        <v>0</v>
      </c>
      <c r="BI289" s="55">
        <v>0</v>
      </c>
      <c r="BJ289" s="56">
        <v>0</v>
      </c>
      <c r="BK289" s="55">
        <v>0</v>
      </c>
      <c r="BL289" s="56">
        <v>0</v>
      </c>
      <c r="BM289" s="55">
        <v>0</v>
      </c>
      <c r="BN289" s="56">
        <v>0</v>
      </c>
      <c r="BO289" s="55">
        <v>0</v>
      </c>
      <c r="BP289" s="56">
        <v>0</v>
      </c>
      <c r="BQ289" s="55">
        <v>0</v>
      </c>
      <c r="BR289" s="56">
        <v>0</v>
      </c>
      <c r="BS289" s="55">
        <v>0</v>
      </c>
      <c r="BT289" s="56">
        <v>0</v>
      </c>
      <c r="BU289" s="55">
        <v>0</v>
      </c>
      <c r="BV289" s="56">
        <v>0</v>
      </c>
      <c r="BW289" s="55">
        <v>0</v>
      </c>
      <c r="BX289" s="56">
        <v>0</v>
      </c>
      <c r="BY289" s="55">
        <v>0</v>
      </c>
      <c r="BZ289" s="56">
        <v>0</v>
      </c>
      <c r="CA289" s="57">
        <v>0</v>
      </c>
      <c r="CB289" s="3"/>
      <c r="CC289" s="32"/>
      <c r="CD289" s="3"/>
      <c r="CE289" s="33"/>
      <c r="CF289" s="3"/>
      <c r="CG289" s="54">
        <v>0</v>
      </c>
      <c r="CH289" s="55">
        <v>0</v>
      </c>
      <c r="CI289" s="56">
        <v>0</v>
      </c>
      <c r="CJ289" s="55">
        <v>0</v>
      </c>
      <c r="CK289" s="56">
        <v>0</v>
      </c>
      <c r="CL289" s="55">
        <v>0</v>
      </c>
      <c r="CM289" s="56">
        <v>0</v>
      </c>
      <c r="CN289" s="55">
        <v>0</v>
      </c>
      <c r="CO289" s="56">
        <v>0</v>
      </c>
      <c r="CP289" s="55">
        <v>0</v>
      </c>
      <c r="CQ289" s="56">
        <v>0</v>
      </c>
      <c r="CR289" s="55">
        <v>0</v>
      </c>
      <c r="CS289" s="56">
        <v>0</v>
      </c>
      <c r="CT289" s="55">
        <v>0</v>
      </c>
      <c r="CU289" s="56">
        <v>0</v>
      </c>
      <c r="CV289" s="55">
        <v>0</v>
      </c>
      <c r="CW289" s="56">
        <v>0</v>
      </c>
      <c r="CX289" s="55">
        <v>0</v>
      </c>
      <c r="CY289" s="56">
        <v>0</v>
      </c>
      <c r="CZ289" s="55">
        <v>0</v>
      </c>
      <c r="DA289" s="56">
        <v>0</v>
      </c>
      <c r="DB289" s="55">
        <v>0</v>
      </c>
      <c r="DC289" s="56">
        <v>0</v>
      </c>
      <c r="DD289" s="55">
        <v>0</v>
      </c>
      <c r="DE289" s="56">
        <v>0</v>
      </c>
      <c r="DF289" s="55">
        <v>0</v>
      </c>
      <c r="DG289" s="56">
        <v>0</v>
      </c>
      <c r="DH289" s="55">
        <v>0</v>
      </c>
      <c r="DI289" s="56">
        <v>0</v>
      </c>
      <c r="DJ289" s="55">
        <v>0</v>
      </c>
      <c r="DK289" s="56">
        <v>0</v>
      </c>
      <c r="DL289" s="55">
        <v>0</v>
      </c>
      <c r="DM289" s="56">
        <v>0</v>
      </c>
      <c r="DN289" s="55">
        <v>0</v>
      </c>
      <c r="DO289" s="56">
        <v>0</v>
      </c>
      <c r="DP289" s="57">
        <v>0</v>
      </c>
      <c r="DQ289" s="3"/>
      <c r="DR289" s="34"/>
      <c r="DS289" s="3"/>
      <c r="DT289" s="54">
        <v>0</v>
      </c>
      <c r="DU289" s="55">
        <v>0</v>
      </c>
      <c r="DV289" s="56">
        <v>0</v>
      </c>
      <c r="DW289" s="55">
        <v>0</v>
      </c>
      <c r="DX289" s="56">
        <v>0</v>
      </c>
      <c r="DY289" s="55">
        <v>0</v>
      </c>
      <c r="DZ289" s="56">
        <v>0</v>
      </c>
      <c r="EA289" s="55">
        <v>0</v>
      </c>
      <c r="EB289" s="56">
        <v>0</v>
      </c>
      <c r="EC289" s="55">
        <v>0</v>
      </c>
      <c r="ED289" s="56">
        <v>0</v>
      </c>
      <c r="EE289" s="55">
        <v>0</v>
      </c>
      <c r="EF289" s="56">
        <v>0</v>
      </c>
      <c r="EG289" s="55">
        <v>0</v>
      </c>
      <c r="EH289" s="56">
        <v>0</v>
      </c>
      <c r="EI289" s="55">
        <v>0</v>
      </c>
      <c r="EJ289" s="56">
        <v>0</v>
      </c>
      <c r="EK289" s="55">
        <v>0</v>
      </c>
      <c r="EL289" s="56">
        <v>0</v>
      </c>
      <c r="EM289" s="55">
        <v>0</v>
      </c>
      <c r="EN289" s="56">
        <v>0</v>
      </c>
      <c r="EO289" s="55">
        <v>0</v>
      </c>
      <c r="EP289" s="56">
        <v>0</v>
      </c>
      <c r="EQ289" s="55">
        <v>0</v>
      </c>
      <c r="ER289" s="56">
        <v>0</v>
      </c>
      <c r="ES289" s="55">
        <v>0</v>
      </c>
      <c r="ET289" s="56">
        <v>0</v>
      </c>
      <c r="EU289" s="55">
        <v>0</v>
      </c>
      <c r="EV289" s="56">
        <v>0</v>
      </c>
      <c r="EW289" s="55">
        <v>0</v>
      </c>
      <c r="EX289" s="56">
        <v>0</v>
      </c>
      <c r="EY289" s="55">
        <v>0</v>
      </c>
      <c r="EZ289" s="56">
        <v>0</v>
      </c>
      <c r="FA289" s="55">
        <v>0</v>
      </c>
      <c r="FB289" s="56">
        <v>0</v>
      </c>
      <c r="FC289" s="57">
        <v>0</v>
      </c>
      <c r="FD289" s="3"/>
      <c r="FE289" s="35"/>
      <c r="FF289" s="3"/>
      <c r="FG289" s="36"/>
      <c r="FI289" s="58" t="b">
        <v>1</v>
      </c>
    </row>
    <row r="290" spans="2:165" hidden="1" outlineLevel="1">
      <c r="B290" s="75">
        <v>274</v>
      </c>
      <c r="C290" s="76" t="s">
        <v>43</v>
      </c>
      <c r="E290" s="77">
        <v>0</v>
      </c>
      <c r="F290" s="78">
        <v>0</v>
      </c>
      <c r="G290" s="79">
        <v>0</v>
      </c>
      <c r="H290" s="78">
        <v>0</v>
      </c>
      <c r="I290" s="79">
        <v>0</v>
      </c>
      <c r="J290" s="78">
        <v>0</v>
      </c>
      <c r="K290" s="79">
        <v>0</v>
      </c>
      <c r="L290" s="78">
        <v>0</v>
      </c>
      <c r="M290" s="79">
        <v>0</v>
      </c>
      <c r="N290" s="78">
        <v>0</v>
      </c>
      <c r="O290" s="79">
        <v>0</v>
      </c>
      <c r="P290" s="78">
        <v>0</v>
      </c>
      <c r="Q290" s="79">
        <v>0</v>
      </c>
      <c r="R290" s="78">
        <v>0</v>
      </c>
      <c r="S290" s="79">
        <v>0</v>
      </c>
      <c r="T290" s="78">
        <v>0</v>
      </c>
      <c r="U290" s="79">
        <v>0</v>
      </c>
      <c r="V290" s="78">
        <v>0</v>
      </c>
      <c r="W290" s="79">
        <v>0</v>
      </c>
      <c r="X290" s="78">
        <v>0</v>
      </c>
      <c r="Y290" s="79">
        <v>0</v>
      </c>
      <c r="Z290" s="78">
        <v>0</v>
      </c>
      <c r="AA290" s="79">
        <v>0</v>
      </c>
      <c r="AB290" s="78">
        <v>0</v>
      </c>
      <c r="AC290" s="79">
        <v>0</v>
      </c>
      <c r="AD290" s="78">
        <v>0</v>
      </c>
      <c r="AE290" s="79">
        <v>0</v>
      </c>
      <c r="AF290" s="78">
        <v>0</v>
      </c>
      <c r="AG290" s="79">
        <v>0</v>
      </c>
      <c r="AH290" s="78">
        <v>0</v>
      </c>
      <c r="AI290" s="79">
        <v>0</v>
      </c>
      <c r="AJ290" s="78">
        <v>0</v>
      </c>
      <c r="AK290" s="79">
        <v>0</v>
      </c>
      <c r="AL290" s="78">
        <v>0</v>
      </c>
      <c r="AM290" s="79">
        <v>0</v>
      </c>
      <c r="AN290" s="80">
        <v>0</v>
      </c>
      <c r="AO290" s="3"/>
      <c r="AP290" s="21"/>
      <c r="AQ290" s="3"/>
      <c r="AR290" s="77">
        <v>0</v>
      </c>
      <c r="AS290" s="78">
        <v>0</v>
      </c>
      <c r="AT290" s="79">
        <v>0</v>
      </c>
      <c r="AU290" s="78">
        <v>0</v>
      </c>
      <c r="AV290" s="79">
        <v>0</v>
      </c>
      <c r="AW290" s="78">
        <v>0</v>
      </c>
      <c r="AX290" s="79">
        <v>0</v>
      </c>
      <c r="AY290" s="78">
        <v>0</v>
      </c>
      <c r="AZ290" s="79">
        <v>0</v>
      </c>
      <c r="BA290" s="78">
        <v>0</v>
      </c>
      <c r="BB290" s="79">
        <v>0</v>
      </c>
      <c r="BC290" s="78">
        <v>0</v>
      </c>
      <c r="BD290" s="79">
        <v>0</v>
      </c>
      <c r="BE290" s="78">
        <v>0</v>
      </c>
      <c r="BF290" s="79">
        <v>0</v>
      </c>
      <c r="BG290" s="78">
        <v>0</v>
      </c>
      <c r="BH290" s="79">
        <v>0</v>
      </c>
      <c r="BI290" s="78">
        <v>0</v>
      </c>
      <c r="BJ290" s="79">
        <v>0</v>
      </c>
      <c r="BK290" s="78">
        <v>0</v>
      </c>
      <c r="BL290" s="79">
        <v>0</v>
      </c>
      <c r="BM290" s="78">
        <v>0</v>
      </c>
      <c r="BN290" s="79">
        <v>0</v>
      </c>
      <c r="BO290" s="78">
        <v>0</v>
      </c>
      <c r="BP290" s="79">
        <v>0</v>
      </c>
      <c r="BQ290" s="78">
        <v>0</v>
      </c>
      <c r="BR290" s="79">
        <v>0</v>
      </c>
      <c r="BS290" s="78">
        <v>0</v>
      </c>
      <c r="BT290" s="79">
        <v>0</v>
      </c>
      <c r="BU290" s="78">
        <v>0</v>
      </c>
      <c r="BV290" s="79">
        <v>0</v>
      </c>
      <c r="BW290" s="78">
        <v>0</v>
      </c>
      <c r="BX290" s="79">
        <v>0</v>
      </c>
      <c r="BY290" s="78">
        <v>0</v>
      </c>
      <c r="BZ290" s="79">
        <v>0</v>
      </c>
      <c r="CA290" s="80">
        <v>0</v>
      </c>
      <c r="CB290" s="3"/>
      <c r="CC290" s="32"/>
      <c r="CD290" s="3"/>
      <c r="CE290" s="33"/>
      <c r="CF290" s="3"/>
      <c r="CG290" s="77">
        <v>0</v>
      </c>
      <c r="CH290" s="78">
        <v>0</v>
      </c>
      <c r="CI290" s="79">
        <v>0</v>
      </c>
      <c r="CJ290" s="78">
        <v>0</v>
      </c>
      <c r="CK290" s="79">
        <v>0</v>
      </c>
      <c r="CL290" s="78">
        <v>0</v>
      </c>
      <c r="CM290" s="79">
        <v>0</v>
      </c>
      <c r="CN290" s="78">
        <v>0</v>
      </c>
      <c r="CO290" s="79">
        <v>0</v>
      </c>
      <c r="CP290" s="78">
        <v>0</v>
      </c>
      <c r="CQ290" s="79">
        <v>0</v>
      </c>
      <c r="CR290" s="78">
        <v>0</v>
      </c>
      <c r="CS290" s="79">
        <v>0</v>
      </c>
      <c r="CT290" s="78">
        <v>0</v>
      </c>
      <c r="CU290" s="79">
        <v>0</v>
      </c>
      <c r="CV290" s="78">
        <v>0</v>
      </c>
      <c r="CW290" s="79">
        <v>0</v>
      </c>
      <c r="CX290" s="78">
        <v>0</v>
      </c>
      <c r="CY290" s="79">
        <v>0</v>
      </c>
      <c r="CZ290" s="78">
        <v>0</v>
      </c>
      <c r="DA290" s="79">
        <v>0</v>
      </c>
      <c r="DB290" s="78">
        <v>0</v>
      </c>
      <c r="DC290" s="79">
        <v>0</v>
      </c>
      <c r="DD290" s="78">
        <v>0</v>
      </c>
      <c r="DE290" s="79">
        <v>0</v>
      </c>
      <c r="DF290" s="78">
        <v>0</v>
      </c>
      <c r="DG290" s="79">
        <v>0</v>
      </c>
      <c r="DH290" s="78">
        <v>0</v>
      </c>
      <c r="DI290" s="79">
        <v>0</v>
      </c>
      <c r="DJ290" s="78">
        <v>0</v>
      </c>
      <c r="DK290" s="79">
        <v>0</v>
      </c>
      <c r="DL290" s="78">
        <v>0</v>
      </c>
      <c r="DM290" s="79">
        <v>0</v>
      </c>
      <c r="DN290" s="78">
        <v>0</v>
      </c>
      <c r="DO290" s="79">
        <v>0</v>
      </c>
      <c r="DP290" s="80">
        <v>0</v>
      </c>
      <c r="DQ290" s="3"/>
      <c r="DR290" s="34"/>
      <c r="DS290" s="3"/>
      <c r="DT290" s="77">
        <v>0</v>
      </c>
      <c r="DU290" s="78">
        <v>0</v>
      </c>
      <c r="DV290" s="79">
        <v>0</v>
      </c>
      <c r="DW290" s="78">
        <v>0</v>
      </c>
      <c r="DX290" s="79">
        <v>0</v>
      </c>
      <c r="DY290" s="78">
        <v>0</v>
      </c>
      <c r="DZ290" s="79">
        <v>0</v>
      </c>
      <c r="EA290" s="78">
        <v>0</v>
      </c>
      <c r="EB290" s="79">
        <v>0</v>
      </c>
      <c r="EC290" s="78">
        <v>0</v>
      </c>
      <c r="ED290" s="79">
        <v>0</v>
      </c>
      <c r="EE290" s="78">
        <v>0</v>
      </c>
      <c r="EF290" s="79">
        <v>0</v>
      </c>
      <c r="EG290" s="78">
        <v>0</v>
      </c>
      <c r="EH290" s="79">
        <v>0</v>
      </c>
      <c r="EI290" s="78">
        <v>0</v>
      </c>
      <c r="EJ290" s="79">
        <v>0</v>
      </c>
      <c r="EK290" s="78">
        <v>0</v>
      </c>
      <c r="EL290" s="79">
        <v>0</v>
      </c>
      <c r="EM290" s="78">
        <v>0</v>
      </c>
      <c r="EN290" s="79">
        <v>0</v>
      </c>
      <c r="EO290" s="78">
        <v>0</v>
      </c>
      <c r="EP290" s="79">
        <v>0</v>
      </c>
      <c r="EQ290" s="78">
        <v>0</v>
      </c>
      <c r="ER290" s="79">
        <v>0</v>
      </c>
      <c r="ES290" s="78">
        <v>0</v>
      </c>
      <c r="ET290" s="79">
        <v>0</v>
      </c>
      <c r="EU290" s="78">
        <v>0</v>
      </c>
      <c r="EV290" s="79">
        <v>0</v>
      </c>
      <c r="EW290" s="78">
        <v>0</v>
      </c>
      <c r="EX290" s="79">
        <v>0</v>
      </c>
      <c r="EY290" s="78">
        <v>0</v>
      </c>
      <c r="EZ290" s="79">
        <v>0</v>
      </c>
      <c r="FA290" s="78">
        <v>0</v>
      </c>
      <c r="FB290" s="79">
        <v>0</v>
      </c>
      <c r="FC290" s="80">
        <v>0</v>
      </c>
      <c r="FD290" s="3"/>
      <c r="FE290" s="35"/>
      <c r="FF290" s="3"/>
      <c r="FG290" s="36"/>
      <c r="FI290" s="81" t="b">
        <v>1</v>
      </c>
    </row>
    <row r="291" spans="2:165" hidden="1" outlineLevel="1">
      <c r="B291" s="38">
        <v>275</v>
      </c>
      <c r="C291" s="82" t="s">
        <v>44</v>
      </c>
      <c r="E291" s="40">
        <v>0</v>
      </c>
      <c r="F291" s="41">
        <v>0</v>
      </c>
      <c r="G291" s="42">
        <v>0</v>
      </c>
      <c r="H291" s="41">
        <v>0</v>
      </c>
      <c r="I291" s="42">
        <v>0</v>
      </c>
      <c r="J291" s="41">
        <v>0</v>
      </c>
      <c r="K291" s="42">
        <v>0</v>
      </c>
      <c r="L291" s="41">
        <v>0</v>
      </c>
      <c r="M291" s="42">
        <v>0</v>
      </c>
      <c r="N291" s="41">
        <v>0</v>
      </c>
      <c r="O291" s="42">
        <v>0</v>
      </c>
      <c r="P291" s="41">
        <v>0</v>
      </c>
      <c r="Q291" s="42">
        <v>0</v>
      </c>
      <c r="R291" s="41">
        <v>0</v>
      </c>
      <c r="S291" s="42">
        <v>0</v>
      </c>
      <c r="T291" s="41">
        <v>0</v>
      </c>
      <c r="U291" s="42">
        <v>0</v>
      </c>
      <c r="V291" s="41">
        <v>0</v>
      </c>
      <c r="W291" s="42">
        <v>0</v>
      </c>
      <c r="X291" s="41">
        <v>0</v>
      </c>
      <c r="Y291" s="42">
        <v>0</v>
      </c>
      <c r="Z291" s="41">
        <v>0</v>
      </c>
      <c r="AA291" s="42">
        <v>0</v>
      </c>
      <c r="AB291" s="41">
        <v>0</v>
      </c>
      <c r="AC291" s="42">
        <v>0</v>
      </c>
      <c r="AD291" s="41">
        <v>0</v>
      </c>
      <c r="AE291" s="42">
        <v>0</v>
      </c>
      <c r="AF291" s="41">
        <v>0</v>
      </c>
      <c r="AG291" s="42">
        <v>0</v>
      </c>
      <c r="AH291" s="41">
        <v>0</v>
      </c>
      <c r="AI291" s="42">
        <v>0</v>
      </c>
      <c r="AJ291" s="41">
        <v>0</v>
      </c>
      <c r="AK291" s="42">
        <v>0</v>
      </c>
      <c r="AL291" s="41">
        <v>0</v>
      </c>
      <c r="AM291" s="42">
        <v>0</v>
      </c>
      <c r="AN291" s="43">
        <v>0</v>
      </c>
      <c r="AO291" s="3"/>
      <c r="AP291" s="21"/>
      <c r="AQ291" s="3"/>
      <c r="AR291" s="40">
        <v>0</v>
      </c>
      <c r="AS291" s="41">
        <v>0</v>
      </c>
      <c r="AT291" s="42">
        <v>0</v>
      </c>
      <c r="AU291" s="41">
        <v>0</v>
      </c>
      <c r="AV291" s="42">
        <v>0</v>
      </c>
      <c r="AW291" s="41">
        <v>0</v>
      </c>
      <c r="AX291" s="42">
        <v>0</v>
      </c>
      <c r="AY291" s="41">
        <v>0</v>
      </c>
      <c r="AZ291" s="42">
        <v>0</v>
      </c>
      <c r="BA291" s="41">
        <v>0</v>
      </c>
      <c r="BB291" s="42">
        <v>0</v>
      </c>
      <c r="BC291" s="41">
        <v>0</v>
      </c>
      <c r="BD291" s="42">
        <v>0</v>
      </c>
      <c r="BE291" s="41">
        <v>0</v>
      </c>
      <c r="BF291" s="42">
        <v>0</v>
      </c>
      <c r="BG291" s="41">
        <v>0</v>
      </c>
      <c r="BH291" s="42">
        <v>0</v>
      </c>
      <c r="BI291" s="41">
        <v>0</v>
      </c>
      <c r="BJ291" s="42">
        <v>0</v>
      </c>
      <c r="BK291" s="41">
        <v>0</v>
      </c>
      <c r="BL291" s="42">
        <v>0</v>
      </c>
      <c r="BM291" s="41">
        <v>0</v>
      </c>
      <c r="BN291" s="42">
        <v>0</v>
      </c>
      <c r="BO291" s="41">
        <v>0</v>
      </c>
      <c r="BP291" s="42">
        <v>0</v>
      </c>
      <c r="BQ291" s="41">
        <v>0</v>
      </c>
      <c r="BR291" s="42">
        <v>0</v>
      </c>
      <c r="BS291" s="41">
        <v>0</v>
      </c>
      <c r="BT291" s="42">
        <v>0</v>
      </c>
      <c r="BU291" s="41">
        <v>0</v>
      </c>
      <c r="BV291" s="42">
        <v>0</v>
      </c>
      <c r="BW291" s="41">
        <v>0</v>
      </c>
      <c r="BX291" s="42">
        <v>0</v>
      </c>
      <c r="BY291" s="41">
        <v>0</v>
      </c>
      <c r="BZ291" s="42">
        <v>0</v>
      </c>
      <c r="CA291" s="43">
        <v>0</v>
      </c>
      <c r="CB291" s="3"/>
      <c r="CC291" s="32"/>
      <c r="CD291" s="3"/>
      <c r="CE291" s="33"/>
      <c r="CF291" s="3"/>
      <c r="CG291" s="40">
        <v>0</v>
      </c>
      <c r="CH291" s="41">
        <v>0</v>
      </c>
      <c r="CI291" s="42">
        <v>0</v>
      </c>
      <c r="CJ291" s="41">
        <v>0</v>
      </c>
      <c r="CK291" s="42">
        <v>0</v>
      </c>
      <c r="CL291" s="41">
        <v>0</v>
      </c>
      <c r="CM291" s="42">
        <v>0</v>
      </c>
      <c r="CN291" s="41">
        <v>0</v>
      </c>
      <c r="CO291" s="42">
        <v>0</v>
      </c>
      <c r="CP291" s="41">
        <v>0</v>
      </c>
      <c r="CQ291" s="42">
        <v>0</v>
      </c>
      <c r="CR291" s="41">
        <v>0</v>
      </c>
      <c r="CS291" s="42">
        <v>0</v>
      </c>
      <c r="CT291" s="41">
        <v>0</v>
      </c>
      <c r="CU291" s="42">
        <v>0</v>
      </c>
      <c r="CV291" s="41">
        <v>0</v>
      </c>
      <c r="CW291" s="42">
        <v>0</v>
      </c>
      <c r="CX291" s="41">
        <v>0</v>
      </c>
      <c r="CY291" s="42">
        <v>0</v>
      </c>
      <c r="CZ291" s="41">
        <v>0</v>
      </c>
      <c r="DA291" s="42">
        <v>0</v>
      </c>
      <c r="DB291" s="41">
        <v>0</v>
      </c>
      <c r="DC291" s="42">
        <v>0</v>
      </c>
      <c r="DD291" s="41">
        <v>0</v>
      </c>
      <c r="DE291" s="42">
        <v>0</v>
      </c>
      <c r="DF291" s="41">
        <v>0</v>
      </c>
      <c r="DG291" s="42">
        <v>0</v>
      </c>
      <c r="DH291" s="41">
        <v>0</v>
      </c>
      <c r="DI291" s="42">
        <v>0</v>
      </c>
      <c r="DJ291" s="41">
        <v>0</v>
      </c>
      <c r="DK291" s="42">
        <v>0</v>
      </c>
      <c r="DL291" s="41">
        <v>0</v>
      </c>
      <c r="DM291" s="42">
        <v>0</v>
      </c>
      <c r="DN291" s="41">
        <v>0</v>
      </c>
      <c r="DO291" s="42">
        <v>0</v>
      </c>
      <c r="DP291" s="43">
        <v>0</v>
      </c>
      <c r="DQ291" s="3"/>
      <c r="DR291" s="34"/>
      <c r="DS291" s="3"/>
      <c r="DT291" s="40">
        <v>0</v>
      </c>
      <c r="DU291" s="41">
        <v>0</v>
      </c>
      <c r="DV291" s="42">
        <v>0</v>
      </c>
      <c r="DW291" s="41">
        <v>0</v>
      </c>
      <c r="DX291" s="42">
        <v>0</v>
      </c>
      <c r="DY291" s="41">
        <v>0</v>
      </c>
      <c r="DZ291" s="42">
        <v>0</v>
      </c>
      <c r="EA291" s="41">
        <v>0</v>
      </c>
      <c r="EB291" s="42">
        <v>0</v>
      </c>
      <c r="EC291" s="41">
        <v>0</v>
      </c>
      <c r="ED291" s="42">
        <v>0</v>
      </c>
      <c r="EE291" s="41">
        <v>0</v>
      </c>
      <c r="EF291" s="42">
        <v>0</v>
      </c>
      <c r="EG291" s="41">
        <v>0</v>
      </c>
      <c r="EH291" s="42">
        <v>0</v>
      </c>
      <c r="EI291" s="41">
        <v>0</v>
      </c>
      <c r="EJ291" s="42">
        <v>0</v>
      </c>
      <c r="EK291" s="41">
        <v>0</v>
      </c>
      <c r="EL291" s="42">
        <v>0</v>
      </c>
      <c r="EM291" s="41">
        <v>0</v>
      </c>
      <c r="EN291" s="42">
        <v>0</v>
      </c>
      <c r="EO291" s="41">
        <v>0</v>
      </c>
      <c r="EP291" s="42">
        <v>0</v>
      </c>
      <c r="EQ291" s="41">
        <v>0</v>
      </c>
      <c r="ER291" s="42">
        <v>0</v>
      </c>
      <c r="ES291" s="41">
        <v>0</v>
      </c>
      <c r="ET291" s="42">
        <v>0</v>
      </c>
      <c r="EU291" s="41">
        <v>0</v>
      </c>
      <c r="EV291" s="42">
        <v>0</v>
      </c>
      <c r="EW291" s="41">
        <v>0</v>
      </c>
      <c r="EX291" s="42">
        <v>0</v>
      </c>
      <c r="EY291" s="41">
        <v>0</v>
      </c>
      <c r="EZ291" s="42">
        <v>0</v>
      </c>
      <c r="FA291" s="41">
        <v>0</v>
      </c>
      <c r="FB291" s="42">
        <v>0</v>
      </c>
      <c r="FC291" s="43">
        <v>0</v>
      </c>
      <c r="FD291" s="3"/>
      <c r="FE291" s="35"/>
      <c r="FF291" s="3"/>
      <c r="FG291" s="36"/>
      <c r="FI291" s="44" t="b">
        <v>1</v>
      </c>
    </row>
    <row r="292" spans="2:165" hidden="1" outlineLevel="1">
      <c r="B292" s="45">
        <v>276</v>
      </c>
      <c r="C292" s="74" t="s">
        <v>45</v>
      </c>
      <c r="E292" s="47">
        <v>0</v>
      </c>
      <c r="F292" s="48">
        <v>0</v>
      </c>
      <c r="G292" s="49">
        <v>0</v>
      </c>
      <c r="H292" s="48">
        <v>0</v>
      </c>
      <c r="I292" s="49">
        <v>0</v>
      </c>
      <c r="J292" s="48">
        <v>0</v>
      </c>
      <c r="K292" s="49">
        <v>0</v>
      </c>
      <c r="L292" s="48">
        <v>0</v>
      </c>
      <c r="M292" s="49">
        <v>0</v>
      </c>
      <c r="N292" s="48">
        <v>0</v>
      </c>
      <c r="O292" s="49">
        <v>0</v>
      </c>
      <c r="P292" s="48">
        <v>0</v>
      </c>
      <c r="Q292" s="49">
        <v>0</v>
      </c>
      <c r="R292" s="48">
        <v>0</v>
      </c>
      <c r="S292" s="49">
        <v>0</v>
      </c>
      <c r="T292" s="48">
        <v>0</v>
      </c>
      <c r="U292" s="49">
        <v>0</v>
      </c>
      <c r="V292" s="48">
        <v>0</v>
      </c>
      <c r="W292" s="49">
        <v>0</v>
      </c>
      <c r="X292" s="48">
        <v>0</v>
      </c>
      <c r="Y292" s="49">
        <v>0</v>
      </c>
      <c r="Z292" s="48">
        <v>0</v>
      </c>
      <c r="AA292" s="49">
        <v>0</v>
      </c>
      <c r="AB292" s="48">
        <v>0</v>
      </c>
      <c r="AC292" s="49">
        <v>0</v>
      </c>
      <c r="AD292" s="48">
        <v>0</v>
      </c>
      <c r="AE292" s="49">
        <v>0</v>
      </c>
      <c r="AF292" s="48">
        <v>0</v>
      </c>
      <c r="AG292" s="49">
        <v>0</v>
      </c>
      <c r="AH292" s="48">
        <v>0</v>
      </c>
      <c r="AI292" s="49">
        <v>0</v>
      </c>
      <c r="AJ292" s="48">
        <v>0</v>
      </c>
      <c r="AK292" s="49">
        <v>0</v>
      </c>
      <c r="AL292" s="48">
        <v>0</v>
      </c>
      <c r="AM292" s="49">
        <v>0</v>
      </c>
      <c r="AN292" s="50">
        <v>0</v>
      </c>
      <c r="AO292" s="3"/>
      <c r="AP292" s="21"/>
      <c r="AQ292" s="3"/>
      <c r="AR292" s="47">
        <v>0</v>
      </c>
      <c r="AS292" s="48">
        <v>0</v>
      </c>
      <c r="AT292" s="49">
        <v>0</v>
      </c>
      <c r="AU292" s="48">
        <v>0</v>
      </c>
      <c r="AV292" s="49">
        <v>0</v>
      </c>
      <c r="AW292" s="48">
        <v>0</v>
      </c>
      <c r="AX292" s="49">
        <v>0</v>
      </c>
      <c r="AY292" s="48">
        <v>0</v>
      </c>
      <c r="AZ292" s="49">
        <v>0</v>
      </c>
      <c r="BA292" s="48">
        <v>0</v>
      </c>
      <c r="BB292" s="49">
        <v>0</v>
      </c>
      <c r="BC292" s="48">
        <v>0</v>
      </c>
      <c r="BD292" s="49">
        <v>0</v>
      </c>
      <c r="BE292" s="48">
        <v>0</v>
      </c>
      <c r="BF292" s="49">
        <v>0</v>
      </c>
      <c r="BG292" s="48">
        <v>0</v>
      </c>
      <c r="BH292" s="49">
        <v>0</v>
      </c>
      <c r="BI292" s="48">
        <v>0</v>
      </c>
      <c r="BJ292" s="49">
        <v>0</v>
      </c>
      <c r="BK292" s="48">
        <v>0</v>
      </c>
      <c r="BL292" s="49">
        <v>0</v>
      </c>
      <c r="BM292" s="48">
        <v>0</v>
      </c>
      <c r="BN292" s="49">
        <v>0</v>
      </c>
      <c r="BO292" s="48">
        <v>0</v>
      </c>
      <c r="BP292" s="49">
        <v>0</v>
      </c>
      <c r="BQ292" s="48">
        <v>0</v>
      </c>
      <c r="BR292" s="49">
        <v>0</v>
      </c>
      <c r="BS292" s="48">
        <v>0</v>
      </c>
      <c r="BT292" s="49">
        <v>0</v>
      </c>
      <c r="BU292" s="48">
        <v>0</v>
      </c>
      <c r="BV292" s="49">
        <v>0</v>
      </c>
      <c r="BW292" s="48">
        <v>0</v>
      </c>
      <c r="BX292" s="49">
        <v>0</v>
      </c>
      <c r="BY292" s="48">
        <v>0</v>
      </c>
      <c r="BZ292" s="49">
        <v>0</v>
      </c>
      <c r="CA292" s="50">
        <v>0</v>
      </c>
      <c r="CB292" s="3"/>
      <c r="CC292" s="32"/>
      <c r="CD292" s="3"/>
      <c r="CE292" s="33"/>
      <c r="CF292" s="3"/>
      <c r="CG292" s="47">
        <v>0</v>
      </c>
      <c r="CH292" s="48">
        <v>0</v>
      </c>
      <c r="CI292" s="49">
        <v>0</v>
      </c>
      <c r="CJ292" s="48">
        <v>0</v>
      </c>
      <c r="CK292" s="49">
        <v>0</v>
      </c>
      <c r="CL292" s="48">
        <v>0</v>
      </c>
      <c r="CM292" s="49">
        <v>0</v>
      </c>
      <c r="CN292" s="48">
        <v>0</v>
      </c>
      <c r="CO292" s="49">
        <v>0</v>
      </c>
      <c r="CP292" s="48">
        <v>0</v>
      </c>
      <c r="CQ292" s="49">
        <v>0</v>
      </c>
      <c r="CR292" s="48">
        <v>0</v>
      </c>
      <c r="CS292" s="49">
        <v>0</v>
      </c>
      <c r="CT292" s="48">
        <v>0</v>
      </c>
      <c r="CU292" s="49">
        <v>0</v>
      </c>
      <c r="CV292" s="48">
        <v>0</v>
      </c>
      <c r="CW292" s="49">
        <v>0</v>
      </c>
      <c r="CX292" s="48">
        <v>0</v>
      </c>
      <c r="CY292" s="49">
        <v>0</v>
      </c>
      <c r="CZ292" s="48">
        <v>0</v>
      </c>
      <c r="DA292" s="49">
        <v>0</v>
      </c>
      <c r="DB292" s="48">
        <v>0</v>
      </c>
      <c r="DC292" s="49">
        <v>0</v>
      </c>
      <c r="DD292" s="48">
        <v>0</v>
      </c>
      <c r="DE292" s="49">
        <v>0</v>
      </c>
      <c r="DF292" s="48">
        <v>0</v>
      </c>
      <c r="DG292" s="49">
        <v>0</v>
      </c>
      <c r="DH292" s="48">
        <v>0</v>
      </c>
      <c r="DI292" s="49">
        <v>0</v>
      </c>
      <c r="DJ292" s="48">
        <v>0</v>
      </c>
      <c r="DK292" s="49">
        <v>0</v>
      </c>
      <c r="DL292" s="48">
        <v>0</v>
      </c>
      <c r="DM292" s="49">
        <v>0</v>
      </c>
      <c r="DN292" s="48">
        <v>0</v>
      </c>
      <c r="DO292" s="49">
        <v>0</v>
      </c>
      <c r="DP292" s="50">
        <v>0</v>
      </c>
      <c r="DQ292" s="3"/>
      <c r="DR292" s="34"/>
      <c r="DS292" s="3"/>
      <c r="DT292" s="47">
        <v>0</v>
      </c>
      <c r="DU292" s="48">
        <v>0</v>
      </c>
      <c r="DV292" s="49">
        <v>0</v>
      </c>
      <c r="DW292" s="48">
        <v>0</v>
      </c>
      <c r="DX292" s="49">
        <v>0</v>
      </c>
      <c r="DY292" s="48">
        <v>0</v>
      </c>
      <c r="DZ292" s="49">
        <v>0</v>
      </c>
      <c r="EA292" s="48">
        <v>0</v>
      </c>
      <c r="EB292" s="49">
        <v>0</v>
      </c>
      <c r="EC292" s="48">
        <v>0</v>
      </c>
      <c r="ED292" s="49">
        <v>0</v>
      </c>
      <c r="EE292" s="48">
        <v>0</v>
      </c>
      <c r="EF292" s="49">
        <v>0</v>
      </c>
      <c r="EG292" s="48">
        <v>0</v>
      </c>
      <c r="EH292" s="49">
        <v>0</v>
      </c>
      <c r="EI292" s="48">
        <v>0</v>
      </c>
      <c r="EJ292" s="49">
        <v>0</v>
      </c>
      <c r="EK292" s="48">
        <v>0</v>
      </c>
      <c r="EL292" s="49">
        <v>0</v>
      </c>
      <c r="EM292" s="48">
        <v>0</v>
      </c>
      <c r="EN292" s="49">
        <v>0</v>
      </c>
      <c r="EO292" s="48">
        <v>0</v>
      </c>
      <c r="EP292" s="49">
        <v>0</v>
      </c>
      <c r="EQ292" s="48">
        <v>0</v>
      </c>
      <c r="ER292" s="49">
        <v>0</v>
      </c>
      <c r="ES292" s="48">
        <v>0</v>
      </c>
      <c r="ET292" s="49">
        <v>0</v>
      </c>
      <c r="EU292" s="48">
        <v>0</v>
      </c>
      <c r="EV292" s="49">
        <v>0</v>
      </c>
      <c r="EW292" s="48">
        <v>0</v>
      </c>
      <c r="EX292" s="49">
        <v>0</v>
      </c>
      <c r="EY292" s="48">
        <v>0</v>
      </c>
      <c r="EZ292" s="49">
        <v>0</v>
      </c>
      <c r="FA292" s="48">
        <v>0</v>
      </c>
      <c r="FB292" s="49">
        <v>0</v>
      </c>
      <c r="FC292" s="50">
        <v>0</v>
      </c>
      <c r="FD292" s="3"/>
      <c r="FE292" s="35"/>
      <c r="FF292" s="3"/>
      <c r="FG292" s="36"/>
      <c r="FI292" s="51" t="b">
        <v>1</v>
      </c>
    </row>
    <row r="293" spans="2:165" hidden="1" outlineLevel="1">
      <c r="B293" s="52">
        <v>277</v>
      </c>
      <c r="C293" s="73" t="s">
        <v>46</v>
      </c>
      <c r="E293" s="54">
        <v>0</v>
      </c>
      <c r="F293" s="55">
        <v>0</v>
      </c>
      <c r="G293" s="56">
        <v>0</v>
      </c>
      <c r="H293" s="55">
        <v>0</v>
      </c>
      <c r="I293" s="56">
        <v>0</v>
      </c>
      <c r="J293" s="55">
        <v>0</v>
      </c>
      <c r="K293" s="56">
        <v>0</v>
      </c>
      <c r="L293" s="55">
        <v>0</v>
      </c>
      <c r="M293" s="56">
        <v>0</v>
      </c>
      <c r="N293" s="55">
        <v>0</v>
      </c>
      <c r="O293" s="56">
        <v>0</v>
      </c>
      <c r="P293" s="55">
        <v>0</v>
      </c>
      <c r="Q293" s="56">
        <v>0</v>
      </c>
      <c r="R293" s="55">
        <v>0</v>
      </c>
      <c r="S293" s="56">
        <v>0</v>
      </c>
      <c r="T293" s="55">
        <v>0</v>
      </c>
      <c r="U293" s="56">
        <v>0</v>
      </c>
      <c r="V293" s="55">
        <v>0</v>
      </c>
      <c r="W293" s="56">
        <v>0</v>
      </c>
      <c r="X293" s="55">
        <v>0</v>
      </c>
      <c r="Y293" s="56">
        <v>0</v>
      </c>
      <c r="Z293" s="55">
        <v>0</v>
      </c>
      <c r="AA293" s="56">
        <v>0</v>
      </c>
      <c r="AB293" s="55">
        <v>0</v>
      </c>
      <c r="AC293" s="56">
        <v>0</v>
      </c>
      <c r="AD293" s="55">
        <v>0</v>
      </c>
      <c r="AE293" s="56">
        <v>0</v>
      </c>
      <c r="AF293" s="55">
        <v>0</v>
      </c>
      <c r="AG293" s="56">
        <v>0</v>
      </c>
      <c r="AH293" s="55">
        <v>0</v>
      </c>
      <c r="AI293" s="56">
        <v>0</v>
      </c>
      <c r="AJ293" s="55">
        <v>0</v>
      </c>
      <c r="AK293" s="56">
        <v>0</v>
      </c>
      <c r="AL293" s="55">
        <v>0</v>
      </c>
      <c r="AM293" s="56">
        <v>0</v>
      </c>
      <c r="AN293" s="57">
        <v>0</v>
      </c>
      <c r="AO293" s="3"/>
      <c r="AP293" s="21"/>
      <c r="AQ293" s="3"/>
      <c r="AR293" s="54">
        <v>0</v>
      </c>
      <c r="AS293" s="55">
        <v>0</v>
      </c>
      <c r="AT293" s="56">
        <v>0</v>
      </c>
      <c r="AU293" s="55">
        <v>0</v>
      </c>
      <c r="AV293" s="56">
        <v>0</v>
      </c>
      <c r="AW293" s="55">
        <v>0</v>
      </c>
      <c r="AX293" s="56">
        <v>0</v>
      </c>
      <c r="AY293" s="55">
        <v>0</v>
      </c>
      <c r="AZ293" s="56">
        <v>0</v>
      </c>
      <c r="BA293" s="55">
        <v>0</v>
      </c>
      <c r="BB293" s="56">
        <v>0</v>
      </c>
      <c r="BC293" s="55">
        <v>0</v>
      </c>
      <c r="BD293" s="56">
        <v>0</v>
      </c>
      <c r="BE293" s="55">
        <v>0</v>
      </c>
      <c r="BF293" s="56">
        <v>0</v>
      </c>
      <c r="BG293" s="55">
        <v>0</v>
      </c>
      <c r="BH293" s="56">
        <v>0</v>
      </c>
      <c r="BI293" s="55">
        <v>0</v>
      </c>
      <c r="BJ293" s="56">
        <v>0</v>
      </c>
      <c r="BK293" s="55">
        <v>0</v>
      </c>
      <c r="BL293" s="56">
        <v>0</v>
      </c>
      <c r="BM293" s="55">
        <v>0</v>
      </c>
      <c r="BN293" s="56">
        <v>0</v>
      </c>
      <c r="BO293" s="55">
        <v>0</v>
      </c>
      <c r="BP293" s="56">
        <v>0</v>
      </c>
      <c r="BQ293" s="55">
        <v>0</v>
      </c>
      <c r="BR293" s="56">
        <v>0</v>
      </c>
      <c r="BS293" s="55">
        <v>0</v>
      </c>
      <c r="BT293" s="56">
        <v>0</v>
      </c>
      <c r="BU293" s="55">
        <v>0</v>
      </c>
      <c r="BV293" s="56">
        <v>0</v>
      </c>
      <c r="BW293" s="55">
        <v>0</v>
      </c>
      <c r="BX293" s="56">
        <v>0</v>
      </c>
      <c r="BY293" s="55">
        <v>0</v>
      </c>
      <c r="BZ293" s="56">
        <v>0</v>
      </c>
      <c r="CA293" s="57">
        <v>0</v>
      </c>
      <c r="CB293" s="3"/>
      <c r="CC293" s="32"/>
      <c r="CD293" s="3"/>
      <c r="CE293" s="33"/>
      <c r="CF293" s="3"/>
      <c r="CG293" s="54">
        <v>0</v>
      </c>
      <c r="CH293" s="55">
        <v>0</v>
      </c>
      <c r="CI293" s="56">
        <v>0</v>
      </c>
      <c r="CJ293" s="55">
        <v>0</v>
      </c>
      <c r="CK293" s="56">
        <v>0</v>
      </c>
      <c r="CL293" s="55">
        <v>0</v>
      </c>
      <c r="CM293" s="56">
        <v>0</v>
      </c>
      <c r="CN293" s="55">
        <v>0</v>
      </c>
      <c r="CO293" s="56">
        <v>0</v>
      </c>
      <c r="CP293" s="55">
        <v>0</v>
      </c>
      <c r="CQ293" s="56">
        <v>0</v>
      </c>
      <c r="CR293" s="55">
        <v>0</v>
      </c>
      <c r="CS293" s="56">
        <v>0</v>
      </c>
      <c r="CT293" s="55">
        <v>0</v>
      </c>
      <c r="CU293" s="56">
        <v>0</v>
      </c>
      <c r="CV293" s="55">
        <v>0</v>
      </c>
      <c r="CW293" s="56">
        <v>0</v>
      </c>
      <c r="CX293" s="55">
        <v>0</v>
      </c>
      <c r="CY293" s="56">
        <v>0</v>
      </c>
      <c r="CZ293" s="55">
        <v>0</v>
      </c>
      <c r="DA293" s="56">
        <v>0</v>
      </c>
      <c r="DB293" s="55">
        <v>0</v>
      </c>
      <c r="DC293" s="56">
        <v>0</v>
      </c>
      <c r="DD293" s="55">
        <v>0</v>
      </c>
      <c r="DE293" s="56">
        <v>0</v>
      </c>
      <c r="DF293" s="55">
        <v>0</v>
      </c>
      <c r="DG293" s="56">
        <v>0</v>
      </c>
      <c r="DH293" s="55">
        <v>0</v>
      </c>
      <c r="DI293" s="56">
        <v>0</v>
      </c>
      <c r="DJ293" s="55">
        <v>0</v>
      </c>
      <c r="DK293" s="56">
        <v>0</v>
      </c>
      <c r="DL293" s="55">
        <v>0</v>
      </c>
      <c r="DM293" s="56">
        <v>0</v>
      </c>
      <c r="DN293" s="55">
        <v>0</v>
      </c>
      <c r="DO293" s="56">
        <v>0</v>
      </c>
      <c r="DP293" s="57">
        <v>0</v>
      </c>
      <c r="DQ293" s="3"/>
      <c r="DR293" s="34"/>
      <c r="DS293" s="3"/>
      <c r="DT293" s="54">
        <v>0</v>
      </c>
      <c r="DU293" s="55">
        <v>0</v>
      </c>
      <c r="DV293" s="56">
        <v>0</v>
      </c>
      <c r="DW293" s="55">
        <v>0</v>
      </c>
      <c r="DX293" s="56">
        <v>0</v>
      </c>
      <c r="DY293" s="55">
        <v>0</v>
      </c>
      <c r="DZ293" s="56">
        <v>0</v>
      </c>
      <c r="EA293" s="55">
        <v>0</v>
      </c>
      <c r="EB293" s="56">
        <v>0</v>
      </c>
      <c r="EC293" s="55">
        <v>0</v>
      </c>
      <c r="ED293" s="56">
        <v>0</v>
      </c>
      <c r="EE293" s="55">
        <v>0</v>
      </c>
      <c r="EF293" s="56">
        <v>0</v>
      </c>
      <c r="EG293" s="55">
        <v>0</v>
      </c>
      <c r="EH293" s="56">
        <v>0</v>
      </c>
      <c r="EI293" s="55">
        <v>0</v>
      </c>
      <c r="EJ293" s="56">
        <v>0</v>
      </c>
      <c r="EK293" s="55">
        <v>0</v>
      </c>
      <c r="EL293" s="56">
        <v>0</v>
      </c>
      <c r="EM293" s="55">
        <v>0</v>
      </c>
      <c r="EN293" s="56">
        <v>0</v>
      </c>
      <c r="EO293" s="55">
        <v>0</v>
      </c>
      <c r="EP293" s="56">
        <v>0</v>
      </c>
      <c r="EQ293" s="55">
        <v>0</v>
      </c>
      <c r="ER293" s="56">
        <v>0</v>
      </c>
      <c r="ES293" s="55">
        <v>0</v>
      </c>
      <c r="ET293" s="56">
        <v>0</v>
      </c>
      <c r="EU293" s="55">
        <v>0</v>
      </c>
      <c r="EV293" s="56">
        <v>0</v>
      </c>
      <c r="EW293" s="55">
        <v>0</v>
      </c>
      <c r="EX293" s="56">
        <v>0</v>
      </c>
      <c r="EY293" s="55">
        <v>0</v>
      </c>
      <c r="EZ293" s="56">
        <v>0</v>
      </c>
      <c r="FA293" s="55">
        <v>0</v>
      </c>
      <c r="FB293" s="56">
        <v>0</v>
      </c>
      <c r="FC293" s="57">
        <v>0</v>
      </c>
      <c r="FD293" s="3"/>
      <c r="FE293" s="35"/>
      <c r="FF293" s="3"/>
      <c r="FG293" s="36"/>
      <c r="FI293" s="58" t="b">
        <v>1</v>
      </c>
    </row>
    <row r="294" spans="2:165" hidden="1" outlineLevel="1">
      <c r="B294" s="45">
        <v>278</v>
      </c>
      <c r="C294" s="74" t="s">
        <v>47</v>
      </c>
      <c r="E294" s="47">
        <v>0</v>
      </c>
      <c r="F294" s="48">
        <v>0</v>
      </c>
      <c r="G294" s="49">
        <v>0</v>
      </c>
      <c r="H294" s="48">
        <v>0</v>
      </c>
      <c r="I294" s="49">
        <v>0</v>
      </c>
      <c r="J294" s="48">
        <v>0</v>
      </c>
      <c r="K294" s="49">
        <v>0</v>
      </c>
      <c r="L294" s="48">
        <v>0</v>
      </c>
      <c r="M294" s="49">
        <v>0</v>
      </c>
      <c r="N294" s="48">
        <v>0</v>
      </c>
      <c r="O294" s="49">
        <v>0</v>
      </c>
      <c r="P294" s="48">
        <v>0</v>
      </c>
      <c r="Q294" s="49">
        <v>0</v>
      </c>
      <c r="R294" s="48">
        <v>0</v>
      </c>
      <c r="S294" s="49">
        <v>0</v>
      </c>
      <c r="T294" s="48">
        <v>0</v>
      </c>
      <c r="U294" s="49">
        <v>0</v>
      </c>
      <c r="V294" s="48">
        <v>0</v>
      </c>
      <c r="W294" s="49">
        <v>0</v>
      </c>
      <c r="X294" s="48">
        <v>0</v>
      </c>
      <c r="Y294" s="49">
        <v>0</v>
      </c>
      <c r="Z294" s="48">
        <v>0</v>
      </c>
      <c r="AA294" s="49">
        <v>0</v>
      </c>
      <c r="AB294" s="48">
        <v>0</v>
      </c>
      <c r="AC294" s="49">
        <v>0</v>
      </c>
      <c r="AD294" s="48">
        <v>0</v>
      </c>
      <c r="AE294" s="49">
        <v>0</v>
      </c>
      <c r="AF294" s="48">
        <v>0</v>
      </c>
      <c r="AG294" s="49">
        <v>0</v>
      </c>
      <c r="AH294" s="48">
        <v>0</v>
      </c>
      <c r="AI294" s="49">
        <v>0</v>
      </c>
      <c r="AJ294" s="48">
        <v>0</v>
      </c>
      <c r="AK294" s="49">
        <v>0</v>
      </c>
      <c r="AL294" s="48">
        <v>0</v>
      </c>
      <c r="AM294" s="49">
        <v>0</v>
      </c>
      <c r="AN294" s="50">
        <v>0</v>
      </c>
      <c r="AO294" s="3"/>
      <c r="AP294" s="21"/>
      <c r="AQ294" s="3"/>
      <c r="AR294" s="47">
        <v>0</v>
      </c>
      <c r="AS294" s="48">
        <v>0</v>
      </c>
      <c r="AT294" s="49">
        <v>0</v>
      </c>
      <c r="AU294" s="48">
        <v>0</v>
      </c>
      <c r="AV294" s="49">
        <v>0</v>
      </c>
      <c r="AW294" s="48">
        <v>0</v>
      </c>
      <c r="AX294" s="49">
        <v>0</v>
      </c>
      <c r="AY294" s="48">
        <v>0</v>
      </c>
      <c r="AZ294" s="49">
        <v>0</v>
      </c>
      <c r="BA294" s="48">
        <v>0</v>
      </c>
      <c r="BB294" s="49">
        <v>0</v>
      </c>
      <c r="BC294" s="48">
        <v>0</v>
      </c>
      <c r="BD294" s="49">
        <v>0</v>
      </c>
      <c r="BE294" s="48">
        <v>0</v>
      </c>
      <c r="BF294" s="49">
        <v>0</v>
      </c>
      <c r="BG294" s="48">
        <v>0</v>
      </c>
      <c r="BH294" s="49">
        <v>0</v>
      </c>
      <c r="BI294" s="48">
        <v>0</v>
      </c>
      <c r="BJ294" s="49">
        <v>0</v>
      </c>
      <c r="BK294" s="48">
        <v>0</v>
      </c>
      <c r="BL294" s="49">
        <v>0</v>
      </c>
      <c r="BM294" s="48">
        <v>0</v>
      </c>
      <c r="BN294" s="49">
        <v>0</v>
      </c>
      <c r="BO294" s="48">
        <v>0</v>
      </c>
      <c r="BP294" s="49">
        <v>0</v>
      </c>
      <c r="BQ294" s="48">
        <v>0</v>
      </c>
      <c r="BR294" s="49">
        <v>0</v>
      </c>
      <c r="BS294" s="48">
        <v>0</v>
      </c>
      <c r="BT294" s="49">
        <v>0</v>
      </c>
      <c r="BU294" s="48">
        <v>0</v>
      </c>
      <c r="BV294" s="49">
        <v>0</v>
      </c>
      <c r="BW294" s="48">
        <v>0</v>
      </c>
      <c r="BX294" s="49">
        <v>0</v>
      </c>
      <c r="BY294" s="48">
        <v>0</v>
      </c>
      <c r="BZ294" s="49">
        <v>0</v>
      </c>
      <c r="CA294" s="50">
        <v>0</v>
      </c>
      <c r="CB294" s="3"/>
      <c r="CC294" s="32"/>
      <c r="CD294" s="3"/>
      <c r="CE294" s="33"/>
      <c r="CF294" s="3"/>
      <c r="CG294" s="47">
        <v>0</v>
      </c>
      <c r="CH294" s="48">
        <v>0</v>
      </c>
      <c r="CI294" s="49">
        <v>0</v>
      </c>
      <c r="CJ294" s="48">
        <v>0</v>
      </c>
      <c r="CK294" s="49">
        <v>0</v>
      </c>
      <c r="CL294" s="48">
        <v>0</v>
      </c>
      <c r="CM294" s="49">
        <v>0</v>
      </c>
      <c r="CN294" s="48">
        <v>0</v>
      </c>
      <c r="CO294" s="49">
        <v>0</v>
      </c>
      <c r="CP294" s="48">
        <v>0</v>
      </c>
      <c r="CQ294" s="49">
        <v>0</v>
      </c>
      <c r="CR294" s="48">
        <v>0</v>
      </c>
      <c r="CS294" s="49">
        <v>0</v>
      </c>
      <c r="CT294" s="48">
        <v>0</v>
      </c>
      <c r="CU294" s="49">
        <v>0</v>
      </c>
      <c r="CV294" s="48">
        <v>0</v>
      </c>
      <c r="CW294" s="49">
        <v>0</v>
      </c>
      <c r="CX294" s="48">
        <v>0</v>
      </c>
      <c r="CY294" s="49">
        <v>0</v>
      </c>
      <c r="CZ294" s="48">
        <v>0</v>
      </c>
      <c r="DA294" s="49">
        <v>0</v>
      </c>
      <c r="DB294" s="48">
        <v>0</v>
      </c>
      <c r="DC294" s="49">
        <v>0</v>
      </c>
      <c r="DD294" s="48">
        <v>0</v>
      </c>
      <c r="DE294" s="49">
        <v>0</v>
      </c>
      <c r="DF294" s="48">
        <v>0</v>
      </c>
      <c r="DG294" s="49">
        <v>0</v>
      </c>
      <c r="DH294" s="48">
        <v>0</v>
      </c>
      <c r="DI294" s="49">
        <v>0</v>
      </c>
      <c r="DJ294" s="48">
        <v>0</v>
      </c>
      <c r="DK294" s="49">
        <v>0</v>
      </c>
      <c r="DL294" s="48">
        <v>0</v>
      </c>
      <c r="DM294" s="49">
        <v>0</v>
      </c>
      <c r="DN294" s="48">
        <v>0</v>
      </c>
      <c r="DO294" s="49">
        <v>0</v>
      </c>
      <c r="DP294" s="50">
        <v>0</v>
      </c>
      <c r="DQ294" s="3"/>
      <c r="DR294" s="34"/>
      <c r="DS294" s="3"/>
      <c r="DT294" s="47">
        <v>0</v>
      </c>
      <c r="DU294" s="48">
        <v>0</v>
      </c>
      <c r="DV294" s="49">
        <v>0</v>
      </c>
      <c r="DW294" s="48">
        <v>0</v>
      </c>
      <c r="DX294" s="49">
        <v>0</v>
      </c>
      <c r="DY294" s="48">
        <v>0</v>
      </c>
      <c r="DZ294" s="49">
        <v>0</v>
      </c>
      <c r="EA294" s="48">
        <v>0</v>
      </c>
      <c r="EB294" s="49">
        <v>0</v>
      </c>
      <c r="EC294" s="48">
        <v>0</v>
      </c>
      <c r="ED294" s="49">
        <v>0</v>
      </c>
      <c r="EE294" s="48">
        <v>0</v>
      </c>
      <c r="EF294" s="49">
        <v>0</v>
      </c>
      <c r="EG294" s="48">
        <v>0</v>
      </c>
      <c r="EH294" s="49">
        <v>0</v>
      </c>
      <c r="EI294" s="48">
        <v>0</v>
      </c>
      <c r="EJ294" s="49">
        <v>0</v>
      </c>
      <c r="EK294" s="48">
        <v>0</v>
      </c>
      <c r="EL294" s="49">
        <v>0</v>
      </c>
      <c r="EM294" s="48">
        <v>0</v>
      </c>
      <c r="EN294" s="49">
        <v>0</v>
      </c>
      <c r="EO294" s="48">
        <v>0</v>
      </c>
      <c r="EP294" s="49">
        <v>0</v>
      </c>
      <c r="EQ294" s="48">
        <v>0</v>
      </c>
      <c r="ER294" s="49">
        <v>0</v>
      </c>
      <c r="ES294" s="48">
        <v>0</v>
      </c>
      <c r="ET294" s="49">
        <v>0</v>
      </c>
      <c r="EU294" s="48">
        <v>0</v>
      </c>
      <c r="EV294" s="49">
        <v>0</v>
      </c>
      <c r="EW294" s="48">
        <v>0</v>
      </c>
      <c r="EX294" s="49">
        <v>0</v>
      </c>
      <c r="EY294" s="48">
        <v>0</v>
      </c>
      <c r="EZ294" s="49">
        <v>0</v>
      </c>
      <c r="FA294" s="48">
        <v>0</v>
      </c>
      <c r="FB294" s="49">
        <v>0</v>
      </c>
      <c r="FC294" s="50">
        <v>0</v>
      </c>
      <c r="FD294" s="3"/>
      <c r="FE294" s="35"/>
      <c r="FF294" s="3"/>
      <c r="FG294" s="36"/>
      <c r="FI294" s="51" t="b">
        <v>1</v>
      </c>
    </row>
    <row r="295" spans="2:165" hidden="1" outlineLevel="1">
      <c r="B295" s="52">
        <v>279</v>
      </c>
      <c r="C295" s="73" t="s">
        <v>48</v>
      </c>
      <c r="E295" s="54">
        <v>0</v>
      </c>
      <c r="F295" s="55">
        <v>0</v>
      </c>
      <c r="G295" s="56">
        <v>0</v>
      </c>
      <c r="H295" s="55">
        <v>0</v>
      </c>
      <c r="I295" s="56">
        <v>0</v>
      </c>
      <c r="J295" s="55">
        <v>0</v>
      </c>
      <c r="K295" s="56">
        <v>0</v>
      </c>
      <c r="L295" s="55">
        <v>0</v>
      </c>
      <c r="M295" s="56">
        <v>0</v>
      </c>
      <c r="N295" s="55">
        <v>0</v>
      </c>
      <c r="O295" s="56">
        <v>0</v>
      </c>
      <c r="P295" s="55">
        <v>0</v>
      </c>
      <c r="Q295" s="56">
        <v>0</v>
      </c>
      <c r="R295" s="55">
        <v>0</v>
      </c>
      <c r="S295" s="56">
        <v>0</v>
      </c>
      <c r="T295" s="55">
        <v>0</v>
      </c>
      <c r="U295" s="56">
        <v>0</v>
      </c>
      <c r="V295" s="55">
        <v>0</v>
      </c>
      <c r="W295" s="56">
        <v>0</v>
      </c>
      <c r="X295" s="55">
        <v>0</v>
      </c>
      <c r="Y295" s="56">
        <v>0</v>
      </c>
      <c r="Z295" s="55">
        <v>0</v>
      </c>
      <c r="AA295" s="56">
        <v>0</v>
      </c>
      <c r="AB295" s="55">
        <v>0</v>
      </c>
      <c r="AC295" s="56">
        <v>0</v>
      </c>
      <c r="AD295" s="55">
        <v>0</v>
      </c>
      <c r="AE295" s="56">
        <v>0</v>
      </c>
      <c r="AF295" s="55">
        <v>0</v>
      </c>
      <c r="AG295" s="56">
        <v>0</v>
      </c>
      <c r="AH295" s="55">
        <v>0</v>
      </c>
      <c r="AI295" s="56">
        <v>0</v>
      </c>
      <c r="AJ295" s="55">
        <v>0</v>
      </c>
      <c r="AK295" s="56">
        <v>0</v>
      </c>
      <c r="AL295" s="55">
        <v>0</v>
      </c>
      <c r="AM295" s="56">
        <v>0</v>
      </c>
      <c r="AN295" s="57">
        <v>0</v>
      </c>
      <c r="AO295" s="3"/>
      <c r="AP295" s="21"/>
      <c r="AQ295" s="3"/>
      <c r="AR295" s="54">
        <v>0</v>
      </c>
      <c r="AS295" s="55">
        <v>0</v>
      </c>
      <c r="AT295" s="56">
        <v>0</v>
      </c>
      <c r="AU295" s="55">
        <v>0</v>
      </c>
      <c r="AV295" s="56">
        <v>0</v>
      </c>
      <c r="AW295" s="55">
        <v>0</v>
      </c>
      <c r="AX295" s="56">
        <v>0</v>
      </c>
      <c r="AY295" s="55">
        <v>0</v>
      </c>
      <c r="AZ295" s="56">
        <v>0</v>
      </c>
      <c r="BA295" s="55">
        <v>0</v>
      </c>
      <c r="BB295" s="56">
        <v>0</v>
      </c>
      <c r="BC295" s="55">
        <v>0</v>
      </c>
      <c r="BD295" s="56">
        <v>0</v>
      </c>
      <c r="BE295" s="55">
        <v>0</v>
      </c>
      <c r="BF295" s="56">
        <v>0</v>
      </c>
      <c r="BG295" s="55">
        <v>0</v>
      </c>
      <c r="BH295" s="56">
        <v>0</v>
      </c>
      <c r="BI295" s="55">
        <v>0</v>
      </c>
      <c r="BJ295" s="56">
        <v>0</v>
      </c>
      <c r="BK295" s="55">
        <v>0</v>
      </c>
      <c r="BL295" s="56">
        <v>0</v>
      </c>
      <c r="BM295" s="55">
        <v>0</v>
      </c>
      <c r="BN295" s="56">
        <v>0</v>
      </c>
      <c r="BO295" s="55">
        <v>0</v>
      </c>
      <c r="BP295" s="56">
        <v>0</v>
      </c>
      <c r="BQ295" s="55">
        <v>0</v>
      </c>
      <c r="BR295" s="56">
        <v>0</v>
      </c>
      <c r="BS295" s="55">
        <v>0</v>
      </c>
      <c r="BT295" s="56">
        <v>0</v>
      </c>
      <c r="BU295" s="55">
        <v>0</v>
      </c>
      <c r="BV295" s="56">
        <v>0</v>
      </c>
      <c r="BW295" s="55">
        <v>0</v>
      </c>
      <c r="BX295" s="56">
        <v>0</v>
      </c>
      <c r="BY295" s="55">
        <v>0</v>
      </c>
      <c r="BZ295" s="56">
        <v>0</v>
      </c>
      <c r="CA295" s="57">
        <v>0</v>
      </c>
      <c r="CB295" s="3"/>
      <c r="CC295" s="32"/>
      <c r="CD295" s="3"/>
      <c r="CE295" s="33"/>
      <c r="CF295" s="3"/>
      <c r="CG295" s="54">
        <v>0</v>
      </c>
      <c r="CH295" s="55">
        <v>0</v>
      </c>
      <c r="CI295" s="56">
        <v>0</v>
      </c>
      <c r="CJ295" s="55">
        <v>0</v>
      </c>
      <c r="CK295" s="56">
        <v>0</v>
      </c>
      <c r="CL295" s="55">
        <v>0</v>
      </c>
      <c r="CM295" s="56">
        <v>0</v>
      </c>
      <c r="CN295" s="55">
        <v>0</v>
      </c>
      <c r="CO295" s="56">
        <v>0</v>
      </c>
      <c r="CP295" s="55">
        <v>0</v>
      </c>
      <c r="CQ295" s="56">
        <v>0</v>
      </c>
      <c r="CR295" s="55">
        <v>0</v>
      </c>
      <c r="CS295" s="56">
        <v>0</v>
      </c>
      <c r="CT295" s="55">
        <v>0</v>
      </c>
      <c r="CU295" s="56">
        <v>0</v>
      </c>
      <c r="CV295" s="55">
        <v>0</v>
      </c>
      <c r="CW295" s="56">
        <v>0</v>
      </c>
      <c r="CX295" s="55">
        <v>0</v>
      </c>
      <c r="CY295" s="56">
        <v>0</v>
      </c>
      <c r="CZ295" s="55">
        <v>0</v>
      </c>
      <c r="DA295" s="56">
        <v>0</v>
      </c>
      <c r="DB295" s="55">
        <v>0</v>
      </c>
      <c r="DC295" s="56">
        <v>0</v>
      </c>
      <c r="DD295" s="55">
        <v>0</v>
      </c>
      <c r="DE295" s="56">
        <v>0</v>
      </c>
      <c r="DF295" s="55">
        <v>0</v>
      </c>
      <c r="DG295" s="56">
        <v>0</v>
      </c>
      <c r="DH295" s="55">
        <v>0</v>
      </c>
      <c r="DI295" s="56">
        <v>0</v>
      </c>
      <c r="DJ295" s="55">
        <v>0</v>
      </c>
      <c r="DK295" s="56">
        <v>0</v>
      </c>
      <c r="DL295" s="55">
        <v>0</v>
      </c>
      <c r="DM295" s="56">
        <v>0</v>
      </c>
      <c r="DN295" s="55">
        <v>0</v>
      </c>
      <c r="DO295" s="56">
        <v>0</v>
      </c>
      <c r="DP295" s="57">
        <v>0</v>
      </c>
      <c r="DQ295" s="3"/>
      <c r="DR295" s="34"/>
      <c r="DS295" s="3"/>
      <c r="DT295" s="54">
        <v>0</v>
      </c>
      <c r="DU295" s="55">
        <v>0</v>
      </c>
      <c r="DV295" s="56">
        <v>0</v>
      </c>
      <c r="DW295" s="55">
        <v>0</v>
      </c>
      <c r="DX295" s="56">
        <v>0</v>
      </c>
      <c r="DY295" s="55">
        <v>0</v>
      </c>
      <c r="DZ295" s="56">
        <v>0</v>
      </c>
      <c r="EA295" s="55">
        <v>0</v>
      </c>
      <c r="EB295" s="56">
        <v>0</v>
      </c>
      <c r="EC295" s="55">
        <v>0</v>
      </c>
      <c r="ED295" s="56">
        <v>0</v>
      </c>
      <c r="EE295" s="55">
        <v>0</v>
      </c>
      <c r="EF295" s="56">
        <v>0</v>
      </c>
      <c r="EG295" s="55">
        <v>0</v>
      </c>
      <c r="EH295" s="56">
        <v>0</v>
      </c>
      <c r="EI295" s="55">
        <v>0</v>
      </c>
      <c r="EJ295" s="56">
        <v>0</v>
      </c>
      <c r="EK295" s="55">
        <v>0</v>
      </c>
      <c r="EL295" s="56">
        <v>0</v>
      </c>
      <c r="EM295" s="55">
        <v>0</v>
      </c>
      <c r="EN295" s="56">
        <v>0</v>
      </c>
      <c r="EO295" s="55">
        <v>0</v>
      </c>
      <c r="EP295" s="56">
        <v>0</v>
      </c>
      <c r="EQ295" s="55">
        <v>0</v>
      </c>
      <c r="ER295" s="56">
        <v>0</v>
      </c>
      <c r="ES295" s="55">
        <v>0</v>
      </c>
      <c r="ET295" s="56">
        <v>0</v>
      </c>
      <c r="EU295" s="55">
        <v>0</v>
      </c>
      <c r="EV295" s="56">
        <v>0</v>
      </c>
      <c r="EW295" s="55">
        <v>0</v>
      </c>
      <c r="EX295" s="56">
        <v>0</v>
      </c>
      <c r="EY295" s="55">
        <v>0</v>
      </c>
      <c r="EZ295" s="56">
        <v>0</v>
      </c>
      <c r="FA295" s="55">
        <v>0</v>
      </c>
      <c r="FB295" s="56">
        <v>0</v>
      </c>
      <c r="FC295" s="57">
        <v>0</v>
      </c>
      <c r="FD295" s="3"/>
      <c r="FE295" s="35"/>
      <c r="FF295" s="3"/>
      <c r="FG295" s="36"/>
      <c r="FI295" s="58" t="b">
        <v>1</v>
      </c>
    </row>
    <row r="296" spans="2:165" hidden="1" outlineLevel="1">
      <c r="B296" s="45">
        <v>280</v>
      </c>
      <c r="C296" s="74" t="s">
        <v>49</v>
      </c>
      <c r="E296" s="47">
        <v>0</v>
      </c>
      <c r="F296" s="48">
        <v>0</v>
      </c>
      <c r="G296" s="49">
        <v>0</v>
      </c>
      <c r="H296" s="48">
        <v>0</v>
      </c>
      <c r="I296" s="49">
        <v>0</v>
      </c>
      <c r="J296" s="48">
        <v>0</v>
      </c>
      <c r="K296" s="49">
        <v>0</v>
      </c>
      <c r="L296" s="48">
        <v>0</v>
      </c>
      <c r="M296" s="49">
        <v>0</v>
      </c>
      <c r="N296" s="48">
        <v>0</v>
      </c>
      <c r="O296" s="49">
        <v>0</v>
      </c>
      <c r="P296" s="48">
        <v>0</v>
      </c>
      <c r="Q296" s="49">
        <v>0</v>
      </c>
      <c r="R296" s="48">
        <v>0</v>
      </c>
      <c r="S296" s="49">
        <v>0</v>
      </c>
      <c r="T296" s="48">
        <v>0</v>
      </c>
      <c r="U296" s="49">
        <v>0</v>
      </c>
      <c r="V296" s="48">
        <v>0</v>
      </c>
      <c r="W296" s="49">
        <v>0</v>
      </c>
      <c r="X296" s="48">
        <v>0</v>
      </c>
      <c r="Y296" s="49">
        <v>0</v>
      </c>
      <c r="Z296" s="48">
        <v>0</v>
      </c>
      <c r="AA296" s="49">
        <v>0</v>
      </c>
      <c r="AB296" s="48">
        <v>0</v>
      </c>
      <c r="AC296" s="49">
        <v>0</v>
      </c>
      <c r="AD296" s="48">
        <v>0</v>
      </c>
      <c r="AE296" s="49">
        <v>0</v>
      </c>
      <c r="AF296" s="48">
        <v>0</v>
      </c>
      <c r="AG296" s="49">
        <v>0</v>
      </c>
      <c r="AH296" s="48">
        <v>0</v>
      </c>
      <c r="AI296" s="49">
        <v>0</v>
      </c>
      <c r="AJ296" s="48">
        <v>0</v>
      </c>
      <c r="AK296" s="49">
        <v>0</v>
      </c>
      <c r="AL296" s="48">
        <v>0</v>
      </c>
      <c r="AM296" s="49">
        <v>0</v>
      </c>
      <c r="AN296" s="50">
        <v>0</v>
      </c>
      <c r="AO296" s="3"/>
      <c r="AP296" s="21"/>
      <c r="AQ296" s="3"/>
      <c r="AR296" s="47">
        <v>0</v>
      </c>
      <c r="AS296" s="48">
        <v>0</v>
      </c>
      <c r="AT296" s="49">
        <v>0</v>
      </c>
      <c r="AU296" s="48">
        <v>0</v>
      </c>
      <c r="AV296" s="49">
        <v>0</v>
      </c>
      <c r="AW296" s="48">
        <v>0</v>
      </c>
      <c r="AX296" s="49">
        <v>0</v>
      </c>
      <c r="AY296" s="48">
        <v>0</v>
      </c>
      <c r="AZ296" s="49">
        <v>0</v>
      </c>
      <c r="BA296" s="48">
        <v>0</v>
      </c>
      <c r="BB296" s="49">
        <v>0</v>
      </c>
      <c r="BC296" s="48">
        <v>0</v>
      </c>
      <c r="BD296" s="49">
        <v>0</v>
      </c>
      <c r="BE296" s="48">
        <v>0</v>
      </c>
      <c r="BF296" s="49">
        <v>0</v>
      </c>
      <c r="BG296" s="48">
        <v>0</v>
      </c>
      <c r="BH296" s="49">
        <v>0</v>
      </c>
      <c r="BI296" s="48">
        <v>0</v>
      </c>
      <c r="BJ296" s="49">
        <v>0</v>
      </c>
      <c r="BK296" s="48">
        <v>0</v>
      </c>
      <c r="BL296" s="49">
        <v>0</v>
      </c>
      <c r="BM296" s="48">
        <v>0</v>
      </c>
      <c r="BN296" s="49">
        <v>0</v>
      </c>
      <c r="BO296" s="48">
        <v>0</v>
      </c>
      <c r="BP296" s="49">
        <v>0</v>
      </c>
      <c r="BQ296" s="48">
        <v>0</v>
      </c>
      <c r="BR296" s="49">
        <v>0</v>
      </c>
      <c r="BS296" s="48">
        <v>0</v>
      </c>
      <c r="BT296" s="49">
        <v>0</v>
      </c>
      <c r="BU296" s="48">
        <v>0</v>
      </c>
      <c r="BV296" s="49">
        <v>0</v>
      </c>
      <c r="BW296" s="48">
        <v>0</v>
      </c>
      <c r="BX296" s="49">
        <v>0</v>
      </c>
      <c r="BY296" s="48">
        <v>0</v>
      </c>
      <c r="BZ296" s="49">
        <v>0</v>
      </c>
      <c r="CA296" s="50">
        <v>0</v>
      </c>
      <c r="CB296" s="3"/>
      <c r="CC296" s="32"/>
      <c r="CD296" s="3"/>
      <c r="CE296" s="33"/>
      <c r="CF296" s="3"/>
      <c r="CG296" s="47">
        <v>0</v>
      </c>
      <c r="CH296" s="48">
        <v>0</v>
      </c>
      <c r="CI296" s="49">
        <v>0</v>
      </c>
      <c r="CJ296" s="48">
        <v>0</v>
      </c>
      <c r="CK296" s="49">
        <v>0</v>
      </c>
      <c r="CL296" s="48">
        <v>0</v>
      </c>
      <c r="CM296" s="49">
        <v>0</v>
      </c>
      <c r="CN296" s="48">
        <v>0</v>
      </c>
      <c r="CO296" s="49">
        <v>0</v>
      </c>
      <c r="CP296" s="48">
        <v>0</v>
      </c>
      <c r="CQ296" s="49">
        <v>0</v>
      </c>
      <c r="CR296" s="48">
        <v>0</v>
      </c>
      <c r="CS296" s="49">
        <v>0</v>
      </c>
      <c r="CT296" s="48">
        <v>0</v>
      </c>
      <c r="CU296" s="49">
        <v>0</v>
      </c>
      <c r="CV296" s="48">
        <v>0</v>
      </c>
      <c r="CW296" s="49">
        <v>0</v>
      </c>
      <c r="CX296" s="48">
        <v>0</v>
      </c>
      <c r="CY296" s="49">
        <v>0</v>
      </c>
      <c r="CZ296" s="48">
        <v>0</v>
      </c>
      <c r="DA296" s="49">
        <v>0</v>
      </c>
      <c r="DB296" s="48">
        <v>0</v>
      </c>
      <c r="DC296" s="49">
        <v>0</v>
      </c>
      <c r="DD296" s="48">
        <v>0</v>
      </c>
      <c r="DE296" s="49">
        <v>0</v>
      </c>
      <c r="DF296" s="48">
        <v>0</v>
      </c>
      <c r="DG296" s="49">
        <v>0</v>
      </c>
      <c r="DH296" s="48">
        <v>0</v>
      </c>
      <c r="DI296" s="49">
        <v>0</v>
      </c>
      <c r="DJ296" s="48">
        <v>0</v>
      </c>
      <c r="DK296" s="49">
        <v>0</v>
      </c>
      <c r="DL296" s="48">
        <v>0</v>
      </c>
      <c r="DM296" s="49">
        <v>0</v>
      </c>
      <c r="DN296" s="48">
        <v>0</v>
      </c>
      <c r="DO296" s="49">
        <v>0</v>
      </c>
      <c r="DP296" s="50">
        <v>0</v>
      </c>
      <c r="DQ296" s="3"/>
      <c r="DR296" s="34"/>
      <c r="DS296" s="3"/>
      <c r="DT296" s="47">
        <v>0</v>
      </c>
      <c r="DU296" s="48">
        <v>0</v>
      </c>
      <c r="DV296" s="49">
        <v>0</v>
      </c>
      <c r="DW296" s="48">
        <v>0</v>
      </c>
      <c r="DX296" s="49">
        <v>0</v>
      </c>
      <c r="DY296" s="48">
        <v>0</v>
      </c>
      <c r="DZ296" s="49">
        <v>0</v>
      </c>
      <c r="EA296" s="48">
        <v>0</v>
      </c>
      <c r="EB296" s="49">
        <v>0</v>
      </c>
      <c r="EC296" s="48">
        <v>0</v>
      </c>
      <c r="ED296" s="49">
        <v>0</v>
      </c>
      <c r="EE296" s="48">
        <v>0</v>
      </c>
      <c r="EF296" s="49">
        <v>0</v>
      </c>
      <c r="EG296" s="48">
        <v>0</v>
      </c>
      <c r="EH296" s="49">
        <v>0</v>
      </c>
      <c r="EI296" s="48">
        <v>0</v>
      </c>
      <c r="EJ296" s="49">
        <v>0</v>
      </c>
      <c r="EK296" s="48">
        <v>0</v>
      </c>
      <c r="EL296" s="49">
        <v>0</v>
      </c>
      <c r="EM296" s="48">
        <v>0</v>
      </c>
      <c r="EN296" s="49">
        <v>0</v>
      </c>
      <c r="EO296" s="48">
        <v>0</v>
      </c>
      <c r="EP296" s="49">
        <v>0</v>
      </c>
      <c r="EQ296" s="48">
        <v>0</v>
      </c>
      <c r="ER296" s="49">
        <v>0</v>
      </c>
      <c r="ES296" s="48">
        <v>0</v>
      </c>
      <c r="ET296" s="49">
        <v>0</v>
      </c>
      <c r="EU296" s="48">
        <v>0</v>
      </c>
      <c r="EV296" s="49">
        <v>0</v>
      </c>
      <c r="EW296" s="48">
        <v>0</v>
      </c>
      <c r="EX296" s="49">
        <v>0</v>
      </c>
      <c r="EY296" s="48">
        <v>0</v>
      </c>
      <c r="EZ296" s="49">
        <v>0</v>
      </c>
      <c r="FA296" s="48">
        <v>0</v>
      </c>
      <c r="FB296" s="49">
        <v>0</v>
      </c>
      <c r="FC296" s="50">
        <v>0</v>
      </c>
      <c r="FD296" s="3"/>
      <c r="FE296" s="35"/>
      <c r="FF296" s="3"/>
      <c r="FG296" s="36"/>
      <c r="FI296" s="51" t="b">
        <v>1</v>
      </c>
    </row>
    <row r="297" spans="2:165" hidden="1" outlineLevel="1">
      <c r="B297" s="52">
        <v>281</v>
      </c>
      <c r="C297" s="73" t="s">
        <v>50</v>
      </c>
      <c r="E297" s="54">
        <v>0</v>
      </c>
      <c r="F297" s="55">
        <v>0</v>
      </c>
      <c r="G297" s="56">
        <v>0</v>
      </c>
      <c r="H297" s="55">
        <v>0</v>
      </c>
      <c r="I297" s="56">
        <v>0</v>
      </c>
      <c r="J297" s="55">
        <v>0</v>
      </c>
      <c r="K297" s="56">
        <v>0</v>
      </c>
      <c r="L297" s="55">
        <v>0</v>
      </c>
      <c r="M297" s="56">
        <v>0</v>
      </c>
      <c r="N297" s="55">
        <v>0</v>
      </c>
      <c r="O297" s="56">
        <v>0</v>
      </c>
      <c r="P297" s="55">
        <v>0</v>
      </c>
      <c r="Q297" s="56">
        <v>0</v>
      </c>
      <c r="R297" s="55">
        <v>0</v>
      </c>
      <c r="S297" s="56">
        <v>0</v>
      </c>
      <c r="T297" s="55">
        <v>0</v>
      </c>
      <c r="U297" s="56">
        <v>0</v>
      </c>
      <c r="V297" s="55">
        <v>0</v>
      </c>
      <c r="W297" s="56">
        <v>0</v>
      </c>
      <c r="X297" s="55">
        <v>0</v>
      </c>
      <c r="Y297" s="56">
        <v>0</v>
      </c>
      <c r="Z297" s="55">
        <v>0</v>
      </c>
      <c r="AA297" s="56">
        <v>0</v>
      </c>
      <c r="AB297" s="55">
        <v>0</v>
      </c>
      <c r="AC297" s="56">
        <v>0</v>
      </c>
      <c r="AD297" s="55">
        <v>0</v>
      </c>
      <c r="AE297" s="56">
        <v>0</v>
      </c>
      <c r="AF297" s="55">
        <v>0</v>
      </c>
      <c r="AG297" s="56">
        <v>0</v>
      </c>
      <c r="AH297" s="55">
        <v>0</v>
      </c>
      <c r="AI297" s="56">
        <v>0</v>
      </c>
      <c r="AJ297" s="55">
        <v>0</v>
      </c>
      <c r="AK297" s="56">
        <v>0</v>
      </c>
      <c r="AL297" s="55">
        <v>0</v>
      </c>
      <c r="AM297" s="56">
        <v>0</v>
      </c>
      <c r="AN297" s="57">
        <v>0</v>
      </c>
      <c r="AO297" s="3"/>
      <c r="AP297" s="21"/>
      <c r="AQ297" s="3"/>
      <c r="AR297" s="54">
        <v>0</v>
      </c>
      <c r="AS297" s="55">
        <v>0</v>
      </c>
      <c r="AT297" s="56">
        <v>0</v>
      </c>
      <c r="AU297" s="55">
        <v>0</v>
      </c>
      <c r="AV297" s="56">
        <v>0</v>
      </c>
      <c r="AW297" s="55">
        <v>0</v>
      </c>
      <c r="AX297" s="56">
        <v>0</v>
      </c>
      <c r="AY297" s="55">
        <v>0</v>
      </c>
      <c r="AZ297" s="56">
        <v>0</v>
      </c>
      <c r="BA297" s="55">
        <v>0</v>
      </c>
      <c r="BB297" s="56">
        <v>0</v>
      </c>
      <c r="BC297" s="55">
        <v>0</v>
      </c>
      <c r="BD297" s="56">
        <v>0</v>
      </c>
      <c r="BE297" s="55">
        <v>0</v>
      </c>
      <c r="BF297" s="56">
        <v>0</v>
      </c>
      <c r="BG297" s="55">
        <v>0</v>
      </c>
      <c r="BH297" s="56">
        <v>0</v>
      </c>
      <c r="BI297" s="55">
        <v>0</v>
      </c>
      <c r="BJ297" s="56">
        <v>0</v>
      </c>
      <c r="BK297" s="55">
        <v>0</v>
      </c>
      <c r="BL297" s="56">
        <v>0</v>
      </c>
      <c r="BM297" s="55">
        <v>0</v>
      </c>
      <c r="BN297" s="56">
        <v>0</v>
      </c>
      <c r="BO297" s="55">
        <v>0</v>
      </c>
      <c r="BP297" s="56">
        <v>0</v>
      </c>
      <c r="BQ297" s="55">
        <v>0</v>
      </c>
      <c r="BR297" s="56">
        <v>0</v>
      </c>
      <c r="BS297" s="55">
        <v>0</v>
      </c>
      <c r="BT297" s="56">
        <v>0</v>
      </c>
      <c r="BU297" s="55">
        <v>0</v>
      </c>
      <c r="BV297" s="56">
        <v>0</v>
      </c>
      <c r="BW297" s="55">
        <v>0</v>
      </c>
      <c r="BX297" s="56">
        <v>0</v>
      </c>
      <c r="BY297" s="55">
        <v>0</v>
      </c>
      <c r="BZ297" s="56">
        <v>0</v>
      </c>
      <c r="CA297" s="57">
        <v>0</v>
      </c>
      <c r="CB297" s="3"/>
      <c r="CC297" s="32"/>
      <c r="CD297" s="3"/>
      <c r="CE297" s="33"/>
      <c r="CF297" s="3"/>
      <c r="CG297" s="54">
        <v>0</v>
      </c>
      <c r="CH297" s="55">
        <v>0</v>
      </c>
      <c r="CI297" s="56">
        <v>0</v>
      </c>
      <c r="CJ297" s="55">
        <v>0</v>
      </c>
      <c r="CK297" s="56">
        <v>0</v>
      </c>
      <c r="CL297" s="55">
        <v>0</v>
      </c>
      <c r="CM297" s="56">
        <v>0</v>
      </c>
      <c r="CN297" s="55">
        <v>0</v>
      </c>
      <c r="CO297" s="56">
        <v>0</v>
      </c>
      <c r="CP297" s="55">
        <v>0</v>
      </c>
      <c r="CQ297" s="56">
        <v>0</v>
      </c>
      <c r="CR297" s="55">
        <v>0</v>
      </c>
      <c r="CS297" s="56">
        <v>0</v>
      </c>
      <c r="CT297" s="55">
        <v>0</v>
      </c>
      <c r="CU297" s="56">
        <v>0</v>
      </c>
      <c r="CV297" s="55">
        <v>0</v>
      </c>
      <c r="CW297" s="56">
        <v>0</v>
      </c>
      <c r="CX297" s="55">
        <v>0</v>
      </c>
      <c r="CY297" s="56">
        <v>0</v>
      </c>
      <c r="CZ297" s="55">
        <v>0</v>
      </c>
      <c r="DA297" s="56">
        <v>0</v>
      </c>
      <c r="DB297" s="55">
        <v>0</v>
      </c>
      <c r="DC297" s="56">
        <v>0</v>
      </c>
      <c r="DD297" s="55">
        <v>0</v>
      </c>
      <c r="DE297" s="56">
        <v>0</v>
      </c>
      <c r="DF297" s="55">
        <v>0</v>
      </c>
      <c r="DG297" s="56">
        <v>0</v>
      </c>
      <c r="DH297" s="55">
        <v>0</v>
      </c>
      <c r="DI297" s="56">
        <v>0</v>
      </c>
      <c r="DJ297" s="55">
        <v>0</v>
      </c>
      <c r="DK297" s="56">
        <v>0</v>
      </c>
      <c r="DL297" s="55">
        <v>0</v>
      </c>
      <c r="DM297" s="56">
        <v>0</v>
      </c>
      <c r="DN297" s="55">
        <v>0</v>
      </c>
      <c r="DO297" s="56">
        <v>0</v>
      </c>
      <c r="DP297" s="57">
        <v>0</v>
      </c>
      <c r="DQ297" s="3"/>
      <c r="DR297" s="34"/>
      <c r="DS297" s="3"/>
      <c r="DT297" s="54">
        <v>0</v>
      </c>
      <c r="DU297" s="55">
        <v>0</v>
      </c>
      <c r="DV297" s="56">
        <v>0</v>
      </c>
      <c r="DW297" s="55">
        <v>0</v>
      </c>
      <c r="DX297" s="56">
        <v>0</v>
      </c>
      <c r="DY297" s="55">
        <v>0</v>
      </c>
      <c r="DZ297" s="56">
        <v>0</v>
      </c>
      <c r="EA297" s="55">
        <v>0</v>
      </c>
      <c r="EB297" s="56">
        <v>0</v>
      </c>
      <c r="EC297" s="55">
        <v>0</v>
      </c>
      <c r="ED297" s="56">
        <v>0</v>
      </c>
      <c r="EE297" s="55">
        <v>0</v>
      </c>
      <c r="EF297" s="56">
        <v>0</v>
      </c>
      <c r="EG297" s="55">
        <v>0</v>
      </c>
      <c r="EH297" s="56">
        <v>0</v>
      </c>
      <c r="EI297" s="55">
        <v>0</v>
      </c>
      <c r="EJ297" s="56">
        <v>0</v>
      </c>
      <c r="EK297" s="55">
        <v>0</v>
      </c>
      <c r="EL297" s="56">
        <v>0</v>
      </c>
      <c r="EM297" s="55">
        <v>0</v>
      </c>
      <c r="EN297" s="56">
        <v>0</v>
      </c>
      <c r="EO297" s="55">
        <v>0</v>
      </c>
      <c r="EP297" s="56">
        <v>0</v>
      </c>
      <c r="EQ297" s="55">
        <v>0</v>
      </c>
      <c r="ER297" s="56">
        <v>0</v>
      </c>
      <c r="ES297" s="55">
        <v>0</v>
      </c>
      <c r="ET297" s="56">
        <v>0</v>
      </c>
      <c r="EU297" s="55">
        <v>0</v>
      </c>
      <c r="EV297" s="56">
        <v>0</v>
      </c>
      <c r="EW297" s="55">
        <v>0</v>
      </c>
      <c r="EX297" s="56">
        <v>0</v>
      </c>
      <c r="EY297" s="55">
        <v>0</v>
      </c>
      <c r="EZ297" s="56">
        <v>0</v>
      </c>
      <c r="FA297" s="55">
        <v>0</v>
      </c>
      <c r="FB297" s="56">
        <v>0</v>
      </c>
      <c r="FC297" s="57">
        <v>0</v>
      </c>
      <c r="FD297" s="3"/>
      <c r="FE297" s="35"/>
      <c r="FF297" s="3"/>
      <c r="FG297" s="36"/>
      <c r="FI297" s="58" t="b">
        <v>1</v>
      </c>
    </row>
    <row r="298" spans="2:165" hidden="1" outlineLevel="1">
      <c r="B298" s="45">
        <v>282</v>
      </c>
      <c r="C298" s="74" t="s">
        <v>51</v>
      </c>
      <c r="E298" s="47">
        <v>0</v>
      </c>
      <c r="F298" s="48">
        <v>0</v>
      </c>
      <c r="G298" s="49">
        <v>0</v>
      </c>
      <c r="H298" s="48">
        <v>0</v>
      </c>
      <c r="I298" s="49">
        <v>0</v>
      </c>
      <c r="J298" s="48">
        <v>0</v>
      </c>
      <c r="K298" s="49">
        <v>0</v>
      </c>
      <c r="L298" s="48">
        <v>0</v>
      </c>
      <c r="M298" s="49">
        <v>0</v>
      </c>
      <c r="N298" s="48">
        <v>0</v>
      </c>
      <c r="O298" s="49">
        <v>0</v>
      </c>
      <c r="P298" s="48">
        <v>0</v>
      </c>
      <c r="Q298" s="49">
        <v>0</v>
      </c>
      <c r="R298" s="48">
        <v>0</v>
      </c>
      <c r="S298" s="49">
        <v>0</v>
      </c>
      <c r="T298" s="48">
        <v>0</v>
      </c>
      <c r="U298" s="49">
        <v>0</v>
      </c>
      <c r="V298" s="48">
        <v>0</v>
      </c>
      <c r="W298" s="49">
        <v>0</v>
      </c>
      <c r="X298" s="48">
        <v>0</v>
      </c>
      <c r="Y298" s="49">
        <v>0</v>
      </c>
      <c r="Z298" s="48">
        <v>0</v>
      </c>
      <c r="AA298" s="49">
        <v>0</v>
      </c>
      <c r="AB298" s="48">
        <v>0</v>
      </c>
      <c r="AC298" s="49">
        <v>0</v>
      </c>
      <c r="AD298" s="48">
        <v>0</v>
      </c>
      <c r="AE298" s="49">
        <v>0</v>
      </c>
      <c r="AF298" s="48">
        <v>0</v>
      </c>
      <c r="AG298" s="49">
        <v>0</v>
      </c>
      <c r="AH298" s="48">
        <v>0</v>
      </c>
      <c r="AI298" s="49">
        <v>0</v>
      </c>
      <c r="AJ298" s="48">
        <v>0</v>
      </c>
      <c r="AK298" s="49">
        <v>0</v>
      </c>
      <c r="AL298" s="48">
        <v>0</v>
      </c>
      <c r="AM298" s="49">
        <v>0</v>
      </c>
      <c r="AN298" s="50">
        <v>0</v>
      </c>
      <c r="AO298" s="3"/>
      <c r="AP298" s="21"/>
      <c r="AQ298" s="3"/>
      <c r="AR298" s="47">
        <v>0</v>
      </c>
      <c r="AS298" s="48">
        <v>0</v>
      </c>
      <c r="AT298" s="49">
        <v>0</v>
      </c>
      <c r="AU298" s="48">
        <v>0</v>
      </c>
      <c r="AV298" s="49">
        <v>0</v>
      </c>
      <c r="AW298" s="48">
        <v>0</v>
      </c>
      <c r="AX298" s="49">
        <v>0</v>
      </c>
      <c r="AY298" s="48">
        <v>0</v>
      </c>
      <c r="AZ298" s="49">
        <v>0</v>
      </c>
      <c r="BA298" s="48">
        <v>0</v>
      </c>
      <c r="BB298" s="49">
        <v>0</v>
      </c>
      <c r="BC298" s="48">
        <v>0</v>
      </c>
      <c r="BD298" s="49">
        <v>0</v>
      </c>
      <c r="BE298" s="48">
        <v>0</v>
      </c>
      <c r="BF298" s="49">
        <v>0</v>
      </c>
      <c r="BG298" s="48">
        <v>0</v>
      </c>
      <c r="BH298" s="49">
        <v>0</v>
      </c>
      <c r="BI298" s="48">
        <v>0</v>
      </c>
      <c r="BJ298" s="49">
        <v>0</v>
      </c>
      <c r="BK298" s="48">
        <v>0</v>
      </c>
      <c r="BL298" s="49">
        <v>0</v>
      </c>
      <c r="BM298" s="48">
        <v>0</v>
      </c>
      <c r="BN298" s="49">
        <v>0</v>
      </c>
      <c r="BO298" s="48">
        <v>0</v>
      </c>
      <c r="BP298" s="49">
        <v>0</v>
      </c>
      <c r="BQ298" s="48">
        <v>0</v>
      </c>
      <c r="BR298" s="49">
        <v>0</v>
      </c>
      <c r="BS298" s="48">
        <v>0</v>
      </c>
      <c r="BT298" s="49">
        <v>0</v>
      </c>
      <c r="BU298" s="48">
        <v>0</v>
      </c>
      <c r="BV298" s="49">
        <v>0</v>
      </c>
      <c r="BW298" s="48">
        <v>0</v>
      </c>
      <c r="BX298" s="49">
        <v>0</v>
      </c>
      <c r="BY298" s="48">
        <v>0</v>
      </c>
      <c r="BZ298" s="49">
        <v>0</v>
      </c>
      <c r="CA298" s="50">
        <v>0</v>
      </c>
      <c r="CB298" s="3"/>
      <c r="CC298" s="32"/>
      <c r="CD298" s="3"/>
      <c r="CE298" s="33"/>
      <c r="CF298" s="3"/>
      <c r="CG298" s="47">
        <v>0</v>
      </c>
      <c r="CH298" s="48">
        <v>0</v>
      </c>
      <c r="CI298" s="49">
        <v>0</v>
      </c>
      <c r="CJ298" s="48">
        <v>0</v>
      </c>
      <c r="CK298" s="49">
        <v>0</v>
      </c>
      <c r="CL298" s="48">
        <v>0</v>
      </c>
      <c r="CM298" s="49">
        <v>0</v>
      </c>
      <c r="CN298" s="48">
        <v>0</v>
      </c>
      <c r="CO298" s="49">
        <v>0</v>
      </c>
      <c r="CP298" s="48">
        <v>0</v>
      </c>
      <c r="CQ298" s="49">
        <v>0</v>
      </c>
      <c r="CR298" s="48">
        <v>0</v>
      </c>
      <c r="CS298" s="49">
        <v>0</v>
      </c>
      <c r="CT298" s="48">
        <v>0</v>
      </c>
      <c r="CU298" s="49">
        <v>0</v>
      </c>
      <c r="CV298" s="48">
        <v>0</v>
      </c>
      <c r="CW298" s="49">
        <v>0</v>
      </c>
      <c r="CX298" s="48">
        <v>0</v>
      </c>
      <c r="CY298" s="49">
        <v>0</v>
      </c>
      <c r="CZ298" s="48">
        <v>0</v>
      </c>
      <c r="DA298" s="49">
        <v>0</v>
      </c>
      <c r="DB298" s="48">
        <v>0</v>
      </c>
      <c r="DC298" s="49">
        <v>0</v>
      </c>
      <c r="DD298" s="48">
        <v>0</v>
      </c>
      <c r="DE298" s="49">
        <v>0</v>
      </c>
      <c r="DF298" s="48">
        <v>0</v>
      </c>
      <c r="DG298" s="49">
        <v>0</v>
      </c>
      <c r="DH298" s="48">
        <v>0</v>
      </c>
      <c r="DI298" s="49">
        <v>0</v>
      </c>
      <c r="DJ298" s="48">
        <v>0</v>
      </c>
      <c r="DK298" s="49">
        <v>0</v>
      </c>
      <c r="DL298" s="48">
        <v>0</v>
      </c>
      <c r="DM298" s="49">
        <v>0</v>
      </c>
      <c r="DN298" s="48">
        <v>0</v>
      </c>
      <c r="DO298" s="49">
        <v>0</v>
      </c>
      <c r="DP298" s="50">
        <v>0</v>
      </c>
      <c r="DQ298" s="3"/>
      <c r="DR298" s="34"/>
      <c r="DS298" s="3"/>
      <c r="DT298" s="47">
        <v>0</v>
      </c>
      <c r="DU298" s="48">
        <v>0</v>
      </c>
      <c r="DV298" s="49">
        <v>0</v>
      </c>
      <c r="DW298" s="48">
        <v>0</v>
      </c>
      <c r="DX298" s="49">
        <v>0</v>
      </c>
      <c r="DY298" s="48">
        <v>0</v>
      </c>
      <c r="DZ298" s="49">
        <v>0</v>
      </c>
      <c r="EA298" s="48">
        <v>0</v>
      </c>
      <c r="EB298" s="49">
        <v>0</v>
      </c>
      <c r="EC298" s="48">
        <v>0</v>
      </c>
      <c r="ED298" s="49">
        <v>0</v>
      </c>
      <c r="EE298" s="48">
        <v>0</v>
      </c>
      <c r="EF298" s="49">
        <v>0</v>
      </c>
      <c r="EG298" s="48">
        <v>0</v>
      </c>
      <c r="EH298" s="49">
        <v>0</v>
      </c>
      <c r="EI298" s="48">
        <v>0</v>
      </c>
      <c r="EJ298" s="49">
        <v>0</v>
      </c>
      <c r="EK298" s="48">
        <v>0</v>
      </c>
      <c r="EL298" s="49">
        <v>0</v>
      </c>
      <c r="EM298" s="48">
        <v>0</v>
      </c>
      <c r="EN298" s="49">
        <v>0</v>
      </c>
      <c r="EO298" s="48">
        <v>0</v>
      </c>
      <c r="EP298" s="49">
        <v>0</v>
      </c>
      <c r="EQ298" s="48">
        <v>0</v>
      </c>
      <c r="ER298" s="49">
        <v>0</v>
      </c>
      <c r="ES298" s="48">
        <v>0</v>
      </c>
      <c r="ET298" s="49">
        <v>0</v>
      </c>
      <c r="EU298" s="48">
        <v>0</v>
      </c>
      <c r="EV298" s="49">
        <v>0</v>
      </c>
      <c r="EW298" s="48">
        <v>0</v>
      </c>
      <c r="EX298" s="49">
        <v>0</v>
      </c>
      <c r="EY298" s="48">
        <v>0</v>
      </c>
      <c r="EZ298" s="49">
        <v>0</v>
      </c>
      <c r="FA298" s="48">
        <v>0</v>
      </c>
      <c r="FB298" s="49">
        <v>0</v>
      </c>
      <c r="FC298" s="50">
        <v>0</v>
      </c>
      <c r="FD298" s="3"/>
      <c r="FE298" s="35"/>
      <c r="FF298" s="3"/>
      <c r="FG298" s="36"/>
      <c r="FI298" s="51" t="b">
        <v>1</v>
      </c>
    </row>
    <row r="299" spans="2:165" hidden="1" outlineLevel="1">
      <c r="B299" s="52">
        <v>283</v>
      </c>
      <c r="C299" s="73" t="s">
        <v>52</v>
      </c>
      <c r="E299" s="54">
        <v>0</v>
      </c>
      <c r="F299" s="55">
        <v>0</v>
      </c>
      <c r="G299" s="56">
        <v>0</v>
      </c>
      <c r="H299" s="55">
        <v>0</v>
      </c>
      <c r="I299" s="56">
        <v>0</v>
      </c>
      <c r="J299" s="55">
        <v>0</v>
      </c>
      <c r="K299" s="56">
        <v>0</v>
      </c>
      <c r="L299" s="55">
        <v>0</v>
      </c>
      <c r="M299" s="56">
        <v>0</v>
      </c>
      <c r="N299" s="55">
        <v>0</v>
      </c>
      <c r="O299" s="56">
        <v>0</v>
      </c>
      <c r="P299" s="55">
        <v>0</v>
      </c>
      <c r="Q299" s="56">
        <v>0</v>
      </c>
      <c r="R299" s="55">
        <v>0</v>
      </c>
      <c r="S299" s="56">
        <v>0</v>
      </c>
      <c r="T299" s="55">
        <v>0</v>
      </c>
      <c r="U299" s="56">
        <v>0</v>
      </c>
      <c r="V299" s="55">
        <v>0</v>
      </c>
      <c r="W299" s="56">
        <v>0</v>
      </c>
      <c r="X299" s="55">
        <v>0</v>
      </c>
      <c r="Y299" s="56">
        <v>0</v>
      </c>
      <c r="Z299" s="55">
        <v>0</v>
      </c>
      <c r="AA299" s="56">
        <v>0</v>
      </c>
      <c r="AB299" s="55">
        <v>0</v>
      </c>
      <c r="AC299" s="56">
        <v>0</v>
      </c>
      <c r="AD299" s="55">
        <v>0</v>
      </c>
      <c r="AE299" s="56">
        <v>0</v>
      </c>
      <c r="AF299" s="55">
        <v>0</v>
      </c>
      <c r="AG299" s="56">
        <v>0</v>
      </c>
      <c r="AH299" s="55">
        <v>0</v>
      </c>
      <c r="AI299" s="56">
        <v>0</v>
      </c>
      <c r="AJ299" s="55">
        <v>0</v>
      </c>
      <c r="AK299" s="56">
        <v>0</v>
      </c>
      <c r="AL299" s="55">
        <v>0</v>
      </c>
      <c r="AM299" s="56">
        <v>0</v>
      </c>
      <c r="AN299" s="57">
        <v>0</v>
      </c>
      <c r="AO299" s="3"/>
      <c r="AP299" s="21"/>
      <c r="AQ299" s="3"/>
      <c r="AR299" s="54">
        <v>0</v>
      </c>
      <c r="AS299" s="55">
        <v>0</v>
      </c>
      <c r="AT299" s="56">
        <v>0</v>
      </c>
      <c r="AU299" s="55">
        <v>0</v>
      </c>
      <c r="AV299" s="56">
        <v>0</v>
      </c>
      <c r="AW299" s="55">
        <v>0</v>
      </c>
      <c r="AX299" s="56">
        <v>0</v>
      </c>
      <c r="AY299" s="55">
        <v>0</v>
      </c>
      <c r="AZ299" s="56">
        <v>0</v>
      </c>
      <c r="BA299" s="55">
        <v>0</v>
      </c>
      <c r="BB299" s="56">
        <v>0</v>
      </c>
      <c r="BC299" s="55">
        <v>0</v>
      </c>
      <c r="BD299" s="56">
        <v>0</v>
      </c>
      <c r="BE299" s="55">
        <v>0</v>
      </c>
      <c r="BF299" s="56">
        <v>0</v>
      </c>
      <c r="BG299" s="55">
        <v>0</v>
      </c>
      <c r="BH299" s="56">
        <v>0</v>
      </c>
      <c r="BI299" s="55">
        <v>0</v>
      </c>
      <c r="BJ299" s="56">
        <v>0</v>
      </c>
      <c r="BK299" s="55">
        <v>0</v>
      </c>
      <c r="BL299" s="56">
        <v>0</v>
      </c>
      <c r="BM299" s="55">
        <v>0</v>
      </c>
      <c r="BN299" s="56">
        <v>0</v>
      </c>
      <c r="BO299" s="55">
        <v>0</v>
      </c>
      <c r="BP299" s="56">
        <v>0</v>
      </c>
      <c r="BQ299" s="55">
        <v>0</v>
      </c>
      <c r="BR299" s="56">
        <v>0</v>
      </c>
      <c r="BS299" s="55">
        <v>0</v>
      </c>
      <c r="BT299" s="56">
        <v>0</v>
      </c>
      <c r="BU299" s="55">
        <v>0</v>
      </c>
      <c r="BV299" s="56">
        <v>0</v>
      </c>
      <c r="BW299" s="55">
        <v>0</v>
      </c>
      <c r="BX299" s="56">
        <v>0</v>
      </c>
      <c r="BY299" s="55">
        <v>0</v>
      </c>
      <c r="BZ299" s="56">
        <v>0</v>
      </c>
      <c r="CA299" s="57">
        <v>0</v>
      </c>
      <c r="CB299" s="3"/>
      <c r="CC299" s="32"/>
      <c r="CD299" s="3"/>
      <c r="CE299" s="33"/>
      <c r="CF299" s="3"/>
      <c r="CG299" s="54">
        <v>0</v>
      </c>
      <c r="CH299" s="55">
        <v>0</v>
      </c>
      <c r="CI299" s="56">
        <v>0</v>
      </c>
      <c r="CJ299" s="55">
        <v>0</v>
      </c>
      <c r="CK299" s="56">
        <v>0</v>
      </c>
      <c r="CL299" s="55">
        <v>0</v>
      </c>
      <c r="CM299" s="56">
        <v>0</v>
      </c>
      <c r="CN299" s="55">
        <v>0</v>
      </c>
      <c r="CO299" s="56">
        <v>0</v>
      </c>
      <c r="CP299" s="55">
        <v>0</v>
      </c>
      <c r="CQ299" s="56">
        <v>0</v>
      </c>
      <c r="CR299" s="55">
        <v>0</v>
      </c>
      <c r="CS299" s="56">
        <v>0</v>
      </c>
      <c r="CT299" s="55">
        <v>0</v>
      </c>
      <c r="CU299" s="56">
        <v>0</v>
      </c>
      <c r="CV299" s="55">
        <v>0</v>
      </c>
      <c r="CW299" s="56">
        <v>0</v>
      </c>
      <c r="CX299" s="55">
        <v>0</v>
      </c>
      <c r="CY299" s="56">
        <v>0</v>
      </c>
      <c r="CZ299" s="55">
        <v>0</v>
      </c>
      <c r="DA299" s="56">
        <v>0</v>
      </c>
      <c r="DB299" s="55">
        <v>0</v>
      </c>
      <c r="DC299" s="56">
        <v>0</v>
      </c>
      <c r="DD299" s="55">
        <v>0</v>
      </c>
      <c r="DE299" s="56">
        <v>0</v>
      </c>
      <c r="DF299" s="55">
        <v>0</v>
      </c>
      <c r="DG299" s="56">
        <v>0</v>
      </c>
      <c r="DH299" s="55">
        <v>0</v>
      </c>
      <c r="DI299" s="56">
        <v>0</v>
      </c>
      <c r="DJ299" s="55">
        <v>0</v>
      </c>
      <c r="DK299" s="56">
        <v>0</v>
      </c>
      <c r="DL299" s="55">
        <v>0</v>
      </c>
      <c r="DM299" s="56">
        <v>0</v>
      </c>
      <c r="DN299" s="55">
        <v>0</v>
      </c>
      <c r="DO299" s="56">
        <v>0</v>
      </c>
      <c r="DP299" s="57">
        <v>0</v>
      </c>
      <c r="DQ299" s="3"/>
      <c r="DR299" s="34"/>
      <c r="DS299" s="3"/>
      <c r="DT299" s="54">
        <v>0</v>
      </c>
      <c r="DU299" s="55">
        <v>0</v>
      </c>
      <c r="DV299" s="56">
        <v>0</v>
      </c>
      <c r="DW299" s="55">
        <v>0</v>
      </c>
      <c r="DX299" s="56">
        <v>0</v>
      </c>
      <c r="DY299" s="55">
        <v>0</v>
      </c>
      <c r="DZ299" s="56">
        <v>0</v>
      </c>
      <c r="EA299" s="55">
        <v>0</v>
      </c>
      <c r="EB299" s="56">
        <v>0</v>
      </c>
      <c r="EC299" s="55">
        <v>0</v>
      </c>
      <c r="ED299" s="56">
        <v>0</v>
      </c>
      <c r="EE299" s="55">
        <v>0</v>
      </c>
      <c r="EF299" s="56">
        <v>0</v>
      </c>
      <c r="EG299" s="55">
        <v>0</v>
      </c>
      <c r="EH299" s="56">
        <v>0</v>
      </c>
      <c r="EI299" s="55">
        <v>0</v>
      </c>
      <c r="EJ299" s="56">
        <v>0</v>
      </c>
      <c r="EK299" s="55">
        <v>0</v>
      </c>
      <c r="EL299" s="56">
        <v>0</v>
      </c>
      <c r="EM299" s="55">
        <v>0</v>
      </c>
      <c r="EN299" s="56">
        <v>0</v>
      </c>
      <c r="EO299" s="55">
        <v>0</v>
      </c>
      <c r="EP299" s="56">
        <v>0</v>
      </c>
      <c r="EQ299" s="55">
        <v>0</v>
      </c>
      <c r="ER299" s="56">
        <v>0</v>
      </c>
      <c r="ES299" s="55">
        <v>0</v>
      </c>
      <c r="ET299" s="56">
        <v>0</v>
      </c>
      <c r="EU299" s="55">
        <v>0</v>
      </c>
      <c r="EV299" s="56">
        <v>0</v>
      </c>
      <c r="EW299" s="55">
        <v>0</v>
      </c>
      <c r="EX299" s="56">
        <v>0</v>
      </c>
      <c r="EY299" s="55">
        <v>0</v>
      </c>
      <c r="EZ299" s="56">
        <v>0</v>
      </c>
      <c r="FA299" s="55">
        <v>0</v>
      </c>
      <c r="FB299" s="56">
        <v>0</v>
      </c>
      <c r="FC299" s="57">
        <v>0</v>
      </c>
      <c r="FD299" s="3"/>
      <c r="FE299" s="35"/>
      <c r="FF299" s="3"/>
      <c r="FG299" s="36"/>
      <c r="FI299" s="58" t="b">
        <v>1</v>
      </c>
    </row>
    <row r="300" spans="2:165" hidden="1" outlineLevel="1">
      <c r="B300" s="45">
        <v>284</v>
      </c>
      <c r="C300" s="74" t="s">
        <v>53</v>
      </c>
      <c r="E300" s="47">
        <v>0</v>
      </c>
      <c r="F300" s="48">
        <v>0</v>
      </c>
      <c r="G300" s="49">
        <v>0</v>
      </c>
      <c r="H300" s="48">
        <v>0</v>
      </c>
      <c r="I300" s="49">
        <v>0</v>
      </c>
      <c r="J300" s="48">
        <v>0</v>
      </c>
      <c r="K300" s="49">
        <v>0</v>
      </c>
      <c r="L300" s="48">
        <v>0</v>
      </c>
      <c r="M300" s="49">
        <v>0</v>
      </c>
      <c r="N300" s="48">
        <v>0</v>
      </c>
      <c r="O300" s="49">
        <v>0</v>
      </c>
      <c r="P300" s="48">
        <v>0</v>
      </c>
      <c r="Q300" s="49">
        <v>0</v>
      </c>
      <c r="R300" s="48">
        <v>0</v>
      </c>
      <c r="S300" s="49">
        <v>0</v>
      </c>
      <c r="T300" s="48">
        <v>0</v>
      </c>
      <c r="U300" s="49">
        <v>0</v>
      </c>
      <c r="V300" s="48">
        <v>0</v>
      </c>
      <c r="W300" s="49">
        <v>0</v>
      </c>
      <c r="X300" s="48">
        <v>0</v>
      </c>
      <c r="Y300" s="49">
        <v>0</v>
      </c>
      <c r="Z300" s="48">
        <v>0</v>
      </c>
      <c r="AA300" s="49">
        <v>0</v>
      </c>
      <c r="AB300" s="48">
        <v>0</v>
      </c>
      <c r="AC300" s="49">
        <v>0</v>
      </c>
      <c r="AD300" s="48">
        <v>0</v>
      </c>
      <c r="AE300" s="49">
        <v>0</v>
      </c>
      <c r="AF300" s="48">
        <v>0</v>
      </c>
      <c r="AG300" s="49">
        <v>0</v>
      </c>
      <c r="AH300" s="48">
        <v>0</v>
      </c>
      <c r="AI300" s="49">
        <v>0</v>
      </c>
      <c r="AJ300" s="48">
        <v>0</v>
      </c>
      <c r="AK300" s="49">
        <v>0</v>
      </c>
      <c r="AL300" s="48">
        <v>0</v>
      </c>
      <c r="AM300" s="49">
        <v>0</v>
      </c>
      <c r="AN300" s="50">
        <v>0</v>
      </c>
      <c r="AO300" s="3"/>
      <c r="AP300" s="21"/>
      <c r="AQ300" s="3"/>
      <c r="AR300" s="47">
        <v>0</v>
      </c>
      <c r="AS300" s="48">
        <v>0</v>
      </c>
      <c r="AT300" s="49">
        <v>0</v>
      </c>
      <c r="AU300" s="48">
        <v>0</v>
      </c>
      <c r="AV300" s="49">
        <v>0</v>
      </c>
      <c r="AW300" s="48">
        <v>0</v>
      </c>
      <c r="AX300" s="49">
        <v>0</v>
      </c>
      <c r="AY300" s="48">
        <v>0</v>
      </c>
      <c r="AZ300" s="49">
        <v>0</v>
      </c>
      <c r="BA300" s="48">
        <v>0</v>
      </c>
      <c r="BB300" s="49">
        <v>0</v>
      </c>
      <c r="BC300" s="48">
        <v>0</v>
      </c>
      <c r="BD300" s="49">
        <v>0</v>
      </c>
      <c r="BE300" s="48">
        <v>0</v>
      </c>
      <c r="BF300" s="49">
        <v>0</v>
      </c>
      <c r="BG300" s="48">
        <v>0</v>
      </c>
      <c r="BH300" s="49">
        <v>0</v>
      </c>
      <c r="BI300" s="48">
        <v>0</v>
      </c>
      <c r="BJ300" s="49">
        <v>0</v>
      </c>
      <c r="BK300" s="48">
        <v>0</v>
      </c>
      <c r="BL300" s="49">
        <v>0</v>
      </c>
      <c r="BM300" s="48">
        <v>0</v>
      </c>
      <c r="BN300" s="49">
        <v>0</v>
      </c>
      <c r="BO300" s="48">
        <v>0</v>
      </c>
      <c r="BP300" s="49">
        <v>0</v>
      </c>
      <c r="BQ300" s="48">
        <v>0</v>
      </c>
      <c r="BR300" s="49">
        <v>0</v>
      </c>
      <c r="BS300" s="48">
        <v>0</v>
      </c>
      <c r="BT300" s="49">
        <v>0</v>
      </c>
      <c r="BU300" s="48">
        <v>0</v>
      </c>
      <c r="BV300" s="49">
        <v>0</v>
      </c>
      <c r="BW300" s="48">
        <v>0</v>
      </c>
      <c r="BX300" s="49">
        <v>0</v>
      </c>
      <c r="BY300" s="48">
        <v>0</v>
      </c>
      <c r="BZ300" s="49">
        <v>0</v>
      </c>
      <c r="CA300" s="50">
        <v>0</v>
      </c>
      <c r="CB300" s="3"/>
      <c r="CC300" s="32"/>
      <c r="CD300" s="3"/>
      <c r="CE300" s="33"/>
      <c r="CF300" s="3"/>
      <c r="CG300" s="47">
        <v>0</v>
      </c>
      <c r="CH300" s="48">
        <v>0</v>
      </c>
      <c r="CI300" s="49">
        <v>0</v>
      </c>
      <c r="CJ300" s="48">
        <v>0</v>
      </c>
      <c r="CK300" s="49">
        <v>0</v>
      </c>
      <c r="CL300" s="48">
        <v>0</v>
      </c>
      <c r="CM300" s="49">
        <v>0</v>
      </c>
      <c r="CN300" s="48">
        <v>0</v>
      </c>
      <c r="CO300" s="49">
        <v>0</v>
      </c>
      <c r="CP300" s="48">
        <v>0</v>
      </c>
      <c r="CQ300" s="49">
        <v>0</v>
      </c>
      <c r="CR300" s="48">
        <v>0</v>
      </c>
      <c r="CS300" s="49">
        <v>0</v>
      </c>
      <c r="CT300" s="48">
        <v>0</v>
      </c>
      <c r="CU300" s="49">
        <v>0</v>
      </c>
      <c r="CV300" s="48">
        <v>0</v>
      </c>
      <c r="CW300" s="49">
        <v>0</v>
      </c>
      <c r="CX300" s="48">
        <v>0</v>
      </c>
      <c r="CY300" s="49">
        <v>0</v>
      </c>
      <c r="CZ300" s="48">
        <v>0</v>
      </c>
      <c r="DA300" s="49">
        <v>0</v>
      </c>
      <c r="DB300" s="48">
        <v>0</v>
      </c>
      <c r="DC300" s="49">
        <v>0</v>
      </c>
      <c r="DD300" s="48">
        <v>0</v>
      </c>
      <c r="DE300" s="49">
        <v>0</v>
      </c>
      <c r="DF300" s="48">
        <v>0</v>
      </c>
      <c r="DG300" s="49">
        <v>0</v>
      </c>
      <c r="DH300" s="48">
        <v>0</v>
      </c>
      <c r="DI300" s="49">
        <v>0</v>
      </c>
      <c r="DJ300" s="48">
        <v>0</v>
      </c>
      <c r="DK300" s="49">
        <v>0</v>
      </c>
      <c r="DL300" s="48">
        <v>0</v>
      </c>
      <c r="DM300" s="49">
        <v>0</v>
      </c>
      <c r="DN300" s="48">
        <v>0</v>
      </c>
      <c r="DO300" s="49">
        <v>0</v>
      </c>
      <c r="DP300" s="50">
        <v>0</v>
      </c>
      <c r="DQ300" s="3"/>
      <c r="DR300" s="34"/>
      <c r="DS300" s="3"/>
      <c r="DT300" s="47">
        <v>0</v>
      </c>
      <c r="DU300" s="48">
        <v>0</v>
      </c>
      <c r="DV300" s="49">
        <v>0</v>
      </c>
      <c r="DW300" s="48">
        <v>0</v>
      </c>
      <c r="DX300" s="49">
        <v>0</v>
      </c>
      <c r="DY300" s="48">
        <v>0</v>
      </c>
      <c r="DZ300" s="49">
        <v>0</v>
      </c>
      <c r="EA300" s="48">
        <v>0</v>
      </c>
      <c r="EB300" s="49">
        <v>0</v>
      </c>
      <c r="EC300" s="48">
        <v>0</v>
      </c>
      <c r="ED300" s="49">
        <v>0</v>
      </c>
      <c r="EE300" s="48">
        <v>0</v>
      </c>
      <c r="EF300" s="49">
        <v>0</v>
      </c>
      <c r="EG300" s="48">
        <v>0</v>
      </c>
      <c r="EH300" s="49">
        <v>0</v>
      </c>
      <c r="EI300" s="48">
        <v>0</v>
      </c>
      <c r="EJ300" s="49">
        <v>0</v>
      </c>
      <c r="EK300" s="48">
        <v>0</v>
      </c>
      <c r="EL300" s="49">
        <v>0</v>
      </c>
      <c r="EM300" s="48">
        <v>0</v>
      </c>
      <c r="EN300" s="49">
        <v>0</v>
      </c>
      <c r="EO300" s="48">
        <v>0</v>
      </c>
      <c r="EP300" s="49">
        <v>0</v>
      </c>
      <c r="EQ300" s="48">
        <v>0</v>
      </c>
      <c r="ER300" s="49">
        <v>0</v>
      </c>
      <c r="ES300" s="48">
        <v>0</v>
      </c>
      <c r="ET300" s="49">
        <v>0</v>
      </c>
      <c r="EU300" s="48">
        <v>0</v>
      </c>
      <c r="EV300" s="49">
        <v>0</v>
      </c>
      <c r="EW300" s="48">
        <v>0</v>
      </c>
      <c r="EX300" s="49">
        <v>0</v>
      </c>
      <c r="EY300" s="48">
        <v>0</v>
      </c>
      <c r="EZ300" s="49">
        <v>0</v>
      </c>
      <c r="FA300" s="48">
        <v>0</v>
      </c>
      <c r="FB300" s="49">
        <v>0</v>
      </c>
      <c r="FC300" s="50">
        <v>0</v>
      </c>
      <c r="FD300" s="3"/>
      <c r="FE300" s="35"/>
      <c r="FF300" s="3"/>
      <c r="FG300" s="36"/>
      <c r="FI300" s="51" t="b">
        <v>1</v>
      </c>
    </row>
    <row r="301" spans="2:165" hidden="1" outlineLevel="1">
      <c r="B301" s="52">
        <v>285</v>
      </c>
      <c r="C301" s="73" t="s">
        <v>54</v>
      </c>
      <c r="E301" s="54">
        <v>0</v>
      </c>
      <c r="F301" s="55">
        <v>0</v>
      </c>
      <c r="G301" s="56">
        <v>0</v>
      </c>
      <c r="H301" s="55">
        <v>0</v>
      </c>
      <c r="I301" s="56">
        <v>0</v>
      </c>
      <c r="J301" s="55">
        <v>0</v>
      </c>
      <c r="K301" s="56">
        <v>0</v>
      </c>
      <c r="L301" s="55">
        <v>0</v>
      </c>
      <c r="M301" s="56">
        <v>0</v>
      </c>
      <c r="N301" s="55">
        <v>0</v>
      </c>
      <c r="O301" s="56">
        <v>0</v>
      </c>
      <c r="P301" s="55">
        <v>0</v>
      </c>
      <c r="Q301" s="56">
        <v>0</v>
      </c>
      <c r="R301" s="55">
        <v>0</v>
      </c>
      <c r="S301" s="56">
        <v>0</v>
      </c>
      <c r="T301" s="55">
        <v>0</v>
      </c>
      <c r="U301" s="56">
        <v>0</v>
      </c>
      <c r="V301" s="55">
        <v>0</v>
      </c>
      <c r="W301" s="56">
        <v>0</v>
      </c>
      <c r="X301" s="55">
        <v>0</v>
      </c>
      <c r="Y301" s="56">
        <v>0</v>
      </c>
      <c r="Z301" s="55">
        <v>0</v>
      </c>
      <c r="AA301" s="56">
        <v>0</v>
      </c>
      <c r="AB301" s="55">
        <v>0</v>
      </c>
      <c r="AC301" s="56">
        <v>0</v>
      </c>
      <c r="AD301" s="55">
        <v>0</v>
      </c>
      <c r="AE301" s="56">
        <v>0</v>
      </c>
      <c r="AF301" s="55">
        <v>0</v>
      </c>
      <c r="AG301" s="56">
        <v>0</v>
      </c>
      <c r="AH301" s="55">
        <v>0</v>
      </c>
      <c r="AI301" s="56">
        <v>0</v>
      </c>
      <c r="AJ301" s="55">
        <v>0</v>
      </c>
      <c r="AK301" s="56">
        <v>0</v>
      </c>
      <c r="AL301" s="55">
        <v>0</v>
      </c>
      <c r="AM301" s="56">
        <v>0</v>
      </c>
      <c r="AN301" s="57">
        <v>0</v>
      </c>
      <c r="AO301" s="3"/>
      <c r="AP301" s="21"/>
      <c r="AQ301" s="3"/>
      <c r="AR301" s="54">
        <v>0</v>
      </c>
      <c r="AS301" s="55">
        <v>0</v>
      </c>
      <c r="AT301" s="56">
        <v>0</v>
      </c>
      <c r="AU301" s="55">
        <v>0</v>
      </c>
      <c r="AV301" s="56">
        <v>0</v>
      </c>
      <c r="AW301" s="55">
        <v>0</v>
      </c>
      <c r="AX301" s="56">
        <v>0</v>
      </c>
      <c r="AY301" s="55">
        <v>0</v>
      </c>
      <c r="AZ301" s="56">
        <v>0</v>
      </c>
      <c r="BA301" s="55">
        <v>0</v>
      </c>
      <c r="BB301" s="56">
        <v>0</v>
      </c>
      <c r="BC301" s="55">
        <v>0</v>
      </c>
      <c r="BD301" s="56">
        <v>0</v>
      </c>
      <c r="BE301" s="55">
        <v>0</v>
      </c>
      <c r="BF301" s="56">
        <v>0</v>
      </c>
      <c r="BG301" s="55">
        <v>0</v>
      </c>
      <c r="BH301" s="56">
        <v>0</v>
      </c>
      <c r="BI301" s="55">
        <v>0</v>
      </c>
      <c r="BJ301" s="56">
        <v>0</v>
      </c>
      <c r="BK301" s="55">
        <v>0</v>
      </c>
      <c r="BL301" s="56">
        <v>0</v>
      </c>
      <c r="BM301" s="55">
        <v>0</v>
      </c>
      <c r="BN301" s="56">
        <v>0</v>
      </c>
      <c r="BO301" s="55">
        <v>0</v>
      </c>
      <c r="BP301" s="56">
        <v>0</v>
      </c>
      <c r="BQ301" s="55">
        <v>0</v>
      </c>
      <c r="BR301" s="56">
        <v>0</v>
      </c>
      <c r="BS301" s="55">
        <v>0</v>
      </c>
      <c r="BT301" s="56">
        <v>0</v>
      </c>
      <c r="BU301" s="55">
        <v>0</v>
      </c>
      <c r="BV301" s="56">
        <v>0</v>
      </c>
      <c r="BW301" s="55">
        <v>0</v>
      </c>
      <c r="BX301" s="56">
        <v>0</v>
      </c>
      <c r="BY301" s="55">
        <v>0</v>
      </c>
      <c r="BZ301" s="56">
        <v>0</v>
      </c>
      <c r="CA301" s="57">
        <v>0</v>
      </c>
      <c r="CB301" s="3"/>
      <c r="CC301" s="32"/>
      <c r="CD301" s="3"/>
      <c r="CE301" s="33"/>
      <c r="CF301" s="3"/>
      <c r="CG301" s="54">
        <v>0</v>
      </c>
      <c r="CH301" s="55">
        <v>0</v>
      </c>
      <c r="CI301" s="56">
        <v>0</v>
      </c>
      <c r="CJ301" s="55">
        <v>0</v>
      </c>
      <c r="CK301" s="56">
        <v>0</v>
      </c>
      <c r="CL301" s="55">
        <v>0</v>
      </c>
      <c r="CM301" s="56">
        <v>0</v>
      </c>
      <c r="CN301" s="55">
        <v>0</v>
      </c>
      <c r="CO301" s="56">
        <v>0</v>
      </c>
      <c r="CP301" s="55">
        <v>0</v>
      </c>
      <c r="CQ301" s="56">
        <v>0</v>
      </c>
      <c r="CR301" s="55">
        <v>0</v>
      </c>
      <c r="CS301" s="56">
        <v>0</v>
      </c>
      <c r="CT301" s="55">
        <v>0</v>
      </c>
      <c r="CU301" s="56">
        <v>0</v>
      </c>
      <c r="CV301" s="55">
        <v>0</v>
      </c>
      <c r="CW301" s="56">
        <v>0</v>
      </c>
      <c r="CX301" s="55">
        <v>0</v>
      </c>
      <c r="CY301" s="56">
        <v>0</v>
      </c>
      <c r="CZ301" s="55">
        <v>0</v>
      </c>
      <c r="DA301" s="56">
        <v>0</v>
      </c>
      <c r="DB301" s="55">
        <v>0</v>
      </c>
      <c r="DC301" s="56">
        <v>0</v>
      </c>
      <c r="DD301" s="55">
        <v>0</v>
      </c>
      <c r="DE301" s="56">
        <v>0</v>
      </c>
      <c r="DF301" s="55">
        <v>0</v>
      </c>
      <c r="DG301" s="56">
        <v>0</v>
      </c>
      <c r="DH301" s="55">
        <v>0</v>
      </c>
      <c r="DI301" s="56">
        <v>0</v>
      </c>
      <c r="DJ301" s="55">
        <v>0</v>
      </c>
      <c r="DK301" s="56">
        <v>0</v>
      </c>
      <c r="DL301" s="55">
        <v>0</v>
      </c>
      <c r="DM301" s="56">
        <v>0</v>
      </c>
      <c r="DN301" s="55">
        <v>0</v>
      </c>
      <c r="DO301" s="56">
        <v>0</v>
      </c>
      <c r="DP301" s="57">
        <v>0</v>
      </c>
      <c r="DQ301" s="3"/>
      <c r="DR301" s="34"/>
      <c r="DS301" s="3"/>
      <c r="DT301" s="54">
        <v>0</v>
      </c>
      <c r="DU301" s="55">
        <v>0</v>
      </c>
      <c r="DV301" s="56">
        <v>0</v>
      </c>
      <c r="DW301" s="55">
        <v>0</v>
      </c>
      <c r="DX301" s="56">
        <v>0</v>
      </c>
      <c r="DY301" s="55">
        <v>0</v>
      </c>
      <c r="DZ301" s="56">
        <v>0</v>
      </c>
      <c r="EA301" s="55">
        <v>0</v>
      </c>
      <c r="EB301" s="56">
        <v>0</v>
      </c>
      <c r="EC301" s="55">
        <v>0</v>
      </c>
      <c r="ED301" s="56">
        <v>0</v>
      </c>
      <c r="EE301" s="55">
        <v>0</v>
      </c>
      <c r="EF301" s="56">
        <v>0</v>
      </c>
      <c r="EG301" s="55">
        <v>0</v>
      </c>
      <c r="EH301" s="56">
        <v>0</v>
      </c>
      <c r="EI301" s="55">
        <v>0</v>
      </c>
      <c r="EJ301" s="56">
        <v>0</v>
      </c>
      <c r="EK301" s="55">
        <v>0</v>
      </c>
      <c r="EL301" s="56">
        <v>0</v>
      </c>
      <c r="EM301" s="55">
        <v>0</v>
      </c>
      <c r="EN301" s="56">
        <v>0</v>
      </c>
      <c r="EO301" s="55">
        <v>0</v>
      </c>
      <c r="EP301" s="56">
        <v>0</v>
      </c>
      <c r="EQ301" s="55">
        <v>0</v>
      </c>
      <c r="ER301" s="56">
        <v>0</v>
      </c>
      <c r="ES301" s="55">
        <v>0</v>
      </c>
      <c r="ET301" s="56">
        <v>0</v>
      </c>
      <c r="EU301" s="55">
        <v>0</v>
      </c>
      <c r="EV301" s="56">
        <v>0</v>
      </c>
      <c r="EW301" s="55">
        <v>0</v>
      </c>
      <c r="EX301" s="56">
        <v>0</v>
      </c>
      <c r="EY301" s="55">
        <v>0</v>
      </c>
      <c r="EZ301" s="56">
        <v>0</v>
      </c>
      <c r="FA301" s="55">
        <v>0</v>
      </c>
      <c r="FB301" s="56">
        <v>0</v>
      </c>
      <c r="FC301" s="57">
        <v>0</v>
      </c>
      <c r="FD301" s="3"/>
      <c r="FE301" s="35"/>
      <c r="FF301" s="3"/>
      <c r="FG301" s="36"/>
      <c r="FI301" s="58" t="b">
        <v>1</v>
      </c>
    </row>
    <row r="302" spans="2:165" hidden="1" outlineLevel="1">
      <c r="B302" s="45">
        <v>286</v>
      </c>
      <c r="C302" s="74" t="s">
        <v>55</v>
      </c>
      <c r="E302" s="47">
        <v>0</v>
      </c>
      <c r="F302" s="48">
        <v>0</v>
      </c>
      <c r="G302" s="49">
        <v>0</v>
      </c>
      <c r="H302" s="48">
        <v>0</v>
      </c>
      <c r="I302" s="49">
        <v>0</v>
      </c>
      <c r="J302" s="48">
        <v>0</v>
      </c>
      <c r="K302" s="49">
        <v>0</v>
      </c>
      <c r="L302" s="48">
        <v>0</v>
      </c>
      <c r="M302" s="49">
        <v>0</v>
      </c>
      <c r="N302" s="48">
        <v>0</v>
      </c>
      <c r="O302" s="49">
        <v>0</v>
      </c>
      <c r="P302" s="48">
        <v>0</v>
      </c>
      <c r="Q302" s="49">
        <v>0</v>
      </c>
      <c r="R302" s="48">
        <v>0</v>
      </c>
      <c r="S302" s="49">
        <v>0</v>
      </c>
      <c r="T302" s="48">
        <v>0</v>
      </c>
      <c r="U302" s="49">
        <v>0</v>
      </c>
      <c r="V302" s="48">
        <v>0</v>
      </c>
      <c r="W302" s="49">
        <v>0</v>
      </c>
      <c r="X302" s="48">
        <v>0</v>
      </c>
      <c r="Y302" s="49">
        <v>0</v>
      </c>
      <c r="Z302" s="48">
        <v>0</v>
      </c>
      <c r="AA302" s="49">
        <v>0</v>
      </c>
      <c r="AB302" s="48">
        <v>0</v>
      </c>
      <c r="AC302" s="49">
        <v>0</v>
      </c>
      <c r="AD302" s="48">
        <v>0</v>
      </c>
      <c r="AE302" s="49">
        <v>0</v>
      </c>
      <c r="AF302" s="48">
        <v>0</v>
      </c>
      <c r="AG302" s="49">
        <v>0</v>
      </c>
      <c r="AH302" s="48">
        <v>0</v>
      </c>
      <c r="AI302" s="49">
        <v>0</v>
      </c>
      <c r="AJ302" s="48">
        <v>0</v>
      </c>
      <c r="AK302" s="49">
        <v>0</v>
      </c>
      <c r="AL302" s="48">
        <v>0</v>
      </c>
      <c r="AM302" s="49">
        <v>0</v>
      </c>
      <c r="AN302" s="50">
        <v>0</v>
      </c>
      <c r="AO302" s="3"/>
      <c r="AP302" s="21"/>
      <c r="AQ302" s="3"/>
      <c r="AR302" s="47">
        <v>0</v>
      </c>
      <c r="AS302" s="48">
        <v>0</v>
      </c>
      <c r="AT302" s="49">
        <v>0</v>
      </c>
      <c r="AU302" s="48">
        <v>0</v>
      </c>
      <c r="AV302" s="49">
        <v>0</v>
      </c>
      <c r="AW302" s="48">
        <v>0</v>
      </c>
      <c r="AX302" s="49">
        <v>0</v>
      </c>
      <c r="AY302" s="48">
        <v>0</v>
      </c>
      <c r="AZ302" s="49">
        <v>0</v>
      </c>
      <c r="BA302" s="48">
        <v>0</v>
      </c>
      <c r="BB302" s="49">
        <v>0</v>
      </c>
      <c r="BC302" s="48">
        <v>0</v>
      </c>
      <c r="BD302" s="49">
        <v>0</v>
      </c>
      <c r="BE302" s="48">
        <v>0</v>
      </c>
      <c r="BF302" s="49">
        <v>0</v>
      </c>
      <c r="BG302" s="48">
        <v>0</v>
      </c>
      <c r="BH302" s="49">
        <v>0</v>
      </c>
      <c r="BI302" s="48">
        <v>0</v>
      </c>
      <c r="BJ302" s="49">
        <v>0</v>
      </c>
      <c r="BK302" s="48">
        <v>0</v>
      </c>
      <c r="BL302" s="49">
        <v>0</v>
      </c>
      <c r="BM302" s="48">
        <v>0</v>
      </c>
      <c r="BN302" s="49">
        <v>0</v>
      </c>
      <c r="BO302" s="48">
        <v>0</v>
      </c>
      <c r="BP302" s="49">
        <v>0</v>
      </c>
      <c r="BQ302" s="48">
        <v>0</v>
      </c>
      <c r="BR302" s="49">
        <v>0</v>
      </c>
      <c r="BS302" s="48">
        <v>0</v>
      </c>
      <c r="BT302" s="49">
        <v>0</v>
      </c>
      <c r="BU302" s="48">
        <v>0</v>
      </c>
      <c r="BV302" s="49">
        <v>0</v>
      </c>
      <c r="BW302" s="48">
        <v>0</v>
      </c>
      <c r="BX302" s="49">
        <v>0</v>
      </c>
      <c r="BY302" s="48">
        <v>0</v>
      </c>
      <c r="BZ302" s="49">
        <v>0</v>
      </c>
      <c r="CA302" s="50">
        <v>0</v>
      </c>
      <c r="CB302" s="3"/>
      <c r="CC302" s="32"/>
      <c r="CD302" s="3"/>
      <c r="CE302" s="33"/>
      <c r="CF302" s="3"/>
      <c r="CG302" s="47">
        <v>0</v>
      </c>
      <c r="CH302" s="48">
        <v>0</v>
      </c>
      <c r="CI302" s="49">
        <v>0</v>
      </c>
      <c r="CJ302" s="48">
        <v>0</v>
      </c>
      <c r="CK302" s="49">
        <v>0</v>
      </c>
      <c r="CL302" s="48">
        <v>0</v>
      </c>
      <c r="CM302" s="49">
        <v>0</v>
      </c>
      <c r="CN302" s="48">
        <v>0</v>
      </c>
      <c r="CO302" s="49">
        <v>0</v>
      </c>
      <c r="CP302" s="48">
        <v>0</v>
      </c>
      <c r="CQ302" s="49">
        <v>0</v>
      </c>
      <c r="CR302" s="48">
        <v>0</v>
      </c>
      <c r="CS302" s="49">
        <v>0</v>
      </c>
      <c r="CT302" s="48">
        <v>0</v>
      </c>
      <c r="CU302" s="49">
        <v>0</v>
      </c>
      <c r="CV302" s="48">
        <v>0</v>
      </c>
      <c r="CW302" s="49">
        <v>0</v>
      </c>
      <c r="CX302" s="48">
        <v>0</v>
      </c>
      <c r="CY302" s="49">
        <v>0</v>
      </c>
      <c r="CZ302" s="48">
        <v>0</v>
      </c>
      <c r="DA302" s="49">
        <v>0</v>
      </c>
      <c r="DB302" s="48">
        <v>0</v>
      </c>
      <c r="DC302" s="49">
        <v>0</v>
      </c>
      <c r="DD302" s="48">
        <v>0</v>
      </c>
      <c r="DE302" s="49">
        <v>0</v>
      </c>
      <c r="DF302" s="48">
        <v>0</v>
      </c>
      <c r="DG302" s="49">
        <v>0</v>
      </c>
      <c r="DH302" s="48">
        <v>0</v>
      </c>
      <c r="DI302" s="49">
        <v>0</v>
      </c>
      <c r="DJ302" s="48">
        <v>0</v>
      </c>
      <c r="DK302" s="49">
        <v>0</v>
      </c>
      <c r="DL302" s="48">
        <v>0</v>
      </c>
      <c r="DM302" s="49">
        <v>0</v>
      </c>
      <c r="DN302" s="48">
        <v>0</v>
      </c>
      <c r="DO302" s="49">
        <v>0</v>
      </c>
      <c r="DP302" s="50">
        <v>0</v>
      </c>
      <c r="DQ302" s="3"/>
      <c r="DR302" s="34"/>
      <c r="DS302" s="3"/>
      <c r="DT302" s="47">
        <v>0</v>
      </c>
      <c r="DU302" s="48">
        <v>0</v>
      </c>
      <c r="DV302" s="49">
        <v>0</v>
      </c>
      <c r="DW302" s="48">
        <v>0</v>
      </c>
      <c r="DX302" s="49">
        <v>0</v>
      </c>
      <c r="DY302" s="48">
        <v>0</v>
      </c>
      <c r="DZ302" s="49">
        <v>0</v>
      </c>
      <c r="EA302" s="48">
        <v>0</v>
      </c>
      <c r="EB302" s="49">
        <v>0</v>
      </c>
      <c r="EC302" s="48">
        <v>0</v>
      </c>
      <c r="ED302" s="49">
        <v>0</v>
      </c>
      <c r="EE302" s="48">
        <v>0</v>
      </c>
      <c r="EF302" s="49">
        <v>0</v>
      </c>
      <c r="EG302" s="48">
        <v>0</v>
      </c>
      <c r="EH302" s="49">
        <v>0</v>
      </c>
      <c r="EI302" s="48">
        <v>0</v>
      </c>
      <c r="EJ302" s="49">
        <v>0</v>
      </c>
      <c r="EK302" s="48">
        <v>0</v>
      </c>
      <c r="EL302" s="49">
        <v>0</v>
      </c>
      <c r="EM302" s="48">
        <v>0</v>
      </c>
      <c r="EN302" s="49">
        <v>0</v>
      </c>
      <c r="EO302" s="48">
        <v>0</v>
      </c>
      <c r="EP302" s="49">
        <v>0</v>
      </c>
      <c r="EQ302" s="48">
        <v>0</v>
      </c>
      <c r="ER302" s="49">
        <v>0</v>
      </c>
      <c r="ES302" s="48">
        <v>0</v>
      </c>
      <c r="ET302" s="49">
        <v>0</v>
      </c>
      <c r="EU302" s="48">
        <v>0</v>
      </c>
      <c r="EV302" s="49">
        <v>0</v>
      </c>
      <c r="EW302" s="48">
        <v>0</v>
      </c>
      <c r="EX302" s="49">
        <v>0</v>
      </c>
      <c r="EY302" s="48">
        <v>0</v>
      </c>
      <c r="EZ302" s="49">
        <v>0</v>
      </c>
      <c r="FA302" s="48">
        <v>0</v>
      </c>
      <c r="FB302" s="49">
        <v>0</v>
      </c>
      <c r="FC302" s="50">
        <v>0</v>
      </c>
      <c r="FD302" s="3"/>
      <c r="FE302" s="35"/>
      <c r="FF302" s="3"/>
      <c r="FG302" s="36"/>
      <c r="FI302" s="51" t="b">
        <v>1</v>
      </c>
    </row>
    <row r="303" spans="2:165" hidden="1" outlineLevel="1">
      <c r="B303" s="52">
        <v>287</v>
      </c>
      <c r="C303" s="73" t="s">
        <v>56</v>
      </c>
      <c r="E303" s="54">
        <v>0</v>
      </c>
      <c r="F303" s="55">
        <v>0</v>
      </c>
      <c r="G303" s="56">
        <v>0</v>
      </c>
      <c r="H303" s="55">
        <v>0</v>
      </c>
      <c r="I303" s="56">
        <v>0</v>
      </c>
      <c r="J303" s="55">
        <v>0</v>
      </c>
      <c r="K303" s="56">
        <v>0</v>
      </c>
      <c r="L303" s="55">
        <v>0</v>
      </c>
      <c r="M303" s="56">
        <v>0</v>
      </c>
      <c r="N303" s="55">
        <v>0</v>
      </c>
      <c r="O303" s="56">
        <v>0</v>
      </c>
      <c r="P303" s="55">
        <v>0</v>
      </c>
      <c r="Q303" s="56">
        <v>0</v>
      </c>
      <c r="R303" s="55">
        <v>0</v>
      </c>
      <c r="S303" s="56">
        <v>0</v>
      </c>
      <c r="T303" s="55">
        <v>0</v>
      </c>
      <c r="U303" s="56">
        <v>0</v>
      </c>
      <c r="V303" s="55">
        <v>0</v>
      </c>
      <c r="W303" s="56">
        <v>0</v>
      </c>
      <c r="X303" s="55">
        <v>0</v>
      </c>
      <c r="Y303" s="56">
        <v>0</v>
      </c>
      <c r="Z303" s="55">
        <v>0</v>
      </c>
      <c r="AA303" s="56">
        <v>0</v>
      </c>
      <c r="AB303" s="55">
        <v>0</v>
      </c>
      <c r="AC303" s="56">
        <v>0</v>
      </c>
      <c r="AD303" s="55">
        <v>0</v>
      </c>
      <c r="AE303" s="56">
        <v>0</v>
      </c>
      <c r="AF303" s="55">
        <v>0</v>
      </c>
      <c r="AG303" s="56">
        <v>0</v>
      </c>
      <c r="AH303" s="55">
        <v>0</v>
      </c>
      <c r="AI303" s="56">
        <v>0</v>
      </c>
      <c r="AJ303" s="55">
        <v>0</v>
      </c>
      <c r="AK303" s="56">
        <v>0</v>
      </c>
      <c r="AL303" s="55">
        <v>0</v>
      </c>
      <c r="AM303" s="56">
        <v>0</v>
      </c>
      <c r="AN303" s="57">
        <v>0</v>
      </c>
      <c r="AO303" s="3"/>
      <c r="AP303" s="21"/>
      <c r="AQ303" s="3"/>
      <c r="AR303" s="54">
        <v>0</v>
      </c>
      <c r="AS303" s="55">
        <v>0</v>
      </c>
      <c r="AT303" s="56">
        <v>0</v>
      </c>
      <c r="AU303" s="55">
        <v>0</v>
      </c>
      <c r="AV303" s="56">
        <v>0</v>
      </c>
      <c r="AW303" s="55">
        <v>0</v>
      </c>
      <c r="AX303" s="56">
        <v>0</v>
      </c>
      <c r="AY303" s="55">
        <v>0</v>
      </c>
      <c r="AZ303" s="56">
        <v>0</v>
      </c>
      <c r="BA303" s="55">
        <v>0</v>
      </c>
      <c r="BB303" s="56">
        <v>0</v>
      </c>
      <c r="BC303" s="55">
        <v>0</v>
      </c>
      <c r="BD303" s="56">
        <v>0</v>
      </c>
      <c r="BE303" s="55">
        <v>0</v>
      </c>
      <c r="BF303" s="56">
        <v>0</v>
      </c>
      <c r="BG303" s="55">
        <v>0</v>
      </c>
      <c r="BH303" s="56">
        <v>0</v>
      </c>
      <c r="BI303" s="55">
        <v>0</v>
      </c>
      <c r="BJ303" s="56">
        <v>0</v>
      </c>
      <c r="BK303" s="55">
        <v>0</v>
      </c>
      <c r="BL303" s="56">
        <v>0</v>
      </c>
      <c r="BM303" s="55">
        <v>0</v>
      </c>
      <c r="BN303" s="56">
        <v>0</v>
      </c>
      <c r="BO303" s="55">
        <v>0</v>
      </c>
      <c r="BP303" s="56">
        <v>0</v>
      </c>
      <c r="BQ303" s="55">
        <v>0</v>
      </c>
      <c r="BR303" s="56">
        <v>0</v>
      </c>
      <c r="BS303" s="55">
        <v>0</v>
      </c>
      <c r="BT303" s="56">
        <v>0</v>
      </c>
      <c r="BU303" s="55">
        <v>0</v>
      </c>
      <c r="BV303" s="56">
        <v>0</v>
      </c>
      <c r="BW303" s="55">
        <v>0</v>
      </c>
      <c r="BX303" s="56">
        <v>0</v>
      </c>
      <c r="BY303" s="55">
        <v>0</v>
      </c>
      <c r="BZ303" s="56">
        <v>0</v>
      </c>
      <c r="CA303" s="57">
        <v>0</v>
      </c>
      <c r="CB303" s="3"/>
      <c r="CC303" s="32"/>
      <c r="CD303" s="3"/>
      <c r="CE303" s="33"/>
      <c r="CF303" s="3"/>
      <c r="CG303" s="54">
        <v>0</v>
      </c>
      <c r="CH303" s="55">
        <v>0</v>
      </c>
      <c r="CI303" s="56">
        <v>0</v>
      </c>
      <c r="CJ303" s="55">
        <v>0</v>
      </c>
      <c r="CK303" s="56">
        <v>0</v>
      </c>
      <c r="CL303" s="55">
        <v>0</v>
      </c>
      <c r="CM303" s="56">
        <v>0</v>
      </c>
      <c r="CN303" s="55">
        <v>0</v>
      </c>
      <c r="CO303" s="56">
        <v>0</v>
      </c>
      <c r="CP303" s="55">
        <v>0</v>
      </c>
      <c r="CQ303" s="56">
        <v>0</v>
      </c>
      <c r="CR303" s="55">
        <v>0</v>
      </c>
      <c r="CS303" s="56">
        <v>0</v>
      </c>
      <c r="CT303" s="55">
        <v>0</v>
      </c>
      <c r="CU303" s="56">
        <v>0</v>
      </c>
      <c r="CV303" s="55">
        <v>0</v>
      </c>
      <c r="CW303" s="56">
        <v>0</v>
      </c>
      <c r="CX303" s="55">
        <v>0</v>
      </c>
      <c r="CY303" s="56">
        <v>0</v>
      </c>
      <c r="CZ303" s="55">
        <v>0</v>
      </c>
      <c r="DA303" s="56">
        <v>0</v>
      </c>
      <c r="DB303" s="55">
        <v>0</v>
      </c>
      <c r="DC303" s="56">
        <v>0</v>
      </c>
      <c r="DD303" s="55">
        <v>0</v>
      </c>
      <c r="DE303" s="56">
        <v>0</v>
      </c>
      <c r="DF303" s="55">
        <v>0</v>
      </c>
      <c r="DG303" s="56">
        <v>0</v>
      </c>
      <c r="DH303" s="55">
        <v>0</v>
      </c>
      <c r="DI303" s="56">
        <v>0</v>
      </c>
      <c r="DJ303" s="55">
        <v>0</v>
      </c>
      <c r="DK303" s="56">
        <v>0</v>
      </c>
      <c r="DL303" s="55">
        <v>0</v>
      </c>
      <c r="DM303" s="56">
        <v>0</v>
      </c>
      <c r="DN303" s="55">
        <v>0</v>
      </c>
      <c r="DO303" s="56">
        <v>0</v>
      </c>
      <c r="DP303" s="57">
        <v>0</v>
      </c>
      <c r="DQ303" s="3"/>
      <c r="DR303" s="34"/>
      <c r="DS303" s="3"/>
      <c r="DT303" s="54">
        <v>0</v>
      </c>
      <c r="DU303" s="55">
        <v>0</v>
      </c>
      <c r="DV303" s="56">
        <v>0</v>
      </c>
      <c r="DW303" s="55">
        <v>0</v>
      </c>
      <c r="DX303" s="56">
        <v>0</v>
      </c>
      <c r="DY303" s="55">
        <v>0</v>
      </c>
      <c r="DZ303" s="56">
        <v>0</v>
      </c>
      <c r="EA303" s="55">
        <v>0</v>
      </c>
      <c r="EB303" s="56">
        <v>0</v>
      </c>
      <c r="EC303" s="55">
        <v>0</v>
      </c>
      <c r="ED303" s="56">
        <v>0</v>
      </c>
      <c r="EE303" s="55">
        <v>0</v>
      </c>
      <c r="EF303" s="56">
        <v>0</v>
      </c>
      <c r="EG303" s="55">
        <v>0</v>
      </c>
      <c r="EH303" s="56">
        <v>0</v>
      </c>
      <c r="EI303" s="55">
        <v>0</v>
      </c>
      <c r="EJ303" s="56">
        <v>0</v>
      </c>
      <c r="EK303" s="55">
        <v>0</v>
      </c>
      <c r="EL303" s="56">
        <v>0</v>
      </c>
      <c r="EM303" s="55">
        <v>0</v>
      </c>
      <c r="EN303" s="56">
        <v>0</v>
      </c>
      <c r="EO303" s="55">
        <v>0</v>
      </c>
      <c r="EP303" s="56">
        <v>0</v>
      </c>
      <c r="EQ303" s="55">
        <v>0</v>
      </c>
      <c r="ER303" s="56">
        <v>0</v>
      </c>
      <c r="ES303" s="55">
        <v>0</v>
      </c>
      <c r="ET303" s="56">
        <v>0</v>
      </c>
      <c r="EU303" s="55">
        <v>0</v>
      </c>
      <c r="EV303" s="56">
        <v>0</v>
      </c>
      <c r="EW303" s="55">
        <v>0</v>
      </c>
      <c r="EX303" s="56">
        <v>0</v>
      </c>
      <c r="EY303" s="55">
        <v>0</v>
      </c>
      <c r="EZ303" s="56">
        <v>0</v>
      </c>
      <c r="FA303" s="55">
        <v>0</v>
      </c>
      <c r="FB303" s="56">
        <v>0</v>
      </c>
      <c r="FC303" s="57">
        <v>0</v>
      </c>
      <c r="FD303" s="3"/>
      <c r="FE303" s="35"/>
      <c r="FF303" s="3"/>
      <c r="FG303" s="36"/>
      <c r="FI303" s="58" t="b">
        <v>1</v>
      </c>
    </row>
    <row r="304" spans="2:165" hidden="1" outlineLevel="1">
      <c r="B304" s="45">
        <v>288</v>
      </c>
      <c r="C304" s="74" t="s">
        <v>57</v>
      </c>
      <c r="E304" s="47">
        <v>0</v>
      </c>
      <c r="F304" s="48">
        <v>0</v>
      </c>
      <c r="G304" s="49">
        <v>0</v>
      </c>
      <c r="H304" s="48">
        <v>0</v>
      </c>
      <c r="I304" s="49">
        <v>0</v>
      </c>
      <c r="J304" s="48">
        <v>0</v>
      </c>
      <c r="K304" s="49">
        <v>0</v>
      </c>
      <c r="L304" s="48">
        <v>0</v>
      </c>
      <c r="M304" s="49">
        <v>0</v>
      </c>
      <c r="N304" s="48">
        <v>0</v>
      </c>
      <c r="O304" s="49">
        <v>0</v>
      </c>
      <c r="P304" s="48">
        <v>0</v>
      </c>
      <c r="Q304" s="49">
        <v>0</v>
      </c>
      <c r="R304" s="48">
        <v>0</v>
      </c>
      <c r="S304" s="49">
        <v>0</v>
      </c>
      <c r="T304" s="48">
        <v>0</v>
      </c>
      <c r="U304" s="49">
        <v>0</v>
      </c>
      <c r="V304" s="48">
        <v>0</v>
      </c>
      <c r="W304" s="49">
        <v>0</v>
      </c>
      <c r="X304" s="48">
        <v>0</v>
      </c>
      <c r="Y304" s="49">
        <v>0</v>
      </c>
      <c r="Z304" s="48">
        <v>0</v>
      </c>
      <c r="AA304" s="49">
        <v>0</v>
      </c>
      <c r="AB304" s="48">
        <v>0</v>
      </c>
      <c r="AC304" s="49">
        <v>0</v>
      </c>
      <c r="AD304" s="48">
        <v>0</v>
      </c>
      <c r="AE304" s="49">
        <v>0</v>
      </c>
      <c r="AF304" s="48">
        <v>0</v>
      </c>
      <c r="AG304" s="49">
        <v>0</v>
      </c>
      <c r="AH304" s="48">
        <v>0</v>
      </c>
      <c r="AI304" s="49">
        <v>0</v>
      </c>
      <c r="AJ304" s="48">
        <v>0</v>
      </c>
      <c r="AK304" s="49">
        <v>0</v>
      </c>
      <c r="AL304" s="48">
        <v>0</v>
      </c>
      <c r="AM304" s="49">
        <v>0</v>
      </c>
      <c r="AN304" s="50">
        <v>0</v>
      </c>
      <c r="AO304" s="3"/>
      <c r="AP304" s="21"/>
      <c r="AQ304" s="3"/>
      <c r="AR304" s="47">
        <v>0</v>
      </c>
      <c r="AS304" s="48">
        <v>0</v>
      </c>
      <c r="AT304" s="49">
        <v>0</v>
      </c>
      <c r="AU304" s="48">
        <v>0</v>
      </c>
      <c r="AV304" s="49">
        <v>0</v>
      </c>
      <c r="AW304" s="48">
        <v>0</v>
      </c>
      <c r="AX304" s="49">
        <v>0</v>
      </c>
      <c r="AY304" s="48">
        <v>0</v>
      </c>
      <c r="AZ304" s="49">
        <v>0</v>
      </c>
      <c r="BA304" s="48">
        <v>0</v>
      </c>
      <c r="BB304" s="49">
        <v>0</v>
      </c>
      <c r="BC304" s="48">
        <v>0</v>
      </c>
      <c r="BD304" s="49">
        <v>0</v>
      </c>
      <c r="BE304" s="48">
        <v>0</v>
      </c>
      <c r="BF304" s="49">
        <v>0</v>
      </c>
      <c r="BG304" s="48">
        <v>0</v>
      </c>
      <c r="BH304" s="49">
        <v>0</v>
      </c>
      <c r="BI304" s="48">
        <v>0</v>
      </c>
      <c r="BJ304" s="49">
        <v>0</v>
      </c>
      <c r="BK304" s="48">
        <v>0</v>
      </c>
      <c r="BL304" s="49">
        <v>0</v>
      </c>
      <c r="BM304" s="48">
        <v>0</v>
      </c>
      <c r="BN304" s="49">
        <v>0</v>
      </c>
      <c r="BO304" s="48">
        <v>0</v>
      </c>
      <c r="BP304" s="49">
        <v>0</v>
      </c>
      <c r="BQ304" s="48">
        <v>0</v>
      </c>
      <c r="BR304" s="49">
        <v>0</v>
      </c>
      <c r="BS304" s="48">
        <v>0</v>
      </c>
      <c r="BT304" s="49">
        <v>0</v>
      </c>
      <c r="BU304" s="48">
        <v>0</v>
      </c>
      <c r="BV304" s="49">
        <v>0</v>
      </c>
      <c r="BW304" s="48">
        <v>0</v>
      </c>
      <c r="BX304" s="49">
        <v>0</v>
      </c>
      <c r="BY304" s="48">
        <v>0</v>
      </c>
      <c r="BZ304" s="49">
        <v>0</v>
      </c>
      <c r="CA304" s="50">
        <v>0</v>
      </c>
      <c r="CB304" s="3"/>
      <c r="CC304" s="32"/>
      <c r="CD304" s="3"/>
      <c r="CE304" s="33"/>
      <c r="CF304" s="3"/>
      <c r="CG304" s="47">
        <v>0</v>
      </c>
      <c r="CH304" s="48">
        <v>0</v>
      </c>
      <c r="CI304" s="49">
        <v>0</v>
      </c>
      <c r="CJ304" s="48">
        <v>0</v>
      </c>
      <c r="CK304" s="49">
        <v>0</v>
      </c>
      <c r="CL304" s="48">
        <v>0</v>
      </c>
      <c r="CM304" s="49">
        <v>0</v>
      </c>
      <c r="CN304" s="48">
        <v>0</v>
      </c>
      <c r="CO304" s="49">
        <v>0</v>
      </c>
      <c r="CP304" s="48">
        <v>0</v>
      </c>
      <c r="CQ304" s="49">
        <v>0</v>
      </c>
      <c r="CR304" s="48">
        <v>0</v>
      </c>
      <c r="CS304" s="49">
        <v>0</v>
      </c>
      <c r="CT304" s="48">
        <v>0</v>
      </c>
      <c r="CU304" s="49">
        <v>0</v>
      </c>
      <c r="CV304" s="48">
        <v>0</v>
      </c>
      <c r="CW304" s="49">
        <v>0</v>
      </c>
      <c r="CX304" s="48">
        <v>0</v>
      </c>
      <c r="CY304" s="49">
        <v>0</v>
      </c>
      <c r="CZ304" s="48">
        <v>0</v>
      </c>
      <c r="DA304" s="49">
        <v>0</v>
      </c>
      <c r="DB304" s="48">
        <v>0</v>
      </c>
      <c r="DC304" s="49">
        <v>0</v>
      </c>
      <c r="DD304" s="48">
        <v>0</v>
      </c>
      <c r="DE304" s="49">
        <v>0</v>
      </c>
      <c r="DF304" s="48">
        <v>0</v>
      </c>
      <c r="DG304" s="49">
        <v>0</v>
      </c>
      <c r="DH304" s="48">
        <v>0</v>
      </c>
      <c r="DI304" s="49">
        <v>0</v>
      </c>
      <c r="DJ304" s="48">
        <v>0</v>
      </c>
      <c r="DK304" s="49">
        <v>0</v>
      </c>
      <c r="DL304" s="48">
        <v>0</v>
      </c>
      <c r="DM304" s="49">
        <v>0</v>
      </c>
      <c r="DN304" s="48">
        <v>0</v>
      </c>
      <c r="DO304" s="49">
        <v>0</v>
      </c>
      <c r="DP304" s="50">
        <v>0</v>
      </c>
      <c r="DQ304" s="3"/>
      <c r="DR304" s="34"/>
      <c r="DS304" s="3"/>
      <c r="DT304" s="47">
        <v>0</v>
      </c>
      <c r="DU304" s="48">
        <v>0</v>
      </c>
      <c r="DV304" s="49">
        <v>0</v>
      </c>
      <c r="DW304" s="48">
        <v>0</v>
      </c>
      <c r="DX304" s="49">
        <v>0</v>
      </c>
      <c r="DY304" s="48">
        <v>0</v>
      </c>
      <c r="DZ304" s="49">
        <v>0</v>
      </c>
      <c r="EA304" s="48">
        <v>0</v>
      </c>
      <c r="EB304" s="49">
        <v>0</v>
      </c>
      <c r="EC304" s="48">
        <v>0</v>
      </c>
      <c r="ED304" s="49">
        <v>0</v>
      </c>
      <c r="EE304" s="48">
        <v>0</v>
      </c>
      <c r="EF304" s="49">
        <v>0</v>
      </c>
      <c r="EG304" s="48">
        <v>0</v>
      </c>
      <c r="EH304" s="49">
        <v>0</v>
      </c>
      <c r="EI304" s="48">
        <v>0</v>
      </c>
      <c r="EJ304" s="49">
        <v>0</v>
      </c>
      <c r="EK304" s="48">
        <v>0</v>
      </c>
      <c r="EL304" s="49">
        <v>0</v>
      </c>
      <c r="EM304" s="48">
        <v>0</v>
      </c>
      <c r="EN304" s="49">
        <v>0</v>
      </c>
      <c r="EO304" s="48">
        <v>0</v>
      </c>
      <c r="EP304" s="49">
        <v>0</v>
      </c>
      <c r="EQ304" s="48">
        <v>0</v>
      </c>
      <c r="ER304" s="49">
        <v>0</v>
      </c>
      <c r="ES304" s="48">
        <v>0</v>
      </c>
      <c r="ET304" s="49">
        <v>0</v>
      </c>
      <c r="EU304" s="48">
        <v>0</v>
      </c>
      <c r="EV304" s="49">
        <v>0</v>
      </c>
      <c r="EW304" s="48">
        <v>0</v>
      </c>
      <c r="EX304" s="49">
        <v>0</v>
      </c>
      <c r="EY304" s="48">
        <v>0</v>
      </c>
      <c r="EZ304" s="49">
        <v>0</v>
      </c>
      <c r="FA304" s="48">
        <v>0</v>
      </c>
      <c r="FB304" s="49">
        <v>0</v>
      </c>
      <c r="FC304" s="50">
        <v>0</v>
      </c>
      <c r="FD304" s="3"/>
      <c r="FE304" s="35"/>
      <c r="FF304" s="3"/>
      <c r="FG304" s="36"/>
      <c r="FI304" s="51" t="b">
        <v>1</v>
      </c>
    </row>
    <row r="305" spans="1:165" hidden="1" outlineLevel="1">
      <c r="B305" s="52">
        <v>289</v>
      </c>
      <c r="C305" s="73" t="s">
        <v>58</v>
      </c>
      <c r="E305" s="54">
        <v>0</v>
      </c>
      <c r="F305" s="55">
        <v>0</v>
      </c>
      <c r="G305" s="56">
        <v>0</v>
      </c>
      <c r="H305" s="55">
        <v>0</v>
      </c>
      <c r="I305" s="56">
        <v>0</v>
      </c>
      <c r="J305" s="55">
        <v>0</v>
      </c>
      <c r="K305" s="56">
        <v>0</v>
      </c>
      <c r="L305" s="55">
        <v>0</v>
      </c>
      <c r="M305" s="56">
        <v>0</v>
      </c>
      <c r="N305" s="55">
        <v>0</v>
      </c>
      <c r="O305" s="56">
        <v>0</v>
      </c>
      <c r="P305" s="55">
        <v>0</v>
      </c>
      <c r="Q305" s="56">
        <v>0</v>
      </c>
      <c r="R305" s="55">
        <v>0</v>
      </c>
      <c r="S305" s="56">
        <v>0</v>
      </c>
      <c r="T305" s="55">
        <v>0</v>
      </c>
      <c r="U305" s="56">
        <v>0</v>
      </c>
      <c r="V305" s="55">
        <v>0</v>
      </c>
      <c r="W305" s="56">
        <v>0</v>
      </c>
      <c r="X305" s="55">
        <v>0</v>
      </c>
      <c r="Y305" s="56">
        <v>0</v>
      </c>
      <c r="Z305" s="55">
        <v>0</v>
      </c>
      <c r="AA305" s="56">
        <v>0</v>
      </c>
      <c r="AB305" s="55">
        <v>0</v>
      </c>
      <c r="AC305" s="56">
        <v>0</v>
      </c>
      <c r="AD305" s="55">
        <v>0</v>
      </c>
      <c r="AE305" s="56">
        <v>0</v>
      </c>
      <c r="AF305" s="55">
        <v>0</v>
      </c>
      <c r="AG305" s="56">
        <v>0</v>
      </c>
      <c r="AH305" s="55">
        <v>0</v>
      </c>
      <c r="AI305" s="56">
        <v>0</v>
      </c>
      <c r="AJ305" s="55">
        <v>0</v>
      </c>
      <c r="AK305" s="56">
        <v>0</v>
      </c>
      <c r="AL305" s="55">
        <v>0</v>
      </c>
      <c r="AM305" s="56">
        <v>0</v>
      </c>
      <c r="AN305" s="57">
        <v>0</v>
      </c>
      <c r="AO305" s="3"/>
      <c r="AP305" s="21"/>
      <c r="AQ305" s="3"/>
      <c r="AR305" s="54">
        <v>0</v>
      </c>
      <c r="AS305" s="55">
        <v>0</v>
      </c>
      <c r="AT305" s="56">
        <v>0</v>
      </c>
      <c r="AU305" s="55">
        <v>0</v>
      </c>
      <c r="AV305" s="56">
        <v>0</v>
      </c>
      <c r="AW305" s="55">
        <v>0</v>
      </c>
      <c r="AX305" s="56">
        <v>0</v>
      </c>
      <c r="AY305" s="55">
        <v>0</v>
      </c>
      <c r="AZ305" s="56">
        <v>0</v>
      </c>
      <c r="BA305" s="55">
        <v>0</v>
      </c>
      <c r="BB305" s="56">
        <v>0</v>
      </c>
      <c r="BC305" s="55">
        <v>0</v>
      </c>
      <c r="BD305" s="56">
        <v>0</v>
      </c>
      <c r="BE305" s="55">
        <v>0</v>
      </c>
      <c r="BF305" s="56">
        <v>0</v>
      </c>
      <c r="BG305" s="55">
        <v>0</v>
      </c>
      <c r="BH305" s="56">
        <v>0</v>
      </c>
      <c r="BI305" s="55">
        <v>0</v>
      </c>
      <c r="BJ305" s="56">
        <v>0</v>
      </c>
      <c r="BK305" s="55">
        <v>0</v>
      </c>
      <c r="BL305" s="56">
        <v>0</v>
      </c>
      <c r="BM305" s="55">
        <v>0</v>
      </c>
      <c r="BN305" s="56">
        <v>0</v>
      </c>
      <c r="BO305" s="55">
        <v>0</v>
      </c>
      <c r="BP305" s="56">
        <v>0</v>
      </c>
      <c r="BQ305" s="55">
        <v>0</v>
      </c>
      <c r="BR305" s="56">
        <v>0</v>
      </c>
      <c r="BS305" s="55">
        <v>0</v>
      </c>
      <c r="BT305" s="56">
        <v>0</v>
      </c>
      <c r="BU305" s="55">
        <v>0</v>
      </c>
      <c r="BV305" s="56">
        <v>0</v>
      </c>
      <c r="BW305" s="55">
        <v>0</v>
      </c>
      <c r="BX305" s="56">
        <v>0</v>
      </c>
      <c r="BY305" s="55">
        <v>0</v>
      </c>
      <c r="BZ305" s="56">
        <v>0</v>
      </c>
      <c r="CA305" s="57">
        <v>0</v>
      </c>
      <c r="CB305" s="3"/>
      <c r="CC305" s="32"/>
      <c r="CD305" s="3"/>
      <c r="CE305" s="33"/>
      <c r="CF305" s="3"/>
      <c r="CG305" s="54">
        <v>0</v>
      </c>
      <c r="CH305" s="55">
        <v>0</v>
      </c>
      <c r="CI305" s="56">
        <v>0</v>
      </c>
      <c r="CJ305" s="55">
        <v>0</v>
      </c>
      <c r="CK305" s="56">
        <v>0</v>
      </c>
      <c r="CL305" s="55">
        <v>0</v>
      </c>
      <c r="CM305" s="56">
        <v>0</v>
      </c>
      <c r="CN305" s="55">
        <v>0</v>
      </c>
      <c r="CO305" s="56">
        <v>0</v>
      </c>
      <c r="CP305" s="55">
        <v>0</v>
      </c>
      <c r="CQ305" s="56">
        <v>0</v>
      </c>
      <c r="CR305" s="55">
        <v>0</v>
      </c>
      <c r="CS305" s="56">
        <v>0</v>
      </c>
      <c r="CT305" s="55">
        <v>0</v>
      </c>
      <c r="CU305" s="56">
        <v>0</v>
      </c>
      <c r="CV305" s="55">
        <v>0</v>
      </c>
      <c r="CW305" s="56">
        <v>0</v>
      </c>
      <c r="CX305" s="55">
        <v>0</v>
      </c>
      <c r="CY305" s="56">
        <v>0</v>
      </c>
      <c r="CZ305" s="55">
        <v>0</v>
      </c>
      <c r="DA305" s="56">
        <v>0</v>
      </c>
      <c r="DB305" s="55">
        <v>0</v>
      </c>
      <c r="DC305" s="56">
        <v>0</v>
      </c>
      <c r="DD305" s="55">
        <v>0</v>
      </c>
      <c r="DE305" s="56">
        <v>0</v>
      </c>
      <c r="DF305" s="55">
        <v>0</v>
      </c>
      <c r="DG305" s="56">
        <v>0</v>
      </c>
      <c r="DH305" s="55">
        <v>0</v>
      </c>
      <c r="DI305" s="56">
        <v>0</v>
      </c>
      <c r="DJ305" s="55">
        <v>0</v>
      </c>
      <c r="DK305" s="56">
        <v>0</v>
      </c>
      <c r="DL305" s="55">
        <v>0</v>
      </c>
      <c r="DM305" s="56">
        <v>0</v>
      </c>
      <c r="DN305" s="55">
        <v>0</v>
      </c>
      <c r="DO305" s="56">
        <v>0</v>
      </c>
      <c r="DP305" s="57">
        <v>0</v>
      </c>
      <c r="DQ305" s="3"/>
      <c r="DR305" s="34"/>
      <c r="DS305" s="3"/>
      <c r="DT305" s="54">
        <v>0</v>
      </c>
      <c r="DU305" s="55">
        <v>0</v>
      </c>
      <c r="DV305" s="56">
        <v>0</v>
      </c>
      <c r="DW305" s="55">
        <v>0</v>
      </c>
      <c r="DX305" s="56">
        <v>0</v>
      </c>
      <c r="DY305" s="55">
        <v>0</v>
      </c>
      <c r="DZ305" s="56">
        <v>0</v>
      </c>
      <c r="EA305" s="55">
        <v>0</v>
      </c>
      <c r="EB305" s="56">
        <v>0</v>
      </c>
      <c r="EC305" s="55">
        <v>0</v>
      </c>
      <c r="ED305" s="56">
        <v>0</v>
      </c>
      <c r="EE305" s="55">
        <v>0</v>
      </c>
      <c r="EF305" s="56">
        <v>0</v>
      </c>
      <c r="EG305" s="55">
        <v>0</v>
      </c>
      <c r="EH305" s="56">
        <v>0</v>
      </c>
      <c r="EI305" s="55">
        <v>0</v>
      </c>
      <c r="EJ305" s="56">
        <v>0</v>
      </c>
      <c r="EK305" s="55">
        <v>0</v>
      </c>
      <c r="EL305" s="56">
        <v>0</v>
      </c>
      <c r="EM305" s="55">
        <v>0</v>
      </c>
      <c r="EN305" s="56">
        <v>0</v>
      </c>
      <c r="EO305" s="55">
        <v>0</v>
      </c>
      <c r="EP305" s="56">
        <v>0</v>
      </c>
      <c r="EQ305" s="55">
        <v>0</v>
      </c>
      <c r="ER305" s="56">
        <v>0</v>
      </c>
      <c r="ES305" s="55">
        <v>0</v>
      </c>
      <c r="ET305" s="56">
        <v>0</v>
      </c>
      <c r="EU305" s="55">
        <v>0</v>
      </c>
      <c r="EV305" s="56">
        <v>0</v>
      </c>
      <c r="EW305" s="55">
        <v>0</v>
      </c>
      <c r="EX305" s="56">
        <v>0</v>
      </c>
      <c r="EY305" s="55">
        <v>0</v>
      </c>
      <c r="EZ305" s="56">
        <v>0</v>
      </c>
      <c r="FA305" s="55">
        <v>0</v>
      </c>
      <c r="FB305" s="56">
        <v>0</v>
      </c>
      <c r="FC305" s="57">
        <v>0</v>
      </c>
      <c r="FD305" s="3"/>
      <c r="FE305" s="35"/>
      <c r="FF305" s="3"/>
      <c r="FG305" s="36"/>
      <c r="FI305" s="58" t="b">
        <v>1</v>
      </c>
    </row>
    <row r="306" spans="1:165" hidden="1" outlineLevel="1">
      <c r="B306" s="45">
        <v>290</v>
      </c>
      <c r="C306" s="74" t="s">
        <v>59</v>
      </c>
      <c r="E306" s="47">
        <v>0</v>
      </c>
      <c r="F306" s="48">
        <v>0</v>
      </c>
      <c r="G306" s="49">
        <v>0</v>
      </c>
      <c r="H306" s="48">
        <v>0</v>
      </c>
      <c r="I306" s="49">
        <v>0</v>
      </c>
      <c r="J306" s="48">
        <v>0</v>
      </c>
      <c r="K306" s="49">
        <v>0</v>
      </c>
      <c r="L306" s="48">
        <v>0</v>
      </c>
      <c r="M306" s="49">
        <v>0</v>
      </c>
      <c r="N306" s="48">
        <v>0</v>
      </c>
      <c r="O306" s="49">
        <v>0</v>
      </c>
      <c r="P306" s="48">
        <v>0</v>
      </c>
      <c r="Q306" s="49">
        <v>0</v>
      </c>
      <c r="R306" s="48">
        <v>0</v>
      </c>
      <c r="S306" s="49">
        <v>0</v>
      </c>
      <c r="T306" s="48">
        <v>0</v>
      </c>
      <c r="U306" s="49">
        <v>0</v>
      </c>
      <c r="V306" s="48">
        <v>0</v>
      </c>
      <c r="W306" s="49">
        <v>0</v>
      </c>
      <c r="X306" s="48">
        <v>0</v>
      </c>
      <c r="Y306" s="49">
        <v>0</v>
      </c>
      <c r="Z306" s="48">
        <v>0</v>
      </c>
      <c r="AA306" s="49">
        <v>0</v>
      </c>
      <c r="AB306" s="48">
        <v>0</v>
      </c>
      <c r="AC306" s="49">
        <v>0</v>
      </c>
      <c r="AD306" s="48">
        <v>0</v>
      </c>
      <c r="AE306" s="49">
        <v>0</v>
      </c>
      <c r="AF306" s="48">
        <v>0</v>
      </c>
      <c r="AG306" s="49">
        <v>0</v>
      </c>
      <c r="AH306" s="48">
        <v>0</v>
      </c>
      <c r="AI306" s="49">
        <v>0</v>
      </c>
      <c r="AJ306" s="48">
        <v>0</v>
      </c>
      <c r="AK306" s="49">
        <v>0</v>
      </c>
      <c r="AL306" s="48">
        <v>0</v>
      </c>
      <c r="AM306" s="49">
        <v>0</v>
      </c>
      <c r="AN306" s="50">
        <v>0</v>
      </c>
      <c r="AO306" s="3"/>
      <c r="AP306" s="21"/>
      <c r="AQ306" s="3"/>
      <c r="AR306" s="47">
        <v>0</v>
      </c>
      <c r="AS306" s="48">
        <v>0</v>
      </c>
      <c r="AT306" s="49">
        <v>0</v>
      </c>
      <c r="AU306" s="48">
        <v>0</v>
      </c>
      <c r="AV306" s="49">
        <v>0</v>
      </c>
      <c r="AW306" s="48">
        <v>0</v>
      </c>
      <c r="AX306" s="49">
        <v>0</v>
      </c>
      <c r="AY306" s="48">
        <v>0</v>
      </c>
      <c r="AZ306" s="49">
        <v>0</v>
      </c>
      <c r="BA306" s="48">
        <v>0</v>
      </c>
      <c r="BB306" s="49">
        <v>0</v>
      </c>
      <c r="BC306" s="48">
        <v>0</v>
      </c>
      <c r="BD306" s="49">
        <v>0</v>
      </c>
      <c r="BE306" s="48">
        <v>0</v>
      </c>
      <c r="BF306" s="49">
        <v>0</v>
      </c>
      <c r="BG306" s="48">
        <v>0</v>
      </c>
      <c r="BH306" s="49">
        <v>0</v>
      </c>
      <c r="BI306" s="48">
        <v>0</v>
      </c>
      <c r="BJ306" s="49">
        <v>0</v>
      </c>
      <c r="BK306" s="48">
        <v>0</v>
      </c>
      <c r="BL306" s="49">
        <v>0</v>
      </c>
      <c r="BM306" s="48">
        <v>0</v>
      </c>
      <c r="BN306" s="49">
        <v>0</v>
      </c>
      <c r="BO306" s="48">
        <v>0</v>
      </c>
      <c r="BP306" s="49">
        <v>0</v>
      </c>
      <c r="BQ306" s="48">
        <v>0</v>
      </c>
      <c r="BR306" s="49">
        <v>0</v>
      </c>
      <c r="BS306" s="48">
        <v>0</v>
      </c>
      <c r="BT306" s="49">
        <v>0</v>
      </c>
      <c r="BU306" s="48">
        <v>0</v>
      </c>
      <c r="BV306" s="49">
        <v>0</v>
      </c>
      <c r="BW306" s="48">
        <v>0</v>
      </c>
      <c r="BX306" s="49">
        <v>0</v>
      </c>
      <c r="BY306" s="48">
        <v>0</v>
      </c>
      <c r="BZ306" s="49">
        <v>0</v>
      </c>
      <c r="CA306" s="50">
        <v>0</v>
      </c>
      <c r="CB306" s="3"/>
      <c r="CC306" s="32"/>
      <c r="CD306" s="3"/>
      <c r="CE306" s="33"/>
      <c r="CF306" s="3"/>
      <c r="CG306" s="47">
        <v>0</v>
      </c>
      <c r="CH306" s="48">
        <v>0</v>
      </c>
      <c r="CI306" s="49">
        <v>0</v>
      </c>
      <c r="CJ306" s="48">
        <v>0</v>
      </c>
      <c r="CK306" s="49">
        <v>0</v>
      </c>
      <c r="CL306" s="48">
        <v>0</v>
      </c>
      <c r="CM306" s="49">
        <v>0</v>
      </c>
      <c r="CN306" s="48">
        <v>0</v>
      </c>
      <c r="CO306" s="49">
        <v>0</v>
      </c>
      <c r="CP306" s="48">
        <v>0</v>
      </c>
      <c r="CQ306" s="49">
        <v>0</v>
      </c>
      <c r="CR306" s="48">
        <v>0</v>
      </c>
      <c r="CS306" s="49">
        <v>0</v>
      </c>
      <c r="CT306" s="48">
        <v>0</v>
      </c>
      <c r="CU306" s="49">
        <v>0</v>
      </c>
      <c r="CV306" s="48">
        <v>0</v>
      </c>
      <c r="CW306" s="49">
        <v>0</v>
      </c>
      <c r="CX306" s="48">
        <v>0</v>
      </c>
      <c r="CY306" s="49">
        <v>0</v>
      </c>
      <c r="CZ306" s="48">
        <v>0</v>
      </c>
      <c r="DA306" s="49">
        <v>0</v>
      </c>
      <c r="DB306" s="48">
        <v>0</v>
      </c>
      <c r="DC306" s="49">
        <v>0</v>
      </c>
      <c r="DD306" s="48">
        <v>0</v>
      </c>
      <c r="DE306" s="49">
        <v>0</v>
      </c>
      <c r="DF306" s="48">
        <v>0</v>
      </c>
      <c r="DG306" s="49">
        <v>0</v>
      </c>
      <c r="DH306" s="48">
        <v>0</v>
      </c>
      <c r="DI306" s="49">
        <v>0</v>
      </c>
      <c r="DJ306" s="48">
        <v>0</v>
      </c>
      <c r="DK306" s="49">
        <v>0</v>
      </c>
      <c r="DL306" s="48">
        <v>0</v>
      </c>
      <c r="DM306" s="49">
        <v>0</v>
      </c>
      <c r="DN306" s="48">
        <v>0</v>
      </c>
      <c r="DO306" s="49">
        <v>0</v>
      </c>
      <c r="DP306" s="50">
        <v>0</v>
      </c>
      <c r="DQ306" s="3"/>
      <c r="DR306" s="34"/>
      <c r="DS306" s="3"/>
      <c r="DT306" s="47">
        <v>0</v>
      </c>
      <c r="DU306" s="48">
        <v>0</v>
      </c>
      <c r="DV306" s="49">
        <v>0</v>
      </c>
      <c r="DW306" s="48">
        <v>0</v>
      </c>
      <c r="DX306" s="49">
        <v>0</v>
      </c>
      <c r="DY306" s="48">
        <v>0</v>
      </c>
      <c r="DZ306" s="49">
        <v>0</v>
      </c>
      <c r="EA306" s="48">
        <v>0</v>
      </c>
      <c r="EB306" s="49">
        <v>0</v>
      </c>
      <c r="EC306" s="48">
        <v>0</v>
      </c>
      <c r="ED306" s="49">
        <v>0</v>
      </c>
      <c r="EE306" s="48">
        <v>0</v>
      </c>
      <c r="EF306" s="49">
        <v>0</v>
      </c>
      <c r="EG306" s="48">
        <v>0</v>
      </c>
      <c r="EH306" s="49">
        <v>0</v>
      </c>
      <c r="EI306" s="48">
        <v>0</v>
      </c>
      <c r="EJ306" s="49">
        <v>0</v>
      </c>
      <c r="EK306" s="48">
        <v>0</v>
      </c>
      <c r="EL306" s="49">
        <v>0</v>
      </c>
      <c r="EM306" s="48">
        <v>0</v>
      </c>
      <c r="EN306" s="49">
        <v>0</v>
      </c>
      <c r="EO306" s="48">
        <v>0</v>
      </c>
      <c r="EP306" s="49">
        <v>0</v>
      </c>
      <c r="EQ306" s="48">
        <v>0</v>
      </c>
      <c r="ER306" s="49">
        <v>0</v>
      </c>
      <c r="ES306" s="48">
        <v>0</v>
      </c>
      <c r="ET306" s="49">
        <v>0</v>
      </c>
      <c r="EU306" s="48">
        <v>0</v>
      </c>
      <c r="EV306" s="49">
        <v>0</v>
      </c>
      <c r="EW306" s="48">
        <v>0</v>
      </c>
      <c r="EX306" s="49">
        <v>0</v>
      </c>
      <c r="EY306" s="48">
        <v>0</v>
      </c>
      <c r="EZ306" s="49">
        <v>0</v>
      </c>
      <c r="FA306" s="48">
        <v>0</v>
      </c>
      <c r="FB306" s="49">
        <v>0</v>
      </c>
      <c r="FC306" s="50">
        <v>0</v>
      </c>
      <c r="FD306" s="3"/>
      <c r="FE306" s="35"/>
      <c r="FF306" s="3"/>
      <c r="FG306" s="36"/>
      <c r="FI306" s="51" t="b">
        <v>1</v>
      </c>
    </row>
    <row r="307" spans="1:165" hidden="1" outlineLevel="1">
      <c r="B307" s="52">
        <v>291</v>
      </c>
      <c r="C307" s="73" t="s">
        <v>60</v>
      </c>
      <c r="E307" s="54">
        <v>0</v>
      </c>
      <c r="F307" s="55">
        <v>0</v>
      </c>
      <c r="G307" s="56">
        <v>0</v>
      </c>
      <c r="H307" s="55">
        <v>0</v>
      </c>
      <c r="I307" s="56">
        <v>0</v>
      </c>
      <c r="J307" s="55">
        <v>0</v>
      </c>
      <c r="K307" s="56">
        <v>0</v>
      </c>
      <c r="L307" s="55">
        <v>0</v>
      </c>
      <c r="M307" s="56">
        <v>0</v>
      </c>
      <c r="N307" s="55">
        <v>0</v>
      </c>
      <c r="O307" s="56">
        <v>0</v>
      </c>
      <c r="P307" s="55">
        <v>0</v>
      </c>
      <c r="Q307" s="56">
        <v>0</v>
      </c>
      <c r="R307" s="55">
        <v>0</v>
      </c>
      <c r="S307" s="56">
        <v>0</v>
      </c>
      <c r="T307" s="55">
        <v>0</v>
      </c>
      <c r="U307" s="56">
        <v>0</v>
      </c>
      <c r="V307" s="55">
        <v>0</v>
      </c>
      <c r="W307" s="56">
        <v>0</v>
      </c>
      <c r="X307" s="55">
        <v>0</v>
      </c>
      <c r="Y307" s="56">
        <v>0</v>
      </c>
      <c r="Z307" s="55">
        <v>0</v>
      </c>
      <c r="AA307" s="56">
        <v>0</v>
      </c>
      <c r="AB307" s="55">
        <v>0</v>
      </c>
      <c r="AC307" s="56">
        <v>0</v>
      </c>
      <c r="AD307" s="55">
        <v>0</v>
      </c>
      <c r="AE307" s="56">
        <v>0</v>
      </c>
      <c r="AF307" s="55">
        <v>0</v>
      </c>
      <c r="AG307" s="56">
        <v>0</v>
      </c>
      <c r="AH307" s="55">
        <v>0</v>
      </c>
      <c r="AI307" s="56">
        <v>0</v>
      </c>
      <c r="AJ307" s="55">
        <v>0</v>
      </c>
      <c r="AK307" s="56">
        <v>0</v>
      </c>
      <c r="AL307" s="55">
        <v>0</v>
      </c>
      <c r="AM307" s="56">
        <v>0</v>
      </c>
      <c r="AN307" s="57">
        <v>0</v>
      </c>
      <c r="AO307" s="3"/>
      <c r="AP307" s="21"/>
      <c r="AQ307" s="3"/>
      <c r="AR307" s="54">
        <v>0</v>
      </c>
      <c r="AS307" s="55">
        <v>0</v>
      </c>
      <c r="AT307" s="56">
        <v>0</v>
      </c>
      <c r="AU307" s="55">
        <v>0</v>
      </c>
      <c r="AV307" s="56">
        <v>0</v>
      </c>
      <c r="AW307" s="55">
        <v>0</v>
      </c>
      <c r="AX307" s="56">
        <v>0</v>
      </c>
      <c r="AY307" s="55">
        <v>0</v>
      </c>
      <c r="AZ307" s="56">
        <v>0</v>
      </c>
      <c r="BA307" s="55">
        <v>0</v>
      </c>
      <c r="BB307" s="56">
        <v>0</v>
      </c>
      <c r="BC307" s="55">
        <v>0</v>
      </c>
      <c r="BD307" s="56">
        <v>0</v>
      </c>
      <c r="BE307" s="55">
        <v>0</v>
      </c>
      <c r="BF307" s="56">
        <v>0</v>
      </c>
      <c r="BG307" s="55">
        <v>0</v>
      </c>
      <c r="BH307" s="56">
        <v>0</v>
      </c>
      <c r="BI307" s="55">
        <v>0</v>
      </c>
      <c r="BJ307" s="56">
        <v>0</v>
      </c>
      <c r="BK307" s="55">
        <v>0</v>
      </c>
      <c r="BL307" s="56">
        <v>0</v>
      </c>
      <c r="BM307" s="55">
        <v>0</v>
      </c>
      <c r="BN307" s="56">
        <v>0</v>
      </c>
      <c r="BO307" s="55">
        <v>0</v>
      </c>
      <c r="BP307" s="56">
        <v>0</v>
      </c>
      <c r="BQ307" s="55">
        <v>0</v>
      </c>
      <c r="BR307" s="56">
        <v>0</v>
      </c>
      <c r="BS307" s="55">
        <v>0</v>
      </c>
      <c r="BT307" s="56">
        <v>0</v>
      </c>
      <c r="BU307" s="55">
        <v>0</v>
      </c>
      <c r="BV307" s="56">
        <v>0</v>
      </c>
      <c r="BW307" s="55">
        <v>0</v>
      </c>
      <c r="BX307" s="56">
        <v>0</v>
      </c>
      <c r="BY307" s="55">
        <v>0</v>
      </c>
      <c r="BZ307" s="56">
        <v>0</v>
      </c>
      <c r="CA307" s="57">
        <v>0</v>
      </c>
      <c r="CB307" s="3"/>
      <c r="CC307" s="32"/>
      <c r="CD307" s="3"/>
      <c r="CE307" s="33"/>
      <c r="CF307" s="3"/>
      <c r="CG307" s="54">
        <v>0</v>
      </c>
      <c r="CH307" s="55">
        <v>0</v>
      </c>
      <c r="CI307" s="56">
        <v>0</v>
      </c>
      <c r="CJ307" s="55">
        <v>0</v>
      </c>
      <c r="CK307" s="56">
        <v>0</v>
      </c>
      <c r="CL307" s="55">
        <v>0</v>
      </c>
      <c r="CM307" s="56">
        <v>0</v>
      </c>
      <c r="CN307" s="55">
        <v>0</v>
      </c>
      <c r="CO307" s="56">
        <v>0</v>
      </c>
      <c r="CP307" s="55">
        <v>0</v>
      </c>
      <c r="CQ307" s="56">
        <v>0</v>
      </c>
      <c r="CR307" s="55">
        <v>0</v>
      </c>
      <c r="CS307" s="56">
        <v>0</v>
      </c>
      <c r="CT307" s="55">
        <v>0</v>
      </c>
      <c r="CU307" s="56">
        <v>0</v>
      </c>
      <c r="CV307" s="55">
        <v>0</v>
      </c>
      <c r="CW307" s="56">
        <v>0</v>
      </c>
      <c r="CX307" s="55">
        <v>0</v>
      </c>
      <c r="CY307" s="56">
        <v>0</v>
      </c>
      <c r="CZ307" s="55">
        <v>0</v>
      </c>
      <c r="DA307" s="56">
        <v>0</v>
      </c>
      <c r="DB307" s="55">
        <v>0</v>
      </c>
      <c r="DC307" s="56">
        <v>0</v>
      </c>
      <c r="DD307" s="55">
        <v>0</v>
      </c>
      <c r="DE307" s="56">
        <v>0</v>
      </c>
      <c r="DF307" s="55">
        <v>0</v>
      </c>
      <c r="DG307" s="56">
        <v>0</v>
      </c>
      <c r="DH307" s="55">
        <v>0</v>
      </c>
      <c r="DI307" s="56">
        <v>0</v>
      </c>
      <c r="DJ307" s="55">
        <v>0</v>
      </c>
      <c r="DK307" s="56">
        <v>0</v>
      </c>
      <c r="DL307" s="55">
        <v>0</v>
      </c>
      <c r="DM307" s="56">
        <v>0</v>
      </c>
      <c r="DN307" s="55">
        <v>0</v>
      </c>
      <c r="DO307" s="56">
        <v>0</v>
      </c>
      <c r="DP307" s="57">
        <v>0</v>
      </c>
      <c r="DQ307" s="3"/>
      <c r="DR307" s="34"/>
      <c r="DS307" s="3"/>
      <c r="DT307" s="54">
        <v>0</v>
      </c>
      <c r="DU307" s="55">
        <v>0</v>
      </c>
      <c r="DV307" s="56">
        <v>0</v>
      </c>
      <c r="DW307" s="55">
        <v>0</v>
      </c>
      <c r="DX307" s="56">
        <v>0</v>
      </c>
      <c r="DY307" s="55">
        <v>0</v>
      </c>
      <c r="DZ307" s="56">
        <v>0</v>
      </c>
      <c r="EA307" s="55">
        <v>0</v>
      </c>
      <c r="EB307" s="56">
        <v>0</v>
      </c>
      <c r="EC307" s="55">
        <v>0</v>
      </c>
      <c r="ED307" s="56">
        <v>0</v>
      </c>
      <c r="EE307" s="55">
        <v>0</v>
      </c>
      <c r="EF307" s="56">
        <v>0</v>
      </c>
      <c r="EG307" s="55">
        <v>0</v>
      </c>
      <c r="EH307" s="56">
        <v>0</v>
      </c>
      <c r="EI307" s="55">
        <v>0</v>
      </c>
      <c r="EJ307" s="56">
        <v>0</v>
      </c>
      <c r="EK307" s="55">
        <v>0</v>
      </c>
      <c r="EL307" s="56">
        <v>0</v>
      </c>
      <c r="EM307" s="55">
        <v>0</v>
      </c>
      <c r="EN307" s="56">
        <v>0</v>
      </c>
      <c r="EO307" s="55">
        <v>0</v>
      </c>
      <c r="EP307" s="56">
        <v>0</v>
      </c>
      <c r="EQ307" s="55">
        <v>0</v>
      </c>
      <c r="ER307" s="56">
        <v>0</v>
      </c>
      <c r="ES307" s="55">
        <v>0</v>
      </c>
      <c r="ET307" s="56">
        <v>0</v>
      </c>
      <c r="EU307" s="55">
        <v>0</v>
      </c>
      <c r="EV307" s="56">
        <v>0</v>
      </c>
      <c r="EW307" s="55">
        <v>0</v>
      </c>
      <c r="EX307" s="56">
        <v>0</v>
      </c>
      <c r="EY307" s="55">
        <v>0</v>
      </c>
      <c r="EZ307" s="56">
        <v>0</v>
      </c>
      <c r="FA307" s="55">
        <v>0</v>
      </c>
      <c r="FB307" s="56">
        <v>0</v>
      </c>
      <c r="FC307" s="57">
        <v>0</v>
      </c>
      <c r="FD307" s="3"/>
      <c r="FE307" s="35"/>
      <c r="FF307" s="3"/>
      <c r="FG307" s="36"/>
      <c r="FI307" s="58" t="b">
        <v>1</v>
      </c>
    </row>
    <row r="308" spans="1:165" hidden="1" outlineLevel="1">
      <c r="B308" s="45">
        <v>292</v>
      </c>
      <c r="C308" s="74" t="s">
        <v>61</v>
      </c>
      <c r="E308" s="47">
        <v>0</v>
      </c>
      <c r="F308" s="48">
        <v>0</v>
      </c>
      <c r="G308" s="49">
        <v>0</v>
      </c>
      <c r="H308" s="48">
        <v>0</v>
      </c>
      <c r="I308" s="49">
        <v>0</v>
      </c>
      <c r="J308" s="48">
        <v>0</v>
      </c>
      <c r="K308" s="49">
        <v>0</v>
      </c>
      <c r="L308" s="48">
        <v>0</v>
      </c>
      <c r="M308" s="49">
        <v>0</v>
      </c>
      <c r="N308" s="48">
        <v>0</v>
      </c>
      <c r="O308" s="49">
        <v>0</v>
      </c>
      <c r="P308" s="48">
        <v>0</v>
      </c>
      <c r="Q308" s="49">
        <v>0</v>
      </c>
      <c r="R308" s="48">
        <v>0</v>
      </c>
      <c r="S308" s="49">
        <v>0</v>
      </c>
      <c r="T308" s="48">
        <v>0</v>
      </c>
      <c r="U308" s="49">
        <v>0</v>
      </c>
      <c r="V308" s="48">
        <v>0</v>
      </c>
      <c r="W308" s="49">
        <v>0</v>
      </c>
      <c r="X308" s="48">
        <v>0</v>
      </c>
      <c r="Y308" s="49">
        <v>0</v>
      </c>
      <c r="Z308" s="48">
        <v>0</v>
      </c>
      <c r="AA308" s="49">
        <v>0</v>
      </c>
      <c r="AB308" s="48">
        <v>0</v>
      </c>
      <c r="AC308" s="49">
        <v>0</v>
      </c>
      <c r="AD308" s="48">
        <v>0</v>
      </c>
      <c r="AE308" s="49">
        <v>0</v>
      </c>
      <c r="AF308" s="48">
        <v>0</v>
      </c>
      <c r="AG308" s="49">
        <v>0</v>
      </c>
      <c r="AH308" s="48">
        <v>0</v>
      </c>
      <c r="AI308" s="49">
        <v>0</v>
      </c>
      <c r="AJ308" s="48">
        <v>0</v>
      </c>
      <c r="AK308" s="49">
        <v>0</v>
      </c>
      <c r="AL308" s="48">
        <v>0</v>
      </c>
      <c r="AM308" s="49">
        <v>0</v>
      </c>
      <c r="AN308" s="50">
        <v>0</v>
      </c>
      <c r="AO308" s="3"/>
      <c r="AP308" s="21"/>
      <c r="AQ308" s="3"/>
      <c r="AR308" s="47">
        <v>0</v>
      </c>
      <c r="AS308" s="48">
        <v>0</v>
      </c>
      <c r="AT308" s="49">
        <v>0</v>
      </c>
      <c r="AU308" s="48">
        <v>0</v>
      </c>
      <c r="AV308" s="49">
        <v>0</v>
      </c>
      <c r="AW308" s="48">
        <v>0</v>
      </c>
      <c r="AX308" s="49">
        <v>0</v>
      </c>
      <c r="AY308" s="48">
        <v>0</v>
      </c>
      <c r="AZ308" s="49">
        <v>0</v>
      </c>
      <c r="BA308" s="48">
        <v>0</v>
      </c>
      <c r="BB308" s="49">
        <v>0</v>
      </c>
      <c r="BC308" s="48">
        <v>0</v>
      </c>
      <c r="BD308" s="49">
        <v>0</v>
      </c>
      <c r="BE308" s="48">
        <v>0</v>
      </c>
      <c r="BF308" s="49">
        <v>0</v>
      </c>
      <c r="BG308" s="48">
        <v>0</v>
      </c>
      <c r="BH308" s="49">
        <v>0</v>
      </c>
      <c r="BI308" s="48">
        <v>0</v>
      </c>
      <c r="BJ308" s="49">
        <v>0</v>
      </c>
      <c r="BK308" s="48">
        <v>0</v>
      </c>
      <c r="BL308" s="49">
        <v>0</v>
      </c>
      <c r="BM308" s="48">
        <v>0</v>
      </c>
      <c r="BN308" s="49">
        <v>0</v>
      </c>
      <c r="BO308" s="48">
        <v>0</v>
      </c>
      <c r="BP308" s="49">
        <v>0</v>
      </c>
      <c r="BQ308" s="48">
        <v>0</v>
      </c>
      <c r="BR308" s="49">
        <v>0</v>
      </c>
      <c r="BS308" s="48">
        <v>0</v>
      </c>
      <c r="BT308" s="49">
        <v>0</v>
      </c>
      <c r="BU308" s="48">
        <v>0</v>
      </c>
      <c r="BV308" s="49">
        <v>0</v>
      </c>
      <c r="BW308" s="48">
        <v>0</v>
      </c>
      <c r="BX308" s="49">
        <v>0</v>
      </c>
      <c r="BY308" s="48">
        <v>0</v>
      </c>
      <c r="BZ308" s="49">
        <v>0</v>
      </c>
      <c r="CA308" s="50">
        <v>0</v>
      </c>
      <c r="CB308" s="3"/>
      <c r="CC308" s="32"/>
      <c r="CD308" s="3"/>
      <c r="CE308" s="33"/>
      <c r="CF308" s="3"/>
      <c r="CG308" s="47">
        <v>0</v>
      </c>
      <c r="CH308" s="48">
        <v>0</v>
      </c>
      <c r="CI308" s="49">
        <v>0</v>
      </c>
      <c r="CJ308" s="48">
        <v>0</v>
      </c>
      <c r="CK308" s="49">
        <v>0</v>
      </c>
      <c r="CL308" s="48">
        <v>0</v>
      </c>
      <c r="CM308" s="49">
        <v>0</v>
      </c>
      <c r="CN308" s="48">
        <v>0</v>
      </c>
      <c r="CO308" s="49">
        <v>0</v>
      </c>
      <c r="CP308" s="48">
        <v>0</v>
      </c>
      <c r="CQ308" s="49">
        <v>0</v>
      </c>
      <c r="CR308" s="48">
        <v>0</v>
      </c>
      <c r="CS308" s="49">
        <v>0</v>
      </c>
      <c r="CT308" s="48">
        <v>0</v>
      </c>
      <c r="CU308" s="49">
        <v>0</v>
      </c>
      <c r="CV308" s="48">
        <v>0</v>
      </c>
      <c r="CW308" s="49">
        <v>0</v>
      </c>
      <c r="CX308" s="48">
        <v>0</v>
      </c>
      <c r="CY308" s="49">
        <v>0</v>
      </c>
      <c r="CZ308" s="48">
        <v>0</v>
      </c>
      <c r="DA308" s="49">
        <v>0</v>
      </c>
      <c r="DB308" s="48">
        <v>0</v>
      </c>
      <c r="DC308" s="49">
        <v>0</v>
      </c>
      <c r="DD308" s="48">
        <v>0</v>
      </c>
      <c r="DE308" s="49">
        <v>0</v>
      </c>
      <c r="DF308" s="48">
        <v>0</v>
      </c>
      <c r="DG308" s="49">
        <v>0</v>
      </c>
      <c r="DH308" s="48">
        <v>0</v>
      </c>
      <c r="DI308" s="49">
        <v>0</v>
      </c>
      <c r="DJ308" s="48">
        <v>0</v>
      </c>
      <c r="DK308" s="49">
        <v>0</v>
      </c>
      <c r="DL308" s="48">
        <v>0</v>
      </c>
      <c r="DM308" s="49">
        <v>0</v>
      </c>
      <c r="DN308" s="48">
        <v>0</v>
      </c>
      <c r="DO308" s="49">
        <v>0</v>
      </c>
      <c r="DP308" s="50">
        <v>0</v>
      </c>
      <c r="DQ308" s="3"/>
      <c r="DR308" s="34"/>
      <c r="DS308" s="3"/>
      <c r="DT308" s="47">
        <v>0</v>
      </c>
      <c r="DU308" s="48">
        <v>0</v>
      </c>
      <c r="DV308" s="49">
        <v>0</v>
      </c>
      <c r="DW308" s="48">
        <v>0</v>
      </c>
      <c r="DX308" s="49">
        <v>0</v>
      </c>
      <c r="DY308" s="48">
        <v>0</v>
      </c>
      <c r="DZ308" s="49">
        <v>0</v>
      </c>
      <c r="EA308" s="48">
        <v>0</v>
      </c>
      <c r="EB308" s="49">
        <v>0</v>
      </c>
      <c r="EC308" s="48">
        <v>0</v>
      </c>
      <c r="ED308" s="49">
        <v>0</v>
      </c>
      <c r="EE308" s="48">
        <v>0</v>
      </c>
      <c r="EF308" s="49">
        <v>0</v>
      </c>
      <c r="EG308" s="48">
        <v>0</v>
      </c>
      <c r="EH308" s="49">
        <v>0</v>
      </c>
      <c r="EI308" s="48">
        <v>0</v>
      </c>
      <c r="EJ308" s="49">
        <v>0</v>
      </c>
      <c r="EK308" s="48">
        <v>0</v>
      </c>
      <c r="EL308" s="49">
        <v>0</v>
      </c>
      <c r="EM308" s="48">
        <v>0</v>
      </c>
      <c r="EN308" s="49">
        <v>0</v>
      </c>
      <c r="EO308" s="48">
        <v>0</v>
      </c>
      <c r="EP308" s="49">
        <v>0</v>
      </c>
      <c r="EQ308" s="48">
        <v>0</v>
      </c>
      <c r="ER308" s="49">
        <v>0</v>
      </c>
      <c r="ES308" s="48">
        <v>0</v>
      </c>
      <c r="ET308" s="49">
        <v>0</v>
      </c>
      <c r="EU308" s="48">
        <v>0</v>
      </c>
      <c r="EV308" s="49">
        <v>0</v>
      </c>
      <c r="EW308" s="48">
        <v>0</v>
      </c>
      <c r="EX308" s="49">
        <v>0</v>
      </c>
      <c r="EY308" s="48">
        <v>0</v>
      </c>
      <c r="EZ308" s="49">
        <v>0</v>
      </c>
      <c r="FA308" s="48">
        <v>0</v>
      </c>
      <c r="FB308" s="49">
        <v>0</v>
      </c>
      <c r="FC308" s="50">
        <v>0</v>
      </c>
      <c r="FD308" s="3"/>
      <c r="FE308" s="35"/>
      <c r="FF308" s="3"/>
      <c r="FG308" s="36"/>
      <c r="FI308" s="51" t="b">
        <v>1</v>
      </c>
    </row>
    <row r="309" spans="1:165" hidden="1" outlineLevel="1">
      <c r="B309" s="52">
        <v>293</v>
      </c>
      <c r="C309" s="53" t="s">
        <v>62</v>
      </c>
      <c r="E309" s="54">
        <v>0</v>
      </c>
      <c r="F309" s="55">
        <v>0</v>
      </c>
      <c r="G309" s="56">
        <v>0</v>
      </c>
      <c r="H309" s="55">
        <v>0</v>
      </c>
      <c r="I309" s="56">
        <v>0</v>
      </c>
      <c r="J309" s="55">
        <v>0</v>
      </c>
      <c r="K309" s="56">
        <v>0</v>
      </c>
      <c r="L309" s="55">
        <v>0</v>
      </c>
      <c r="M309" s="56">
        <v>0</v>
      </c>
      <c r="N309" s="55">
        <v>0</v>
      </c>
      <c r="O309" s="56">
        <v>0</v>
      </c>
      <c r="P309" s="55">
        <v>0</v>
      </c>
      <c r="Q309" s="56">
        <v>0</v>
      </c>
      <c r="R309" s="55">
        <v>0</v>
      </c>
      <c r="S309" s="56">
        <v>0</v>
      </c>
      <c r="T309" s="55">
        <v>0</v>
      </c>
      <c r="U309" s="56">
        <v>0</v>
      </c>
      <c r="V309" s="55">
        <v>0</v>
      </c>
      <c r="W309" s="56">
        <v>0</v>
      </c>
      <c r="X309" s="55">
        <v>0</v>
      </c>
      <c r="Y309" s="56">
        <v>0</v>
      </c>
      <c r="Z309" s="55">
        <v>0</v>
      </c>
      <c r="AA309" s="56">
        <v>0</v>
      </c>
      <c r="AB309" s="55">
        <v>0</v>
      </c>
      <c r="AC309" s="56">
        <v>0</v>
      </c>
      <c r="AD309" s="55">
        <v>0</v>
      </c>
      <c r="AE309" s="56">
        <v>0</v>
      </c>
      <c r="AF309" s="55">
        <v>0</v>
      </c>
      <c r="AG309" s="56">
        <v>0</v>
      </c>
      <c r="AH309" s="55">
        <v>0</v>
      </c>
      <c r="AI309" s="56">
        <v>0</v>
      </c>
      <c r="AJ309" s="55">
        <v>0</v>
      </c>
      <c r="AK309" s="56">
        <v>0</v>
      </c>
      <c r="AL309" s="55">
        <v>0</v>
      </c>
      <c r="AM309" s="56">
        <v>0</v>
      </c>
      <c r="AN309" s="57">
        <v>0</v>
      </c>
      <c r="AO309" s="3"/>
      <c r="AP309" s="21"/>
      <c r="AQ309" s="3"/>
      <c r="AR309" s="54">
        <v>0</v>
      </c>
      <c r="AS309" s="55">
        <v>0</v>
      </c>
      <c r="AT309" s="56">
        <v>0</v>
      </c>
      <c r="AU309" s="55">
        <v>0</v>
      </c>
      <c r="AV309" s="56">
        <v>0</v>
      </c>
      <c r="AW309" s="55">
        <v>0</v>
      </c>
      <c r="AX309" s="56">
        <v>0</v>
      </c>
      <c r="AY309" s="55">
        <v>0</v>
      </c>
      <c r="AZ309" s="56">
        <v>0</v>
      </c>
      <c r="BA309" s="55">
        <v>0</v>
      </c>
      <c r="BB309" s="56">
        <v>0</v>
      </c>
      <c r="BC309" s="55">
        <v>0</v>
      </c>
      <c r="BD309" s="56">
        <v>0</v>
      </c>
      <c r="BE309" s="55">
        <v>0</v>
      </c>
      <c r="BF309" s="56">
        <v>0</v>
      </c>
      <c r="BG309" s="55">
        <v>0</v>
      </c>
      <c r="BH309" s="56">
        <v>0</v>
      </c>
      <c r="BI309" s="55">
        <v>0</v>
      </c>
      <c r="BJ309" s="56">
        <v>0</v>
      </c>
      <c r="BK309" s="55">
        <v>0</v>
      </c>
      <c r="BL309" s="56">
        <v>0</v>
      </c>
      <c r="BM309" s="55">
        <v>0</v>
      </c>
      <c r="BN309" s="56">
        <v>0</v>
      </c>
      <c r="BO309" s="55">
        <v>0</v>
      </c>
      <c r="BP309" s="56">
        <v>0</v>
      </c>
      <c r="BQ309" s="55">
        <v>0</v>
      </c>
      <c r="BR309" s="56">
        <v>0</v>
      </c>
      <c r="BS309" s="55">
        <v>0</v>
      </c>
      <c r="BT309" s="56">
        <v>0</v>
      </c>
      <c r="BU309" s="55">
        <v>0</v>
      </c>
      <c r="BV309" s="56">
        <v>0</v>
      </c>
      <c r="BW309" s="55">
        <v>0</v>
      </c>
      <c r="BX309" s="56">
        <v>0</v>
      </c>
      <c r="BY309" s="55">
        <v>0</v>
      </c>
      <c r="BZ309" s="56">
        <v>0</v>
      </c>
      <c r="CA309" s="57">
        <v>0</v>
      </c>
      <c r="CB309" s="3"/>
      <c r="CC309" s="32"/>
      <c r="CD309" s="3"/>
      <c r="CE309" s="33"/>
      <c r="CF309" s="3"/>
      <c r="CG309" s="54">
        <v>0</v>
      </c>
      <c r="CH309" s="55">
        <v>0</v>
      </c>
      <c r="CI309" s="56">
        <v>0</v>
      </c>
      <c r="CJ309" s="55">
        <v>0</v>
      </c>
      <c r="CK309" s="56">
        <v>0</v>
      </c>
      <c r="CL309" s="55">
        <v>0</v>
      </c>
      <c r="CM309" s="56">
        <v>0</v>
      </c>
      <c r="CN309" s="55">
        <v>0</v>
      </c>
      <c r="CO309" s="56">
        <v>0</v>
      </c>
      <c r="CP309" s="55">
        <v>0</v>
      </c>
      <c r="CQ309" s="56">
        <v>0</v>
      </c>
      <c r="CR309" s="55">
        <v>0</v>
      </c>
      <c r="CS309" s="56">
        <v>0</v>
      </c>
      <c r="CT309" s="55">
        <v>0</v>
      </c>
      <c r="CU309" s="56">
        <v>0</v>
      </c>
      <c r="CV309" s="55">
        <v>0</v>
      </c>
      <c r="CW309" s="56">
        <v>0</v>
      </c>
      <c r="CX309" s="55">
        <v>0</v>
      </c>
      <c r="CY309" s="56">
        <v>0</v>
      </c>
      <c r="CZ309" s="55">
        <v>0</v>
      </c>
      <c r="DA309" s="56">
        <v>0</v>
      </c>
      <c r="DB309" s="55">
        <v>0</v>
      </c>
      <c r="DC309" s="56">
        <v>0</v>
      </c>
      <c r="DD309" s="55">
        <v>0</v>
      </c>
      <c r="DE309" s="56">
        <v>0</v>
      </c>
      <c r="DF309" s="55">
        <v>0</v>
      </c>
      <c r="DG309" s="56">
        <v>0</v>
      </c>
      <c r="DH309" s="55">
        <v>0</v>
      </c>
      <c r="DI309" s="56">
        <v>0</v>
      </c>
      <c r="DJ309" s="55">
        <v>0</v>
      </c>
      <c r="DK309" s="56">
        <v>0</v>
      </c>
      <c r="DL309" s="55">
        <v>0</v>
      </c>
      <c r="DM309" s="56">
        <v>0</v>
      </c>
      <c r="DN309" s="55">
        <v>0</v>
      </c>
      <c r="DO309" s="56">
        <v>0</v>
      </c>
      <c r="DP309" s="57">
        <v>0</v>
      </c>
      <c r="DQ309" s="3"/>
      <c r="DR309" s="34"/>
      <c r="DS309" s="3"/>
      <c r="DT309" s="54">
        <v>0</v>
      </c>
      <c r="DU309" s="55">
        <v>0</v>
      </c>
      <c r="DV309" s="56">
        <v>0</v>
      </c>
      <c r="DW309" s="55">
        <v>0</v>
      </c>
      <c r="DX309" s="56">
        <v>0</v>
      </c>
      <c r="DY309" s="55">
        <v>0</v>
      </c>
      <c r="DZ309" s="56">
        <v>0</v>
      </c>
      <c r="EA309" s="55">
        <v>0</v>
      </c>
      <c r="EB309" s="56">
        <v>0</v>
      </c>
      <c r="EC309" s="55">
        <v>0</v>
      </c>
      <c r="ED309" s="56">
        <v>0</v>
      </c>
      <c r="EE309" s="55">
        <v>0</v>
      </c>
      <c r="EF309" s="56">
        <v>0</v>
      </c>
      <c r="EG309" s="55">
        <v>0</v>
      </c>
      <c r="EH309" s="56">
        <v>0</v>
      </c>
      <c r="EI309" s="55">
        <v>0</v>
      </c>
      <c r="EJ309" s="56">
        <v>0</v>
      </c>
      <c r="EK309" s="55">
        <v>0</v>
      </c>
      <c r="EL309" s="56">
        <v>0</v>
      </c>
      <c r="EM309" s="55">
        <v>0</v>
      </c>
      <c r="EN309" s="56">
        <v>0</v>
      </c>
      <c r="EO309" s="55">
        <v>0</v>
      </c>
      <c r="EP309" s="56">
        <v>0</v>
      </c>
      <c r="EQ309" s="55">
        <v>0</v>
      </c>
      <c r="ER309" s="56">
        <v>0</v>
      </c>
      <c r="ES309" s="55">
        <v>0</v>
      </c>
      <c r="ET309" s="56">
        <v>0</v>
      </c>
      <c r="EU309" s="55">
        <v>0</v>
      </c>
      <c r="EV309" s="56">
        <v>0</v>
      </c>
      <c r="EW309" s="55">
        <v>0</v>
      </c>
      <c r="EX309" s="56">
        <v>0</v>
      </c>
      <c r="EY309" s="55">
        <v>0</v>
      </c>
      <c r="EZ309" s="56">
        <v>0</v>
      </c>
      <c r="FA309" s="55">
        <v>0</v>
      </c>
      <c r="FB309" s="56">
        <v>0</v>
      </c>
      <c r="FC309" s="57">
        <v>0</v>
      </c>
      <c r="FD309" s="3"/>
      <c r="FE309" s="35"/>
      <c r="FF309" s="3"/>
      <c r="FG309" s="36"/>
      <c r="FI309" s="58" t="b">
        <v>1</v>
      </c>
    </row>
    <row r="310" spans="1:165" outlineLevel="1">
      <c r="A310" s="1">
        <v>2016</v>
      </c>
      <c r="B310" s="45">
        <v>294</v>
      </c>
      <c r="C310" s="46" t="s">
        <v>63</v>
      </c>
      <c r="E310" s="47">
        <v>0</v>
      </c>
      <c r="F310" s="48">
        <v>174</v>
      </c>
      <c r="G310" s="49">
        <v>174</v>
      </c>
      <c r="H310" s="48">
        <v>174</v>
      </c>
      <c r="I310" s="49">
        <v>174</v>
      </c>
      <c r="J310" s="48">
        <v>174</v>
      </c>
      <c r="K310" s="49">
        <v>174</v>
      </c>
      <c r="L310" s="48">
        <v>174</v>
      </c>
      <c r="M310" s="49">
        <v>174</v>
      </c>
      <c r="N310" s="48">
        <v>174</v>
      </c>
      <c r="O310" s="49">
        <v>174</v>
      </c>
      <c r="P310" s="48">
        <v>0</v>
      </c>
      <c r="Q310" s="49">
        <v>0</v>
      </c>
      <c r="R310" s="48">
        <v>0</v>
      </c>
      <c r="S310" s="49">
        <v>0</v>
      </c>
      <c r="T310" s="48">
        <v>0</v>
      </c>
      <c r="U310" s="49">
        <v>0</v>
      </c>
      <c r="V310" s="48">
        <v>0</v>
      </c>
      <c r="W310" s="49">
        <v>0</v>
      </c>
      <c r="X310" s="48">
        <v>0</v>
      </c>
      <c r="Y310" s="49">
        <v>0</v>
      </c>
      <c r="Z310" s="48">
        <v>0</v>
      </c>
      <c r="AA310" s="49">
        <v>0</v>
      </c>
      <c r="AB310" s="48">
        <v>0</v>
      </c>
      <c r="AC310" s="49">
        <v>0</v>
      </c>
      <c r="AD310" s="48">
        <v>0</v>
      </c>
      <c r="AE310" s="49">
        <v>0</v>
      </c>
      <c r="AF310" s="48">
        <v>0</v>
      </c>
      <c r="AG310" s="49">
        <v>0</v>
      </c>
      <c r="AH310" s="48">
        <v>0</v>
      </c>
      <c r="AI310" s="49">
        <v>0</v>
      </c>
      <c r="AJ310" s="48">
        <v>0</v>
      </c>
      <c r="AK310" s="49">
        <v>0</v>
      </c>
      <c r="AL310" s="48">
        <v>0</v>
      </c>
      <c r="AM310" s="49">
        <v>0</v>
      </c>
      <c r="AN310" s="50">
        <v>0</v>
      </c>
      <c r="AO310" s="3"/>
      <c r="AP310" s="21"/>
      <c r="AQ310" s="3"/>
      <c r="AR310" s="47">
        <v>0</v>
      </c>
      <c r="AS310" s="48">
        <v>0</v>
      </c>
      <c r="AT310" s="49">
        <v>0</v>
      </c>
      <c r="AU310" s="48">
        <v>0</v>
      </c>
      <c r="AV310" s="49">
        <v>0</v>
      </c>
      <c r="AW310" s="48">
        <v>0</v>
      </c>
      <c r="AX310" s="49">
        <v>0</v>
      </c>
      <c r="AY310" s="48">
        <v>0</v>
      </c>
      <c r="AZ310" s="49">
        <v>0</v>
      </c>
      <c r="BA310" s="48">
        <v>0</v>
      </c>
      <c r="BB310" s="49">
        <v>0</v>
      </c>
      <c r="BC310" s="48">
        <v>0</v>
      </c>
      <c r="BD310" s="49">
        <v>0</v>
      </c>
      <c r="BE310" s="48">
        <v>0</v>
      </c>
      <c r="BF310" s="49">
        <v>0</v>
      </c>
      <c r="BG310" s="48">
        <v>0</v>
      </c>
      <c r="BH310" s="49">
        <v>0</v>
      </c>
      <c r="BI310" s="48">
        <v>0</v>
      </c>
      <c r="BJ310" s="49">
        <v>0</v>
      </c>
      <c r="BK310" s="48">
        <v>0</v>
      </c>
      <c r="BL310" s="49">
        <v>0</v>
      </c>
      <c r="BM310" s="48">
        <v>0</v>
      </c>
      <c r="BN310" s="49">
        <v>0</v>
      </c>
      <c r="BO310" s="48">
        <v>0</v>
      </c>
      <c r="BP310" s="49">
        <v>0</v>
      </c>
      <c r="BQ310" s="48">
        <v>0</v>
      </c>
      <c r="BR310" s="49">
        <v>0</v>
      </c>
      <c r="BS310" s="48">
        <v>0</v>
      </c>
      <c r="BT310" s="49">
        <v>0</v>
      </c>
      <c r="BU310" s="48">
        <v>0</v>
      </c>
      <c r="BV310" s="49">
        <v>0</v>
      </c>
      <c r="BW310" s="48">
        <v>0</v>
      </c>
      <c r="BX310" s="49">
        <v>0</v>
      </c>
      <c r="BY310" s="48">
        <v>0</v>
      </c>
      <c r="BZ310" s="49">
        <v>0</v>
      </c>
      <c r="CA310" s="50">
        <v>0</v>
      </c>
      <c r="CB310" s="3"/>
      <c r="CC310" s="32"/>
      <c r="CD310" s="3"/>
      <c r="CE310" s="33"/>
      <c r="CF310" s="3"/>
      <c r="CG310" s="47">
        <v>0</v>
      </c>
      <c r="CH310" s="48">
        <v>174</v>
      </c>
      <c r="CI310" s="49">
        <v>174</v>
      </c>
      <c r="CJ310" s="48">
        <v>174</v>
      </c>
      <c r="CK310" s="49">
        <v>174</v>
      </c>
      <c r="CL310" s="48">
        <v>174</v>
      </c>
      <c r="CM310" s="49">
        <v>174</v>
      </c>
      <c r="CN310" s="48">
        <v>174</v>
      </c>
      <c r="CO310" s="49">
        <v>174</v>
      </c>
      <c r="CP310" s="48">
        <v>174</v>
      </c>
      <c r="CQ310" s="49">
        <v>174</v>
      </c>
      <c r="CR310" s="48">
        <v>0</v>
      </c>
      <c r="CS310" s="49">
        <v>0</v>
      </c>
      <c r="CT310" s="48">
        <v>0</v>
      </c>
      <c r="CU310" s="49">
        <v>0</v>
      </c>
      <c r="CV310" s="48">
        <v>0</v>
      </c>
      <c r="CW310" s="49">
        <v>0</v>
      </c>
      <c r="CX310" s="48">
        <v>0</v>
      </c>
      <c r="CY310" s="49">
        <v>0</v>
      </c>
      <c r="CZ310" s="48">
        <v>0</v>
      </c>
      <c r="DA310" s="49">
        <v>0</v>
      </c>
      <c r="DB310" s="48">
        <v>0</v>
      </c>
      <c r="DC310" s="49">
        <v>0</v>
      </c>
      <c r="DD310" s="48">
        <v>0</v>
      </c>
      <c r="DE310" s="49">
        <v>0</v>
      </c>
      <c r="DF310" s="48">
        <v>0</v>
      </c>
      <c r="DG310" s="49">
        <v>0</v>
      </c>
      <c r="DH310" s="48">
        <v>0</v>
      </c>
      <c r="DI310" s="49">
        <v>0</v>
      </c>
      <c r="DJ310" s="48">
        <v>0</v>
      </c>
      <c r="DK310" s="49">
        <v>0</v>
      </c>
      <c r="DL310" s="48">
        <v>0</v>
      </c>
      <c r="DM310" s="49">
        <v>0</v>
      </c>
      <c r="DN310" s="48">
        <v>0</v>
      </c>
      <c r="DO310" s="49">
        <v>0</v>
      </c>
      <c r="DP310" s="50">
        <v>0</v>
      </c>
      <c r="DQ310" s="3"/>
      <c r="DR310" s="34"/>
      <c r="DS310" s="3"/>
      <c r="DT310" s="47">
        <v>0</v>
      </c>
      <c r="DU310" s="48">
        <v>0</v>
      </c>
      <c r="DV310" s="49">
        <v>0</v>
      </c>
      <c r="DW310" s="48">
        <v>0</v>
      </c>
      <c r="DX310" s="49">
        <v>0</v>
      </c>
      <c r="DY310" s="48">
        <v>0</v>
      </c>
      <c r="DZ310" s="49">
        <v>0</v>
      </c>
      <c r="EA310" s="48">
        <v>0</v>
      </c>
      <c r="EB310" s="49">
        <v>0</v>
      </c>
      <c r="EC310" s="48">
        <v>0</v>
      </c>
      <c r="ED310" s="49">
        <v>0</v>
      </c>
      <c r="EE310" s="48">
        <v>0</v>
      </c>
      <c r="EF310" s="49">
        <v>0</v>
      </c>
      <c r="EG310" s="48">
        <v>0</v>
      </c>
      <c r="EH310" s="49">
        <v>0</v>
      </c>
      <c r="EI310" s="48">
        <v>0</v>
      </c>
      <c r="EJ310" s="49">
        <v>0</v>
      </c>
      <c r="EK310" s="48">
        <v>0</v>
      </c>
      <c r="EL310" s="49">
        <v>0</v>
      </c>
      <c r="EM310" s="48">
        <v>0</v>
      </c>
      <c r="EN310" s="49">
        <v>0</v>
      </c>
      <c r="EO310" s="48">
        <v>0</v>
      </c>
      <c r="EP310" s="49">
        <v>0</v>
      </c>
      <c r="EQ310" s="48">
        <v>0</v>
      </c>
      <c r="ER310" s="49">
        <v>0</v>
      </c>
      <c r="ES310" s="48">
        <v>0</v>
      </c>
      <c r="ET310" s="49">
        <v>0</v>
      </c>
      <c r="EU310" s="48">
        <v>0</v>
      </c>
      <c r="EV310" s="49">
        <v>0</v>
      </c>
      <c r="EW310" s="48">
        <v>0</v>
      </c>
      <c r="EX310" s="49">
        <v>0</v>
      </c>
      <c r="EY310" s="48">
        <v>0</v>
      </c>
      <c r="EZ310" s="49">
        <v>0</v>
      </c>
      <c r="FA310" s="48">
        <v>0</v>
      </c>
      <c r="FB310" s="49">
        <v>0</v>
      </c>
      <c r="FC310" s="50">
        <v>0</v>
      </c>
      <c r="FD310" s="3"/>
      <c r="FE310" s="35"/>
      <c r="FF310" s="3"/>
      <c r="FG310" s="36"/>
      <c r="FI310" s="51" t="b">
        <v>0</v>
      </c>
    </row>
    <row r="311" spans="1:165" hidden="1" outlineLevel="1">
      <c r="B311" s="52">
        <v>295</v>
      </c>
      <c r="C311" s="53" t="s">
        <v>64</v>
      </c>
      <c r="E311" s="54">
        <v>0</v>
      </c>
      <c r="F311" s="55">
        <v>0</v>
      </c>
      <c r="G311" s="56">
        <v>0</v>
      </c>
      <c r="H311" s="55">
        <v>0</v>
      </c>
      <c r="I311" s="56">
        <v>0</v>
      </c>
      <c r="J311" s="55">
        <v>0</v>
      </c>
      <c r="K311" s="56">
        <v>0</v>
      </c>
      <c r="L311" s="55">
        <v>0</v>
      </c>
      <c r="M311" s="56">
        <v>0</v>
      </c>
      <c r="N311" s="55">
        <v>0</v>
      </c>
      <c r="O311" s="56">
        <v>0</v>
      </c>
      <c r="P311" s="55">
        <v>0</v>
      </c>
      <c r="Q311" s="56">
        <v>0</v>
      </c>
      <c r="R311" s="55">
        <v>0</v>
      </c>
      <c r="S311" s="56">
        <v>0</v>
      </c>
      <c r="T311" s="55">
        <v>0</v>
      </c>
      <c r="U311" s="56">
        <v>0</v>
      </c>
      <c r="V311" s="55">
        <v>0</v>
      </c>
      <c r="W311" s="56">
        <v>0</v>
      </c>
      <c r="X311" s="55">
        <v>0</v>
      </c>
      <c r="Y311" s="56">
        <v>0</v>
      </c>
      <c r="Z311" s="55">
        <v>0</v>
      </c>
      <c r="AA311" s="56">
        <v>0</v>
      </c>
      <c r="AB311" s="55">
        <v>0</v>
      </c>
      <c r="AC311" s="56">
        <v>0</v>
      </c>
      <c r="AD311" s="55">
        <v>0</v>
      </c>
      <c r="AE311" s="56">
        <v>0</v>
      </c>
      <c r="AF311" s="55">
        <v>0</v>
      </c>
      <c r="AG311" s="56">
        <v>0</v>
      </c>
      <c r="AH311" s="55">
        <v>0</v>
      </c>
      <c r="AI311" s="56">
        <v>0</v>
      </c>
      <c r="AJ311" s="55">
        <v>0</v>
      </c>
      <c r="AK311" s="56">
        <v>0</v>
      </c>
      <c r="AL311" s="55">
        <v>0</v>
      </c>
      <c r="AM311" s="56">
        <v>0</v>
      </c>
      <c r="AN311" s="57">
        <v>0</v>
      </c>
      <c r="AO311" s="3"/>
      <c r="AP311" s="21"/>
      <c r="AQ311" s="3"/>
      <c r="AR311" s="54">
        <v>0</v>
      </c>
      <c r="AS311" s="55">
        <v>0</v>
      </c>
      <c r="AT311" s="56">
        <v>0</v>
      </c>
      <c r="AU311" s="55">
        <v>0</v>
      </c>
      <c r="AV311" s="56">
        <v>0</v>
      </c>
      <c r="AW311" s="55">
        <v>0</v>
      </c>
      <c r="AX311" s="56">
        <v>0</v>
      </c>
      <c r="AY311" s="55">
        <v>0</v>
      </c>
      <c r="AZ311" s="56">
        <v>0</v>
      </c>
      <c r="BA311" s="55">
        <v>0</v>
      </c>
      <c r="BB311" s="56">
        <v>0</v>
      </c>
      <c r="BC311" s="55">
        <v>0</v>
      </c>
      <c r="BD311" s="56">
        <v>0</v>
      </c>
      <c r="BE311" s="55">
        <v>0</v>
      </c>
      <c r="BF311" s="56">
        <v>0</v>
      </c>
      <c r="BG311" s="55">
        <v>0</v>
      </c>
      <c r="BH311" s="56">
        <v>0</v>
      </c>
      <c r="BI311" s="55">
        <v>0</v>
      </c>
      <c r="BJ311" s="56">
        <v>0</v>
      </c>
      <c r="BK311" s="55">
        <v>0</v>
      </c>
      <c r="BL311" s="56">
        <v>0</v>
      </c>
      <c r="BM311" s="55">
        <v>0</v>
      </c>
      <c r="BN311" s="56">
        <v>0</v>
      </c>
      <c r="BO311" s="55">
        <v>0</v>
      </c>
      <c r="BP311" s="56">
        <v>0</v>
      </c>
      <c r="BQ311" s="55">
        <v>0</v>
      </c>
      <c r="BR311" s="56">
        <v>0</v>
      </c>
      <c r="BS311" s="55">
        <v>0</v>
      </c>
      <c r="BT311" s="56">
        <v>0</v>
      </c>
      <c r="BU311" s="55">
        <v>0</v>
      </c>
      <c r="BV311" s="56">
        <v>0</v>
      </c>
      <c r="BW311" s="55">
        <v>0</v>
      </c>
      <c r="BX311" s="56">
        <v>0</v>
      </c>
      <c r="BY311" s="55">
        <v>0</v>
      </c>
      <c r="BZ311" s="56">
        <v>0</v>
      </c>
      <c r="CA311" s="57">
        <v>0</v>
      </c>
      <c r="CB311" s="3"/>
      <c r="CC311" s="32"/>
      <c r="CD311" s="3"/>
      <c r="CE311" s="33"/>
      <c r="CF311" s="3"/>
      <c r="CG311" s="54">
        <v>0</v>
      </c>
      <c r="CH311" s="55">
        <v>0</v>
      </c>
      <c r="CI311" s="56">
        <v>0</v>
      </c>
      <c r="CJ311" s="55">
        <v>0</v>
      </c>
      <c r="CK311" s="56">
        <v>0</v>
      </c>
      <c r="CL311" s="55">
        <v>0</v>
      </c>
      <c r="CM311" s="56">
        <v>0</v>
      </c>
      <c r="CN311" s="55">
        <v>0</v>
      </c>
      <c r="CO311" s="56">
        <v>0</v>
      </c>
      <c r="CP311" s="55">
        <v>0</v>
      </c>
      <c r="CQ311" s="56">
        <v>0</v>
      </c>
      <c r="CR311" s="55">
        <v>0</v>
      </c>
      <c r="CS311" s="56">
        <v>0</v>
      </c>
      <c r="CT311" s="55">
        <v>0</v>
      </c>
      <c r="CU311" s="56">
        <v>0</v>
      </c>
      <c r="CV311" s="55">
        <v>0</v>
      </c>
      <c r="CW311" s="56">
        <v>0</v>
      </c>
      <c r="CX311" s="55">
        <v>0</v>
      </c>
      <c r="CY311" s="56">
        <v>0</v>
      </c>
      <c r="CZ311" s="55">
        <v>0</v>
      </c>
      <c r="DA311" s="56">
        <v>0</v>
      </c>
      <c r="DB311" s="55">
        <v>0</v>
      </c>
      <c r="DC311" s="56">
        <v>0</v>
      </c>
      <c r="DD311" s="55">
        <v>0</v>
      </c>
      <c r="DE311" s="56">
        <v>0</v>
      </c>
      <c r="DF311" s="55">
        <v>0</v>
      </c>
      <c r="DG311" s="56">
        <v>0</v>
      </c>
      <c r="DH311" s="55">
        <v>0</v>
      </c>
      <c r="DI311" s="56">
        <v>0</v>
      </c>
      <c r="DJ311" s="55">
        <v>0</v>
      </c>
      <c r="DK311" s="56">
        <v>0</v>
      </c>
      <c r="DL311" s="55">
        <v>0</v>
      </c>
      <c r="DM311" s="56">
        <v>0</v>
      </c>
      <c r="DN311" s="55">
        <v>0</v>
      </c>
      <c r="DO311" s="56">
        <v>0</v>
      </c>
      <c r="DP311" s="57">
        <v>0</v>
      </c>
      <c r="DQ311" s="3"/>
      <c r="DR311" s="34"/>
      <c r="DS311" s="3"/>
      <c r="DT311" s="54">
        <v>0</v>
      </c>
      <c r="DU311" s="55">
        <v>0</v>
      </c>
      <c r="DV311" s="56">
        <v>0</v>
      </c>
      <c r="DW311" s="55">
        <v>0</v>
      </c>
      <c r="DX311" s="56">
        <v>0</v>
      </c>
      <c r="DY311" s="55">
        <v>0</v>
      </c>
      <c r="DZ311" s="56">
        <v>0</v>
      </c>
      <c r="EA311" s="55">
        <v>0</v>
      </c>
      <c r="EB311" s="56">
        <v>0</v>
      </c>
      <c r="EC311" s="55">
        <v>0</v>
      </c>
      <c r="ED311" s="56">
        <v>0</v>
      </c>
      <c r="EE311" s="55">
        <v>0</v>
      </c>
      <c r="EF311" s="56">
        <v>0</v>
      </c>
      <c r="EG311" s="55">
        <v>0</v>
      </c>
      <c r="EH311" s="56">
        <v>0</v>
      </c>
      <c r="EI311" s="55">
        <v>0</v>
      </c>
      <c r="EJ311" s="56">
        <v>0</v>
      </c>
      <c r="EK311" s="55">
        <v>0</v>
      </c>
      <c r="EL311" s="56">
        <v>0</v>
      </c>
      <c r="EM311" s="55">
        <v>0</v>
      </c>
      <c r="EN311" s="56">
        <v>0</v>
      </c>
      <c r="EO311" s="55">
        <v>0</v>
      </c>
      <c r="EP311" s="56">
        <v>0</v>
      </c>
      <c r="EQ311" s="55">
        <v>0</v>
      </c>
      <c r="ER311" s="56">
        <v>0</v>
      </c>
      <c r="ES311" s="55">
        <v>0</v>
      </c>
      <c r="ET311" s="56">
        <v>0</v>
      </c>
      <c r="EU311" s="55">
        <v>0</v>
      </c>
      <c r="EV311" s="56">
        <v>0</v>
      </c>
      <c r="EW311" s="55">
        <v>0</v>
      </c>
      <c r="EX311" s="56">
        <v>0</v>
      </c>
      <c r="EY311" s="55">
        <v>0</v>
      </c>
      <c r="EZ311" s="56">
        <v>0</v>
      </c>
      <c r="FA311" s="55">
        <v>0</v>
      </c>
      <c r="FB311" s="56">
        <v>0</v>
      </c>
      <c r="FC311" s="57">
        <v>0</v>
      </c>
      <c r="FD311" s="3"/>
      <c r="FE311" s="35"/>
      <c r="FF311" s="3"/>
      <c r="FG311" s="36"/>
      <c r="FI311" s="58" t="b">
        <v>1</v>
      </c>
    </row>
    <row r="312" spans="1:165" hidden="1" outlineLevel="1">
      <c r="B312" s="75">
        <v>296</v>
      </c>
      <c r="C312" s="83" t="s">
        <v>65</v>
      </c>
      <c r="E312" s="77">
        <v>0</v>
      </c>
      <c r="F312" s="78">
        <v>0</v>
      </c>
      <c r="G312" s="79">
        <v>0</v>
      </c>
      <c r="H312" s="78">
        <v>0</v>
      </c>
      <c r="I312" s="79">
        <v>0</v>
      </c>
      <c r="J312" s="78">
        <v>0</v>
      </c>
      <c r="K312" s="79">
        <v>0</v>
      </c>
      <c r="L312" s="78">
        <v>0</v>
      </c>
      <c r="M312" s="79">
        <v>0</v>
      </c>
      <c r="N312" s="78">
        <v>0</v>
      </c>
      <c r="O312" s="79">
        <v>0</v>
      </c>
      <c r="P312" s="78">
        <v>0</v>
      </c>
      <c r="Q312" s="79">
        <v>0</v>
      </c>
      <c r="R312" s="78">
        <v>0</v>
      </c>
      <c r="S312" s="79">
        <v>0</v>
      </c>
      <c r="T312" s="78">
        <v>0</v>
      </c>
      <c r="U312" s="79">
        <v>0</v>
      </c>
      <c r="V312" s="78">
        <v>0</v>
      </c>
      <c r="W312" s="79">
        <v>0</v>
      </c>
      <c r="X312" s="78">
        <v>0</v>
      </c>
      <c r="Y312" s="79">
        <v>0</v>
      </c>
      <c r="Z312" s="78">
        <v>0</v>
      </c>
      <c r="AA312" s="79">
        <v>0</v>
      </c>
      <c r="AB312" s="78">
        <v>0</v>
      </c>
      <c r="AC312" s="79">
        <v>0</v>
      </c>
      <c r="AD312" s="78">
        <v>0</v>
      </c>
      <c r="AE312" s="79">
        <v>0</v>
      </c>
      <c r="AF312" s="78">
        <v>0</v>
      </c>
      <c r="AG312" s="79">
        <v>0</v>
      </c>
      <c r="AH312" s="78">
        <v>0</v>
      </c>
      <c r="AI312" s="79">
        <v>0</v>
      </c>
      <c r="AJ312" s="78">
        <v>0</v>
      </c>
      <c r="AK312" s="79">
        <v>0</v>
      </c>
      <c r="AL312" s="78">
        <v>0</v>
      </c>
      <c r="AM312" s="79">
        <v>0</v>
      </c>
      <c r="AN312" s="80">
        <v>0</v>
      </c>
      <c r="AO312" s="3"/>
      <c r="AP312" s="21"/>
      <c r="AQ312" s="3"/>
      <c r="AR312" s="77">
        <v>0</v>
      </c>
      <c r="AS312" s="78">
        <v>0</v>
      </c>
      <c r="AT312" s="79">
        <v>0</v>
      </c>
      <c r="AU312" s="78">
        <v>0</v>
      </c>
      <c r="AV312" s="79">
        <v>0</v>
      </c>
      <c r="AW312" s="78">
        <v>0</v>
      </c>
      <c r="AX312" s="79">
        <v>0</v>
      </c>
      <c r="AY312" s="78">
        <v>0</v>
      </c>
      <c r="AZ312" s="79">
        <v>0</v>
      </c>
      <c r="BA312" s="78">
        <v>0</v>
      </c>
      <c r="BB312" s="79">
        <v>0</v>
      </c>
      <c r="BC312" s="78">
        <v>0</v>
      </c>
      <c r="BD312" s="79">
        <v>0</v>
      </c>
      <c r="BE312" s="78">
        <v>0</v>
      </c>
      <c r="BF312" s="79">
        <v>0</v>
      </c>
      <c r="BG312" s="78">
        <v>0</v>
      </c>
      <c r="BH312" s="79">
        <v>0</v>
      </c>
      <c r="BI312" s="78">
        <v>0</v>
      </c>
      <c r="BJ312" s="79">
        <v>0</v>
      </c>
      <c r="BK312" s="78">
        <v>0</v>
      </c>
      <c r="BL312" s="79">
        <v>0</v>
      </c>
      <c r="BM312" s="78">
        <v>0</v>
      </c>
      <c r="BN312" s="79">
        <v>0</v>
      </c>
      <c r="BO312" s="78">
        <v>0</v>
      </c>
      <c r="BP312" s="79">
        <v>0</v>
      </c>
      <c r="BQ312" s="78">
        <v>0</v>
      </c>
      <c r="BR312" s="79">
        <v>0</v>
      </c>
      <c r="BS312" s="78">
        <v>0</v>
      </c>
      <c r="BT312" s="79">
        <v>0</v>
      </c>
      <c r="BU312" s="78">
        <v>0</v>
      </c>
      <c r="BV312" s="79">
        <v>0</v>
      </c>
      <c r="BW312" s="78">
        <v>0</v>
      </c>
      <c r="BX312" s="79">
        <v>0</v>
      </c>
      <c r="BY312" s="78">
        <v>0</v>
      </c>
      <c r="BZ312" s="79">
        <v>0</v>
      </c>
      <c r="CA312" s="80">
        <v>0</v>
      </c>
      <c r="CB312" s="3"/>
      <c r="CC312" s="32"/>
      <c r="CD312" s="3"/>
      <c r="CE312" s="33"/>
      <c r="CF312" s="3"/>
      <c r="CG312" s="77">
        <v>0</v>
      </c>
      <c r="CH312" s="78">
        <v>0</v>
      </c>
      <c r="CI312" s="79">
        <v>0</v>
      </c>
      <c r="CJ312" s="78">
        <v>0</v>
      </c>
      <c r="CK312" s="79">
        <v>0</v>
      </c>
      <c r="CL312" s="78">
        <v>0</v>
      </c>
      <c r="CM312" s="79">
        <v>0</v>
      </c>
      <c r="CN312" s="78">
        <v>0</v>
      </c>
      <c r="CO312" s="79">
        <v>0</v>
      </c>
      <c r="CP312" s="78">
        <v>0</v>
      </c>
      <c r="CQ312" s="79">
        <v>0</v>
      </c>
      <c r="CR312" s="78">
        <v>0</v>
      </c>
      <c r="CS312" s="79">
        <v>0</v>
      </c>
      <c r="CT312" s="78">
        <v>0</v>
      </c>
      <c r="CU312" s="79">
        <v>0</v>
      </c>
      <c r="CV312" s="78">
        <v>0</v>
      </c>
      <c r="CW312" s="79">
        <v>0</v>
      </c>
      <c r="CX312" s="78">
        <v>0</v>
      </c>
      <c r="CY312" s="79">
        <v>0</v>
      </c>
      <c r="CZ312" s="78">
        <v>0</v>
      </c>
      <c r="DA312" s="79">
        <v>0</v>
      </c>
      <c r="DB312" s="78">
        <v>0</v>
      </c>
      <c r="DC312" s="79">
        <v>0</v>
      </c>
      <c r="DD312" s="78">
        <v>0</v>
      </c>
      <c r="DE312" s="79">
        <v>0</v>
      </c>
      <c r="DF312" s="78">
        <v>0</v>
      </c>
      <c r="DG312" s="79">
        <v>0</v>
      </c>
      <c r="DH312" s="78">
        <v>0</v>
      </c>
      <c r="DI312" s="79">
        <v>0</v>
      </c>
      <c r="DJ312" s="78">
        <v>0</v>
      </c>
      <c r="DK312" s="79">
        <v>0</v>
      </c>
      <c r="DL312" s="78">
        <v>0</v>
      </c>
      <c r="DM312" s="79">
        <v>0</v>
      </c>
      <c r="DN312" s="78">
        <v>0</v>
      </c>
      <c r="DO312" s="79">
        <v>0</v>
      </c>
      <c r="DP312" s="80">
        <v>0</v>
      </c>
      <c r="DQ312" s="3"/>
      <c r="DR312" s="34"/>
      <c r="DS312" s="3"/>
      <c r="DT312" s="77">
        <v>0</v>
      </c>
      <c r="DU312" s="78">
        <v>0</v>
      </c>
      <c r="DV312" s="79">
        <v>0</v>
      </c>
      <c r="DW312" s="78">
        <v>0</v>
      </c>
      <c r="DX312" s="79">
        <v>0</v>
      </c>
      <c r="DY312" s="78">
        <v>0</v>
      </c>
      <c r="DZ312" s="79">
        <v>0</v>
      </c>
      <c r="EA312" s="78">
        <v>0</v>
      </c>
      <c r="EB312" s="79">
        <v>0</v>
      </c>
      <c r="EC312" s="78">
        <v>0</v>
      </c>
      <c r="ED312" s="79">
        <v>0</v>
      </c>
      <c r="EE312" s="78">
        <v>0</v>
      </c>
      <c r="EF312" s="79">
        <v>0</v>
      </c>
      <c r="EG312" s="78">
        <v>0</v>
      </c>
      <c r="EH312" s="79">
        <v>0</v>
      </c>
      <c r="EI312" s="78">
        <v>0</v>
      </c>
      <c r="EJ312" s="79">
        <v>0</v>
      </c>
      <c r="EK312" s="78">
        <v>0</v>
      </c>
      <c r="EL312" s="79">
        <v>0</v>
      </c>
      <c r="EM312" s="78">
        <v>0</v>
      </c>
      <c r="EN312" s="79">
        <v>0</v>
      </c>
      <c r="EO312" s="78">
        <v>0</v>
      </c>
      <c r="EP312" s="79">
        <v>0</v>
      </c>
      <c r="EQ312" s="78">
        <v>0</v>
      </c>
      <c r="ER312" s="79">
        <v>0</v>
      </c>
      <c r="ES312" s="78">
        <v>0</v>
      </c>
      <c r="ET312" s="79">
        <v>0</v>
      </c>
      <c r="EU312" s="78">
        <v>0</v>
      </c>
      <c r="EV312" s="79">
        <v>0</v>
      </c>
      <c r="EW312" s="78">
        <v>0</v>
      </c>
      <c r="EX312" s="79">
        <v>0</v>
      </c>
      <c r="EY312" s="78">
        <v>0</v>
      </c>
      <c r="EZ312" s="79">
        <v>0</v>
      </c>
      <c r="FA312" s="78">
        <v>0</v>
      </c>
      <c r="FB312" s="79">
        <v>0</v>
      </c>
      <c r="FC312" s="80">
        <v>0</v>
      </c>
      <c r="FD312" s="3"/>
      <c r="FE312" s="35"/>
      <c r="FF312" s="3"/>
      <c r="FG312" s="36"/>
      <c r="FI312" s="81" t="b">
        <v>1</v>
      </c>
    </row>
    <row r="313" spans="1:165" hidden="1" outlineLevel="1">
      <c r="B313" s="38">
        <v>297</v>
      </c>
      <c r="C313" s="39" t="s">
        <v>66</v>
      </c>
      <c r="E313" s="40">
        <v>0</v>
      </c>
      <c r="F313" s="41">
        <v>0</v>
      </c>
      <c r="G313" s="42">
        <v>0</v>
      </c>
      <c r="H313" s="41">
        <v>0</v>
      </c>
      <c r="I313" s="42">
        <v>0</v>
      </c>
      <c r="J313" s="41">
        <v>0</v>
      </c>
      <c r="K313" s="42">
        <v>0</v>
      </c>
      <c r="L313" s="41">
        <v>0</v>
      </c>
      <c r="M313" s="42">
        <v>0</v>
      </c>
      <c r="N313" s="41">
        <v>0</v>
      </c>
      <c r="O313" s="42">
        <v>0</v>
      </c>
      <c r="P313" s="41">
        <v>0</v>
      </c>
      <c r="Q313" s="42">
        <v>0</v>
      </c>
      <c r="R313" s="41">
        <v>0</v>
      </c>
      <c r="S313" s="42">
        <v>0</v>
      </c>
      <c r="T313" s="41">
        <v>0</v>
      </c>
      <c r="U313" s="42">
        <v>0</v>
      </c>
      <c r="V313" s="41">
        <v>0</v>
      </c>
      <c r="W313" s="42">
        <v>0</v>
      </c>
      <c r="X313" s="41">
        <v>0</v>
      </c>
      <c r="Y313" s="42">
        <v>0</v>
      </c>
      <c r="Z313" s="41">
        <v>0</v>
      </c>
      <c r="AA313" s="42">
        <v>0</v>
      </c>
      <c r="AB313" s="41">
        <v>0</v>
      </c>
      <c r="AC313" s="42">
        <v>0</v>
      </c>
      <c r="AD313" s="41">
        <v>0</v>
      </c>
      <c r="AE313" s="42">
        <v>0</v>
      </c>
      <c r="AF313" s="41">
        <v>0</v>
      </c>
      <c r="AG313" s="42">
        <v>0</v>
      </c>
      <c r="AH313" s="41">
        <v>0</v>
      </c>
      <c r="AI313" s="42">
        <v>0</v>
      </c>
      <c r="AJ313" s="41">
        <v>0</v>
      </c>
      <c r="AK313" s="42">
        <v>0</v>
      </c>
      <c r="AL313" s="41">
        <v>0</v>
      </c>
      <c r="AM313" s="42">
        <v>0</v>
      </c>
      <c r="AN313" s="43">
        <v>0</v>
      </c>
      <c r="AO313" s="3"/>
      <c r="AP313" s="21"/>
      <c r="AQ313" s="3"/>
      <c r="AR313" s="40">
        <v>0</v>
      </c>
      <c r="AS313" s="41">
        <v>0</v>
      </c>
      <c r="AT313" s="42">
        <v>0</v>
      </c>
      <c r="AU313" s="41">
        <v>0</v>
      </c>
      <c r="AV313" s="42">
        <v>0</v>
      </c>
      <c r="AW313" s="41">
        <v>0</v>
      </c>
      <c r="AX313" s="42">
        <v>0</v>
      </c>
      <c r="AY313" s="41">
        <v>0</v>
      </c>
      <c r="AZ313" s="42">
        <v>0</v>
      </c>
      <c r="BA313" s="41">
        <v>0</v>
      </c>
      <c r="BB313" s="42">
        <v>0</v>
      </c>
      <c r="BC313" s="41">
        <v>0</v>
      </c>
      <c r="BD313" s="42">
        <v>0</v>
      </c>
      <c r="BE313" s="41">
        <v>0</v>
      </c>
      <c r="BF313" s="42">
        <v>0</v>
      </c>
      <c r="BG313" s="41">
        <v>0</v>
      </c>
      <c r="BH313" s="42">
        <v>0</v>
      </c>
      <c r="BI313" s="41">
        <v>0</v>
      </c>
      <c r="BJ313" s="42">
        <v>0</v>
      </c>
      <c r="BK313" s="41">
        <v>0</v>
      </c>
      <c r="BL313" s="42">
        <v>0</v>
      </c>
      <c r="BM313" s="41">
        <v>0</v>
      </c>
      <c r="BN313" s="42">
        <v>0</v>
      </c>
      <c r="BO313" s="41">
        <v>0</v>
      </c>
      <c r="BP313" s="42">
        <v>0</v>
      </c>
      <c r="BQ313" s="41">
        <v>0</v>
      </c>
      <c r="BR313" s="42">
        <v>0</v>
      </c>
      <c r="BS313" s="41">
        <v>0</v>
      </c>
      <c r="BT313" s="42">
        <v>0</v>
      </c>
      <c r="BU313" s="41">
        <v>0</v>
      </c>
      <c r="BV313" s="42">
        <v>0</v>
      </c>
      <c r="BW313" s="41">
        <v>0</v>
      </c>
      <c r="BX313" s="42">
        <v>0</v>
      </c>
      <c r="BY313" s="41">
        <v>0</v>
      </c>
      <c r="BZ313" s="42">
        <v>0</v>
      </c>
      <c r="CA313" s="43">
        <v>0</v>
      </c>
      <c r="CB313" s="3"/>
      <c r="CC313" s="32"/>
      <c r="CD313" s="3"/>
      <c r="CE313" s="33"/>
      <c r="CF313" s="3"/>
      <c r="CG313" s="40">
        <v>0</v>
      </c>
      <c r="CH313" s="41">
        <v>0</v>
      </c>
      <c r="CI313" s="42">
        <v>0</v>
      </c>
      <c r="CJ313" s="41">
        <v>0</v>
      </c>
      <c r="CK313" s="42">
        <v>0</v>
      </c>
      <c r="CL313" s="41">
        <v>0</v>
      </c>
      <c r="CM313" s="42">
        <v>0</v>
      </c>
      <c r="CN313" s="41">
        <v>0</v>
      </c>
      <c r="CO313" s="42">
        <v>0</v>
      </c>
      <c r="CP313" s="41">
        <v>0</v>
      </c>
      <c r="CQ313" s="42">
        <v>0</v>
      </c>
      <c r="CR313" s="41">
        <v>0</v>
      </c>
      <c r="CS313" s="42">
        <v>0</v>
      </c>
      <c r="CT313" s="41">
        <v>0</v>
      </c>
      <c r="CU313" s="42">
        <v>0</v>
      </c>
      <c r="CV313" s="41">
        <v>0</v>
      </c>
      <c r="CW313" s="42">
        <v>0</v>
      </c>
      <c r="CX313" s="41">
        <v>0</v>
      </c>
      <c r="CY313" s="42">
        <v>0</v>
      </c>
      <c r="CZ313" s="41">
        <v>0</v>
      </c>
      <c r="DA313" s="42">
        <v>0</v>
      </c>
      <c r="DB313" s="41">
        <v>0</v>
      </c>
      <c r="DC313" s="42">
        <v>0</v>
      </c>
      <c r="DD313" s="41">
        <v>0</v>
      </c>
      <c r="DE313" s="42">
        <v>0</v>
      </c>
      <c r="DF313" s="41">
        <v>0</v>
      </c>
      <c r="DG313" s="42">
        <v>0</v>
      </c>
      <c r="DH313" s="41">
        <v>0</v>
      </c>
      <c r="DI313" s="42">
        <v>0</v>
      </c>
      <c r="DJ313" s="41">
        <v>0</v>
      </c>
      <c r="DK313" s="42">
        <v>0</v>
      </c>
      <c r="DL313" s="41">
        <v>0</v>
      </c>
      <c r="DM313" s="42">
        <v>0</v>
      </c>
      <c r="DN313" s="41">
        <v>0</v>
      </c>
      <c r="DO313" s="42">
        <v>0</v>
      </c>
      <c r="DP313" s="43">
        <v>0</v>
      </c>
      <c r="DQ313" s="3"/>
      <c r="DR313" s="34"/>
      <c r="DS313" s="3"/>
      <c r="DT313" s="40">
        <v>0</v>
      </c>
      <c r="DU313" s="41">
        <v>0</v>
      </c>
      <c r="DV313" s="42">
        <v>0</v>
      </c>
      <c r="DW313" s="41">
        <v>0</v>
      </c>
      <c r="DX313" s="42">
        <v>0</v>
      </c>
      <c r="DY313" s="41">
        <v>0</v>
      </c>
      <c r="DZ313" s="42">
        <v>0</v>
      </c>
      <c r="EA313" s="41">
        <v>0</v>
      </c>
      <c r="EB313" s="42">
        <v>0</v>
      </c>
      <c r="EC313" s="41">
        <v>0</v>
      </c>
      <c r="ED313" s="42">
        <v>0</v>
      </c>
      <c r="EE313" s="41">
        <v>0</v>
      </c>
      <c r="EF313" s="42">
        <v>0</v>
      </c>
      <c r="EG313" s="41">
        <v>0</v>
      </c>
      <c r="EH313" s="42">
        <v>0</v>
      </c>
      <c r="EI313" s="41">
        <v>0</v>
      </c>
      <c r="EJ313" s="42">
        <v>0</v>
      </c>
      <c r="EK313" s="41">
        <v>0</v>
      </c>
      <c r="EL313" s="42">
        <v>0</v>
      </c>
      <c r="EM313" s="41">
        <v>0</v>
      </c>
      <c r="EN313" s="42">
        <v>0</v>
      </c>
      <c r="EO313" s="41">
        <v>0</v>
      </c>
      <c r="EP313" s="42">
        <v>0</v>
      </c>
      <c r="EQ313" s="41">
        <v>0</v>
      </c>
      <c r="ER313" s="42">
        <v>0</v>
      </c>
      <c r="ES313" s="41">
        <v>0</v>
      </c>
      <c r="ET313" s="42">
        <v>0</v>
      </c>
      <c r="EU313" s="41">
        <v>0</v>
      </c>
      <c r="EV313" s="42">
        <v>0</v>
      </c>
      <c r="EW313" s="41">
        <v>0</v>
      </c>
      <c r="EX313" s="42">
        <v>0</v>
      </c>
      <c r="EY313" s="41">
        <v>0</v>
      </c>
      <c r="EZ313" s="42">
        <v>0</v>
      </c>
      <c r="FA313" s="41">
        <v>0</v>
      </c>
      <c r="FB313" s="42">
        <v>0</v>
      </c>
      <c r="FC313" s="43">
        <v>0</v>
      </c>
      <c r="FD313" s="3"/>
      <c r="FE313" s="35"/>
      <c r="FF313" s="3"/>
      <c r="FG313" s="36"/>
      <c r="FI313" s="44" t="b">
        <v>1</v>
      </c>
    </row>
    <row r="314" spans="1:165" hidden="1" outlineLevel="1">
      <c r="B314" s="45">
        <v>298</v>
      </c>
      <c r="C314" s="46" t="s">
        <v>67</v>
      </c>
      <c r="E314" s="47">
        <v>0</v>
      </c>
      <c r="F314" s="48">
        <v>0</v>
      </c>
      <c r="G314" s="49">
        <v>0</v>
      </c>
      <c r="H314" s="48">
        <v>0</v>
      </c>
      <c r="I314" s="49">
        <v>0</v>
      </c>
      <c r="J314" s="48">
        <v>0</v>
      </c>
      <c r="K314" s="49">
        <v>0</v>
      </c>
      <c r="L314" s="48">
        <v>0</v>
      </c>
      <c r="M314" s="49">
        <v>0</v>
      </c>
      <c r="N314" s="48">
        <v>0</v>
      </c>
      <c r="O314" s="49">
        <v>0</v>
      </c>
      <c r="P314" s="48">
        <v>0</v>
      </c>
      <c r="Q314" s="49">
        <v>0</v>
      </c>
      <c r="R314" s="48">
        <v>0</v>
      </c>
      <c r="S314" s="49">
        <v>0</v>
      </c>
      <c r="T314" s="48">
        <v>0</v>
      </c>
      <c r="U314" s="49">
        <v>0</v>
      </c>
      <c r="V314" s="48">
        <v>0</v>
      </c>
      <c r="W314" s="49">
        <v>0</v>
      </c>
      <c r="X314" s="48">
        <v>0</v>
      </c>
      <c r="Y314" s="49">
        <v>0</v>
      </c>
      <c r="Z314" s="48">
        <v>0</v>
      </c>
      <c r="AA314" s="49">
        <v>0</v>
      </c>
      <c r="AB314" s="48">
        <v>0</v>
      </c>
      <c r="AC314" s="49">
        <v>0</v>
      </c>
      <c r="AD314" s="48">
        <v>0</v>
      </c>
      <c r="AE314" s="49">
        <v>0</v>
      </c>
      <c r="AF314" s="48">
        <v>0</v>
      </c>
      <c r="AG314" s="49">
        <v>0</v>
      </c>
      <c r="AH314" s="48">
        <v>0</v>
      </c>
      <c r="AI314" s="49">
        <v>0</v>
      </c>
      <c r="AJ314" s="48">
        <v>0</v>
      </c>
      <c r="AK314" s="49">
        <v>0</v>
      </c>
      <c r="AL314" s="48">
        <v>0</v>
      </c>
      <c r="AM314" s="49">
        <v>0</v>
      </c>
      <c r="AN314" s="50">
        <v>0</v>
      </c>
      <c r="AO314" s="3"/>
      <c r="AP314" s="21"/>
      <c r="AQ314" s="3"/>
      <c r="AR314" s="47">
        <v>0</v>
      </c>
      <c r="AS314" s="48">
        <v>0</v>
      </c>
      <c r="AT314" s="49">
        <v>0</v>
      </c>
      <c r="AU314" s="48">
        <v>0</v>
      </c>
      <c r="AV314" s="49">
        <v>0</v>
      </c>
      <c r="AW314" s="48">
        <v>0</v>
      </c>
      <c r="AX314" s="49">
        <v>0</v>
      </c>
      <c r="AY314" s="48">
        <v>0</v>
      </c>
      <c r="AZ314" s="49">
        <v>0</v>
      </c>
      <c r="BA314" s="48">
        <v>0</v>
      </c>
      <c r="BB314" s="49">
        <v>0</v>
      </c>
      <c r="BC314" s="48">
        <v>0</v>
      </c>
      <c r="BD314" s="49">
        <v>0</v>
      </c>
      <c r="BE314" s="48">
        <v>0</v>
      </c>
      <c r="BF314" s="49">
        <v>0</v>
      </c>
      <c r="BG314" s="48">
        <v>0</v>
      </c>
      <c r="BH314" s="49">
        <v>0</v>
      </c>
      <c r="BI314" s="48">
        <v>0</v>
      </c>
      <c r="BJ314" s="49">
        <v>0</v>
      </c>
      <c r="BK314" s="48">
        <v>0</v>
      </c>
      <c r="BL314" s="49">
        <v>0</v>
      </c>
      <c r="BM314" s="48">
        <v>0</v>
      </c>
      <c r="BN314" s="49">
        <v>0</v>
      </c>
      <c r="BO314" s="48">
        <v>0</v>
      </c>
      <c r="BP314" s="49">
        <v>0</v>
      </c>
      <c r="BQ314" s="48">
        <v>0</v>
      </c>
      <c r="BR314" s="49">
        <v>0</v>
      </c>
      <c r="BS314" s="48">
        <v>0</v>
      </c>
      <c r="BT314" s="49">
        <v>0</v>
      </c>
      <c r="BU314" s="48">
        <v>0</v>
      </c>
      <c r="BV314" s="49">
        <v>0</v>
      </c>
      <c r="BW314" s="48">
        <v>0</v>
      </c>
      <c r="BX314" s="49">
        <v>0</v>
      </c>
      <c r="BY314" s="48">
        <v>0</v>
      </c>
      <c r="BZ314" s="49">
        <v>0</v>
      </c>
      <c r="CA314" s="50">
        <v>0</v>
      </c>
      <c r="CB314" s="3"/>
      <c r="CC314" s="32"/>
      <c r="CD314" s="3"/>
      <c r="CE314" s="33"/>
      <c r="CF314" s="3"/>
      <c r="CG314" s="47">
        <v>0</v>
      </c>
      <c r="CH314" s="48">
        <v>0</v>
      </c>
      <c r="CI314" s="49">
        <v>0</v>
      </c>
      <c r="CJ314" s="48">
        <v>0</v>
      </c>
      <c r="CK314" s="49">
        <v>0</v>
      </c>
      <c r="CL314" s="48">
        <v>0</v>
      </c>
      <c r="CM314" s="49">
        <v>0</v>
      </c>
      <c r="CN314" s="48">
        <v>0</v>
      </c>
      <c r="CO314" s="49">
        <v>0</v>
      </c>
      <c r="CP314" s="48">
        <v>0</v>
      </c>
      <c r="CQ314" s="49">
        <v>0</v>
      </c>
      <c r="CR314" s="48">
        <v>0</v>
      </c>
      <c r="CS314" s="49">
        <v>0</v>
      </c>
      <c r="CT314" s="48">
        <v>0</v>
      </c>
      <c r="CU314" s="49">
        <v>0</v>
      </c>
      <c r="CV314" s="48">
        <v>0</v>
      </c>
      <c r="CW314" s="49">
        <v>0</v>
      </c>
      <c r="CX314" s="48">
        <v>0</v>
      </c>
      <c r="CY314" s="49">
        <v>0</v>
      </c>
      <c r="CZ314" s="48">
        <v>0</v>
      </c>
      <c r="DA314" s="49">
        <v>0</v>
      </c>
      <c r="DB314" s="48">
        <v>0</v>
      </c>
      <c r="DC314" s="49">
        <v>0</v>
      </c>
      <c r="DD314" s="48">
        <v>0</v>
      </c>
      <c r="DE314" s="49">
        <v>0</v>
      </c>
      <c r="DF314" s="48">
        <v>0</v>
      </c>
      <c r="DG314" s="49">
        <v>0</v>
      </c>
      <c r="DH314" s="48">
        <v>0</v>
      </c>
      <c r="DI314" s="49">
        <v>0</v>
      </c>
      <c r="DJ314" s="48">
        <v>0</v>
      </c>
      <c r="DK314" s="49">
        <v>0</v>
      </c>
      <c r="DL314" s="48">
        <v>0</v>
      </c>
      <c r="DM314" s="49">
        <v>0</v>
      </c>
      <c r="DN314" s="48">
        <v>0</v>
      </c>
      <c r="DO314" s="49">
        <v>0</v>
      </c>
      <c r="DP314" s="50">
        <v>0</v>
      </c>
      <c r="DQ314" s="3"/>
      <c r="DR314" s="34"/>
      <c r="DS314" s="3"/>
      <c r="DT314" s="47">
        <v>0</v>
      </c>
      <c r="DU314" s="48">
        <v>0</v>
      </c>
      <c r="DV314" s="49">
        <v>0</v>
      </c>
      <c r="DW314" s="48">
        <v>0</v>
      </c>
      <c r="DX314" s="49">
        <v>0</v>
      </c>
      <c r="DY314" s="48">
        <v>0</v>
      </c>
      <c r="DZ314" s="49">
        <v>0</v>
      </c>
      <c r="EA314" s="48">
        <v>0</v>
      </c>
      <c r="EB314" s="49">
        <v>0</v>
      </c>
      <c r="EC314" s="48">
        <v>0</v>
      </c>
      <c r="ED314" s="49">
        <v>0</v>
      </c>
      <c r="EE314" s="48">
        <v>0</v>
      </c>
      <c r="EF314" s="49">
        <v>0</v>
      </c>
      <c r="EG314" s="48">
        <v>0</v>
      </c>
      <c r="EH314" s="49">
        <v>0</v>
      </c>
      <c r="EI314" s="48">
        <v>0</v>
      </c>
      <c r="EJ314" s="49">
        <v>0</v>
      </c>
      <c r="EK314" s="48">
        <v>0</v>
      </c>
      <c r="EL314" s="49">
        <v>0</v>
      </c>
      <c r="EM314" s="48">
        <v>0</v>
      </c>
      <c r="EN314" s="49">
        <v>0</v>
      </c>
      <c r="EO314" s="48">
        <v>0</v>
      </c>
      <c r="EP314" s="49">
        <v>0</v>
      </c>
      <c r="EQ314" s="48">
        <v>0</v>
      </c>
      <c r="ER314" s="49">
        <v>0</v>
      </c>
      <c r="ES314" s="48">
        <v>0</v>
      </c>
      <c r="ET314" s="49">
        <v>0</v>
      </c>
      <c r="EU314" s="48">
        <v>0</v>
      </c>
      <c r="EV314" s="49">
        <v>0</v>
      </c>
      <c r="EW314" s="48">
        <v>0</v>
      </c>
      <c r="EX314" s="49">
        <v>0</v>
      </c>
      <c r="EY314" s="48">
        <v>0</v>
      </c>
      <c r="EZ314" s="49">
        <v>0</v>
      </c>
      <c r="FA314" s="48">
        <v>0</v>
      </c>
      <c r="FB314" s="49">
        <v>0</v>
      </c>
      <c r="FC314" s="50">
        <v>0</v>
      </c>
      <c r="FD314" s="3"/>
      <c r="FE314" s="35"/>
      <c r="FF314" s="3"/>
      <c r="FG314" s="36"/>
      <c r="FI314" s="51" t="b">
        <v>1</v>
      </c>
    </row>
    <row r="315" spans="1:165" hidden="1" outlineLevel="1">
      <c r="B315" s="59">
        <v>299</v>
      </c>
      <c r="C315" s="60" t="s">
        <v>68</v>
      </c>
      <c r="E315" s="61">
        <v>0</v>
      </c>
      <c r="F315" s="62">
        <v>0</v>
      </c>
      <c r="G315" s="63">
        <v>0</v>
      </c>
      <c r="H315" s="62">
        <v>0</v>
      </c>
      <c r="I315" s="63">
        <v>0</v>
      </c>
      <c r="J315" s="62">
        <v>0</v>
      </c>
      <c r="K315" s="63">
        <v>0</v>
      </c>
      <c r="L315" s="62">
        <v>0</v>
      </c>
      <c r="M315" s="63">
        <v>0</v>
      </c>
      <c r="N315" s="62">
        <v>0</v>
      </c>
      <c r="O315" s="63">
        <v>0</v>
      </c>
      <c r="P315" s="62">
        <v>0</v>
      </c>
      <c r="Q315" s="63">
        <v>0</v>
      </c>
      <c r="R315" s="62">
        <v>0</v>
      </c>
      <c r="S315" s="63">
        <v>0</v>
      </c>
      <c r="T315" s="62">
        <v>0</v>
      </c>
      <c r="U315" s="63">
        <v>0</v>
      </c>
      <c r="V315" s="62">
        <v>0</v>
      </c>
      <c r="W315" s="63">
        <v>0</v>
      </c>
      <c r="X315" s="62">
        <v>0</v>
      </c>
      <c r="Y315" s="63">
        <v>0</v>
      </c>
      <c r="Z315" s="62">
        <v>0</v>
      </c>
      <c r="AA315" s="63">
        <v>0</v>
      </c>
      <c r="AB315" s="62">
        <v>0</v>
      </c>
      <c r="AC315" s="63">
        <v>0</v>
      </c>
      <c r="AD315" s="62">
        <v>0</v>
      </c>
      <c r="AE315" s="63">
        <v>0</v>
      </c>
      <c r="AF315" s="62">
        <v>0</v>
      </c>
      <c r="AG315" s="63">
        <v>0</v>
      </c>
      <c r="AH315" s="62">
        <v>0</v>
      </c>
      <c r="AI315" s="63">
        <v>0</v>
      </c>
      <c r="AJ315" s="62">
        <v>0</v>
      </c>
      <c r="AK315" s="63">
        <v>0</v>
      </c>
      <c r="AL315" s="62">
        <v>0</v>
      </c>
      <c r="AM315" s="63">
        <v>0</v>
      </c>
      <c r="AN315" s="64">
        <v>0</v>
      </c>
      <c r="AO315" s="3"/>
      <c r="AP315" s="21"/>
      <c r="AQ315" s="3"/>
      <c r="AR315" s="61">
        <v>0</v>
      </c>
      <c r="AS315" s="62">
        <v>0</v>
      </c>
      <c r="AT315" s="63">
        <v>0</v>
      </c>
      <c r="AU315" s="62">
        <v>0</v>
      </c>
      <c r="AV315" s="63">
        <v>0</v>
      </c>
      <c r="AW315" s="62">
        <v>0</v>
      </c>
      <c r="AX315" s="63">
        <v>0</v>
      </c>
      <c r="AY315" s="62">
        <v>0</v>
      </c>
      <c r="AZ315" s="63">
        <v>0</v>
      </c>
      <c r="BA315" s="62">
        <v>0</v>
      </c>
      <c r="BB315" s="63">
        <v>0</v>
      </c>
      <c r="BC315" s="62">
        <v>0</v>
      </c>
      <c r="BD315" s="63">
        <v>0</v>
      </c>
      <c r="BE315" s="62">
        <v>0</v>
      </c>
      <c r="BF315" s="63">
        <v>0</v>
      </c>
      <c r="BG315" s="62">
        <v>0</v>
      </c>
      <c r="BH315" s="63">
        <v>0</v>
      </c>
      <c r="BI315" s="62">
        <v>0</v>
      </c>
      <c r="BJ315" s="63">
        <v>0</v>
      </c>
      <c r="BK315" s="62">
        <v>0</v>
      </c>
      <c r="BL315" s="63">
        <v>0</v>
      </c>
      <c r="BM315" s="62">
        <v>0</v>
      </c>
      <c r="BN315" s="63">
        <v>0</v>
      </c>
      <c r="BO315" s="62">
        <v>0</v>
      </c>
      <c r="BP315" s="63">
        <v>0</v>
      </c>
      <c r="BQ315" s="62">
        <v>0</v>
      </c>
      <c r="BR315" s="63">
        <v>0</v>
      </c>
      <c r="BS315" s="62">
        <v>0</v>
      </c>
      <c r="BT315" s="63">
        <v>0</v>
      </c>
      <c r="BU315" s="62">
        <v>0</v>
      </c>
      <c r="BV315" s="63">
        <v>0</v>
      </c>
      <c r="BW315" s="62">
        <v>0</v>
      </c>
      <c r="BX315" s="63">
        <v>0</v>
      </c>
      <c r="BY315" s="62">
        <v>0</v>
      </c>
      <c r="BZ315" s="63">
        <v>0</v>
      </c>
      <c r="CA315" s="64">
        <v>0</v>
      </c>
      <c r="CB315" s="3"/>
      <c r="CC315" s="32"/>
      <c r="CD315" s="3"/>
      <c r="CE315" s="33"/>
      <c r="CF315" s="3"/>
      <c r="CG315" s="61">
        <v>0</v>
      </c>
      <c r="CH315" s="62">
        <v>0</v>
      </c>
      <c r="CI315" s="63">
        <v>0</v>
      </c>
      <c r="CJ315" s="62">
        <v>0</v>
      </c>
      <c r="CK315" s="63">
        <v>0</v>
      </c>
      <c r="CL315" s="62">
        <v>0</v>
      </c>
      <c r="CM315" s="63">
        <v>0</v>
      </c>
      <c r="CN315" s="62">
        <v>0</v>
      </c>
      <c r="CO315" s="63">
        <v>0</v>
      </c>
      <c r="CP315" s="62">
        <v>0</v>
      </c>
      <c r="CQ315" s="63">
        <v>0</v>
      </c>
      <c r="CR315" s="62">
        <v>0</v>
      </c>
      <c r="CS315" s="63">
        <v>0</v>
      </c>
      <c r="CT315" s="62">
        <v>0</v>
      </c>
      <c r="CU315" s="63">
        <v>0</v>
      </c>
      <c r="CV315" s="62">
        <v>0</v>
      </c>
      <c r="CW315" s="63">
        <v>0</v>
      </c>
      <c r="CX315" s="62">
        <v>0</v>
      </c>
      <c r="CY315" s="63">
        <v>0</v>
      </c>
      <c r="CZ315" s="62">
        <v>0</v>
      </c>
      <c r="DA315" s="63">
        <v>0</v>
      </c>
      <c r="DB315" s="62">
        <v>0</v>
      </c>
      <c r="DC315" s="63">
        <v>0</v>
      </c>
      <c r="DD315" s="62">
        <v>0</v>
      </c>
      <c r="DE315" s="63">
        <v>0</v>
      </c>
      <c r="DF315" s="62">
        <v>0</v>
      </c>
      <c r="DG315" s="63">
        <v>0</v>
      </c>
      <c r="DH315" s="62">
        <v>0</v>
      </c>
      <c r="DI315" s="63">
        <v>0</v>
      </c>
      <c r="DJ315" s="62">
        <v>0</v>
      </c>
      <c r="DK315" s="63">
        <v>0</v>
      </c>
      <c r="DL315" s="62">
        <v>0</v>
      </c>
      <c r="DM315" s="63">
        <v>0</v>
      </c>
      <c r="DN315" s="62">
        <v>0</v>
      </c>
      <c r="DO315" s="63">
        <v>0</v>
      </c>
      <c r="DP315" s="64">
        <v>0</v>
      </c>
      <c r="DQ315" s="3"/>
      <c r="DR315" s="34"/>
      <c r="DS315" s="3"/>
      <c r="DT315" s="61">
        <v>0</v>
      </c>
      <c r="DU315" s="62">
        <v>0</v>
      </c>
      <c r="DV315" s="63">
        <v>0</v>
      </c>
      <c r="DW315" s="62">
        <v>0</v>
      </c>
      <c r="DX315" s="63">
        <v>0</v>
      </c>
      <c r="DY315" s="62">
        <v>0</v>
      </c>
      <c r="DZ315" s="63">
        <v>0</v>
      </c>
      <c r="EA315" s="62">
        <v>0</v>
      </c>
      <c r="EB315" s="63">
        <v>0</v>
      </c>
      <c r="EC315" s="62">
        <v>0</v>
      </c>
      <c r="ED315" s="63">
        <v>0</v>
      </c>
      <c r="EE315" s="62">
        <v>0</v>
      </c>
      <c r="EF315" s="63">
        <v>0</v>
      </c>
      <c r="EG315" s="62">
        <v>0</v>
      </c>
      <c r="EH315" s="63">
        <v>0</v>
      </c>
      <c r="EI315" s="62">
        <v>0</v>
      </c>
      <c r="EJ315" s="63">
        <v>0</v>
      </c>
      <c r="EK315" s="62">
        <v>0</v>
      </c>
      <c r="EL315" s="63">
        <v>0</v>
      </c>
      <c r="EM315" s="62">
        <v>0</v>
      </c>
      <c r="EN315" s="63">
        <v>0</v>
      </c>
      <c r="EO315" s="62">
        <v>0</v>
      </c>
      <c r="EP315" s="63">
        <v>0</v>
      </c>
      <c r="EQ315" s="62">
        <v>0</v>
      </c>
      <c r="ER315" s="63">
        <v>0</v>
      </c>
      <c r="ES315" s="62">
        <v>0</v>
      </c>
      <c r="ET315" s="63">
        <v>0</v>
      </c>
      <c r="EU315" s="62">
        <v>0</v>
      </c>
      <c r="EV315" s="63">
        <v>0</v>
      </c>
      <c r="EW315" s="62">
        <v>0</v>
      </c>
      <c r="EX315" s="63">
        <v>0</v>
      </c>
      <c r="EY315" s="62">
        <v>0</v>
      </c>
      <c r="EZ315" s="63">
        <v>0</v>
      </c>
      <c r="FA315" s="62">
        <v>0</v>
      </c>
      <c r="FB315" s="63">
        <v>0</v>
      </c>
      <c r="FC315" s="64">
        <v>0</v>
      </c>
      <c r="FD315" s="3"/>
      <c r="FE315" s="35"/>
      <c r="FF315" s="3"/>
      <c r="FG315" s="36"/>
      <c r="FI315" s="65" t="b">
        <v>1</v>
      </c>
    </row>
    <row r="316" spans="1:165" hidden="1" outlineLevel="1">
      <c r="B316" s="66">
        <v>300</v>
      </c>
      <c r="C316" s="84" t="s">
        <v>69</v>
      </c>
      <c r="E316" s="68">
        <v>0</v>
      </c>
      <c r="F316" s="69">
        <v>0</v>
      </c>
      <c r="G316" s="70">
        <v>0</v>
      </c>
      <c r="H316" s="69">
        <v>0</v>
      </c>
      <c r="I316" s="70">
        <v>0</v>
      </c>
      <c r="J316" s="69">
        <v>0</v>
      </c>
      <c r="K316" s="70">
        <v>0</v>
      </c>
      <c r="L316" s="69">
        <v>0</v>
      </c>
      <c r="M316" s="70">
        <v>0</v>
      </c>
      <c r="N316" s="69">
        <v>0</v>
      </c>
      <c r="O316" s="70">
        <v>0</v>
      </c>
      <c r="P316" s="69">
        <v>0</v>
      </c>
      <c r="Q316" s="70">
        <v>0</v>
      </c>
      <c r="R316" s="69">
        <v>0</v>
      </c>
      <c r="S316" s="70">
        <v>0</v>
      </c>
      <c r="T316" s="69">
        <v>0</v>
      </c>
      <c r="U316" s="70">
        <v>0</v>
      </c>
      <c r="V316" s="69">
        <v>0</v>
      </c>
      <c r="W316" s="70">
        <v>0</v>
      </c>
      <c r="X316" s="69">
        <v>0</v>
      </c>
      <c r="Y316" s="70">
        <v>0</v>
      </c>
      <c r="Z316" s="69">
        <v>0</v>
      </c>
      <c r="AA316" s="70">
        <v>0</v>
      </c>
      <c r="AB316" s="69">
        <v>0</v>
      </c>
      <c r="AC316" s="70">
        <v>0</v>
      </c>
      <c r="AD316" s="69">
        <v>0</v>
      </c>
      <c r="AE316" s="70">
        <v>0</v>
      </c>
      <c r="AF316" s="69">
        <v>0</v>
      </c>
      <c r="AG316" s="70">
        <v>0</v>
      </c>
      <c r="AH316" s="69">
        <v>0</v>
      </c>
      <c r="AI316" s="70">
        <v>0</v>
      </c>
      <c r="AJ316" s="69">
        <v>0</v>
      </c>
      <c r="AK316" s="70">
        <v>0</v>
      </c>
      <c r="AL316" s="69">
        <v>0</v>
      </c>
      <c r="AM316" s="70">
        <v>0</v>
      </c>
      <c r="AN316" s="71">
        <v>0</v>
      </c>
      <c r="AO316" s="3"/>
      <c r="AP316" s="21"/>
      <c r="AQ316" s="3"/>
      <c r="AR316" s="68">
        <v>0</v>
      </c>
      <c r="AS316" s="69">
        <v>0</v>
      </c>
      <c r="AT316" s="70">
        <v>0</v>
      </c>
      <c r="AU316" s="69">
        <v>0</v>
      </c>
      <c r="AV316" s="70">
        <v>0</v>
      </c>
      <c r="AW316" s="69">
        <v>0</v>
      </c>
      <c r="AX316" s="70">
        <v>0</v>
      </c>
      <c r="AY316" s="69">
        <v>0</v>
      </c>
      <c r="AZ316" s="70">
        <v>0</v>
      </c>
      <c r="BA316" s="69">
        <v>0</v>
      </c>
      <c r="BB316" s="70">
        <v>0</v>
      </c>
      <c r="BC316" s="69">
        <v>0</v>
      </c>
      <c r="BD316" s="70">
        <v>0</v>
      </c>
      <c r="BE316" s="69">
        <v>0</v>
      </c>
      <c r="BF316" s="70">
        <v>0</v>
      </c>
      <c r="BG316" s="69">
        <v>0</v>
      </c>
      <c r="BH316" s="70">
        <v>0</v>
      </c>
      <c r="BI316" s="69">
        <v>0</v>
      </c>
      <c r="BJ316" s="70">
        <v>0</v>
      </c>
      <c r="BK316" s="69">
        <v>0</v>
      </c>
      <c r="BL316" s="70">
        <v>0</v>
      </c>
      <c r="BM316" s="69">
        <v>0</v>
      </c>
      <c r="BN316" s="70">
        <v>0</v>
      </c>
      <c r="BO316" s="69">
        <v>0</v>
      </c>
      <c r="BP316" s="70">
        <v>0</v>
      </c>
      <c r="BQ316" s="69">
        <v>0</v>
      </c>
      <c r="BR316" s="70">
        <v>0</v>
      </c>
      <c r="BS316" s="69">
        <v>0</v>
      </c>
      <c r="BT316" s="70">
        <v>0</v>
      </c>
      <c r="BU316" s="69">
        <v>0</v>
      </c>
      <c r="BV316" s="70">
        <v>0</v>
      </c>
      <c r="BW316" s="69">
        <v>0</v>
      </c>
      <c r="BX316" s="70">
        <v>0</v>
      </c>
      <c r="BY316" s="69">
        <v>0</v>
      </c>
      <c r="BZ316" s="70">
        <v>0</v>
      </c>
      <c r="CA316" s="71">
        <v>0</v>
      </c>
      <c r="CB316" s="3"/>
      <c r="CC316" s="32"/>
      <c r="CD316" s="3"/>
      <c r="CE316" s="33"/>
      <c r="CF316" s="3"/>
      <c r="CG316" s="68">
        <v>0</v>
      </c>
      <c r="CH316" s="69">
        <v>0</v>
      </c>
      <c r="CI316" s="70">
        <v>0</v>
      </c>
      <c r="CJ316" s="69">
        <v>0</v>
      </c>
      <c r="CK316" s="70">
        <v>0</v>
      </c>
      <c r="CL316" s="69">
        <v>0</v>
      </c>
      <c r="CM316" s="70">
        <v>0</v>
      </c>
      <c r="CN316" s="69">
        <v>0</v>
      </c>
      <c r="CO316" s="70">
        <v>0</v>
      </c>
      <c r="CP316" s="69">
        <v>0</v>
      </c>
      <c r="CQ316" s="70">
        <v>0</v>
      </c>
      <c r="CR316" s="69">
        <v>0</v>
      </c>
      <c r="CS316" s="70">
        <v>0</v>
      </c>
      <c r="CT316" s="69">
        <v>0</v>
      </c>
      <c r="CU316" s="70">
        <v>0</v>
      </c>
      <c r="CV316" s="69">
        <v>0</v>
      </c>
      <c r="CW316" s="70">
        <v>0</v>
      </c>
      <c r="CX316" s="69">
        <v>0</v>
      </c>
      <c r="CY316" s="70">
        <v>0</v>
      </c>
      <c r="CZ316" s="69">
        <v>0</v>
      </c>
      <c r="DA316" s="70">
        <v>0</v>
      </c>
      <c r="DB316" s="69">
        <v>0</v>
      </c>
      <c r="DC316" s="70">
        <v>0</v>
      </c>
      <c r="DD316" s="69">
        <v>0</v>
      </c>
      <c r="DE316" s="70">
        <v>0</v>
      </c>
      <c r="DF316" s="69">
        <v>0</v>
      </c>
      <c r="DG316" s="70">
        <v>0</v>
      </c>
      <c r="DH316" s="69">
        <v>0</v>
      </c>
      <c r="DI316" s="70">
        <v>0</v>
      </c>
      <c r="DJ316" s="69">
        <v>0</v>
      </c>
      <c r="DK316" s="70">
        <v>0</v>
      </c>
      <c r="DL316" s="69">
        <v>0</v>
      </c>
      <c r="DM316" s="70">
        <v>0</v>
      </c>
      <c r="DN316" s="69">
        <v>0</v>
      </c>
      <c r="DO316" s="70">
        <v>0</v>
      </c>
      <c r="DP316" s="71">
        <v>0</v>
      </c>
      <c r="DQ316" s="3"/>
      <c r="DR316" s="34"/>
      <c r="DS316" s="3"/>
      <c r="DT316" s="68">
        <v>0</v>
      </c>
      <c r="DU316" s="69">
        <v>0</v>
      </c>
      <c r="DV316" s="70">
        <v>0</v>
      </c>
      <c r="DW316" s="69">
        <v>0</v>
      </c>
      <c r="DX316" s="70">
        <v>0</v>
      </c>
      <c r="DY316" s="69">
        <v>0</v>
      </c>
      <c r="DZ316" s="70">
        <v>0</v>
      </c>
      <c r="EA316" s="69">
        <v>0</v>
      </c>
      <c r="EB316" s="70">
        <v>0</v>
      </c>
      <c r="EC316" s="69">
        <v>0</v>
      </c>
      <c r="ED316" s="70">
        <v>0</v>
      </c>
      <c r="EE316" s="69">
        <v>0</v>
      </c>
      <c r="EF316" s="70">
        <v>0</v>
      </c>
      <c r="EG316" s="69">
        <v>0</v>
      </c>
      <c r="EH316" s="70">
        <v>0</v>
      </c>
      <c r="EI316" s="69">
        <v>0</v>
      </c>
      <c r="EJ316" s="70">
        <v>0</v>
      </c>
      <c r="EK316" s="69">
        <v>0</v>
      </c>
      <c r="EL316" s="70">
        <v>0</v>
      </c>
      <c r="EM316" s="69">
        <v>0</v>
      </c>
      <c r="EN316" s="70">
        <v>0</v>
      </c>
      <c r="EO316" s="69">
        <v>0</v>
      </c>
      <c r="EP316" s="70">
        <v>0</v>
      </c>
      <c r="EQ316" s="69">
        <v>0</v>
      </c>
      <c r="ER316" s="70">
        <v>0</v>
      </c>
      <c r="ES316" s="69">
        <v>0</v>
      </c>
      <c r="ET316" s="70">
        <v>0</v>
      </c>
      <c r="EU316" s="69">
        <v>0</v>
      </c>
      <c r="EV316" s="70">
        <v>0</v>
      </c>
      <c r="EW316" s="69">
        <v>0</v>
      </c>
      <c r="EX316" s="70">
        <v>0</v>
      </c>
      <c r="EY316" s="69">
        <v>0</v>
      </c>
      <c r="EZ316" s="70">
        <v>0</v>
      </c>
      <c r="FA316" s="69">
        <v>0</v>
      </c>
      <c r="FB316" s="70">
        <v>0</v>
      </c>
      <c r="FC316" s="71">
        <v>0</v>
      </c>
      <c r="FD316" s="3"/>
      <c r="FE316" s="35"/>
      <c r="FF316" s="3"/>
      <c r="FG316" s="36"/>
      <c r="FI316" s="72" t="b">
        <v>1</v>
      </c>
    </row>
    <row r="317" spans="1:165" hidden="1" outlineLevel="1">
      <c r="B317" s="52">
        <v>301</v>
      </c>
      <c r="C317" s="53" t="s">
        <v>70</v>
      </c>
      <c r="E317" s="54">
        <v>0</v>
      </c>
      <c r="F317" s="55">
        <v>0</v>
      </c>
      <c r="G317" s="56">
        <v>0</v>
      </c>
      <c r="H317" s="55">
        <v>0</v>
      </c>
      <c r="I317" s="56">
        <v>0</v>
      </c>
      <c r="J317" s="55">
        <v>0</v>
      </c>
      <c r="K317" s="56">
        <v>0</v>
      </c>
      <c r="L317" s="55">
        <v>0</v>
      </c>
      <c r="M317" s="56">
        <v>0</v>
      </c>
      <c r="N317" s="55">
        <v>0</v>
      </c>
      <c r="O317" s="56">
        <v>0</v>
      </c>
      <c r="P317" s="55">
        <v>0</v>
      </c>
      <c r="Q317" s="56">
        <v>0</v>
      </c>
      <c r="R317" s="55">
        <v>0</v>
      </c>
      <c r="S317" s="56">
        <v>0</v>
      </c>
      <c r="T317" s="55">
        <v>0</v>
      </c>
      <c r="U317" s="56">
        <v>0</v>
      </c>
      <c r="V317" s="55">
        <v>0</v>
      </c>
      <c r="W317" s="56">
        <v>0</v>
      </c>
      <c r="X317" s="55">
        <v>0</v>
      </c>
      <c r="Y317" s="56">
        <v>0</v>
      </c>
      <c r="Z317" s="55">
        <v>0</v>
      </c>
      <c r="AA317" s="56">
        <v>0</v>
      </c>
      <c r="AB317" s="55">
        <v>0</v>
      </c>
      <c r="AC317" s="56">
        <v>0</v>
      </c>
      <c r="AD317" s="55">
        <v>0</v>
      </c>
      <c r="AE317" s="56">
        <v>0</v>
      </c>
      <c r="AF317" s="55">
        <v>0</v>
      </c>
      <c r="AG317" s="56">
        <v>0</v>
      </c>
      <c r="AH317" s="55">
        <v>0</v>
      </c>
      <c r="AI317" s="56">
        <v>0</v>
      </c>
      <c r="AJ317" s="55">
        <v>0</v>
      </c>
      <c r="AK317" s="56">
        <v>0</v>
      </c>
      <c r="AL317" s="55">
        <v>0</v>
      </c>
      <c r="AM317" s="56">
        <v>0</v>
      </c>
      <c r="AN317" s="57">
        <v>0</v>
      </c>
      <c r="AO317" s="3"/>
      <c r="AP317" s="21"/>
      <c r="AQ317" s="3"/>
      <c r="AR317" s="54">
        <v>0</v>
      </c>
      <c r="AS317" s="55">
        <v>0</v>
      </c>
      <c r="AT317" s="56">
        <v>0</v>
      </c>
      <c r="AU317" s="55">
        <v>0</v>
      </c>
      <c r="AV317" s="56">
        <v>0</v>
      </c>
      <c r="AW317" s="55">
        <v>0</v>
      </c>
      <c r="AX317" s="56">
        <v>0</v>
      </c>
      <c r="AY317" s="55">
        <v>0</v>
      </c>
      <c r="AZ317" s="56">
        <v>0</v>
      </c>
      <c r="BA317" s="55">
        <v>0</v>
      </c>
      <c r="BB317" s="56">
        <v>0</v>
      </c>
      <c r="BC317" s="55">
        <v>0</v>
      </c>
      <c r="BD317" s="56">
        <v>0</v>
      </c>
      <c r="BE317" s="55">
        <v>0</v>
      </c>
      <c r="BF317" s="56">
        <v>0</v>
      </c>
      <c r="BG317" s="55">
        <v>0</v>
      </c>
      <c r="BH317" s="56">
        <v>0</v>
      </c>
      <c r="BI317" s="55">
        <v>0</v>
      </c>
      <c r="BJ317" s="56">
        <v>0</v>
      </c>
      <c r="BK317" s="55">
        <v>0</v>
      </c>
      <c r="BL317" s="56">
        <v>0</v>
      </c>
      <c r="BM317" s="55">
        <v>0</v>
      </c>
      <c r="BN317" s="56">
        <v>0</v>
      </c>
      <c r="BO317" s="55">
        <v>0</v>
      </c>
      <c r="BP317" s="56">
        <v>0</v>
      </c>
      <c r="BQ317" s="55">
        <v>0</v>
      </c>
      <c r="BR317" s="56">
        <v>0</v>
      </c>
      <c r="BS317" s="55">
        <v>0</v>
      </c>
      <c r="BT317" s="56">
        <v>0</v>
      </c>
      <c r="BU317" s="55">
        <v>0</v>
      </c>
      <c r="BV317" s="56">
        <v>0</v>
      </c>
      <c r="BW317" s="55">
        <v>0</v>
      </c>
      <c r="BX317" s="56">
        <v>0</v>
      </c>
      <c r="BY317" s="55">
        <v>0</v>
      </c>
      <c r="BZ317" s="56">
        <v>0</v>
      </c>
      <c r="CA317" s="57">
        <v>0</v>
      </c>
      <c r="CB317" s="3"/>
      <c r="CC317" s="32"/>
      <c r="CD317" s="3"/>
      <c r="CE317" s="33"/>
      <c r="CF317" s="3"/>
      <c r="CG317" s="54">
        <v>0</v>
      </c>
      <c r="CH317" s="55">
        <v>0</v>
      </c>
      <c r="CI317" s="56">
        <v>0</v>
      </c>
      <c r="CJ317" s="55">
        <v>0</v>
      </c>
      <c r="CK317" s="56">
        <v>0</v>
      </c>
      <c r="CL317" s="55">
        <v>0</v>
      </c>
      <c r="CM317" s="56">
        <v>0</v>
      </c>
      <c r="CN317" s="55">
        <v>0</v>
      </c>
      <c r="CO317" s="56">
        <v>0</v>
      </c>
      <c r="CP317" s="55">
        <v>0</v>
      </c>
      <c r="CQ317" s="56">
        <v>0</v>
      </c>
      <c r="CR317" s="55">
        <v>0</v>
      </c>
      <c r="CS317" s="56">
        <v>0</v>
      </c>
      <c r="CT317" s="55">
        <v>0</v>
      </c>
      <c r="CU317" s="56">
        <v>0</v>
      </c>
      <c r="CV317" s="55">
        <v>0</v>
      </c>
      <c r="CW317" s="56">
        <v>0</v>
      </c>
      <c r="CX317" s="55">
        <v>0</v>
      </c>
      <c r="CY317" s="56">
        <v>0</v>
      </c>
      <c r="CZ317" s="55">
        <v>0</v>
      </c>
      <c r="DA317" s="56">
        <v>0</v>
      </c>
      <c r="DB317" s="55">
        <v>0</v>
      </c>
      <c r="DC317" s="56">
        <v>0</v>
      </c>
      <c r="DD317" s="55">
        <v>0</v>
      </c>
      <c r="DE317" s="56">
        <v>0</v>
      </c>
      <c r="DF317" s="55">
        <v>0</v>
      </c>
      <c r="DG317" s="56">
        <v>0</v>
      </c>
      <c r="DH317" s="55">
        <v>0</v>
      </c>
      <c r="DI317" s="56">
        <v>0</v>
      </c>
      <c r="DJ317" s="55">
        <v>0</v>
      </c>
      <c r="DK317" s="56">
        <v>0</v>
      </c>
      <c r="DL317" s="55">
        <v>0</v>
      </c>
      <c r="DM317" s="56">
        <v>0</v>
      </c>
      <c r="DN317" s="55">
        <v>0</v>
      </c>
      <c r="DO317" s="56">
        <v>0</v>
      </c>
      <c r="DP317" s="57">
        <v>0</v>
      </c>
      <c r="DQ317" s="3"/>
      <c r="DR317" s="34"/>
      <c r="DS317" s="3"/>
      <c r="DT317" s="54">
        <v>0</v>
      </c>
      <c r="DU317" s="55">
        <v>0</v>
      </c>
      <c r="DV317" s="56">
        <v>0</v>
      </c>
      <c r="DW317" s="55">
        <v>0</v>
      </c>
      <c r="DX317" s="56">
        <v>0</v>
      </c>
      <c r="DY317" s="55">
        <v>0</v>
      </c>
      <c r="DZ317" s="56">
        <v>0</v>
      </c>
      <c r="EA317" s="55">
        <v>0</v>
      </c>
      <c r="EB317" s="56">
        <v>0</v>
      </c>
      <c r="EC317" s="55">
        <v>0</v>
      </c>
      <c r="ED317" s="56">
        <v>0</v>
      </c>
      <c r="EE317" s="55">
        <v>0</v>
      </c>
      <c r="EF317" s="56">
        <v>0</v>
      </c>
      <c r="EG317" s="55">
        <v>0</v>
      </c>
      <c r="EH317" s="56">
        <v>0</v>
      </c>
      <c r="EI317" s="55">
        <v>0</v>
      </c>
      <c r="EJ317" s="56">
        <v>0</v>
      </c>
      <c r="EK317" s="55">
        <v>0</v>
      </c>
      <c r="EL317" s="56">
        <v>0</v>
      </c>
      <c r="EM317" s="55">
        <v>0</v>
      </c>
      <c r="EN317" s="56">
        <v>0</v>
      </c>
      <c r="EO317" s="55">
        <v>0</v>
      </c>
      <c r="EP317" s="56">
        <v>0</v>
      </c>
      <c r="EQ317" s="55">
        <v>0</v>
      </c>
      <c r="ER317" s="56">
        <v>0</v>
      </c>
      <c r="ES317" s="55">
        <v>0</v>
      </c>
      <c r="ET317" s="56">
        <v>0</v>
      </c>
      <c r="EU317" s="55">
        <v>0</v>
      </c>
      <c r="EV317" s="56">
        <v>0</v>
      </c>
      <c r="EW317" s="55">
        <v>0</v>
      </c>
      <c r="EX317" s="56">
        <v>0</v>
      </c>
      <c r="EY317" s="55">
        <v>0</v>
      </c>
      <c r="EZ317" s="56">
        <v>0</v>
      </c>
      <c r="FA317" s="55">
        <v>0</v>
      </c>
      <c r="FB317" s="56">
        <v>0</v>
      </c>
      <c r="FC317" s="57">
        <v>0</v>
      </c>
      <c r="FD317" s="3"/>
      <c r="FE317" s="35"/>
      <c r="FF317" s="3"/>
      <c r="FG317" s="36"/>
      <c r="FI317" s="58" t="b">
        <v>1</v>
      </c>
    </row>
    <row r="318" spans="1:165" hidden="1" outlineLevel="1">
      <c r="B318" s="75">
        <v>302</v>
      </c>
      <c r="C318" s="83" t="s">
        <v>71</v>
      </c>
      <c r="E318" s="77">
        <v>0</v>
      </c>
      <c r="F318" s="78">
        <v>0</v>
      </c>
      <c r="G318" s="79">
        <v>0</v>
      </c>
      <c r="H318" s="78">
        <v>0</v>
      </c>
      <c r="I318" s="79">
        <v>0</v>
      </c>
      <c r="J318" s="78">
        <v>0</v>
      </c>
      <c r="K318" s="79">
        <v>0</v>
      </c>
      <c r="L318" s="78">
        <v>0</v>
      </c>
      <c r="M318" s="79">
        <v>0</v>
      </c>
      <c r="N318" s="78">
        <v>0</v>
      </c>
      <c r="O318" s="79">
        <v>0</v>
      </c>
      <c r="P318" s="78">
        <v>0</v>
      </c>
      <c r="Q318" s="79">
        <v>0</v>
      </c>
      <c r="R318" s="78">
        <v>0</v>
      </c>
      <c r="S318" s="79">
        <v>0</v>
      </c>
      <c r="T318" s="78">
        <v>0</v>
      </c>
      <c r="U318" s="79">
        <v>0</v>
      </c>
      <c r="V318" s="78">
        <v>0</v>
      </c>
      <c r="W318" s="79">
        <v>0</v>
      </c>
      <c r="X318" s="78">
        <v>0</v>
      </c>
      <c r="Y318" s="79">
        <v>0</v>
      </c>
      <c r="Z318" s="78">
        <v>0</v>
      </c>
      <c r="AA318" s="79">
        <v>0</v>
      </c>
      <c r="AB318" s="78">
        <v>0</v>
      </c>
      <c r="AC318" s="79">
        <v>0</v>
      </c>
      <c r="AD318" s="78">
        <v>0</v>
      </c>
      <c r="AE318" s="79">
        <v>0</v>
      </c>
      <c r="AF318" s="78">
        <v>0</v>
      </c>
      <c r="AG318" s="79">
        <v>0</v>
      </c>
      <c r="AH318" s="78">
        <v>0</v>
      </c>
      <c r="AI318" s="79">
        <v>0</v>
      </c>
      <c r="AJ318" s="78">
        <v>0</v>
      </c>
      <c r="AK318" s="79">
        <v>0</v>
      </c>
      <c r="AL318" s="78">
        <v>0</v>
      </c>
      <c r="AM318" s="79">
        <v>0</v>
      </c>
      <c r="AN318" s="80">
        <v>0</v>
      </c>
      <c r="AO318" s="3"/>
      <c r="AP318" s="21"/>
      <c r="AQ318" s="3"/>
      <c r="AR318" s="77">
        <v>0</v>
      </c>
      <c r="AS318" s="78">
        <v>0</v>
      </c>
      <c r="AT318" s="79">
        <v>0</v>
      </c>
      <c r="AU318" s="78">
        <v>0</v>
      </c>
      <c r="AV318" s="79">
        <v>0</v>
      </c>
      <c r="AW318" s="78">
        <v>0</v>
      </c>
      <c r="AX318" s="79">
        <v>0</v>
      </c>
      <c r="AY318" s="78">
        <v>0</v>
      </c>
      <c r="AZ318" s="79">
        <v>0</v>
      </c>
      <c r="BA318" s="78">
        <v>0</v>
      </c>
      <c r="BB318" s="79">
        <v>0</v>
      </c>
      <c r="BC318" s="78">
        <v>0</v>
      </c>
      <c r="BD318" s="79">
        <v>0</v>
      </c>
      <c r="BE318" s="78">
        <v>0</v>
      </c>
      <c r="BF318" s="79">
        <v>0</v>
      </c>
      <c r="BG318" s="78">
        <v>0</v>
      </c>
      <c r="BH318" s="79">
        <v>0</v>
      </c>
      <c r="BI318" s="78">
        <v>0</v>
      </c>
      <c r="BJ318" s="79">
        <v>0</v>
      </c>
      <c r="BK318" s="78">
        <v>0</v>
      </c>
      <c r="BL318" s="79">
        <v>0</v>
      </c>
      <c r="BM318" s="78">
        <v>0</v>
      </c>
      <c r="BN318" s="79">
        <v>0</v>
      </c>
      <c r="BO318" s="78">
        <v>0</v>
      </c>
      <c r="BP318" s="79">
        <v>0</v>
      </c>
      <c r="BQ318" s="78">
        <v>0</v>
      </c>
      <c r="BR318" s="79">
        <v>0</v>
      </c>
      <c r="BS318" s="78">
        <v>0</v>
      </c>
      <c r="BT318" s="79">
        <v>0</v>
      </c>
      <c r="BU318" s="78">
        <v>0</v>
      </c>
      <c r="BV318" s="79">
        <v>0</v>
      </c>
      <c r="BW318" s="78">
        <v>0</v>
      </c>
      <c r="BX318" s="79">
        <v>0</v>
      </c>
      <c r="BY318" s="78">
        <v>0</v>
      </c>
      <c r="BZ318" s="79">
        <v>0</v>
      </c>
      <c r="CA318" s="80">
        <v>0</v>
      </c>
      <c r="CB318" s="3"/>
      <c r="CC318" s="32"/>
      <c r="CD318" s="3"/>
      <c r="CE318" s="33"/>
      <c r="CF318" s="3"/>
      <c r="CG318" s="77">
        <v>0</v>
      </c>
      <c r="CH318" s="78">
        <v>0</v>
      </c>
      <c r="CI318" s="79">
        <v>0</v>
      </c>
      <c r="CJ318" s="78">
        <v>0</v>
      </c>
      <c r="CK318" s="79">
        <v>0</v>
      </c>
      <c r="CL318" s="78">
        <v>0</v>
      </c>
      <c r="CM318" s="79">
        <v>0</v>
      </c>
      <c r="CN318" s="78">
        <v>0</v>
      </c>
      <c r="CO318" s="79">
        <v>0</v>
      </c>
      <c r="CP318" s="78">
        <v>0</v>
      </c>
      <c r="CQ318" s="79">
        <v>0</v>
      </c>
      <c r="CR318" s="78">
        <v>0</v>
      </c>
      <c r="CS318" s="79">
        <v>0</v>
      </c>
      <c r="CT318" s="78">
        <v>0</v>
      </c>
      <c r="CU318" s="79">
        <v>0</v>
      </c>
      <c r="CV318" s="78">
        <v>0</v>
      </c>
      <c r="CW318" s="79">
        <v>0</v>
      </c>
      <c r="CX318" s="78">
        <v>0</v>
      </c>
      <c r="CY318" s="79">
        <v>0</v>
      </c>
      <c r="CZ318" s="78">
        <v>0</v>
      </c>
      <c r="DA318" s="79">
        <v>0</v>
      </c>
      <c r="DB318" s="78">
        <v>0</v>
      </c>
      <c r="DC318" s="79">
        <v>0</v>
      </c>
      <c r="DD318" s="78">
        <v>0</v>
      </c>
      <c r="DE318" s="79">
        <v>0</v>
      </c>
      <c r="DF318" s="78">
        <v>0</v>
      </c>
      <c r="DG318" s="79">
        <v>0</v>
      </c>
      <c r="DH318" s="78">
        <v>0</v>
      </c>
      <c r="DI318" s="79">
        <v>0</v>
      </c>
      <c r="DJ318" s="78">
        <v>0</v>
      </c>
      <c r="DK318" s="79">
        <v>0</v>
      </c>
      <c r="DL318" s="78">
        <v>0</v>
      </c>
      <c r="DM318" s="79">
        <v>0</v>
      </c>
      <c r="DN318" s="78">
        <v>0</v>
      </c>
      <c r="DO318" s="79">
        <v>0</v>
      </c>
      <c r="DP318" s="80">
        <v>0</v>
      </c>
      <c r="DQ318" s="3"/>
      <c r="DR318" s="34"/>
      <c r="DS318" s="3"/>
      <c r="DT318" s="77">
        <v>0</v>
      </c>
      <c r="DU318" s="78">
        <v>0</v>
      </c>
      <c r="DV318" s="79">
        <v>0</v>
      </c>
      <c r="DW318" s="78">
        <v>0</v>
      </c>
      <c r="DX318" s="79">
        <v>0</v>
      </c>
      <c r="DY318" s="78">
        <v>0</v>
      </c>
      <c r="DZ318" s="79">
        <v>0</v>
      </c>
      <c r="EA318" s="78">
        <v>0</v>
      </c>
      <c r="EB318" s="79">
        <v>0</v>
      </c>
      <c r="EC318" s="78">
        <v>0</v>
      </c>
      <c r="ED318" s="79">
        <v>0</v>
      </c>
      <c r="EE318" s="78">
        <v>0</v>
      </c>
      <c r="EF318" s="79">
        <v>0</v>
      </c>
      <c r="EG318" s="78">
        <v>0</v>
      </c>
      <c r="EH318" s="79">
        <v>0</v>
      </c>
      <c r="EI318" s="78">
        <v>0</v>
      </c>
      <c r="EJ318" s="79">
        <v>0</v>
      </c>
      <c r="EK318" s="78">
        <v>0</v>
      </c>
      <c r="EL318" s="79">
        <v>0</v>
      </c>
      <c r="EM318" s="78">
        <v>0</v>
      </c>
      <c r="EN318" s="79">
        <v>0</v>
      </c>
      <c r="EO318" s="78">
        <v>0</v>
      </c>
      <c r="EP318" s="79">
        <v>0</v>
      </c>
      <c r="EQ318" s="78">
        <v>0</v>
      </c>
      <c r="ER318" s="79">
        <v>0</v>
      </c>
      <c r="ES318" s="78">
        <v>0</v>
      </c>
      <c r="ET318" s="79">
        <v>0</v>
      </c>
      <c r="EU318" s="78">
        <v>0</v>
      </c>
      <c r="EV318" s="79">
        <v>0</v>
      </c>
      <c r="EW318" s="78">
        <v>0</v>
      </c>
      <c r="EX318" s="79">
        <v>0</v>
      </c>
      <c r="EY318" s="78">
        <v>0</v>
      </c>
      <c r="EZ318" s="79">
        <v>0</v>
      </c>
      <c r="FA318" s="78">
        <v>0</v>
      </c>
      <c r="FB318" s="79">
        <v>0</v>
      </c>
      <c r="FC318" s="80">
        <v>0</v>
      </c>
      <c r="FD318" s="3"/>
      <c r="FE318" s="35"/>
      <c r="FF318" s="3"/>
      <c r="FG318" s="36"/>
      <c r="FI318" s="81" t="b">
        <v>1</v>
      </c>
    </row>
    <row r="319" spans="1:165" hidden="1" outlineLevel="1">
      <c r="B319" s="38">
        <v>303</v>
      </c>
      <c r="C319" s="39" t="s">
        <v>72</v>
      </c>
      <c r="E319" s="40">
        <v>0</v>
      </c>
      <c r="F319" s="41">
        <v>0</v>
      </c>
      <c r="G319" s="42">
        <v>0</v>
      </c>
      <c r="H319" s="41">
        <v>0</v>
      </c>
      <c r="I319" s="42">
        <v>0</v>
      </c>
      <c r="J319" s="41">
        <v>0</v>
      </c>
      <c r="K319" s="42">
        <v>0</v>
      </c>
      <c r="L319" s="41">
        <v>0</v>
      </c>
      <c r="M319" s="42">
        <v>0</v>
      </c>
      <c r="N319" s="41">
        <v>0</v>
      </c>
      <c r="O319" s="42">
        <v>0</v>
      </c>
      <c r="P319" s="41">
        <v>0</v>
      </c>
      <c r="Q319" s="42">
        <v>0</v>
      </c>
      <c r="R319" s="41">
        <v>0</v>
      </c>
      <c r="S319" s="42">
        <v>0</v>
      </c>
      <c r="T319" s="41">
        <v>0</v>
      </c>
      <c r="U319" s="42">
        <v>0</v>
      </c>
      <c r="V319" s="41">
        <v>0</v>
      </c>
      <c r="W319" s="42">
        <v>0</v>
      </c>
      <c r="X319" s="41">
        <v>0</v>
      </c>
      <c r="Y319" s="42">
        <v>0</v>
      </c>
      <c r="Z319" s="41">
        <v>0</v>
      </c>
      <c r="AA319" s="42">
        <v>0</v>
      </c>
      <c r="AB319" s="41">
        <v>0</v>
      </c>
      <c r="AC319" s="42">
        <v>0</v>
      </c>
      <c r="AD319" s="41">
        <v>0</v>
      </c>
      <c r="AE319" s="42">
        <v>0</v>
      </c>
      <c r="AF319" s="41">
        <v>0</v>
      </c>
      <c r="AG319" s="42">
        <v>0</v>
      </c>
      <c r="AH319" s="41">
        <v>0</v>
      </c>
      <c r="AI319" s="42">
        <v>0</v>
      </c>
      <c r="AJ319" s="41">
        <v>0</v>
      </c>
      <c r="AK319" s="42">
        <v>0</v>
      </c>
      <c r="AL319" s="41">
        <v>0</v>
      </c>
      <c r="AM319" s="42">
        <v>0</v>
      </c>
      <c r="AN319" s="43">
        <v>0</v>
      </c>
      <c r="AO319" s="3"/>
      <c r="AP319" s="21"/>
      <c r="AQ319" s="3"/>
      <c r="AR319" s="40">
        <v>0</v>
      </c>
      <c r="AS319" s="41">
        <v>0</v>
      </c>
      <c r="AT319" s="42">
        <v>0</v>
      </c>
      <c r="AU319" s="41">
        <v>0</v>
      </c>
      <c r="AV319" s="42">
        <v>0</v>
      </c>
      <c r="AW319" s="41">
        <v>0</v>
      </c>
      <c r="AX319" s="42">
        <v>0</v>
      </c>
      <c r="AY319" s="41">
        <v>0</v>
      </c>
      <c r="AZ319" s="42">
        <v>0</v>
      </c>
      <c r="BA319" s="41">
        <v>0</v>
      </c>
      <c r="BB319" s="42">
        <v>0</v>
      </c>
      <c r="BC319" s="41">
        <v>0</v>
      </c>
      <c r="BD319" s="42">
        <v>0</v>
      </c>
      <c r="BE319" s="41">
        <v>0</v>
      </c>
      <c r="BF319" s="42">
        <v>0</v>
      </c>
      <c r="BG319" s="41">
        <v>0</v>
      </c>
      <c r="BH319" s="42">
        <v>0</v>
      </c>
      <c r="BI319" s="41">
        <v>0</v>
      </c>
      <c r="BJ319" s="42">
        <v>0</v>
      </c>
      <c r="BK319" s="41">
        <v>0</v>
      </c>
      <c r="BL319" s="42">
        <v>0</v>
      </c>
      <c r="BM319" s="41">
        <v>0</v>
      </c>
      <c r="BN319" s="42">
        <v>0</v>
      </c>
      <c r="BO319" s="41">
        <v>0</v>
      </c>
      <c r="BP319" s="42">
        <v>0</v>
      </c>
      <c r="BQ319" s="41">
        <v>0</v>
      </c>
      <c r="BR319" s="42">
        <v>0</v>
      </c>
      <c r="BS319" s="41">
        <v>0</v>
      </c>
      <c r="BT319" s="42">
        <v>0</v>
      </c>
      <c r="BU319" s="41">
        <v>0</v>
      </c>
      <c r="BV319" s="42">
        <v>0</v>
      </c>
      <c r="BW319" s="41">
        <v>0</v>
      </c>
      <c r="BX319" s="42">
        <v>0</v>
      </c>
      <c r="BY319" s="41">
        <v>0</v>
      </c>
      <c r="BZ319" s="42">
        <v>0</v>
      </c>
      <c r="CA319" s="43">
        <v>0</v>
      </c>
      <c r="CB319" s="3"/>
      <c r="CC319" s="32"/>
      <c r="CD319" s="3"/>
      <c r="CE319" s="33"/>
      <c r="CF319" s="3"/>
      <c r="CG319" s="40">
        <v>0</v>
      </c>
      <c r="CH319" s="41">
        <v>0</v>
      </c>
      <c r="CI319" s="42">
        <v>0</v>
      </c>
      <c r="CJ319" s="41">
        <v>0</v>
      </c>
      <c r="CK319" s="42">
        <v>0</v>
      </c>
      <c r="CL319" s="41">
        <v>0</v>
      </c>
      <c r="CM319" s="42">
        <v>0</v>
      </c>
      <c r="CN319" s="41">
        <v>0</v>
      </c>
      <c r="CO319" s="42">
        <v>0</v>
      </c>
      <c r="CP319" s="41">
        <v>0</v>
      </c>
      <c r="CQ319" s="42">
        <v>0</v>
      </c>
      <c r="CR319" s="41">
        <v>0</v>
      </c>
      <c r="CS319" s="42">
        <v>0</v>
      </c>
      <c r="CT319" s="41">
        <v>0</v>
      </c>
      <c r="CU319" s="42">
        <v>0</v>
      </c>
      <c r="CV319" s="41">
        <v>0</v>
      </c>
      <c r="CW319" s="42">
        <v>0</v>
      </c>
      <c r="CX319" s="41">
        <v>0</v>
      </c>
      <c r="CY319" s="42">
        <v>0</v>
      </c>
      <c r="CZ319" s="41">
        <v>0</v>
      </c>
      <c r="DA319" s="42">
        <v>0</v>
      </c>
      <c r="DB319" s="41">
        <v>0</v>
      </c>
      <c r="DC319" s="42">
        <v>0</v>
      </c>
      <c r="DD319" s="41">
        <v>0</v>
      </c>
      <c r="DE319" s="42">
        <v>0</v>
      </c>
      <c r="DF319" s="41">
        <v>0</v>
      </c>
      <c r="DG319" s="42">
        <v>0</v>
      </c>
      <c r="DH319" s="41">
        <v>0</v>
      </c>
      <c r="DI319" s="42">
        <v>0</v>
      </c>
      <c r="DJ319" s="41">
        <v>0</v>
      </c>
      <c r="DK319" s="42">
        <v>0</v>
      </c>
      <c r="DL319" s="41">
        <v>0</v>
      </c>
      <c r="DM319" s="42">
        <v>0</v>
      </c>
      <c r="DN319" s="41">
        <v>0</v>
      </c>
      <c r="DO319" s="42">
        <v>0</v>
      </c>
      <c r="DP319" s="43">
        <v>0</v>
      </c>
      <c r="DQ319" s="3"/>
      <c r="DR319" s="34"/>
      <c r="DS319" s="3"/>
      <c r="DT319" s="40">
        <v>0</v>
      </c>
      <c r="DU319" s="41">
        <v>0</v>
      </c>
      <c r="DV319" s="42">
        <v>0</v>
      </c>
      <c r="DW319" s="41">
        <v>0</v>
      </c>
      <c r="DX319" s="42">
        <v>0</v>
      </c>
      <c r="DY319" s="41">
        <v>0</v>
      </c>
      <c r="DZ319" s="42">
        <v>0</v>
      </c>
      <c r="EA319" s="41">
        <v>0</v>
      </c>
      <c r="EB319" s="42">
        <v>0</v>
      </c>
      <c r="EC319" s="41">
        <v>0</v>
      </c>
      <c r="ED319" s="42">
        <v>0</v>
      </c>
      <c r="EE319" s="41">
        <v>0</v>
      </c>
      <c r="EF319" s="42">
        <v>0</v>
      </c>
      <c r="EG319" s="41">
        <v>0</v>
      </c>
      <c r="EH319" s="42">
        <v>0</v>
      </c>
      <c r="EI319" s="41">
        <v>0</v>
      </c>
      <c r="EJ319" s="42">
        <v>0</v>
      </c>
      <c r="EK319" s="41">
        <v>0</v>
      </c>
      <c r="EL319" s="42">
        <v>0</v>
      </c>
      <c r="EM319" s="41">
        <v>0</v>
      </c>
      <c r="EN319" s="42">
        <v>0</v>
      </c>
      <c r="EO319" s="41">
        <v>0</v>
      </c>
      <c r="EP319" s="42">
        <v>0</v>
      </c>
      <c r="EQ319" s="41">
        <v>0</v>
      </c>
      <c r="ER319" s="42">
        <v>0</v>
      </c>
      <c r="ES319" s="41">
        <v>0</v>
      </c>
      <c r="ET319" s="42">
        <v>0</v>
      </c>
      <c r="EU319" s="41">
        <v>0</v>
      </c>
      <c r="EV319" s="42">
        <v>0</v>
      </c>
      <c r="EW319" s="41">
        <v>0</v>
      </c>
      <c r="EX319" s="42">
        <v>0</v>
      </c>
      <c r="EY319" s="41">
        <v>0</v>
      </c>
      <c r="EZ319" s="42">
        <v>0</v>
      </c>
      <c r="FA319" s="41">
        <v>0</v>
      </c>
      <c r="FB319" s="42">
        <v>0</v>
      </c>
      <c r="FC319" s="43">
        <v>0</v>
      </c>
      <c r="FD319" s="3"/>
      <c r="FE319" s="35"/>
      <c r="FF319" s="3"/>
      <c r="FG319" s="36"/>
      <c r="FI319" s="44" t="b">
        <v>1</v>
      </c>
    </row>
    <row r="320" spans="1:165" hidden="1" outlineLevel="1">
      <c r="B320" s="75">
        <v>304</v>
      </c>
      <c r="C320" s="83" t="s">
        <v>73</v>
      </c>
      <c r="E320" s="77">
        <v>0</v>
      </c>
      <c r="F320" s="78">
        <v>0</v>
      </c>
      <c r="G320" s="79">
        <v>0</v>
      </c>
      <c r="H320" s="78">
        <v>0</v>
      </c>
      <c r="I320" s="79">
        <v>0</v>
      </c>
      <c r="J320" s="78">
        <v>0</v>
      </c>
      <c r="K320" s="79">
        <v>0</v>
      </c>
      <c r="L320" s="78">
        <v>0</v>
      </c>
      <c r="M320" s="79">
        <v>0</v>
      </c>
      <c r="N320" s="78">
        <v>0</v>
      </c>
      <c r="O320" s="79">
        <v>0</v>
      </c>
      <c r="P320" s="78">
        <v>0</v>
      </c>
      <c r="Q320" s="79">
        <v>0</v>
      </c>
      <c r="R320" s="78">
        <v>0</v>
      </c>
      <c r="S320" s="79">
        <v>0</v>
      </c>
      <c r="T320" s="78">
        <v>0</v>
      </c>
      <c r="U320" s="79">
        <v>0</v>
      </c>
      <c r="V320" s="78">
        <v>0</v>
      </c>
      <c r="W320" s="79">
        <v>0</v>
      </c>
      <c r="X320" s="78">
        <v>0</v>
      </c>
      <c r="Y320" s="79">
        <v>0</v>
      </c>
      <c r="Z320" s="78">
        <v>0</v>
      </c>
      <c r="AA320" s="79">
        <v>0</v>
      </c>
      <c r="AB320" s="78">
        <v>0</v>
      </c>
      <c r="AC320" s="79">
        <v>0</v>
      </c>
      <c r="AD320" s="78">
        <v>0</v>
      </c>
      <c r="AE320" s="79">
        <v>0</v>
      </c>
      <c r="AF320" s="78">
        <v>0</v>
      </c>
      <c r="AG320" s="79">
        <v>0</v>
      </c>
      <c r="AH320" s="78">
        <v>0</v>
      </c>
      <c r="AI320" s="79">
        <v>0</v>
      </c>
      <c r="AJ320" s="78">
        <v>0</v>
      </c>
      <c r="AK320" s="79">
        <v>0</v>
      </c>
      <c r="AL320" s="78">
        <v>0</v>
      </c>
      <c r="AM320" s="79">
        <v>0</v>
      </c>
      <c r="AN320" s="80">
        <v>0</v>
      </c>
      <c r="AO320" s="3"/>
      <c r="AP320" s="21"/>
      <c r="AQ320" s="3"/>
      <c r="AR320" s="77">
        <v>0</v>
      </c>
      <c r="AS320" s="78">
        <v>0</v>
      </c>
      <c r="AT320" s="79">
        <v>0</v>
      </c>
      <c r="AU320" s="78">
        <v>0</v>
      </c>
      <c r="AV320" s="79">
        <v>0</v>
      </c>
      <c r="AW320" s="78">
        <v>0</v>
      </c>
      <c r="AX320" s="79">
        <v>0</v>
      </c>
      <c r="AY320" s="78">
        <v>0</v>
      </c>
      <c r="AZ320" s="79">
        <v>0</v>
      </c>
      <c r="BA320" s="78">
        <v>0</v>
      </c>
      <c r="BB320" s="79">
        <v>0</v>
      </c>
      <c r="BC320" s="78">
        <v>0</v>
      </c>
      <c r="BD320" s="79">
        <v>0</v>
      </c>
      <c r="BE320" s="78">
        <v>0</v>
      </c>
      <c r="BF320" s="79">
        <v>0</v>
      </c>
      <c r="BG320" s="78">
        <v>0</v>
      </c>
      <c r="BH320" s="79">
        <v>0</v>
      </c>
      <c r="BI320" s="78">
        <v>0</v>
      </c>
      <c r="BJ320" s="79">
        <v>0</v>
      </c>
      <c r="BK320" s="78">
        <v>0</v>
      </c>
      <c r="BL320" s="79">
        <v>0</v>
      </c>
      <c r="BM320" s="78">
        <v>0</v>
      </c>
      <c r="BN320" s="79">
        <v>0</v>
      </c>
      <c r="BO320" s="78">
        <v>0</v>
      </c>
      <c r="BP320" s="79">
        <v>0</v>
      </c>
      <c r="BQ320" s="78">
        <v>0</v>
      </c>
      <c r="BR320" s="79">
        <v>0</v>
      </c>
      <c r="BS320" s="78">
        <v>0</v>
      </c>
      <c r="BT320" s="79">
        <v>0</v>
      </c>
      <c r="BU320" s="78">
        <v>0</v>
      </c>
      <c r="BV320" s="79">
        <v>0</v>
      </c>
      <c r="BW320" s="78">
        <v>0</v>
      </c>
      <c r="BX320" s="79">
        <v>0</v>
      </c>
      <c r="BY320" s="78">
        <v>0</v>
      </c>
      <c r="BZ320" s="79">
        <v>0</v>
      </c>
      <c r="CA320" s="80">
        <v>0</v>
      </c>
      <c r="CB320" s="3"/>
      <c r="CC320" s="32"/>
      <c r="CD320" s="3"/>
      <c r="CE320" s="33"/>
      <c r="CF320" s="3"/>
      <c r="CG320" s="77">
        <v>0</v>
      </c>
      <c r="CH320" s="78">
        <v>0</v>
      </c>
      <c r="CI320" s="79">
        <v>0</v>
      </c>
      <c r="CJ320" s="78">
        <v>0</v>
      </c>
      <c r="CK320" s="79">
        <v>0</v>
      </c>
      <c r="CL320" s="78">
        <v>0</v>
      </c>
      <c r="CM320" s="79">
        <v>0</v>
      </c>
      <c r="CN320" s="78">
        <v>0</v>
      </c>
      <c r="CO320" s="79">
        <v>0</v>
      </c>
      <c r="CP320" s="78">
        <v>0</v>
      </c>
      <c r="CQ320" s="79">
        <v>0</v>
      </c>
      <c r="CR320" s="78">
        <v>0</v>
      </c>
      <c r="CS320" s="79">
        <v>0</v>
      </c>
      <c r="CT320" s="78">
        <v>0</v>
      </c>
      <c r="CU320" s="79">
        <v>0</v>
      </c>
      <c r="CV320" s="78">
        <v>0</v>
      </c>
      <c r="CW320" s="79">
        <v>0</v>
      </c>
      <c r="CX320" s="78">
        <v>0</v>
      </c>
      <c r="CY320" s="79">
        <v>0</v>
      </c>
      <c r="CZ320" s="78">
        <v>0</v>
      </c>
      <c r="DA320" s="79">
        <v>0</v>
      </c>
      <c r="DB320" s="78">
        <v>0</v>
      </c>
      <c r="DC320" s="79">
        <v>0</v>
      </c>
      <c r="DD320" s="78">
        <v>0</v>
      </c>
      <c r="DE320" s="79">
        <v>0</v>
      </c>
      <c r="DF320" s="78">
        <v>0</v>
      </c>
      <c r="DG320" s="79">
        <v>0</v>
      </c>
      <c r="DH320" s="78">
        <v>0</v>
      </c>
      <c r="DI320" s="79">
        <v>0</v>
      </c>
      <c r="DJ320" s="78">
        <v>0</v>
      </c>
      <c r="DK320" s="79">
        <v>0</v>
      </c>
      <c r="DL320" s="78">
        <v>0</v>
      </c>
      <c r="DM320" s="79">
        <v>0</v>
      </c>
      <c r="DN320" s="78">
        <v>0</v>
      </c>
      <c r="DO320" s="79">
        <v>0</v>
      </c>
      <c r="DP320" s="80">
        <v>0</v>
      </c>
      <c r="DQ320" s="3"/>
      <c r="DR320" s="34"/>
      <c r="DS320" s="3"/>
      <c r="DT320" s="77">
        <v>0</v>
      </c>
      <c r="DU320" s="78">
        <v>0</v>
      </c>
      <c r="DV320" s="79">
        <v>0</v>
      </c>
      <c r="DW320" s="78">
        <v>0</v>
      </c>
      <c r="DX320" s="79">
        <v>0</v>
      </c>
      <c r="DY320" s="78">
        <v>0</v>
      </c>
      <c r="DZ320" s="79">
        <v>0</v>
      </c>
      <c r="EA320" s="78">
        <v>0</v>
      </c>
      <c r="EB320" s="79">
        <v>0</v>
      </c>
      <c r="EC320" s="78">
        <v>0</v>
      </c>
      <c r="ED320" s="79">
        <v>0</v>
      </c>
      <c r="EE320" s="78">
        <v>0</v>
      </c>
      <c r="EF320" s="79">
        <v>0</v>
      </c>
      <c r="EG320" s="78">
        <v>0</v>
      </c>
      <c r="EH320" s="79">
        <v>0</v>
      </c>
      <c r="EI320" s="78">
        <v>0</v>
      </c>
      <c r="EJ320" s="79">
        <v>0</v>
      </c>
      <c r="EK320" s="78">
        <v>0</v>
      </c>
      <c r="EL320" s="79">
        <v>0</v>
      </c>
      <c r="EM320" s="78">
        <v>0</v>
      </c>
      <c r="EN320" s="79">
        <v>0</v>
      </c>
      <c r="EO320" s="78">
        <v>0</v>
      </c>
      <c r="EP320" s="79">
        <v>0</v>
      </c>
      <c r="EQ320" s="78">
        <v>0</v>
      </c>
      <c r="ER320" s="79">
        <v>0</v>
      </c>
      <c r="ES320" s="78">
        <v>0</v>
      </c>
      <c r="ET320" s="79">
        <v>0</v>
      </c>
      <c r="EU320" s="78">
        <v>0</v>
      </c>
      <c r="EV320" s="79">
        <v>0</v>
      </c>
      <c r="EW320" s="78">
        <v>0</v>
      </c>
      <c r="EX320" s="79">
        <v>0</v>
      </c>
      <c r="EY320" s="78">
        <v>0</v>
      </c>
      <c r="EZ320" s="79">
        <v>0</v>
      </c>
      <c r="FA320" s="78">
        <v>0</v>
      </c>
      <c r="FB320" s="79">
        <v>0</v>
      </c>
      <c r="FC320" s="80">
        <v>0</v>
      </c>
      <c r="FD320" s="3"/>
      <c r="FE320" s="35"/>
      <c r="FF320" s="3"/>
      <c r="FG320" s="36"/>
      <c r="FI320" s="81" t="b">
        <v>1</v>
      </c>
    </row>
    <row r="321" spans="1:165" hidden="1" outlineLevel="1">
      <c r="B321" s="38">
        <v>305</v>
      </c>
      <c r="C321" s="39" t="s">
        <v>74</v>
      </c>
      <c r="E321" s="40">
        <v>0</v>
      </c>
      <c r="F321" s="41">
        <v>0</v>
      </c>
      <c r="G321" s="42">
        <v>0</v>
      </c>
      <c r="H321" s="41">
        <v>0</v>
      </c>
      <c r="I321" s="42">
        <v>0</v>
      </c>
      <c r="J321" s="41">
        <v>0</v>
      </c>
      <c r="K321" s="42">
        <v>0</v>
      </c>
      <c r="L321" s="41">
        <v>0</v>
      </c>
      <c r="M321" s="42">
        <v>0</v>
      </c>
      <c r="N321" s="41">
        <v>0</v>
      </c>
      <c r="O321" s="42">
        <v>0</v>
      </c>
      <c r="P321" s="41">
        <v>0</v>
      </c>
      <c r="Q321" s="42">
        <v>0</v>
      </c>
      <c r="R321" s="41">
        <v>0</v>
      </c>
      <c r="S321" s="42">
        <v>0</v>
      </c>
      <c r="T321" s="41">
        <v>0</v>
      </c>
      <c r="U321" s="42">
        <v>0</v>
      </c>
      <c r="V321" s="41">
        <v>0</v>
      </c>
      <c r="W321" s="42">
        <v>0</v>
      </c>
      <c r="X321" s="41">
        <v>0</v>
      </c>
      <c r="Y321" s="42">
        <v>0</v>
      </c>
      <c r="Z321" s="41">
        <v>0</v>
      </c>
      <c r="AA321" s="42">
        <v>0</v>
      </c>
      <c r="AB321" s="41">
        <v>0</v>
      </c>
      <c r="AC321" s="42">
        <v>0</v>
      </c>
      <c r="AD321" s="41">
        <v>0</v>
      </c>
      <c r="AE321" s="42">
        <v>0</v>
      </c>
      <c r="AF321" s="41">
        <v>0</v>
      </c>
      <c r="AG321" s="42">
        <v>0</v>
      </c>
      <c r="AH321" s="41">
        <v>0</v>
      </c>
      <c r="AI321" s="42">
        <v>0</v>
      </c>
      <c r="AJ321" s="41">
        <v>0</v>
      </c>
      <c r="AK321" s="42">
        <v>0</v>
      </c>
      <c r="AL321" s="41">
        <v>0</v>
      </c>
      <c r="AM321" s="42">
        <v>0</v>
      </c>
      <c r="AN321" s="43">
        <v>0</v>
      </c>
      <c r="AO321" s="3"/>
      <c r="AP321" s="21"/>
      <c r="AQ321" s="3"/>
      <c r="AR321" s="40">
        <v>0</v>
      </c>
      <c r="AS321" s="41">
        <v>0</v>
      </c>
      <c r="AT321" s="42">
        <v>0</v>
      </c>
      <c r="AU321" s="41">
        <v>0</v>
      </c>
      <c r="AV321" s="42">
        <v>0</v>
      </c>
      <c r="AW321" s="41">
        <v>0</v>
      </c>
      <c r="AX321" s="42">
        <v>0</v>
      </c>
      <c r="AY321" s="41">
        <v>0</v>
      </c>
      <c r="AZ321" s="42">
        <v>0</v>
      </c>
      <c r="BA321" s="41">
        <v>0</v>
      </c>
      <c r="BB321" s="42">
        <v>0</v>
      </c>
      <c r="BC321" s="41">
        <v>0</v>
      </c>
      <c r="BD321" s="42">
        <v>0</v>
      </c>
      <c r="BE321" s="41">
        <v>0</v>
      </c>
      <c r="BF321" s="42">
        <v>0</v>
      </c>
      <c r="BG321" s="41">
        <v>0</v>
      </c>
      <c r="BH321" s="42">
        <v>0</v>
      </c>
      <c r="BI321" s="41">
        <v>0</v>
      </c>
      <c r="BJ321" s="42">
        <v>0</v>
      </c>
      <c r="BK321" s="41">
        <v>0</v>
      </c>
      <c r="BL321" s="42">
        <v>0</v>
      </c>
      <c r="BM321" s="41">
        <v>0</v>
      </c>
      <c r="BN321" s="42">
        <v>0</v>
      </c>
      <c r="BO321" s="41">
        <v>0</v>
      </c>
      <c r="BP321" s="42">
        <v>0</v>
      </c>
      <c r="BQ321" s="41">
        <v>0</v>
      </c>
      <c r="BR321" s="42">
        <v>0</v>
      </c>
      <c r="BS321" s="41">
        <v>0</v>
      </c>
      <c r="BT321" s="42">
        <v>0</v>
      </c>
      <c r="BU321" s="41">
        <v>0</v>
      </c>
      <c r="BV321" s="42">
        <v>0</v>
      </c>
      <c r="BW321" s="41">
        <v>0</v>
      </c>
      <c r="BX321" s="42">
        <v>0</v>
      </c>
      <c r="BY321" s="41">
        <v>0</v>
      </c>
      <c r="BZ321" s="42">
        <v>0</v>
      </c>
      <c r="CA321" s="43">
        <v>0</v>
      </c>
      <c r="CB321" s="3"/>
      <c r="CC321" s="32"/>
      <c r="CD321" s="3"/>
      <c r="CE321" s="33"/>
      <c r="CF321" s="3"/>
      <c r="CG321" s="40">
        <v>0</v>
      </c>
      <c r="CH321" s="41">
        <v>0</v>
      </c>
      <c r="CI321" s="42">
        <v>0</v>
      </c>
      <c r="CJ321" s="41">
        <v>0</v>
      </c>
      <c r="CK321" s="42">
        <v>0</v>
      </c>
      <c r="CL321" s="41">
        <v>0</v>
      </c>
      <c r="CM321" s="42">
        <v>0</v>
      </c>
      <c r="CN321" s="41">
        <v>0</v>
      </c>
      <c r="CO321" s="42">
        <v>0</v>
      </c>
      <c r="CP321" s="41">
        <v>0</v>
      </c>
      <c r="CQ321" s="42">
        <v>0</v>
      </c>
      <c r="CR321" s="41">
        <v>0</v>
      </c>
      <c r="CS321" s="42">
        <v>0</v>
      </c>
      <c r="CT321" s="41">
        <v>0</v>
      </c>
      <c r="CU321" s="42">
        <v>0</v>
      </c>
      <c r="CV321" s="41">
        <v>0</v>
      </c>
      <c r="CW321" s="42">
        <v>0</v>
      </c>
      <c r="CX321" s="41">
        <v>0</v>
      </c>
      <c r="CY321" s="42">
        <v>0</v>
      </c>
      <c r="CZ321" s="41">
        <v>0</v>
      </c>
      <c r="DA321" s="42">
        <v>0</v>
      </c>
      <c r="DB321" s="41">
        <v>0</v>
      </c>
      <c r="DC321" s="42">
        <v>0</v>
      </c>
      <c r="DD321" s="41">
        <v>0</v>
      </c>
      <c r="DE321" s="42">
        <v>0</v>
      </c>
      <c r="DF321" s="41">
        <v>0</v>
      </c>
      <c r="DG321" s="42">
        <v>0</v>
      </c>
      <c r="DH321" s="41">
        <v>0</v>
      </c>
      <c r="DI321" s="42">
        <v>0</v>
      </c>
      <c r="DJ321" s="41">
        <v>0</v>
      </c>
      <c r="DK321" s="42">
        <v>0</v>
      </c>
      <c r="DL321" s="41">
        <v>0</v>
      </c>
      <c r="DM321" s="42">
        <v>0</v>
      </c>
      <c r="DN321" s="41">
        <v>0</v>
      </c>
      <c r="DO321" s="42">
        <v>0</v>
      </c>
      <c r="DP321" s="43">
        <v>0</v>
      </c>
      <c r="DQ321" s="3"/>
      <c r="DR321" s="34"/>
      <c r="DS321" s="3"/>
      <c r="DT321" s="40">
        <v>0</v>
      </c>
      <c r="DU321" s="41">
        <v>0</v>
      </c>
      <c r="DV321" s="42">
        <v>0</v>
      </c>
      <c r="DW321" s="41">
        <v>0</v>
      </c>
      <c r="DX321" s="42">
        <v>0</v>
      </c>
      <c r="DY321" s="41">
        <v>0</v>
      </c>
      <c r="DZ321" s="42">
        <v>0</v>
      </c>
      <c r="EA321" s="41">
        <v>0</v>
      </c>
      <c r="EB321" s="42">
        <v>0</v>
      </c>
      <c r="EC321" s="41">
        <v>0</v>
      </c>
      <c r="ED321" s="42">
        <v>0</v>
      </c>
      <c r="EE321" s="41">
        <v>0</v>
      </c>
      <c r="EF321" s="42">
        <v>0</v>
      </c>
      <c r="EG321" s="41">
        <v>0</v>
      </c>
      <c r="EH321" s="42">
        <v>0</v>
      </c>
      <c r="EI321" s="41">
        <v>0</v>
      </c>
      <c r="EJ321" s="42">
        <v>0</v>
      </c>
      <c r="EK321" s="41">
        <v>0</v>
      </c>
      <c r="EL321" s="42">
        <v>0</v>
      </c>
      <c r="EM321" s="41">
        <v>0</v>
      </c>
      <c r="EN321" s="42">
        <v>0</v>
      </c>
      <c r="EO321" s="41">
        <v>0</v>
      </c>
      <c r="EP321" s="42">
        <v>0</v>
      </c>
      <c r="EQ321" s="41">
        <v>0</v>
      </c>
      <c r="ER321" s="42">
        <v>0</v>
      </c>
      <c r="ES321" s="41">
        <v>0</v>
      </c>
      <c r="ET321" s="42">
        <v>0</v>
      </c>
      <c r="EU321" s="41">
        <v>0</v>
      </c>
      <c r="EV321" s="42">
        <v>0</v>
      </c>
      <c r="EW321" s="41">
        <v>0</v>
      </c>
      <c r="EX321" s="42">
        <v>0</v>
      </c>
      <c r="EY321" s="41">
        <v>0</v>
      </c>
      <c r="EZ321" s="42">
        <v>0</v>
      </c>
      <c r="FA321" s="41">
        <v>0</v>
      </c>
      <c r="FB321" s="42">
        <v>0</v>
      </c>
      <c r="FC321" s="43">
        <v>0</v>
      </c>
      <c r="FD321" s="3"/>
      <c r="FE321" s="35"/>
      <c r="FF321" s="3"/>
      <c r="FG321" s="36"/>
      <c r="FI321" s="44" t="b">
        <v>1</v>
      </c>
    </row>
    <row r="322" spans="1:165" hidden="1" outlineLevel="1">
      <c r="B322" s="45">
        <v>306</v>
      </c>
      <c r="C322" s="46" t="s">
        <v>75</v>
      </c>
      <c r="E322" s="47">
        <v>0</v>
      </c>
      <c r="F322" s="48">
        <v>0</v>
      </c>
      <c r="G322" s="49">
        <v>0</v>
      </c>
      <c r="H322" s="48">
        <v>0</v>
      </c>
      <c r="I322" s="49">
        <v>0</v>
      </c>
      <c r="J322" s="48">
        <v>0</v>
      </c>
      <c r="K322" s="49">
        <v>0</v>
      </c>
      <c r="L322" s="48">
        <v>0</v>
      </c>
      <c r="M322" s="49">
        <v>0</v>
      </c>
      <c r="N322" s="48">
        <v>0</v>
      </c>
      <c r="O322" s="49">
        <v>0</v>
      </c>
      <c r="P322" s="48">
        <v>0</v>
      </c>
      <c r="Q322" s="49">
        <v>0</v>
      </c>
      <c r="R322" s="48">
        <v>0</v>
      </c>
      <c r="S322" s="49">
        <v>0</v>
      </c>
      <c r="T322" s="48">
        <v>0</v>
      </c>
      <c r="U322" s="49">
        <v>0</v>
      </c>
      <c r="V322" s="48">
        <v>0</v>
      </c>
      <c r="W322" s="49">
        <v>0</v>
      </c>
      <c r="X322" s="48">
        <v>0</v>
      </c>
      <c r="Y322" s="49">
        <v>0</v>
      </c>
      <c r="Z322" s="48">
        <v>0</v>
      </c>
      <c r="AA322" s="49">
        <v>0</v>
      </c>
      <c r="AB322" s="48">
        <v>0</v>
      </c>
      <c r="AC322" s="49">
        <v>0</v>
      </c>
      <c r="AD322" s="48">
        <v>0</v>
      </c>
      <c r="AE322" s="49">
        <v>0</v>
      </c>
      <c r="AF322" s="48">
        <v>0</v>
      </c>
      <c r="AG322" s="49">
        <v>0</v>
      </c>
      <c r="AH322" s="48">
        <v>0</v>
      </c>
      <c r="AI322" s="49">
        <v>0</v>
      </c>
      <c r="AJ322" s="48">
        <v>0</v>
      </c>
      <c r="AK322" s="49">
        <v>0</v>
      </c>
      <c r="AL322" s="48">
        <v>0</v>
      </c>
      <c r="AM322" s="49">
        <v>0</v>
      </c>
      <c r="AN322" s="50">
        <v>0</v>
      </c>
      <c r="AO322" s="3"/>
      <c r="AP322" s="21"/>
      <c r="AQ322" s="3"/>
      <c r="AR322" s="47">
        <v>0</v>
      </c>
      <c r="AS322" s="48">
        <v>0</v>
      </c>
      <c r="AT322" s="49">
        <v>0</v>
      </c>
      <c r="AU322" s="48">
        <v>0</v>
      </c>
      <c r="AV322" s="49">
        <v>0</v>
      </c>
      <c r="AW322" s="48">
        <v>0</v>
      </c>
      <c r="AX322" s="49">
        <v>0</v>
      </c>
      <c r="AY322" s="48">
        <v>0</v>
      </c>
      <c r="AZ322" s="49">
        <v>0</v>
      </c>
      <c r="BA322" s="48">
        <v>0</v>
      </c>
      <c r="BB322" s="49">
        <v>0</v>
      </c>
      <c r="BC322" s="48">
        <v>0</v>
      </c>
      <c r="BD322" s="49">
        <v>0</v>
      </c>
      <c r="BE322" s="48">
        <v>0</v>
      </c>
      <c r="BF322" s="49">
        <v>0</v>
      </c>
      <c r="BG322" s="48">
        <v>0</v>
      </c>
      <c r="BH322" s="49">
        <v>0</v>
      </c>
      <c r="BI322" s="48">
        <v>0</v>
      </c>
      <c r="BJ322" s="49">
        <v>0</v>
      </c>
      <c r="BK322" s="48">
        <v>0</v>
      </c>
      <c r="BL322" s="49">
        <v>0</v>
      </c>
      <c r="BM322" s="48">
        <v>0</v>
      </c>
      <c r="BN322" s="49">
        <v>0</v>
      </c>
      <c r="BO322" s="48">
        <v>0</v>
      </c>
      <c r="BP322" s="49">
        <v>0</v>
      </c>
      <c r="BQ322" s="48">
        <v>0</v>
      </c>
      <c r="BR322" s="49">
        <v>0</v>
      </c>
      <c r="BS322" s="48">
        <v>0</v>
      </c>
      <c r="BT322" s="49">
        <v>0</v>
      </c>
      <c r="BU322" s="48">
        <v>0</v>
      </c>
      <c r="BV322" s="49">
        <v>0</v>
      </c>
      <c r="BW322" s="48">
        <v>0</v>
      </c>
      <c r="BX322" s="49">
        <v>0</v>
      </c>
      <c r="BY322" s="48">
        <v>0</v>
      </c>
      <c r="BZ322" s="49">
        <v>0</v>
      </c>
      <c r="CA322" s="50">
        <v>0</v>
      </c>
      <c r="CB322" s="3"/>
      <c r="CC322" s="32"/>
      <c r="CD322" s="3"/>
      <c r="CE322" s="33"/>
      <c r="CF322" s="3"/>
      <c r="CG322" s="47">
        <v>0</v>
      </c>
      <c r="CH322" s="48">
        <v>0</v>
      </c>
      <c r="CI322" s="49">
        <v>0</v>
      </c>
      <c r="CJ322" s="48">
        <v>0</v>
      </c>
      <c r="CK322" s="49">
        <v>0</v>
      </c>
      <c r="CL322" s="48">
        <v>0</v>
      </c>
      <c r="CM322" s="49">
        <v>0</v>
      </c>
      <c r="CN322" s="48">
        <v>0</v>
      </c>
      <c r="CO322" s="49">
        <v>0</v>
      </c>
      <c r="CP322" s="48">
        <v>0</v>
      </c>
      <c r="CQ322" s="49">
        <v>0</v>
      </c>
      <c r="CR322" s="48">
        <v>0</v>
      </c>
      <c r="CS322" s="49">
        <v>0</v>
      </c>
      <c r="CT322" s="48">
        <v>0</v>
      </c>
      <c r="CU322" s="49">
        <v>0</v>
      </c>
      <c r="CV322" s="48">
        <v>0</v>
      </c>
      <c r="CW322" s="49">
        <v>0</v>
      </c>
      <c r="CX322" s="48">
        <v>0</v>
      </c>
      <c r="CY322" s="49">
        <v>0</v>
      </c>
      <c r="CZ322" s="48">
        <v>0</v>
      </c>
      <c r="DA322" s="49">
        <v>0</v>
      </c>
      <c r="DB322" s="48">
        <v>0</v>
      </c>
      <c r="DC322" s="49">
        <v>0</v>
      </c>
      <c r="DD322" s="48">
        <v>0</v>
      </c>
      <c r="DE322" s="49">
        <v>0</v>
      </c>
      <c r="DF322" s="48">
        <v>0</v>
      </c>
      <c r="DG322" s="49">
        <v>0</v>
      </c>
      <c r="DH322" s="48">
        <v>0</v>
      </c>
      <c r="DI322" s="49">
        <v>0</v>
      </c>
      <c r="DJ322" s="48">
        <v>0</v>
      </c>
      <c r="DK322" s="49">
        <v>0</v>
      </c>
      <c r="DL322" s="48">
        <v>0</v>
      </c>
      <c r="DM322" s="49">
        <v>0</v>
      </c>
      <c r="DN322" s="48">
        <v>0</v>
      </c>
      <c r="DO322" s="49">
        <v>0</v>
      </c>
      <c r="DP322" s="50">
        <v>0</v>
      </c>
      <c r="DQ322" s="3"/>
      <c r="DR322" s="34"/>
      <c r="DS322" s="3"/>
      <c r="DT322" s="47">
        <v>0</v>
      </c>
      <c r="DU322" s="48">
        <v>0</v>
      </c>
      <c r="DV322" s="49">
        <v>0</v>
      </c>
      <c r="DW322" s="48">
        <v>0</v>
      </c>
      <c r="DX322" s="49">
        <v>0</v>
      </c>
      <c r="DY322" s="48">
        <v>0</v>
      </c>
      <c r="DZ322" s="49">
        <v>0</v>
      </c>
      <c r="EA322" s="48">
        <v>0</v>
      </c>
      <c r="EB322" s="49">
        <v>0</v>
      </c>
      <c r="EC322" s="48">
        <v>0</v>
      </c>
      <c r="ED322" s="49">
        <v>0</v>
      </c>
      <c r="EE322" s="48">
        <v>0</v>
      </c>
      <c r="EF322" s="49">
        <v>0</v>
      </c>
      <c r="EG322" s="48">
        <v>0</v>
      </c>
      <c r="EH322" s="49">
        <v>0</v>
      </c>
      <c r="EI322" s="48">
        <v>0</v>
      </c>
      <c r="EJ322" s="49">
        <v>0</v>
      </c>
      <c r="EK322" s="48">
        <v>0</v>
      </c>
      <c r="EL322" s="49">
        <v>0</v>
      </c>
      <c r="EM322" s="48">
        <v>0</v>
      </c>
      <c r="EN322" s="49">
        <v>0</v>
      </c>
      <c r="EO322" s="48">
        <v>0</v>
      </c>
      <c r="EP322" s="49">
        <v>0</v>
      </c>
      <c r="EQ322" s="48">
        <v>0</v>
      </c>
      <c r="ER322" s="49">
        <v>0</v>
      </c>
      <c r="ES322" s="48">
        <v>0</v>
      </c>
      <c r="ET322" s="49">
        <v>0</v>
      </c>
      <c r="EU322" s="48">
        <v>0</v>
      </c>
      <c r="EV322" s="49">
        <v>0</v>
      </c>
      <c r="EW322" s="48">
        <v>0</v>
      </c>
      <c r="EX322" s="49">
        <v>0</v>
      </c>
      <c r="EY322" s="48">
        <v>0</v>
      </c>
      <c r="EZ322" s="49">
        <v>0</v>
      </c>
      <c r="FA322" s="48">
        <v>0</v>
      </c>
      <c r="FB322" s="49">
        <v>0</v>
      </c>
      <c r="FC322" s="50">
        <v>0</v>
      </c>
      <c r="FD322" s="3"/>
      <c r="FE322" s="35"/>
      <c r="FF322" s="3"/>
      <c r="FG322" s="36"/>
      <c r="FI322" s="51" t="b">
        <v>1</v>
      </c>
    </row>
    <row r="323" spans="1:165" outlineLevel="1">
      <c r="A323" s="1">
        <v>2016</v>
      </c>
      <c r="B323" s="52">
        <v>307</v>
      </c>
      <c r="C323" s="53" t="s">
        <v>76</v>
      </c>
      <c r="E323" s="54">
        <v>0</v>
      </c>
      <c r="F323" s="55">
        <v>8360</v>
      </c>
      <c r="G323" s="56">
        <v>8360</v>
      </c>
      <c r="H323" s="55">
        <v>8360</v>
      </c>
      <c r="I323" s="56">
        <v>8360</v>
      </c>
      <c r="J323" s="55">
        <v>8360</v>
      </c>
      <c r="K323" s="56">
        <v>8360</v>
      </c>
      <c r="L323" s="55">
        <v>8360</v>
      </c>
      <c r="M323" s="56">
        <v>8360</v>
      </c>
      <c r="N323" s="55">
        <v>8360</v>
      </c>
      <c r="O323" s="56">
        <v>8360</v>
      </c>
      <c r="P323" s="55">
        <v>8360</v>
      </c>
      <c r="Q323" s="56">
        <v>8360</v>
      </c>
      <c r="R323" s="55">
        <v>8360</v>
      </c>
      <c r="S323" s="56">
        <v>8360</v>
      </c>
      <c r="T323" s="55">
        <v>2656</v>
      </c>
      <c r="U323" s="56">
        <v>2656</v>
      </c>
      <c r="V323" s="55">
        <v>2656</v>
      </c>
      <c r="W323" s="56">
        <v>2656</v>
      </c>
      <c r="X323" s="55">
        <v>0</v>
      </c>
      <c r="Y323" s="56">
        <v>0</v>
      </c>
      <c r="Z323" s="55">
        <v>0</v>
      </c>
      <c r="AA323" s="56">
        <v>0</v>
      </c>
      <c r="AB323" s="55">
        <v>0</v>
      </c>
      <c r="AC323" s="56">
        <v>0</v>
      </c>
      <c r="AD323" s="55">
        <v>0</v>
      </c>
      <c r="AE323" s="56">
        <v>0</v>
      </c>
      <c r="AF323" s="55">
        <v>0</v>
      </c>
      <c r="AG323" s="56">
        <v>0</v>
      </c>
      <c r="AH323" s="55">
        <v>0</v>
      </c>
      <c r="AI323" s="56">
        <v>0</v>
      </c>
      <c r="AJ323" s="55">
        <v>0</v>
      </c>
      <c r="AK323" s="56">
        <v>0</v>
      </c>
      <c r="AL323" s="55">
        <v>0</v>
      </c>
      <c r="AM323" s="56">
        <v>0</v>
      </c>
      <c r="AN323" s="57">
        <v>0</v>
      </c>
      <c r="AO323" s="3"/>
      <c r="AP323" s="21"/>
      <c r="AQ323" s="3"/>
      <c r="AR323" s="54">
        <v>0</v>
      </c>
      <c r="AS323" s="55">
        <v>1</v>
      </c>
      <c r="AT323" s="56">
        <v>1</v>
      </c>
      <c r="AU323" s="55">
        <v>1</v>
      </c>
      <c r="AV323" s="56">
        <v>1</v>
      </c>
      <c r="AW323" s="55">
        <v>1</v>
      </c>
      <c r="AX323" s="56">
        <v>1</v>
      </c>
      <c r="AY323" s="55">
        <v>1</v>
      </c>
      <c r="AZ323" s="56">
        <v>1</v>
      </c>
      <c r="BA323" s="55">
        <v>1</v>
      </c>
      <c r="BB323" s="56">
        <v>1</v>
      </c>
      <c r="BC323" s="55">
        <v>1</v>
      </c>
      <c r="BD323" s="56">
        <v>1</v>
      </c>
      <c r="BE323" s="55">
        <v>1</v>
      </c>
      <c r="BF323" s="56">
        <v>1</v>
      </c>
      <c r="BG323" s="55">
        <v>0</v>
      </c>
      <c r="BH323" s="56">
        <v>0</v>
      </c>
      <c r="BI323" s="55">
        <v>0</v>
      </c>
      <c r="BJ323" s="56">
        <v>0</v>
      </c>
      <c r="BK323" s="55">
        <v>0</v>
      </c>
      <c r="BL323" s="56">
        <v>0</v>
      </c>
      <c r="BM323" s="55">
        <v>0</v>
      </c>
      <c r="BN323" s="56">
        <v>0</v>
      </c>
      <c r="BO323" s="55">
        <v>0</v>
      </c>
      <c r="BP323" s="56">
        <v>0</v>
      </c>
      <c r="BQ323" s="55">
        <v>0</v>
      </c>
      <c r="BR323" s="56">
        <v>0</v>
      </c>
      <c r="BS323" s="55">
        <v>0</v>
      </c>
      <c r="BT323" s="56">
        <v>0</v>
      </c>
      <c r="BU323" s="55">
        <v>0</v>
      </c>
      <c r="BV323" s="56">
        <v>0</v>
      </c>
      <c r="BW323" s="55">
        <v>0</v>
      </c>
      <c r="BX323" s="56">
        <v>0</v>
      </c>
      <c r="BY323" s="55">
        <v>0</v>
      </c>
      <c r="BZ323" s="56">
        <v>0</v>
      </c>
      <c r="CA323" s="57">
        <v>0</v>
      </c>
      <c r="CB323" s="3"/>
      <c r="CC323" s="32"/>
      <c r="CD323" s="3"/>
      <c r="CE323" s="33"/>
      <c r="CF323" s="3"/>
      <c r="CG323" s="54">
        <v>0</v>
      </c>
      <c r="CH323" s="55">
        <v>820</v>
      </c>
      <c r="CI323" s="56">
        <v>820</v>
      </c>
      <c r="CJ323" s="55">
        <v>820</v>
      </c>
      <c r="CK323" s="56">
        <v>820</v>
      </c>
      <c r="CL323" s="55">
        <v>820</v>
      </c>
      <c r="CM323" s="56">
        <v>820</v>
      </c>
      <c r="CN323" s="55">
        <v>820</v>
      </c>
      <c r="CO323" s="56">
        <v>820</v>
      </c>
      <c r="CP323" s="55">
        <v>820</v>
      </c>
      <c r="CQ323" s="56">
        <v>820</v>
      </c>
      <c r="CR323" s="55">
        <v>820</v>
      </c>
      <c r="CS323" s="56">
        <v>820</v>
      </c>
      <c r="CT323" s="55">
        <v>820</v>
      </c>
      <c r="CU323" s="56">
        <v>820</v>
      </c>
      <c r="CV323" s="55">
        <v>592</v>
      </c>
      <c r="CW323" s="56">
        <v>592</v>
      </c>
      <c r="CX323" s="55">
        <v>592</v>
      </c>
      <c r="CY323" s="56">
        <v>592</v>
      </c>
      <c r="CZ323" s="55">
        <v>0</v>
      </c>
      <c r="DA323" s="56">
        <v>0</v>
      </c>
      <c r="DB323" s="55">
        <v>0</v>
      </c>
      <c r="DC323" s="56">
        <v>0</v>
      </c>
      <c r="DD323" s="55">
        <v>0</v>
      </c>
      <c r="DE323" s="56">
        <v>0</v>
      </c>
      <c r="DF323" s="55">
        <v>0</v>
      </c>
      <c r="DG323" s="56">
        <v>0</v>
      </c>
      <c r="DH323" s="55">
        <v>0</v>
      </c>
      <c r="DI323" s="56">
        <v>0</v>
      </c>
      <c r="DJ323" s="55">
        <v>0</v>
      </c>
      <c r="DK323" s="56">
        <v>0</v>
      </c>
      <c r="DL323" s="55">
        <v>0</v>
      </c>
      <c r="DM323" s="56">
        <v>0</v>
      </c>
      <c r="DN323" s="55">
        <v>0</v>
      </c>
      <c r="DO323" s="56">
        <v>0</v>
      </c>
      <c r="DP323" s="57">
        <v>0</v>
      </c>
      <c r="DQ323" s="3"/>
      <c r="DR323" s="34"/>
      <c r="DS323" s="3"/>
      <c r="DT323" s="54">
        <v>0</v>
      </c>
      <c r="DU323" s="55">
        <v>0</v>
      </c>
      <c r="DV323" s="56">
        <v>0</v>
      </c>
      <c r="DW323" s="55">
        <v>0</v>
      </c>
      <c r="DX323" s="56">
        <v>0</v>
      </c>
      <c r="DY323" s="55">
        <v>0</v>
      </c>
      <c r="DZ323" s="56">
        <v>0</v>
      </c>
      <c r="EA323" s="55">
        <v>0</v>
      </c>
      <c r="EB323" s="56">
        <v>0</v>
      </c>
      <c r="EC323" s="55">
        <v>0</v>
      </c>
      <c r="ED323" s="56">
        <v>0</v>
      </c>
      <c r="EE323" s="55">
        <v>0</v>
      </c>
      <c r="EF323" s="56">
        <v>0</v>
      </c>
      <c r="EG323" s="55">
        <v>0</v>
      </c>
      <c r="EH323" s="56">
        <v>0</v>
      </c>
      <c r="EI323" s="55">
        <v>0</v>
      </c>
      <c r="EJ323" s="56">
        <v>0</v>
      </c>
      <c r="EK323" s="55">
        <v>0</v>
      </c>
      <c r="EL323" s="56">
        <v>0</v>
      </c>
      <c r="EM323" s="55">
        <v>0</v>
      </c>
      <c r="EN323" s="56">
        <v>0</v>
      </c>
      <c r="EO323" s="55">
        <v>0</v>
      </c>
      <c r="EP323" s="56">
        <v>0</v>
      </c>
      <c r="EQ323" s="55">
        <v>0</v>
      </c>
      <c r="ER323" s="56">
        <v>0</v>
      </c>
      <c r="ES323" s="55">
        <v>0</v>
      </c>
      <c r="ET323" s="56">
        <v>0</v>
      </c>
      <c r="EU323" s="55">
        <v>0</v>
      </c>
      <c r="EV323" s="56">
        <v>0</v>
      </c>
      <c r="EW323" s="55">
        <v>0</v>
      </c>
      <c r="EX323" s="56">
        <v>0</v>
      </c>
      <c r="EY323" s="55">
        <v>0</v>
      </c>
      <c r="EZ323" s="56">
        <v>0</v>
      </c>
      <c r="FA323" s="55">
        <v>0</v>
      </c>
      <c r="FB323" s="56">
        <v>0</v>
      </c>
      <c r="FC323" s="57">
        <v>0</v>
      </c>
      <c r="FD323" s="3"/>
      <c r="FE323" s="35"/>
      <c r="FF323" s="3"/>
      <c r="FG323" s="36"/>
      <c r="FI323" s="58" t="b">
        <v>0</v>
      </c>
    </row>
    <row r="324" spans="1:165" hidden="1" outlineLevel="1">
      <c r="B324" s="45">
        <v>308</v>
      </c>
      <c r="C324" s="46" t="s">
        <v>77</v>
      </c>
      <c r="E324" s="47">
        <v>0</v>
      </c>
      <c r="F324" s="48">
        <v>0</v>
      </c>
      <c r="G324" s="49">
        <v>0</v>
      </c>
      <c r="H324" s="48">
        <v>0</v>
      </c>
      <c r="I324" s="49">
        <v>0</v>
      </c>
      <c r="J324" s="48">
        <v>0</v>
      </c>
      <c r="K324" s="49">
        <v>0</v>
      </c>
      <c r="L324" s="48">
        <v>0</v>
      </c>
      <c r="M324" s="49">
        <v>0</v>
      </c>
      <c r="N324" s="48">
        <v>0</v>
      </c>
      <c r="O324" s="49">
        <v>0</v>
      </c>
      <c r="P324" s="48">
        <v>0</v>
      </c>
      <c r="Q324" s="49">
        <v>0</v>
      </c>
      <c r="R324" s="48">
        <v>0</v>
      </c>
      <c r="S324" s="49">
        <v>0</v>
      </c>
      <c r="T324" s="48">
        <v>0</v>
      </c>
      <c r="U324" s="49">
        <v>0</v>
      </c>
      <c r="V324" s="48">
        <v>0</v>
      </c>
      <c r="W324" s="49">
        <v>0</v>
      </c>
      <c r="X324" s="48">
        <v>0</v>
      </c>
      <c r="Y324" s="49">
        <v>0</v>
      </c>
      <c r="Z324" s="48">
        <v>0</v>
      </c>
      <c r="AA324" s="49">
        <v>0</v>
      </c>
      <c r="AB324" s="48">
        <v>0</v>
      </c>
      <c r="AC324" s="49">
        <v>0</v>
      </c>
      <c r="AD324" s="48">
        <v>0</v>
      </c>
      <c r="AE324" s="49">
        <v>0</v>
      </c>
      <c r="AF324" s="48">
        <v>0</v>
      </c>
      <c r="AG324" s="49">
        <v>0</v>
      </c>
      <c r="AH324" s="48">
        <v>0</v>
      </c>
      <c r="AI324" s="49">
        <v>0</v>
      </c>
      <c r="AJ324" s="48">
        <v>0</v>
      </c>
      <c r="AK324" s="49">
        <v>0</v>
      </c>
      <c r="AL324" s="48">
        <v>0</v>
      </c>
      <c r="AM324" s="49">
        <v>0</v>
      </c>
      <c r="AN324" s="50">
        <v>0</v>
      </c>
      <c r="AO324" s="3"/>
      <c r="AP324" s="21"/>
      <c r="AQ324" s="3"/>
      <c r="AR324" s="47">
        <v>0</v>
      </c>
      <c r="AS324" s="48">
        <v>0</v>
      </c>
      <c r="AT324" s="49">
        <v>0</v>
      </c>
      <c r="AU324" s="48">
        <v>0</v>
      </c>
      <c r="AV324" s="49">
        <v>0</v>
      </c>
      <c r="AW324" s="48">
        <v>0</v>
      </c>
      <c r="AX324" s="49">
        <v>0</v>
      </c>
      <c r="AY324" s="48">
        <v>0</v>
      </c>
      <c r="AZ324" s="49">
        <v>0</v>
      </c>
      <c r="BA324" s="48">
        <v>0</v>
      </c>
      <c r="BB324" s="49">
        <v>0</v>
      </c>
      <c r="BC324" s="48">
        <v>0</v>
      </c>
      <c r="BD324" s="49">
        <v>0</v>
      </c>
      <c r="BE324" s="48">
        <v>0</v>
      </c>
      <c r="BF324" s="49">
        <v>0</v>
      </c>
      <c r="BG324" s="48">
        <v>0</v>
      </c>
      <c r="BH324" s="49">
        <v>0</v>
      </c>
      <c r="BI324" s="48">
        <v>0</v>
      </c>
      <c r="BJ324" s="49">
        <v>0</v>
      </c>
      <c r="BK324" s="48">
        <v>0</v>
      </c>
      <c r="BL324" s="49">
        <v>0</v>
      </c>
      <c r="BM324" s="48">
        <v>0</v>
      </c>
      <c r="BN324" s="49">
        <v>0</v>
      </c>
      <c r="BO324" s="48">
        <v>0</v>
      </c>
      <c r="BP324" s="49">
        <v>0</v>
      </c>
      <c r="BQ324" s="48">
        <v>0</v>
      </c>
      <c r="BR324" s="49">
        <v>0</v>
      </c>
      <c r="BS324" s="48">
        <v>0</v>
      </c>
      <c r="BT324" s="49">
        <v>0</v>
      </c>
      <c r="BU324" s="48">
        <v>0</v>
      </c>
      <c r="BV324" s="49">
        <v>0</v>
      </c>
      <c r="BW324" s="48">
        <v>0</v>
      </c>
      <c r="BX324" s="49">
        <v>0</v>
      </c>
      <c r="BY324" s="48">
        <v>0</v>
      </c>
      <c r="BZ324" s="49">
        <v>0</v>
      </c>
      <c r="CA324" s="50">
        <v>0</v>
      </c>
      <c r="CB324" s="3"/>
      <c r="CC324" s="32"/>
      <c r="CD324" s="3"/>
      <c r="CE324" s="33"/>
      <c r="CF324" s="3"/>
      <c r="CG324" s="47">
        <v>0</v>
      </c>
      <c r="CH324" s="48">
        <v>0</v>
      </c>
      <c r="CI324" s="49">
        <v>0</v>
      </c>
      <c r="CJ324" s="48">
        <v>0</v>
      </c>
      <c r="CK324" s="49">
        <v>0</v>
      </c>
      <c r="CL324" s="48">
        <v>0</v>
      </c>
      <c r="CM324" s="49">
        <v>0</v>
      </c>
      <c r="CN324" s="48">
        <v>0</v>
      </c>
      <c r="CO324" s="49">
        <v>0</v>
      </c>
      <c r="CP324" s="48">
        <v>0</v>
      </c>
      <c r="CQ324" s="49">
        <v>0</v>
      </c>
      <c r="CR324" s="48">
        <v>0</v>
      </c>
      <c r="CS324" s="49">
        <v>0</v>
      </c>
      <c r="CT324" s="48">
        <v>0</v>
      </c>
      <c r="CU324" s="49">
        <v>0</v>
      </c>
      <c r="CV324" s="48">
        <v>0</v>
      </c>
      <c r="CW324" s="49">
        <v>0</v>
      </c>
      <c r="CX324" s="48">
        <v>0</v>
      </c>
      <c r="CY324" s="49">
        <v>0</v>
      </c>
      <c r="CZ324" s="48">
        <v>0</v>
      </c>
      <c r="DA324" s="49">
        <v>0</v>
      </c>
      <c r="DB324" s="48">
        <v>0</v>
      </c>
      <c r="DC324" s="49">
        <v>0</v>
      </c>
      <c r="DD324" s="48">
        <v>0</v>
      </c>
      <c r="DE324" s="49">
        <v>0</v>
      </c>
      <c r="DF324" s="48">
        <v>0</v>
      </c>
      <c r="DG324" s="49">
        <v>0</v>
      </c>
      <c r="DH324" s="48">
        <v>0</v>
      </c>
      <c r="DI324" s="49">
        <v>0</v>
      </c>
      <c r="DJ324" s="48">
        <v>0</v>
      </c>
      <c r="DK324" s="49">
        <v>0</v>
      </c>
      <c r="DL324" s="48">
        <v>0</v>
      </c>
      <c r="DM324" s="49">
        <v>0</v>
      </c>
      <c r="DN324" s="48">
        <v>0</v>
      </c>
      <c r="DO324" s="49">
        <v>0</v>
      </c>
      <c r="DP324" s="50">
        <v>0</v>
      </c>
      <c r="DQ324" s="3"/>
      <c r="DR324" s="34"/>
      <c r="DS324" s="3"/>
      <c r="DT324" s="47">
        <v>0</v>
      </c>
      <c r="DU324" s="48">
        <v>0</v>
      </c>
      <c r="DV324" s="49">
        <v>0</v>
      </c>
      <c r="DW324" s="48">
        <v>0</v>
      </c>
      <c r="DX324" s="49">
        <v>0</v>
      </c>
      <c r="DY324" s="48">
        <v>0</v>
      </c>
      <c r="DZ324" s="49">
        <v>0</v>
      </c>
      <c r="EA324" s="48">
        <v>0</v>
      </c>
      <c r="EB324" s="49">
        <v>0</v>
      </c>
      <c r="EC324" s="48">
        <v>0</v>
      </c>
      <c r="ED324" s="49">
        <v>0</v>
      </c>
      <c r="EE324" s="48">
        <v>0</v>
      </c>
      <c r="EF324" s="49">
        <v>0</v>
      </c>
      <c r="EG324" s="48">
        <v>0</v>
      </c>
      <c r="EH324" s="49">
        <v>0</v>
      </c>
      <c r="EI324" s="48">
        <v>0</v>
      </c>
      <c r="EJ324" s="49">
        <v>0</v>
      </c>
      <c r="EK324" s="48">
        <v>0</v>
      </c>
      <c r="EL324" s="49">
        <v>0</v>
      </c>
      <c r="EM324" s="48">
        <v>0</v>
      </c>
      <c r="EN324" s="49">
        <v>0</v>
      </c>
      <c r="EO324" s="48">
        <v>0</v>
      </c>
      <c r="EP324" s="49">
        <v>0</v>
      </c>
      <c r="EQ324" s="48">
        <v>0</v>
      </c>
      <c r="ER324" s="49">
        <v>0</v>
      </c>
      <c r="ES324" s="48">
        <v>0</v>
      </c>
      <c r="ET324" s="49">
        <v>0</v>
      </c>
      <c r="EU324" s="48">
        <v>0</v>
      </c>
      <c r="EV324" s="49">
        <v>0</v>
      </c>
      <c r="EW324" s="48">
        <v>0</v>
      </c>
      <c r="EX324" s="49">
        <v>0</v>
      </c>
      <c r="EY324" s="48">
        <v>0</v>
      </c>
      <c r="EZ324" s="49">
        <v>0</v>
      </c>
      <c r="FA324" s="48">
        <v>0</v>
      </c>
      <c r="FB324" s="49">
        <v>0</v>
      </c>
      <c r="FC324" s="50">
        <v>0</v>
      </c>
      <c r="FD324" s="3"/>
      <c r="FE324" s="35"/>
      <c r="FF324" s="3"/>
      <c r="FG324" s="36"/>
      <c r="FI324" s="51" t="b">
        <v>1</v>
      </c>
    </row>
    <row r="325" spans="1:165" hidden="1" outlineLevel="1">
      <c r="B325" s="52">
        <v>309</v>
      </c>
      <c r="C325" s="53" t="s">
        <v>78</v>
      </c>
      <c r="E325" s="54">
        <v>0</v>
      </c>
      <c r="F325" s="55">
        <v>0</v>
      </c>
      <c r="G325" s="56">
        <v>0</v>
      </c>
      <c r="H325" s="55">
        <v>0</v>
      </c>
      <c r="I325" s="56">
        <v>0</v>
      </c>
      <c r="J325" s="55">
        <v>0</v>
      </c>
      <c r="K325" s="56">
        <v>0</v>
      </c>
      <c r="L325" s="55">
        <v>0</v>
      </c>
      <c r="M325" s="56">
        <v>0</v>
      </c>
      <c r="N325" s="55">
        <v>0</v>
      </c>
      <c r="O325" s="56">
        <v>0</v>
      </c>
      <c r="P325" s="55">
        <v>0</v>
      </c>
      <c r="Q325" s="56">
        <v>0</v>
      </c>
      <c r="R325" s="55">
        <v>0</v>
      </c>
      <c r="S325" s="56">
        <v>0</v>
      </c>
      <c r="T325" s="55">
        <v>0</v>
      </c>
      <c r="U325" s="56">
        <v>0</v>
      </c>
      <c r="V325" s="55">
        <v>0</v>
      </c>
      <c r="W325" s="56">
        <v>0</v>
      </c>
      <c r="X325" s="55">
        <v>0</v>
      </c>
      <c r="Y325" s="56">
        <v>0</v>
      </c>
      <c r="Z325" s="55">
        <v>0</v>
      </c>
      <c r="AA325" s="56">
        <v>0</v>
      </c>
      <c r="AB325" s="55">
        <v>0</v>
      </c>
      <c r="AC325" s="56">
        <v>0</v>
      </c>
      <c r="AD325" s="55">
        <v>0</v>
      </c>
      <c r="AE325" s="56">
        <v>0</v>
      </c>
      <c r="AF325" s="55">
        <v>0</v>
      </c>
      <c r="AG325" s="56">
        <v>0</v>
      </c>
      <c r="AH325" s="55">
        <v>0</v>
      </c>
      <c r="AI325" s="56">
        <v>0</v>
      </c>
      <c r="AJ325" s="55">
        <v>0</v>
      </c>
      <c r="AK325" s="56">
        <v>0</v>
      </c>
      <c r="AL325" s="55">
        <v>0</v>
      </c>
      <c r="AM325" s="56">
        <v>0</v>
      </c>
      <c r="AN325" s="57">
        <v>0</v>
      </c>
      <c r="AO325" s="3"/>
      <c r="AP325" s="21"/>
      <c r="AQ325" s="3"/>
      <c r="AR325" s="54">
        <v>0</v>
      </c>
      <c r="AS325" s="55">
        <v>0</v>
      </c>
      <c r="AT325" s="56">
        <v>0</v>
      </c>
      <c r="AU325" s="55">
        <v>0</v>
      </c>
      <c r="AV325" s="56">
        <v>0</v>
      </c>
      <c r="AW325" s="55">
        <v>0</v>
      </c>
      <c r="AX325" s="56">
        <v>0</v>
      </c>
      <c r="AY325" s="55">
        <v>0</v>
      </c>
      <c r="AZ325" s="56">
        <v>0</v>
      </c>
      <c r="BA325" s="55">
        <v>0</v>
      </c>
      <c r="BB325" s="56">
        <v>0</v>
      </c>
      <c r="BC325" s="55">
        <v>0</v>
      </c>
      <c r="BD325" s="56">
        <v>0</v>
      </c>
      <c r="BE325" s="55">
        <v>0</v>
      </c>
      <c r="BF325" s="56">
        <v>0</v>
      </c>
      <c r="BG325" s="55">
        <v>0</v>
      </c>
      <c r="BH325" s="56">
        <v>0</v>
      </c>
      <c r="BI325" s="55">
        <v>0</v>
      </c>
      <c r="BJ325" s="56">
        <v>0</v>
      </c>
      <c r="BK325" s="55">
        <v>0</v>
      </c>
      <c r="BL325" s="56">
        <v>0</v>
      </c>
      <c r="BM325" s="55">
        <v>0</v>
      </c>
      <c r="BN325" s="56">
        <v>0</v>
      </c>
      <c r="BO325" s="55">
        <v>0</v>
      </c>
      <c r="BP325" s="56">
        <v>0</v>
      </c>
      <c r="BQ325" s="55">
        <v>0</v>
      </c>
      <c r="BR325" s="56">
        <v>0</v>
      </c>
      <c r="BS325" s="55">
        <v>0</v>
      </c>
      <c r="BT325" s="56">
        <v>0</v>
      </c>
      <c r="BU325" s="55">
        <v>0</v>
      </c>
      <c r="BV325" s="56">
        <v>0</v>
      </c>
      <c r="BW325" s="55">
        <v>0</v>
      </c>
      <c r="BX325" s="56">
        <v>0</v>
      </c>
      <c r="BY325" s="55">
        <v>0</v>
      </c>
      <c r="BZ325" s="56">
        <v>0</v>
      </c>
      <c r="CA325" s="57">
        <v>0</v>
      </c>
      <c r="CB325" s="3"/>
      <c r="CC325" s="32"/>
      <c r="CD325" s="3"/>
      <c r="CE325" s="33"/>
      <c r="CF325" s="3"/>
      <c r="CG325" s="54">
        <v>0</v>
      </c>
      <c r="CH325" s="55">
        <v>0</v>
      </c>
      <c r="CI325" s="56">
        <v>0</v>
      </c>
      <c r="CJ325" s="55">
        <v>0</v>
      </c>
      <c r="CK325" s="56">
        <v>0</v>
      </c>
      <c r="CL325" s="55">
        <v>0</v>
      </c>
      <c r="CM325" s="56">
        <v>0</v>
      </c>
      <c r="CN325" s="55">
        <v>0</v>
      </c>
      <c r="CO325" s="56">
        <v>0</v>
      </c>
      <c r="CP325" s="55">
        <v>0</v>
      </c>
      <c r="CQ325" s="56">
        <v>0</v>
      </c>
      <c r="CR325" s="55">
        <v>0</v>
      </c>
      <c r="CS325" s="56">
        <v>0</v>
      </c>
      <c r="CT325" s="55">
        <v>0</v>
      </c>
      <c r="CU325" s="56">
        <v>0</v>
      </c>
      <c r="CV325" s="55">
        <v>0</v>
      </c>
      <c r="CW325" s="56">
        <v>0</v>
      </c>
      <c r="CX325" s="55">
        <v>0</v>
      </c>
      <c r="CY325" s="56">
        <v>0</v>
      </c>
      <c r="CZ325" s="55">
        <v>0</v>
      </c>
      <c r="DA325" s="56">
        <v>0</v>
      </c>
      <c r="DB325" s="55">
        <v>0</v>
      </c>
      <c r="DC325" s="56">
        <v>0</v>
      </c>
      <c r="DD325" s="55">
        <v>0</v>
      </c>
      <c r="DE325" s="56">
        <v>0</v>
      </c>
      <c r="DF325" s="55">
        <v>0</v>
      </c>
      <c r="DG325" s="56">
        <v>0</v>
      </c>
      <c r="DH325" s="55">
        <v>0</v>
      </c>
      <c r="DI325" s="56">
        <v>0</v>
      </c>
      <c r="DJ325" s="55">
        <v>0</v>
      </c>
      <c r="DK325" s="56">
        <v>0</v>
      </c>
      <c r="DL325" s="55">
        <v>0</v>
      </c>
      <c r="DM325" s="56">
        <v>0</v>
      </c>
      <c r="DN325" s="55">
        <v>0</v>
      </c>
      <c r="DO325" s="56">
        <v>0</v>
      </c>
      <c r="DP325" s="57">
        <v>0</v>
      </c>
      <c r="DQ325" s="3"/>
      <c r="DR325" s="34"/>
      <c r="DS325" s="3"/>
      <c r="DT325" s="54">
        <v>0</v>
      </c>
      <c r="DU325" s="55">
        <v>0</v>
      </c>
      <c r="DV325" s="56">
        <v>0</v>
      </c>
      <c r="DW325" s="55">
        <v>0</v>
      </c>
      <c r="DX325" s="56">
        <v>0</v>
      </c>
      <c r="DY325" s="55">
        <v>0</v>
      </c>
      <c r="DZ325" s="56">
        <v>0</v>
      </c>
      <c r="EA325" s="55">
        <v>0</v>
      </c>
      <c r="EB325" s="56">
        <v>0</v>
      </c>
      <c r="EC325" s="55">
        <v>0</v>
      </c>
      <c r="ED325" s="56">
        <v>0</v>
      </c>
      <c r="EE325" s="55">
        <v>0</v>
      </c>
      <c r="EF325" s="56">
        <v>0</v>
      </c>
      <c r="EG325" s="55">
        <v>0</v>
      </c>
      <c r="EH325" s="56">
        <v>0</v>
      </c>
      <c r="EI325" s="55">
        <v>0</v>
      </c>
      <c r="EJ325" s="56">
        <v>0</v>
      </c>
      <c r="EK325" s="55">
        <v>0</v>
      </c>
      <c r="EL325" s="56">
        <v>0</v>
      </c>
      <c r="EM325" s="55">
        <v>0</v>
      </c>
      <c r="EN325" s="56">
        <v>0</v>
      </c>
      <c r="EO325" s="55">
        <v>0</v>
      </c>
      <c r="EP325" s="56">
        <v>0</v>
      </c>
      <c r="EQ325" s="55">
        <v>0</v>
      </c>
      <c r="ER325" s="56">
        <v>0</v>
      </c>
      <c r="ES325" s="55">
        <v>0</v>
      </c>
      <c r="ET325" s="56">
        <v>0</v>
      </c>
      <c r="EU325" s="55">
        <v>0</v>
      </c>
      <c r="EV325" s="56">
        <v>0</v>
      </c>
      <c r="EW325" s="55">
        <v>0</v>
      </c>
      <c r="EX325" s="56">
        <v>0</v>
      </c>
      <c r="EY325" s="55">
        <v>0</v>
      </c>
      <c r="EZ325" s="56">
        <v>0</v>
      </c>
      <c r="FA325" s="55">
        <v>0</v>
      </c>
      <c r="FB325" s="56">
        <v>0</v>
      </c>
      <c r="FC325" s="57">
        <v>0</v>
      </c>
      <c r="FD325" s="3"/>
      <c r="FE325" s="35"/>
      <c r="FF325" s="3"/>
      <c r="FG325" s="36"/>
      <c r="FI325" s="58" t="b">
        <v>1</v>
      </c>
    </row>
    <row r="326" spans="1:165" hidden="1" outlineLevel="1">
      <c r="B326" s="45">
        <v>310</v>
      </c>
      <c r="C326" s="46" t="s">
        <v>79</v>
      </c>
      <c r="E326" s="47">
        <v>0</v>
      </c>
      <c r="F326" s="48">
        <v>0</v>
      </c>
      <c r="G326" s="49">
        <v>0</v>
      </c>
      <c r="H326" s="48">
        <v>0</v>
      </c>
      <c r="I326" s="49">
        <v>0</v>
      </c>
      <c r="J326" s="48">
        <v>0</v>
      </c>
      <c r="K326" s="49">
        <v>0</v>
      </c>
      <c r="L326" s="48">
        <v>0</v>
      </c>
      <c r="M326" s="49">
        <v>0</v>
      </c>
      <c r="N326" s="48">
        <v>0</v>
      </c>
      <c r="O326" s="49">
        <v>0</v>
      </c>
      <c r="P326" s="48">
        <v>0</v>
      </c>
      <c r="Q326" s="49">
        <v>0</v>
      </c>
      <c r="R326" s="48">
        <v>0</v>
      </c>
      <c r="S326" s="49">
        <v>0</v>
      </c>
      <c r="T326" s="48">
        <v>0</v>
      </c>
      <c r="U326" s="49">
        <v>0</v>
      </c>
      <c r="V326" s="48">
        <v>0</v>
      </c>
      <c r="W326" s="49">
        <v>0</v>
      </c>
      <c r="X326" s="48">
        <v>0</v>
      </c>
      <c r="Y326" s="49">
        <v>0</v>
      </c>
      <c r="Z326" s="48">
        <v>0</v>
      </c>
      <c r="AA326" s="49">
        <v>0</v>
      </c>
      <c r="AB326" s="48">
        <v>0</v>
      </c>
      <c r="AC326" s="49">
        <v>0</v>
      </c>
      <c r="AD326" s="48">
        <v>0</v>
      </c>
      <c r="AE326" s="49">
        <v>0</v>
      </c>
      <c r="AF326" s="48">
        <v>0</v>
      </c>
      <c r="AG326" s="49">
        <v>0</v>
      </c>
      <c r="AH326" s="48">
        <v>0</v>
      </c>
      <c r="AI326" s="49">
        <v>0</v>
      </c>
      <c r="AJ326" s="48">
        <v>0</v>
      </c>
      <c r="AK326" s="49">
        <v>0</v>
      </c>
      <c r="AL326" s="48">
        <v>0</v>
      </c>
      <c r="AM326" s="49">
        <v>0</v>
      </c>
      <c r="AN326" s="50">
        <v>0</v>
      </c>
      <c r="AO326" s="3"/>
      <c r="AP326" s="21"/>
      <c r="AQ326" s="3"/>
      <c r="AR326" s="47">
        <v>0</v>
      </c>
      <c r="AS326" s="48">
        <v>0</v>
      </c>
      <c r="AT326" s="49">
        <v>0</v>
      </c>
      <c r="AU326" s="48">
        <v>0</v>
      </c>
      <c r="AV326" s="49">
        <v>0</v>
      </c>
      <c r="AW326" s="48">
        <v>0</v>
      </c>
      <c r="AX326" s="49">
        <v>0</v>
      </c>
      <c r="AY326" s="48">
        <v>0</v>
      </c>
      <c r="AZ326" s="49">
        <v>0</v>
      </c>
      <c r="BA326" s="48">
        <v>0</v>
      </c>
      <c r="BB326" s="49">
        <v>0</v>
      </c>
      <c r="BC326" s="48">
        <v>0</v>
      </c>
      <c r="BD326" s="49">
        <v>0</v>
      </c>
      <c r="BE326" s="48">
        <v>0</v>
      </c>
      <c r="BF326" s="49">
        <v>0</v>
      </c>
      <c r="BG326" s="48">
        <v>0</v>
      </c>
      <c r="BH326" s="49">
        <v>0</v>
      </c>
      <c r="BI326" s="48">
        <v>0</v>
      </c>
      <c r="BJ326" s="49">
        <v>0</v>
      </c>
      <c r="BK326" s="48">
        <v>0</v>
      </c>
      <c r="BL326" s="49">
        <v>0</v>
      </c>
      <c r="BM326" s="48">
        <v>0</v>
      </c>
      <c r="BN326" s="49">
        <v>0</v>
      </c>
      <c r="BO326" s="48">
        <v>0</v>
      </c>
      <c r="BP326" s="49">
        <v>0</v>
      </c>
      <c r="BQ326" s="48">
        <v>0</v>
      </c>
      <c r="BR326" s="49">
        <v>0</v>
      </c>
      <c r="BS326" s="48">
        <v>0</v>
      </c>
      <c r="BT326" s="49">
        <v>0</v>
      </c>
      <c r="BU326" s="48">
        <v>0</v>
      </c>
      <c r="BV326" s="49">
        <v>0</v>
      </c>
      <c r="BW326" s="48">
        <v>0</v>
      </c>
      <c r="BX326" s="49">
        <v>0</v>
      </c>
      <c r="BY326" s="48">
        <v>0</v>
      </c>
      <c r="BZ326" s="49">
        <v>0</v>
      </c>
      <c r="CA326" s="50">
        <v>0</v>
      </c>
      <c r="CB326" s="3"/>
      <c r="CC326" s="32"/>
      <c r="CD326" s="3"/>
      <c r="CE326" s="33"/>
      <c r="CF326" s="3"/>
      <c r="CG326" s="47">
        <v>0</v>
      </c>
      <c r="CH326" s="48">
        <v>0</v>
      </c>
      <c r="CI326" s="49">
        <v>0</v>
      </c>
      <c r="CJ326" s="48">
        <v>0</v>
      </c>
      <c r="CK326" s="49">
        <v>0</v>
      </c>
      <c r="CL326" s="48">
        <v>0</v>
      </c>
      <c r="CM326" s="49">
        <v>0</v>
      </c>
      <c r="CN326" s="48">
        <v>0</v>
      </c>
      <c r="CO326" s="49">
        <v>0</v>
      </c>
      <c r="CP326" s="48">
        <v>0</v>
      </c>
      <c r="CQ326" s="49">
        <v>0</v>
      </c>
      <c r="CR326" s="48">
        <v>0</v>
      </c>
      <c r="CS326" s="49">
        <v>0</v>
      </c>
      <c r="CT326" s="48">
        <v>0</v>
      </c>
      <c r="CU326" s="49">
        <v>0</v>
      </c>
      <c r="CV326" s="48">
        <v>0</v>
      </c>
      <c r="CW326" s="49">
        <v>0</v>
      </c>
      <c r="CX326" s="48">
        <v>0</v>
      </c>
      <c r="CY326" s="49">
        <v>0</v>
      </c>
      <c r="CZ326" s="48">
        <v>0</v>
      </c>
      <c r="DA326" s="49">
        <v>0</v>
      </c>
      <c r="DB326" s="48">
        <v>0</v>
      </c>
      <c r="DC326" s="49">
        <v>0</v>
      </c>
      <c r="DD326" s="48">
        <v>0</v>
      </c>
      <c r="DE326" s="49">
        <v>0</v>
      </c>
      <c r="DF326" s="48">
        <v>0</v>
      </c>
      <c r="DG326" s="49">
        <v>0</v>
      </c>
      <c r="DH326" s="48">
        <v>0</v>
      </c>
      <c r="DI326" s="49">
        <v>0</v>
      </c>
      <c r="DJ326" s="48">
        <v>0</v>
      </c>
      <c r="DK326" s="49">
        <v>0</v>
      </c>
      <c r="DL326" s="48">
        <v>0</v>
      </c>
      <c r="DM326" s="49">
        <v>0</v>
      </c>
      <c r="DN326" s="48">
        <v>0</v>
      </c>
      <c r="DO326" s="49">
        <v>0</v>
      </c>
      <c r="DP326" s="50">
        <v>0</v>
      </c>
      <c r="DQ326" s="3"/>
      <c r="DR326" s="34"/>
      <c r="DS326" s="3"/>
      <c r="DT326" s="47">
        <v>0</v>
      </c>
      <c r="DU326" s="48">
        <v>0</v>
      </c>
      <c r="DV326" s="49">
        <v>0</v>
      </c>
      <c r="DW326" s="48">
        <v>0</v>
      </c>
      <c r="DX326" s="49">
        <v>0</v>
      </c>
      <c r="DY326" s="48">
        <v>0</v>
      </c>
      <c r="DZ326" s="49">
        <v>0</v>
      </c>
      <c r="EA326" s="48">
        <v>0</v>
      </c>
      <c r="EB326" s="49">
        <v>0</v>
      </c>
      <c r="EC326" s="48">
        <v>0</v>
      </c>
      <c r="ED326" s="49">
        <v>0</v>
      </c>
      <c r="EE326" s="48">
        <v>0</v>
      </c>
      <c r="EF326" s="49">
        <v>0</v>
      </c>
      <c r="EG326" s="48">
        <v>0</v>
      </c>
      <c r="EH326" s="49">
        <v>0</v>
      </c>
      <c r="EI326" s="48">
        <v>0</v>
      </c>
      <c r="EJ326" s="49">
        <v>0</v>
      </c>
      <c r="EK326" s="48">
        <v>0</v>
      </c>
      <c r="EL326" s="49">
        <v>0</v>
      </c>
      <c r="EM326" s="48">
        <v>0</v>
      </c>
      <c r="EN326" s="49">
        <v>0</v>
      </c>
      <c r="EO326" s="48">
        <v>0</v>
      </c>
      <c r="EP326" s="49">
        <v>0</v>
      </c>
      <c r="EQ326" s="48">
        <v>0</v>
      </c>
      <c r="ER326" s="49">
        <v>0</v>
      </c>
      <c r="ES326" s="48">
        <v>0</v>
      </c>
      <c r="ET326" s="49">
        <v>0</v>
      </c>
      <c r="EU326" s="48">
        <v>0</v>
      </c>
      <c r="EV326" s="49">
        <v>0</v>
      </c>
      <c r="EW326" s="48">
        <v>0</v>
      </c>
      <c r="EX326" s="49">
        <v>0</v>
      </c>
      <c r="EY326" s="48">
        <v>0</v>
      </c>
      <c r="EZ326" s="49">
        <v>0</v>
      </c>
      <c r="FA326" s="48">
        <v>0</v>
      </c>
      <c r="FB326" s="49">
        <v>0</v>
      </c>
      <c r="FC326" s="50">
        <v>0</v>
      </c>
      <c r="FD326" s="3"/>
      <c r="FE326" s="35"/>
      <c r="FF326" s="3"/>
      <c r="FG326" s="36"/>
      <c r="FI326" s="51" t="b">
        <v>1</v>
      </c>
    </row>
    <row r="327" spans="1:165" hidden="1" outlineLevel="1">
      <c r="B327" s="52">
        <v>311</v>
      </c>
      <c r="C327" s="53" t="s">
        <v>80</v>
      </c>
      <c r="E327" s="54">
        <v>0</v>
      </c>
      <c r="F327" s="55">
        <v>0</v>
      </c>
      <c r="G327" s="56">
        <v>0</v>
      </c>
      <c r="H327" s="55">
        <v>0</v>
      </c>
      <c r="I327" s="56">
        <v>0</v>
      </c>
      <c r="J327" s="55">
        <v>0</v>
      </c>
      <c r="K327" s="56">
        <v>0</v>
      </c>
      <c r="L327" s="55">
        <v>0</v>
      </c>
      <c r="M327" s="56">
        <v>0</v>
      </c>
      <c r="N327" s="55">
        <v>0</v>
      </c>
      <c r="O327" s="56">
        <v>0</v>
      </c>
      <c r="P327" s="55">
        <v>0</v>
      </c>
      <c r="Q327" s="56">
        <v>0</v>
      </c>
      <c r="R327" s="55">
        <v>0</v>
      </c>
      <c r="S327" s="56">
        <v>0</v>
      </c>
      <c r="T327" s="55">
        <v>0</v>
      </c>
      <c r="U327" s="56">
        <v>0</v>
      </c>
      <c r="V327" s="55">
        <v>0</v>
      </c>
      <c r="W327" s="56">
        <v>0</v>
      </c>
      <c r="X327" s="55">
        <v>0</v>
      </c>
      <c r="Y327" s="56">
        <v>0</v>
      </c>
      <c r="Z327" s="55">
        <v>0</v>
      </c>
      <c r="AA327" s="56">
        <v>0</v>
      </c>
      <c r="AB327" s="55">
        <v>0</v>
      </c>
      <c r="AC327" s="56">
        <v>0</v>
      </c>
      <c r="AD327" s="55">
        <v>0</v>
      </c>
      <c r="AE327" s="56">
        <v>0</v>
      </c>
      <c r="AF327" s="55">
        <v>0</v>
      </c>
      <c r="AG327" s="56">
        <v>0</v>
      </c>
      <c r="AH327" s="55">
        <v>0</v>
      </c>
      <c r="AI327" s="56">
        <v>0</v>
      </c>
      <c r="AJ327" s="55">
        <v>0</v>
      </c>
      <c r="AK327" s="56">
        <v>0</v>
      </c>
      <c r="AL327" s="55">
        <v>0</v>
      </c>
      <c r="AM327" s="56">
        <v>0</v>
      </c>
      <c r="AN327" s="57">
        <v>0</v>
      </c>
      <c r="AO327" s="3"/>
      <c r="AP327" s="21"/>
      <c r="AQ327" s="3"/>
      <c r="AR327" s="54">
        <v>0</v>
      </c>
      <c r="AS327" s="55">
        <v>0</v>
      </c>
      <c r="AT327" s="56">
        <v>0</v>
      </c>
      <c r="AU327" s="55">
        <v>0</v>
      </c>
      <c r="AV327" s="56">
        <v>0</v>
      </c>
      <c r="AW327" s="55">
        <v>0</v>
      </c>
      <c r="AX327" s="56">
        <v>0</v>
      </c>
      <c r="AY327" s="55">
        <v>0</v>
      </c>
      <c r="AZ327" s="56">
        <v>0</v>
      </c>
      <c r="BA327" s="55">
        <v>0</v>
      </c>
      <c r="BB327" s="56">
        <v>0</v>
      </c>
      <c r="BC327" s="55">
        <v>0</v>
      </c>
      <c r="BD327" s="56">
        <v>0</v>
      </c>
      <c r="BE327" s="55">
        <v>0</v>
      </c>
      <c r="BF327" s="56">
        <v>0</v>
      </c>
      <c r="BG327" s="55">
        <v>0</v>
      </c>
      <c r="BH327" s="56">
        <v>0</v>
      </c>
      <c r="BI327" s="55">
        <v>0</v>
      </c>
      <c r="BJ327" s="56">
        <v>0</v>
      </c>
      <c r="BK327" s="55">
        <v>0</v>
      </c>
      <c r="BL327" s="56">
        <v>0</v>
      </c>
      <c r="BM327" s="55">
        <v>0</v>
      </c>
      <c r="BN327" s="56">
        <v>0</v>
      </c>
      <c r="BO327" s="55">
        <v>0</v>
      </c>
      <c r="BP327" s="56">
        <v>0</v>
      </c>
      <c r="BQ327" s="55">
        <v>0</v>
      </c>
      <c r="BR327" s="56">
        <v>0</v>
      </c>
      <c r="BS327" s="55">
        <v>0</v>
      </c>
      <c r="BT327" s="56">
        <v>0</v>
      </c>
      <c r="BU327" s="55">
        <v>0</v>
      </c>
      <c r="BV327" s="56">
        <v>0</v>
      </c>
      <c r="BW327" s="55">
        <v>0</v>
      </c>
      <c r="BX327" s="56">
        <v>0</v>
      </c>
      <c r="BY327" s="55">
        <v>0</v>
      </c>
      <c r="BZ327" s="56">
        <v>0</v>
      </c>
      <c r="CA327" s="57">
        <v>0</v>
      </c>
      <c r="CB327" s="3"/>
      <c r="CC327" s="32"/>
      <c r="CD327" s="3"/>
      <c r="CE327" s="33"/>
      <c r="CF327" s="3"/>
      <c r="CG327" s="54">
        <v>0</v>
      </c>
      <c r="CH327" s="55">
        <v>0</v>
      </c>
      <c r="CI327" s="56">
        <v>0</v>
      </c>
      <c r="CJ327" s="55">
        <v>0</v>
      </c>
      <c r="CK327" s="56">
        <v>0</v>
      </c>
      <c r="CL327" s="55">
        <v>0</v>
      </c>
      <c r="CM327" s="56">
        <v>0</v>
      </c>
      <c r="CN327" s="55">
        <v>0</v>
      </c>
      <c r="CO327" s="56">
        <v>0</v>
      </c>
      <c r="CP327" s="55">
        <v>0</v>
      </c>
      <c r="CQ327" s="56">
        <v>0</v>
      </c>
      <c r="CR327" s="55">
        <v>0</v>
      </c>
      <c r="CS327" s="56">
        <v>0</v>
      </c>
      <c r="CT327" s="55">
        <v>0</v>
      </c>
      <c r="CU327" s="56">
        <v>0</v>
      </c>
      <c r="CV327" s="55">
        <v>0</v>
      </c>
      <c r="CW327" s="56">
        <v>0</v>
      </c>
      <c r="CX327" s="55">
        <v>0</v>
      </c>
      <c r="CY327" s="56">
        <v>0</v>
      </c>
      <c r="CZ327" s="55">
        <v>0</v>
      </c>
      <c r="DA327" s="56">
        <v>0</v>
      </c>
      <c r="DB327" s="55">
        <v>0</v>
      </c>
      <c r="DC327" s="56">
        <v>0</v>
      </c>
      <c r="DD327" s="55">
        <v>0</v>
      </c>
      <c r="DE327" s="56">
        <v>0</v>
      </c>
      <c r="DF327" s="55">
        <v>0</v>
      </c>
      <c r="DG327" s="56">
        <v>0</v>
      </c>
      <c r="DH327" s="55">
        <v>0</v>
      </c>
      <c r="DI327" s="56">
        <v>0</v>
      </c>
      <c r="DJ327" s="55">
        <v>0</v>
      </c>
      <c r="DK327" s="56">
        <v>0</v>
      </c>
      <c r="DL327" s="55">
        <v>0</v>
      </c>
      <c r="DM327" s="56">
        <v>0</v>
      </c>
      <c r="DN327" s="55">
        <v>0</v>
      </c>
      <c r="DO327" s="56">
        <v>0</v>
      </c>
      <c r="DP327" s="57">
        <v>0</v>
      </c>
      <c r="DQ327" s="3"/>
      <c r="DR327" s="34"/>
      <c r="DS327" s="3"/>
      <c r="DT327" s="54">
        <v>0</v>
      </c>
      <c r="DU327" s="55">
        <v>0</v>
      </c>
      <c r="DV327" s="56">
        <v>0</v>
      </c>
      <c r="DW327" s="55">
        <v>0</v>
      </c>
      <c r="DX327" s="56">
        <v>0</v>
      </c>
      <c r="DY327" s="55">
        <v>0</v>
      </c>
      <c r="DZ327" s="56">
        <v>0</v>
      </c>
      <c r="EA327" s="55">
        <v>0</v>
      </c>
      <c r="EB327" s="56">
        <v>0</v>
      </c>
      <c r="EC327" s="55">
        <v>0</v>
      </c>
      <c r="ED327" s="56">
        <v>0</v>
      </c>
      <c r="EE327" s="55">
        <v>0</v>
      </c>
      <c r="EF327" s="56">
        <v>0</v>
      </c>
      <c r="EG327" s="55">
        <v>0</v>
      </c>
      <c r="EH327" s="56">
        <v>0</v>
      </c>
      <c r="EI327" s="55">
        <v>0</v>
      </c>
      <c r="EJ327" s="56">
        <v>0</v>
      </c>
      <c r="EK327" s="55">
        <v>0</v>
      </c>
      <c r="EL327" s="56">
        <v>0</v>
      </c>
      <c r="EM327" s="55">
        <v>0</v>
      </c>
      <c r="EN327" s="56">
        <v>0</v>
      </c>
      <c r="EO327" s="55">
        <v>0</v>
      </c>
      <c r="EP327" s="56">
        <v>0</v>
      </c>
      <c r="EQ327" s="55">
        <v>0</v>
      </c>
      <c r="ER327" s="56">
        <v>0</v>
      </c>
      <c r="ES327" s="55">
        <v>0</v>
      </c>
      <c r="ET327" s="56">
        <v>0</v>
      </c>
      <c r="EU327" s="55">
        <v>0</v>
      </c>
      <c r="EV327" s="56">
        <v>0</v>
      </c>
      <c r="EW327" s="55">
        <v>0</v>
      </c>
      <c r="EX327" s="56">
        <v>0</v>
      </c>
      <c r="EY327" s="55">
        <v>0</v>
      </c>
      <c r="EZ327" s="56">
        <v>0</v>
      </c>
      <c r="FA327" s="55">
        <v>0</v>
      </c>
      <c r="FB327" s="56">
        <v>0</v>
      </c>
      <c r="FC327" s="57">
        <v>0</v>
      </c>
      <c r="FD327" s="3"/>
      <c r="FE327" s="35"/>
      <c r="FF327" s="3"/>
      <c r="FG327" s="36"/>
      <c r="FI327" s="58" t="b">
        <v>1</v>
      </c>
    </row>
    <row r="328" spans="1:165" hidden="1" outlineLevel="1">
      <c r="B328" s="75">
        <v>312</v>
      </c>
      <c r="C328" s="83" t="s">
        <v>81</v>
      </c>
      <c r="E328" s="77">
        <v>0</v>
      </c>
      <c r="F328" s="78">
        <v>0</v>
      </c>
      <c r="G328" s="79">
        <v>0</v>
      </c>
      <c r="H328" s="78">
        <v>0</v>
      </c>
      <c r="I328" s="79">
        <v>0</v>
      </c>
      <c r="J328" s="78">
        <v>0</v>
      </c>
      <c r="K328" s="79">
        <v>0</v>
      </c>
      <c r="L328" s="78">
        <v>0</v>
      </c>
      <c r="M328" s="79">
        <v>0</v>
      </c>
      <c r="N328" s="78">
        <v>0</v>
      </c>
      <c r="O328" s="79">
        <v>0</v>
      </c>
      <c r="P328" s="78">
        <v>0</v>
      </c>
      <c r="Q328" s="79">
        <v>0</v>
      </c>
      <c r="R328" s="78">
        <v>0</v>
      </c>
      <c r="S328" s="79">
        <v>0</v>
      </c>
      <c r="T328" s="78">
        <v>0</v>
      </c>
      <c r="U328" s="79">
        <v>0</v>
      </c>
      <c r="V328" s="78">
        <v>0</v>
      </c>
      <c r="W328" s="79">
        <v>0</v>
      </c>
      <c r="X328" s="78">
        <v>0</v>
      </c>
      <c r="Y328" s="79">
        <v>0</v>
      </c>
      <c r="Z328" s="78">
        <v>0</v>
      </c>
      <c r="AA328" s="79">
        <v>0</v>
      </c>
      <c r="AB328" s="78">
        <v>0</v>
      </c>
      <c r="AC328" s="79">
        <v>0</v>
      </c>
      <c r="AD328" s="78">
        <v>0</v>
      </c>
      <c r="AE328" s="79">
        <v>0</v>
      </c>
      <c r="AF328" s="78">
        <v>0</v>
      </c>
      <c r="AG328" s="79">
        <v>0</v>
      </c>
      <c r="AH328" s="78">
        <v>0</v>
      </c>
      <c r="AI328" s="79">
        <v>0</v>
      </c>
      <c r="AJ328" s="78">
        <v>0</v>
      </c>
      <c r="AK328" s="79">
        <v>0</v>
      </c>
      <c r="AL328" s="78">
        <v>0</v>
      </c>
      <c r="AM328" s="79">
        <v>0</v>
      </c>
      <c r="AN328" s="80">
        <v>0</v>
      </c>
      <c r="AO328" s="3"/>
      <c r="AP328" s="21"/>
      <c r="AQ328" s="3"/>
      <c r="AR328" s="77">
        <v>0</v>
      </c>
      <c r="AS328" s="78">
        <v>0</v>
      </c>
      <c r="AT328" s="79">
        <v>0</v>
      </c>
      <c r="AU328" s="78">
        <v>0</v>
      </c>
      <c r="AV328" s="79">
        <v>0</v>
      </c>
      <c r="AW328" s="78">
        <v>0</v>
      </c>
      <c r="AX328" s="79">
        <v>0</v>
      </c>
      <c r="AY328" s="78">
        <v>0</v>
      </c>
      <c r="AZ328" s="79">
        <v>0</v>
      </c>
      <c r="BA328" s="78">
        <v>0</v>
      </c>
      <c r="BB328" s="79">
        <v>0</v>
      </c>
      <c r="BC328" s="78">
        <v>0</v>
      </c>
      <c r="BD328" s="79">
        <v>0</v>
      </c>
      <c r="BE328" s="78">
        <v>0</v>
      </c>
      <c r="BF328" s="79">
        <v>0</v>
      </c>
      <c r="BG328" s="78">
        <v>0</v>
      </c>
      <c r="BH328" s="79">
        <v>0</v>
      </c>
      <c r="BI328" s="78">
        <v>0</v>
      </c>
      <c r="BJ328" s="79">
        <v>0</v>
      </c>
      <c r="BK328" s="78">
        <v>0</v>
      </c>
      <c r="BL328" s="79">
        <v>0</v>
      </c>
      <c r="BM328" s="78">
        <v>0</v>
      </c>
      <c r="BN328" s="79">
        <v>0</v>
      </c>
      <c r="BO328" s="78">
        <v>0</v>
      </c>
      <c r="BP328" s="79">
        <v>0</v>
      </c>
      <c r="BQ328" s="78">
        <v>0</v>
      </c>
      <c r="BR328" s="79">
        <v>0</v>
      </c>
      <c r="BS328" s="78">
        <v>0</v>
      </c>
      <c r="BT328" s="79">
        <v>0</v>
      </c>
      <c r="BU328" s="78">
        <v>0</v>
      </c>
      <c r="BV328" s="79">
        <v>0</v>
      </c>
      <c r="BW328" s="78">
        <v>0</v>
      </c>
      <c r="BX328" s="79">
        <v>0</v>
      </c>
      <c r="BY328" s="78">
        <v>0</v>
      </c>
      <c r="BZ328" s="79">
        <v>0</v>
      </c>
      <c r="CA328" s="80">
        <v>0</v>
      </c>
      <c r="CB328" s="3"/>
      <c r="CC328" s="32"/>
      <c r="CD328" s="3"/>
      <c r="CE328" s="33"/>
      <c r="CF328" s="3"/>
      <c r="CG328" s="77">
        <v>0</v>
      </c>
      <c r="CH328" s="78">
        <v>0</v>
      </c>
      <c r="CI328" s="79">
        <v>0</v>
      </c>
      <c r="CJ328" s="78">
        <v>0</v>
      </c>
      <c r="CK328" s="79">
        <v>0</v>
      </c>
      <c r="CL328" s="78">
        <v>0</v>
      </c>
      <c r="CM328" s="79">
        <v>0</v>
      </c>
      <c r="CN328" s="78">
        <v>0</v>
      </c>
      <c r="CO328" s="79">
        <v>0</v>
      </c>
      <c r="CP328" s="78">
        <v>0</v>
      </c>
      <c r="CQ328" s="79">
        <v>0</v>
      </c>
      <c r="CR328" s="78">
        <v>0</v>
      </c>
      <c r="CS328" s="79">
        <v>0</v>
      </c>
      <c r="CT328" s="78">
        <v>0</v>
      </c>
      <c r="CU328" s="79">
        <v>0</v>
      </c>
      <c r="CV328" s="78">
        <v>0</v>
      </c>
      <c r="CW328" s="79">
        <v>0</v>
      </c>
      <c r="CX328" s="78">
        <v>0</v>
      </c>
      <c r="CY328" s="79">
        <v>0</v>
      </c>
      <c r="CZ328" s="78">
        <v>0</v>
      </c>
      <c r="DA328" s="79">
        <v>0</v>
      </c>
      <c r="DB328" s="78">
        <v>0</v>
      </c>
      <c r="DC328" s="79">
        <v>0</v>
      </c>
      <c r="DD328" s="78">
        <v>0</v>
      </c>
      <c r="DE328" s="79">
        <v>0</v>
      </c>
      <c r="DF328" s="78">
        <v>0</v>
      </c>
      <c r="DG328" s="79">
        <v>0</v>
      </c>
      <c r="DH328" s="78">
        <v>0</v>
      </c>
      <c r="DI328" s="79">
        <v>0</v>
      </c>
      <c r="DJ328" s="78">
        <v>0</v>
      </c>
      <c r="DK328" s="79">
        <v>0</v>
      </c>
      <c r="DL328" s="78">
        <v>0</v>
      </c>
      <c r="DM328" s="79">
        <v>0</v>
      </c>
      <c r="DN328" s="78">
        <v>0</v>
      </c>
      <c r="DO328" s="79">
        <v>0</v>
      </c>
      <c r="DP328" s="80">
        <v>0</v>
      </c>
      <c r="DQ328" s="3"/>
      <c r="DR328" s="34"/>
      <c r="DS328" s="3"/>
      <c r="DT328" s="77">
        <v>0</v>
      </c>
      <c r="DU328" s="78">
        <v>0</v>
      </c>
      <c r="DV328" s="79">
        <v>0</v>
      </c>
      <c r="DW328" s="78">
        <v>0</v>
      </c>
      <c r="DX328" s="79">
        <v>0</v>
      </c>
      <c r="DY328" s="78">
        <v>0</v>
      </c>
      <c r="DZ328" s="79">
        <v>0</v>
      </c>
      <c r="EA328" s="78">
        <v>0</v>
      </c>
      <c r="EB328" s="79">
        <v>0</v>
      </c>
      <c r="EC328" s="78">
        <v>0</v>
      </c>
      <c r="ED328" s="79">
        <v>0</v>
      </c>
      <c r="EE328" s="78">
        <v>0</v>
      </c>
      <c r="EF328" s="79">
        <v>0</v>
      </c>
      <c r="EG328" s="78">
        <v>0</v>
      </c>
      <c r="EH328" s="79">
        <v>0</v>
      </c>
      <c r="EI328" s="78">
        <v>0</v>
      </c>
      <c r="EJ328" s="79">
        <v>0</v>
      </c>
      <c r="EK328" s="78">
        <v>0</v>
      </c>
      <c r="EL328" s="79">
        <v>0</v>
      </c>
      <c r="EM328" s="78">
        <v>0</v>
      </c>
      <c r="EN328" s="79">
        <v>0</v>
      </c>
      <c r="EO328" s="78">
        <v>0</v>
      </c>
      <c r="EP328" s="79">
        <v>0</v>
      </c>
      <c r="EQ328" s="78">
        <v>0</v>
      </c>
      <c r="ER328" s="79">
        <v>0</v>
      </c>
      <c r="ES328" s="78">
        <v>0</v>
      </c>
      <c r="ET328" s="79">
        <v>0</v>
      </c>
      <c r="EU328" s="78">
        <v>0</v>
      </c>
      <c r="EV328" s="79">
        <v>0</v>
      </c>
      <c r="EW328" s="78">
        <v>0</v>
      </c>
      <c r="EX328" s="79">
        <v>0</v>
      </c>
      <c r="EY328" s="78">
        <v>0</v>
      </c>
      <c r="EZ328" s="79">
        <v>0</v>
      </c>
      <c r="FA328" s="78">
        <v>0</v>
      </c>
      <c r="FB328" s="79">
        <v>0</v>
      </c>
      <c r="FC328" s="80">
        <v>0</v>
      </c>
      <c r="FD328" s="3"/>
      <c r="FE328" s="35"/>
      <c r="FF328" s="3"/>
      <c r="FG328" s="36"/>
      <c r="FI328" s="81" t="b">
        <v>1</v>
      </c>
    </row>
    <row r="329" spans="1:165" hidden="1" outlineLevel="1">
      <c r="B329" s="38">
        <v>313</v>
      </c>
      <c r="C329" s="39" t="s">
        <v>82</v>
      </c>
      <c r="E329" s="40">
        <v>0</v>
      </c>
      <c r="F329" s="41">
        <v>0</v>
      </c>
      <c r="G329" s="42">
        <v>0</v>
      </c>
      <c r="H329" s="41">
        <v>0</v>
      </c>
      <c r="I329" s="42">
        <v>0</v>
      </c>
      <c r="J329" s="41">
        <v>0</v>
      </c>
      <c r="K329" s="42">
        <v>0</v>
      </c>
      <c r="L329" s="41">
        <v>0</v>
      </c>
      <c r="M329" s="42">
        <v>0</v>
      </c>
      <c r="N329" s="41">
        <v>0</v>
      </c>
      <c r="O329" s="42">
        <v>0</v>
      </c>
      <c r="P329" s="41">
        <v>0</v>
      </c>
      <c r="Q329" s="42">
        <v>0</v>
      </c>
      <c r="R329" s="41">
        <v>0</v>
      </c>
      <c r="S329" s="42">
        <v>0</v>
      </c>
      <c r="T329" s="41">
        <v>0</v>
      </c>
      <c r="U329" s="42">
        <v>0</v>
      </c>
      <c r="V329" s="41">
        <v>0</v>
      </c>
      <c r="W329" s="42">
        <v>0</v>
      </c>
      <c r="X329" s="41">
        <v>0</v>
      </c>
      <c r="Y329" s="42">
        <v>0</v>
      </c>
      <c r="Z329" s="41">
        <v>0</v>
      </c>
      <c r="AA329" s="42">
        <v>0</v>
      </c>
      <c r="AB329" s="41">
        <v>0</v>
      </c>
      <c r="AC329" s="42">
        <v>0</v>
      </c>
      <c r="AD329" s="41">
        <v>0</v>
      </c>
      <c r="AE329" s="42">
        <v>0</v>
      </c>
      <c r="AF329" s="41">
        <v>0</v>
      </c>
      <c r="AG329" s="42">
        <v>0</v>
      </c>
      <c r="AH329" s="41">
        <v>0</v>
      </c>
      <c r="AI329" s="42">
        <v>0</v>
      </c>
      <c r="AJ329" s="41">
        <v>0</v>
      </c>
      <c r="AK329" s="42">
        <v>0</v>
      </c>
      <c r="AL329" s="41">
        <v>0</v>
      </c>
      <c r="AM329" s="42">
        <v>0</v>
      </c>
      <c r="AN329" s="43">
        <v>0</v>
      </c>
      <c r="AO329" s="3"/>
      <c r="AP329" s="21"/>
      <c r="AQ329" s="3"/>
      <c r="AR329" s="40">
        <v>0</v>
      </c>
      <c r="AS329" s="41">
        <v>0</v>
      </c>
      <c r="AT329" s="42">
        <v>0</v>
      </c>
      <c r="AU329" s="41">
        <v>0</v>
      </c>
      <c r="AV329" s="42">
        <v>0</v>
      </c>
      <c r="AW329" s="41">
        <v>0</v>
      </c>
      <c r="AX329" s="42">
        <v>0</v>
      </c>
      <c r="AY329" s="41">
        <v>0</v>
      </c>
      <c r="AZ329" s="42">
        <v>0</v>
      </c>
      <c r="BA329" s="41">
        <v>0</v>
      </c>
      <c r="BB329" s="42">
        <v>0</v>
      </c>
      <c r="BC329" s="41">
        <v>0</v>
      </c>
      <c r="BD329" s="42">
        <v>0</v>
      </c>
      <c r="BE329" s="41">
        <v>0</v>
      </c>
      <c r="BF329" s="42">
        <v>0</v>
      </c>
      <c r="BG329" s="41">
        <v>0</v>
      </c>
      <c r="BH329" s="42">
        <v>0</v>
      </c>
      <c r="BI329" s="41">
        <v>0</v>
      </c>
      <c r="BJ329" s="42">
        <v>0</v>
      </c>
      <c r="BK329" s="41">
        <v>0</v>
      </c>
      <c r="BL329" s="42">
        <v>0</v>
      </c>
      <c r="BM329" s="41">
        <v>0</v>
      </c>
      <c r="BN329" s="42">
        <v>0</v>
      </c>
      <c r="BO329" s="41">
        <v>0</v>
      </c>
      <c r="BP329" s="42">
        <v>0</v>
      </c>
      <c r="BQ329" s="41">
        <v>0</v>
      </c>
      <c r="BR329" s="42">
        <v>0</v>
      </c>
      <c r="BS329" s="41">
        <v>0</v>
      </c>
      <c r="BT329" s="42">
        <v>0</v>
      </c>
      <c r="BU329" s="41">
        <v>0</v>
      </c>
      <c r="BV329" s="42">
        <v>0</v>
      </c>
      <c r="BW329" s="41">
        <v>0</v>
      </c>
      <c r="BX329" s="42">
        <v>0</v>
      </c>
      <c r="BY329" s="41">
        <v>0</v>
      </c>
      <c r="BZ329" s="42">
        <v>0</v>
      </c>
      <c r="CA329" s="43">
        <v>0</v>
      </c>
      <c r="CB329" s="3"/>
      <c r="CC329" s="32"/>
      <c r="CD329" s="3"/>
      <c r="CE329" s="33"/>
      <c r="CF329" s="3"/>
      <c r="CG329" s="40">
        <v>0</v>
      </c>
      <c r="CH329" s="41">
        <v>0</v>
      </c>
      <c r="CI329" s="42">
        <v>0</v>
      </c>
      <c r="CJ329" s="41">
        <v>0</v>
      </c>
      <c r="CK329" s="42">
        <v>0</v>
      </c>
      <c r="CL329" s="41">
        <v>0</v>
      </c>
      <c r="CM329" s="42">
        <v>0</v>
      </c>
      <c r="CN329" s="41">
        <v>0</v>
      </c>
      <c r="CO329" s="42">
        <v>0</v>
      </c>
      <c r="CP329" s="41">
        <v>0</v>
      </c>
      <c r="CQ329" s="42">
        <v>0</v>
      </c>
      <c r="CR329" s="41">
        <v>0</v>
      </c>
      <c r="CS329" s="42">
        <v>0</v>
      </c>
      <c r="CT329" s="41">
        <v>0</v>
      </c>
      <c r="CU329" s="42">
        <v>0</v>
      </c>
      <c r="CV329" s="41">
        <v>0</v>
      </c>
      <c r="CW329" s="42">
        <v>0</v>
      </c>
      <c r="CX329" s="41">
        <v>0</v>
      </c>
      <c r="CY329" s="42">
        <v>0</v>
      </c>
      <c r="CZ329" s="41">
        <v>0</v>
      </c>
      <c r="DA329" s="42">
        <v>0</v>
      </c>
      <c r="DB329" s="41">
        <v>0</v>
      </c>
      <c r="DC329" s="42">
        <v>0</v>
      </c>
      <c r="DD329" s="41">
        <v>0</v>
      </c>
      <c r="DE329" s="42">
        <v>0</v>
      </c>
      <c r="DF329" s="41">
        <v>0</v>
      </c>
      <c r="DG329" s="42">
        <v>0</v>
      </c>
      <c r="DH329" s="41">
        <v>0</v>
      </c>
      <c r="DI329" s="42">
        <v>0</v>
      </c>
      <c r="DJ329" s="41">
        <v>0</v>
      </c>
      <c r="DK329" s="42">
        <v>0</v>
      </c>
      <c r="DL329" s="41">
        <v>0</v>
      </c>
      <c r="DM329" s="42">
        <v>0</v>
      </c>
      <c r="DN329" s="41">
        <v>0</v>
      </c>
      <c r="DO329" s="42">
        <v>0</v>
      </c>
      <c r="DP329" s="43">
        <v>0</v>
      </c>
      <c r="DQ329" s="3"/>
      <c r="DR329" s="34"/>
      <c r="DS329" s="3"/>
      <c r="DT329" s="40">
        <v>0</v>
      </c>
      <c r="DU329" s="41">
        <v>0</v>
      </c>
      <c r="DV329" s="42">
        <v>0</v>
      </c>
      <c r="DW329" s="41">
        <v>0</v>
      </c>
      <c r="DX329" s="42">
        <v>0</v>
      </c>
      <c r="DY329" s="41">
        <v>0</v>
      </c>
      <c r="DZ329" s="42">
        <v>0</v>
      </c>
      <c r="EA329" s="41">
        <v>0</v>
      </c>
      <c r="EB329" s="42">
        <v>0</v>
      </c>
      <c r="EC329" s="41">
        <v>0</v>
      </c>
      <c r="ED329" s="42">
        <v>0</v>
      </c>
      <c r="EE329" s="41">
        <v>0</v>
      </c>
      <c r="EF329" s="42">
        <v>0</v>
      </c>
      <c r="EG329" s="41">
        <v>0</v>
      </c>
      <c r="EH329" s="42">
        <v>0</v>
      </c>
      <c r="EI329" s="41">
        <v>0</v>
      </c>
      <c r="EJ329" s="42">
        <v>0</v>
      </c>
      <c r="EK329" s="41">
        <v>0</v>
      </c>
      <c r="EL329" s="42">
        <v>0</v>
      </c>
      <c r="EM329" s="41">
        <v>0</v>
      </c>
      <c r="EN329" s="42">
        <v>0</v>
      </c>
      <c r="EO329" s="41">
        <v>0</v>
      </c>
      <c r="EP329" s="42">
        <v>0</v>
      </c>
      <c r="EQ329" s="41">
        <v>0</v>
      </c>
      <c r="ER329" s="42">
        <v>0</v>
      </c>
      <c r="ES329" s="41">
        <v>0</v>
      </c>
      <c r="ET329" s="42">
        <v>0</v>
      </c>
      <c r="EU329" s="41">
        <v>0</v>
      </c>
      <c r="EV329" s="42">
        <v>0</v>
      </c>
      <c r="EW329" s="41">
        <v>0</v>
      </c>
      <c r="EX329" s="42">
        <v>0</v>
      </c>
      <c r="EY329" s="41">
        <v>0</v>
      </c>
      <c r="EZ329" s="42">
        <v>0</v>
      </c>
      <c r="FA329" s="41">
        <v>0</v>
      </c>
      <c r="FB329" s="42">
        <v>0</v>
      </c>
      <c r="FC329" s="43">
        <v>0</v>
      </c>
      <c r="FD329" s="3"/>
      <c r="FE329" s="35"/>
      <c r="FF329" s="3"/>
      <c r="FG329" s="36"/>
      <c r="FI329" s="44" t="b">
        <v>1</v>
      </c>
    </row>
    <row r="330" spans="1:165" hidden="1" outlineLevel="1">
      <c r="B330" s="45">
        <v>314</v>
      </c>
      <c r="C330" s="74" t="s">
        <v>83</v>
      </c>
      <c r="E330" s="47">
        <v>0</v>
      </c>
      <c r="F330" s="48">
        <v>0</v>
      </c>
      <c r="G330" s="49">
        <v>0</v>
      </c>
      <c r="H330" s="48">
        <v>0</v>
      </c>
      <c r="I330" s="49">
        <v>0</v>
      </c>
      <c r="J330" s="48">
        <v>0</v>
      </c>
      <c r="K330" s="49">
        <v>0</v>
      </c>
      <c r="L330" s="48">
        <v>0</v>
      </c>
      <c r="M330" s="49">
        <v>0</v>
      </c>
      <c r="N330" s="48">
        <v>0</v>
      </c>
      <c r="O330" s="49">
        <v>0</v>
      </c>
      <c r="P330" s="48">
        <v>0</v>
      </c>
      <c r="Q330" s="49">
        <v>0</v>
      </c>
      <c r="R330" s="48">
        <v>0</v>
      </c>
      <c r="S330" s="49">
        <v>0</v>
      </c>
      <c r="T330" s="48">
        <v>0</v>
      </c>
      <c r="U330" s="49">
        <v>0</v>
      </c>
      <c r="V330" s="48">
        <v>0</v>
      </c>
      <c r="W330" s="49">
        <v>0</v>
      </c>
      <c r="X330" s="48">
        <v>0</v>
      </c>
      <c r="Y330" s="49">
        <v>0</v>
      </c>
      <c r="Z330" s="48">
        <v>0</v>
      </c>
      <c r="AA330" s="49">
        <v>0</v>
      </c>
      <c r="AB330" s="48">
        <v>0</v>
      </c>
      <c r="AC330" s="49">
        <v>0</v>
      </c>
      <c r="AD330" s="48">
        <v>0</v>
      </c>
      <c r="AE330" s="49">
        <v>0</v>
      </c>
      <c r="AF330" s="48">
        <v>0</v>
      </c>
      <c r="AG330" s="49">
        <v>0</v>
      </c>
      <c r="AH330" s="48">
        <v>0</v>
      </c>
      <c r="AI330" s="49">
        <v>0</v>
      </c>
      <c r="AJ330" s="48">
        <v>0</v>
      </c>
      <c r="AK330" s="49">
        <v>0</v>
      </c>
      <c r="AL330" s="48">
        <v>0</v>
      </c>
      <c r="AM330" s="49">
        <v>0</v>
      </c>
      <c r="AN330" s="50">
        <v>0</v>
      </c>
      <c r="AO330" s="3"/>
      <c r="AP330" s="21"/>
      <c r="AQ330" s="3"/>
      <c r="AR330" s="47">
        <v>0</v>
      </c>
      <c r="AS330" s="48">
        <v>0</v>
      </c>
      <c r="AT330" s="49">
        <v>0</v>
      </c>
      <c r="AU330" s="48">
        <v>0</v>
      </c>
      <c r="AV330" s="49">
        <v>0</v>
      </c>
      <c r="AW330" s="48">
        <v>0</v>
      </c>
      <c r="AX330" s="49">
        <v>0</v>
      </c>
      <c r="AY330" s="48">
        <v>0</v>
      </c>
      <c r="AZ330" s="49">
        <v>0</v>
      </c>
      <c r="BA330" s="48">
        <v>0</v>
      </c>
      <c r="BB330" s="49">
        <v>0</v>
      </c>
      <c r="BC330" s="48">
        <v>0</v>
      </c>
      <c r="BD330" s="49">
        <v>0</v>
      </c>
      <c r="BE330" s="48">
        <v>0</v>
      </c>
      <c r="BF330" s="49">
        <v>0</v>
      </c>
      <c r="BG330" s="48">
        <v>0</v>
      </c>
      <c r="BH330" s="49">
        <v>0</v>
      </c>
      <c r="BI330" s="48">
        <v>0</v>
      </c>
      <c r="BJ330" s="49">
        <v>0</v>
      </c>
      <c r="BK330" s="48">
        <v>0</v>
      </c>
      <c r="BL330" s="49">
        <v>0</v>
      </c>
      <c r="BM330" s="48">
        <v>0</v>
      </c>
      <c r="BN330" s="49">
        <v>0</v>
      </c>
      <c r="BO330" s="48">
        <v>0</v>
      </c>
      <c r="BP330" s="49">
        <v>0</v>
      </c>
      <c r="BQ330" s="48">
        <v>0</v>
      </c>
      <c r="BR330" s="49">
        <v>0</v>
      </c>
      <c r="BS330" s="48">
        <v>0</v>
      </c>
      <c r="BT330" s="49">
        <v>0</v>
      </c>
      <c r="BU330" s="48">
        <v>0</v>
      </c>
      <c r="BV330" s="49">
        <v>0</v>
      </c>
      <c r="BW330" s="48">
        <v>0</v>
      </c>
      <c r="BX330" s="49">
        <v>0</v>
      </c>
      <c r="BY330" s="48">
        <v>0</v>
      </c>
      <c r="BZ330" s="49">
        <v>0</v>
      </c>
      <c r="CA330" s="50">
        <v>0</v>
      </c>
      <c r="CB330" s="3"/>
      <c r="CC330" s="32"/>
      <c r="CD330" s="3"/>
      <c r="CE330" s="33"/>
      <c r="CF330" s="3"/>
      <c r="CG330" s="47">
        <v>0</v>
      </c>
      <c r="CH330" s="48">
        <v>0</v>
      </c>
      <c r="CI330" s="49">
        <v>0</v>
      </c>
      <c r="CJ330" s="48">
        <v>0</v>
      </c>
      <c r="CK330" s="49">
        <v>0</v>
      </c>
      <c r="CL330" s="48">
        <v>0</v>
      </c>
      <c r="CM330" s="49">
        <v>0</v>
      </c>
      <c r="CN330" s="48">
        <v>0</v>
      </c>
      <c r="CO330" s="49">
        <v>0</v>
      </c>
      <c r="CP330" s="48">
        <v>0</v>
      </c>
      <c r="CQ330" s="49">
        <v>0</v>
      </c>
      <c r="CR330" s="48">
        <v>0</v>
      </c>
      <c r="CS330" s="49">
        <v>0</v>
      </c>
      <c r="CT330" s="48">
        <v>0</v>
      </c>
      <c r="CU330" s="49">
        <v>0</v>
      </c>
      <c r="CV330" s="48">
        <v>0</v>
      </c>
      <c r="CW330" s="49">
        <v>0</v>
      </c>
      <c r="CX330" s="48">
        <v>0</v>
      </c>
      <c r="CY330" s="49">
        <v>0</v>
      </c>
      <c r="CZ330" s="48">
        <v>0</v>
      </c>
      <c r="DA330" s="49">
        <v>0</v>
      </c>
      <c r="DB330" s="48">
        <v>0</v>
      </c>
      <c r="DC330" s="49">
        <v>0</v>
      </c>
      <c r="DD330" s="48">
        <v>0</v>
      </c>
      <c r="DE330" s="49">
        <v>0</v>
      </c>
      <c r="DF330" s="48">
        <v>0</v>
      </c>
      <c r="DG330" s="49">
        <v>0</v>
      </c>
      <c r="DH330" s="48">
        <v>0</v>
      </c>
      <c r="DI330" s="49">
        <v>0</v>
      </c>
      <c r="DJ330" s="48">
        <v>0</v>
      </c>
      <c r="DK330" s="49">
        <v>0</v>
      </c>
      <c r="DL330" s="48">
        <v>0</v>
      </c>
      <c r="DM330" s="49">
        <v>0</v>
      </c>
      <c r="DN330" s="48">
        <v>0</v>
      </c>
      <c r="DO330" s="49">
        <v>0</v>
      </c>
      <c r="DP330" s="50">
        <v>0</v>
      </c>
      <c r="DQ330" s="3"/>
      <c r="DR330" s="34"/>
      <c r="DS330" s="3"/>
      <c r="DT330" s="47">
        <v>0</v>
      </c>
      <c r="DU330" s="48">
        <v>0</v>
      </c>
      <c r="DV330" s="49">
        <v>0</v>
      </c>
      <c r="DW330" s="48">
        <v>0</v>
      </c>
      <c r="DX330" s="49">
        <v>0</v>
      </c>
      <c r="DY330" s="48">
        <v>0</v>
      </c>
      <c r="DZ330" s="49">
        <v>0</v>
      </c>
      <c r="EA330" s="48">
        <v>0</v>
      </c>
      <c r="EB330" s="49">
        <v>0</v>
      </c>
      <c r="EC330" s="48">
        <v>0</v>
      </c>
      <c r="ED330" s="49">
        <v>0</v>
      </c>
      <c r="EE330" s="48">
        <v>0</v>
      </c>
      <c r="EF330" s="49">
        <v>0</v>
      </c>
      <c r="EG330" s="48">
        <v>0</v>
      </c>
      <c r="EH330" s="49">
        <v>0</v>
      </c>
      <c r="EI330" s="48">
        <v>0</v>
      </c>
      <c r="EJ330" s="49">
        <v>0</v>
      </c>
      <c r="EK330" s="48">
        <v>0</v>
      </c>
      <c r="EL330" s="49">
        <v>0</v>
      </c>
      <c r="EM330" s="48">
        <v>0</v>
      </c>
      <c r="EN330" s="49">
        <v>0</v>
      </c>
      <c r="EO330" s="48">
        <v>0</v>
      </c>
      <c r="EP330" s="49">
        <v>0</v>
      </c>
      <c r="EQ330" s="48">
        <v>0</v>
      </c>
      <c r="ER330" s="49">
        <v>0</v>
      </c>
      <c r="ES330" s="48">
        <v>0</v>
      </c>
      <c r="ET330" s="49">
        <v>0</v>
      </c>
      <c r="EU330" s="48">
        <v>0</v>
      </c>
      <c r="EV330" s="49">
        <v>0</v>
      </c>
      <c r="EW330" s="48">
        <v>0</v>
      </c>
      <c r="EX330" s="49">
        <v>0</v>
      </c>
      <c r="EY330" s="48">
        <v>0</v>
      </c>
      <c r="EZ330" s="49">
        <v>0</v>
      </c>
      <c r="FA330" s="48">
        <v>0</v>
      </c>
      <c r="FB330" s="49">
        <v>0</v>
      </c>
      <c r="FC330" s="50">
        <v>0</v>
      </c>
      <c r="FD330" s="3"/>
      <c r="FE330" s="35"/>
      <c r="FF330" s="3"/>
      <c r="FG330" s="36"/>
      <c r="FI330" s="51" t="b">
        <v>1</v>
      </c>
    </row>
    <row r="331" spans="1:165" hidden="1" outlineLevel="1">
      <c r="B331" s="52">
        <v>315</v>
      </c>
      <c r="C331" s="53" t="s">
        <v>84</v>
      </c>
      <c r="E331" s="54">
        <v>0</v>
      </c>
      <c r="F331" s="55">
        <v>0</v>
      </c>
      <c r="G331" s="56">
        <v>0</v>
      </c>
      <c r="H331" s="55">
        <v>0</v>
      </c>
      <c r="I331" s="56">
        <v>0</v>
      </c>
      <c r="J331" s="55">
        <v>0</v>
      </c>
      <c r="K331" s="56">
        <v>0</v>
      </c>
      <c r="L331" s="55">
        <v>0</v>
      </c>
      <c r="M331" s="56">
        <v>0</v>
      </c>
      <c r="N331" s="55">
        <v>0</v>
      </c>
      <c r="O331" s="56">
        <v>0</v>
      </c>
      <c r="P331" s="55">
        <v>0</v>
      </c>
      <c r="Q331" s="56">
        <v>0</v>
      </c>
      <c r="R331" s="55">
        <v>0</v>
      </c>
      <c r="S331" s="56">
        <v>0</v>
      </c>
      <c r="T331" s="55">
        <v>0</v>
      </c>
      <c r="U331" s="56">
        <v>0</v>
      </c>
      <c r="V331" s="55">
        <v>0</v>
      </c>
      <c r="W331" s="56">
        <v>0</v>
      </c>
      <c r="X331" s="55">
        <v>0</v>
      </c>
      <c r="Y331" s="56">
        <v>0</v>
      </c>
      <c r="Z331" s="55">
        <v>0</v>
      </c>
      <c r="AA331" s="56">
        <v>0</v>
      </c>
      <c r="AB331" s="55">
        <v>0</v>
      </c>
      <c r="AC331" s="56">
        <v>0</v>
      </c>
      <c r="AD331" s="55">
        <v>0</v>
      </c>
      <c r="AE331" s="56">
        <v>0</v>
      </c>
      <c r="AF331" s="55">
        <v>0</v>
      </c>
      <c r="AG331" s="56">
        <v>0</v>
      </c>
      <c r="AH331" s="55">
        <v>0</v>
      </c>
      <c r="AI331" s="56">
        <v>0</v>
      </c>
      <c r="AJ331" s="55">
        <v>0</v>
      </c>
      <c r="AK331" s="56">
        <v>0</v>
      </c>
      <c r="AL331" s="55">
        <v>0</v>
      </c>
      <c r="AM331" s="56">
        <v>0</v>
      </c>
      <c r="AN331" s="57">
        <v>0</v>
      </c>
      <c r="AO331" s="3"/>
      <c r="AP331" s="21"/>
      <c r="AQ331" s="3"/>
      <c r="AR331" s="54">
        <v>0</v>
      </c>
      <c r="AS331" s="55">
        <v>0</v>
      </c>
      <c r="AT331" s="56">
        <v>0</v>
      </c>
      <c r="AU331" s="55">
        <v>0</v>
      </c>
      <c r="AV331" s="56">
        <v>0</v>
      </c>
      <c r="AW331" s="55">
        <v>0</v>
      </c>
      <c r="AX331" s="56">
        <v>0</v>
      </c>
      <c r="AY331" s="55">
        <v>0</v>
      </c>
      <c r="AZ331" s="56">
        <v>0</v>
      </c>
      <c r="BA331" s="55">
        <v>0</v>
      </c>
      <c r="BB331" s="56">
        <v>0</v>
      </c>
      <c r="BC331" s="55">
        <v>0</v>
      </c>
      <c r="BD331" s="56">
        <v>0</v>
      </c>
      <c r="BE331" s="55">
        <v>0</v>
      </c>
      <c r="BF331" s="56">
        <v>0</v>
      </c>
      <c r="BG331" s="55">
        <v>0</v>
      </c>
      <c r="BH331" s="56">
        <v>0</v>
      </c>
      <c r="BI331" s="55">
        <v>0</v>
      </c>
      <c r="BJ331" s="56">
        <v>0</v>
      </c>
      <c r="BK331" s="55">
        <v>0</v>
      </c>
      <c r="BL331" s="56">
        <v>0</v>
      </c>
      <c r="BM331" s="55">
        <v>0</v>
      </c>
      <c r="BN331" s="56">
        <v>0</v>
      </c>
      <c r="BO331" s="55">
        <v>0</v>
      </c>
      <c r="BP331" s="56">
        <v>0</v>
      </c>
      <c r="BQ331" s="55">
        <v>0</v>
      </c>
      <c r="BR331" s="56">
        <v>0</v>
      </c>
      <c r="BS331" s="55">
        <v>0</v>
      </c>
      <c r="BT331" s="56">
        <v>0</v>
      </c>
      <c r="BU331" s="55">
        <v>0</v>
      </c>
      <c r="BV331" s="56">
        <v>0</v>
      </c>
      <c r="BW331" s="55">
        <v>0</v>
      </c>
      <c r="BX331" s="56">
        <v>0</v>
      </c>
      <c r="BY331" s="55">
        <v>0</v>
      </c>
      <c r="BZ331" s="56">
        <v>0</v>
      </c>
      <c r="CA331" s="57">
        <v>0</v>
      </c>
      <c r="CB331" s="3"/>
      <c r="CC331" s="32"/>
      <c r="CD331" s="3"/>
      <c r="CE331" s="33"/>
      <c r="CF331" s="3"/>
      <c r="CG331" s="54">
        <v>0</v>
      </c>
      <c r="CH331" s="55">
        <v>0</v>
      </c>
      <c r="CI331" s="56">
        <v>0</v>
      </c>
      <c r="CJ331" s="55">
        <v>0</v>
      </c>
      <c r="CK331" s="56">
        <v>0</v>
      </c>
      <c r="CL331" s="55">
        <v>0</v>
      </c>
      <c r="CM331" s="56">
        <v>0</v>
      </c>
      <c r="CN331" s="55">
        <v>0</v>
      </c>
      <c r="CO331" s="56">
        <v>0</v>
      </c>
      <c r="CP331" s="55">
        <v>0</v>
      </c>
      <c r="CQ331" s="56">
        <v>0</v>
      </c>
      <c r="CR331" s="55">
        <v>0</v>
      </c>
      <c r="CS331" s="56">
        <v>0</v>
      </c>
      <c r="CT331" s="55">
        <v>0</v>
      </c>
      <c r="CU331" s="56">
        <v>0</v>
      </c>
      <c r="CV331" s="55">
        <v>0</v>
      </c>
      <c r="CW331" s="56">
        <v>0</v>
      </c>
      <c r="CX331" s="55">
        <v>0</v>
      </c>
      <c r="CY331" s="56">
        <v>0</v>
      </c>
      <c r="CZ331" s="55">
        <v>0</v>
      </c>
      <c r="DA331" s="56">
        <v>0</v>
      </c>
      <c r="DB331" s="55">
        <v>0</v>
      </c>
      <c r="DC331" s="56">
        <v>0</v>
      </c>
      <c r="DD331" s="55">
        <v>0</v>
      </c>
      <c r="DE331" s="56">
        <v>0</v>
      </c>
      <c r="DF331" s="55">
        <v>0</v>
      </c>
      <c r="DG331" s="56">
        <v>0</v>
      </c>
      <c r="DH331" s="55">
        <v>0</v>
      </c>
      <c r="DI331" s="56">
        <v>0</v>
      </c>
      <c r="DJ331" s="55">
        <v>0</v>
      </c>
      <c r="DK331" s="56">
        <v>0</v>
      </c>
      <c r="DL331" s="55">
        <v>0</v>
      </c>
      <c r="DM331" s="56">
        <v>0</v>
      </c>
      <c r="DN331" s="55">
        <v>0</v>
      </c>
      <c r="DO331" s="56">
        <v>0</v>
      </c>
      <c r="DP331" s="57">
        <v>0</v>
      </c>
      <c r="DQ331" s="3"/>
      <c r="DR331" s="34"/>
      <c r="DS331" s="3"/>
      <c r="DT331" s="54">
        <v>0</v>
      </c>
      <c r="DU331" s="55">
        <v>0</v>
      </c>
      <c r="DV331" s="56">
        <v>0</v>
      </c>
      <c r="DW331" s="55">
        <v>0</v>
      </c>
      <c r="DX331" s="56">
        <v>0</v>
      </c>
      <c r="DY331" s="55">
        <v>0</v>
      </c>
      <c r="DZ331" s="56">
        <v>0</v>
      </c>
      <c r="EA331" s="55">
        <v>0</v>
      </c>
      <c r="EB331" s="56">
        <v>0</v>
      </c>
      <c r="EC331" s="55">
        <v>0</v>
      </c>
      <c r="ED331" s="56">
        <v>0</v>
      </c>
      <c r="EE331" s="55">
        <v>0</v>
      </c>
      <c r="EF331" s="56">
        <v>0</v>
      </c>
      <c r="EG331" s="55">
        <v>0</v>
      </c>
      <c r="EH331" s="56">
        <v>0</v>
      </c>
      <c r="EI331" s="55">
        <v>0</v>
      </c>
      <c r="EJ331" s="56">
        <v>0</v>
      </c>
      <c r="EK331" s="55">
        <v>0</v>
      </c>
      <c r="EL331" s="56">
        <v>0</v>
      </c>
      <c r="EM331" s="55">
        <v>0</v>
      </c>
      <c r="EN331" s="56">
        <v>0</v>
      </c>
      <c r="EO331" s="55">
        <v>0</v>
      </c>
      <c r="EP331" s="56">
        <v>0</v>
      </c>
      <c r="EQ331" s="55">
        <v>0</v>
      </c>
      <c r="ER331" s="56">
        <v>0</v>
      </c>
      <c r="ES331" s="55">
        <v>0</v>
      </c>
      <c r="ET331" s="56">
        <v>0</v>
      </c>
      <c r="EU331" s="55">
        <v>0</v>
      </c>
      <c r="EV331" s="56">
        <v>0</v>
      </c>
      <c r="EW331" s="55">
        <v>0</v>
      </c>
      <c r="EX331" s="56">
        <v>0</v>
      </c>
      <c r="EY331" s="55">
        <v>0</v>
      </c>
      <c r="EZ331" s="56">
        <v>0</v>
      </c>
      <c r="FA331" s="55">
        <v>0</v>
      </c>
      <c r="FB331" s="56">
        <v>0</v>
      </c>
      <c r="FC331" s="57">
        <v>0</v>
      </c>
      <c r="FD331" s="3"/>
      <c r="FE331" s="35"/>
      <c r="FF331" s="3"/>
      <c r="FG331" s="36"/>
      <c r="FI331" s="58" t="b">
        <v>1</v>
      </c>
    </row>
    <row r="332" spans="1:165" hidden="1" outlineLevel="1">
      <c r="B332" s="45">
        <v>316</v>
      </c>
      <c r="C332" s="46" t="s">
        <v>85</v>
      </c>
      <c r="E332" s="47">
        <v>0</v>
      </c>
      <c r="F332" s="48">
        <v>0</v>
      </c>
      <c r="G332" s="49">
        <v>0</v>
      </c>
      <c r="H332" s="48">
        <v>0</v>
      </c>
      <c r="I332" s="49">
        <v>0</v>
      </c>
      <c r="J332" s="48">
        <v>0</v>
      </c>
      <c r="K332" s="49">
        <v>0</v>
      </c>
      <c r="L332" s="48">
        <v>0</v>
      </c>
      <c r="M332" s="49">
        <v>0</v>
      </c>
      <c r="N332" s="48">
        <v>0</v>
      </c>
      <c r="O332" s="49">
        <v>0</v>
      </c>
      <c r="P332" s="48">
        <v>0</v>
      </c>
      <c r="Q332" s="49">
        <v>0</v>
      </c>
      <c r="R332" s="48">
        <v>0</v>
      </c>
      <c r="S332" s="49">
        <v>0</v>
      </c>
      <c r="T332" s="48">
        <v>0</v>
      </c>
      <c r="U332" s="49">
        <v>0</v>
      </c>
      <c r="V332" s="48">
        <v>0</v>
      </c>
      <c r="W332" s="49">
        <v>0</v>
      </c>
      <c r="X332" s="48">
        <v>0</v>
      </c>
      <c r="Y332" s="49">
        <v>0</v>
      </c>
      <c r="Z332" s="48">
        <v>0</v>
      </c>
      <c r="AA332" s="49">
        <v>0</v>
      </c>
      <c r="AB332" s="48">
        <v>0</v>
      </c>
      <c r="AC332" s="49">
        <v>0</v>
      </c>
      <c r="AD332" s="48">
        <v>0</v>
      </c>
      <c r="AE332" s="49">
        <v>0</v>
      </c>
      <c r="AF332" s="48">
        <v>0</v>
      </c>
      <c r="AG332" s="49">
        <v>0</v>
      </c>
      <c r="AH332" s="48">
        <v>0</v>
      </c>
      <c r="AI332" s="49">
        <v>0</v>
      </c>
      <c r="AJ332" s="48">
        <v>0</v>
      </c>
      <c r="AK332" s="49">
        <v>0</v>
      </c>
      <c r="AL332" s="48">
        <v>0</v>
      </c>
      <c r="AM332" s="49">
        <v>0</v>
      </c>
      <c r="AN332" s="50">
        <v>0</v>
      </c>
      <c r="AO332" s="3"/>
      <c r="AP332" s="21"/>
      <c r="AQ332" s="3"/>
      <c r="AR332" s="47">
        <v>0</v>
      </c>
      <c r="AS332" s="48">
        <v>0</v>
      </c>
      <c r="AT332" s="49">
        <v>0</v>
      </c>
      <c r="AU332" s="48">
        <v>0</v>
      </c>
      <c r="AV332" s="49">
        <v>0</v>
      </c>
      <c r="AW332" s="48">
        <v>0</v>
      </c>
      <c r="AX332" s="49">
        <v>0</v>
      </c>
      <c r="AY332" s="48">
        <v>0</v>
      </c>
      <c r="AZ332" s="49">
        <v>0</v>
      </c>
      <c r="BA332" s="48">
        <v>0</v>
      </c>
      <c r="BB332" s="49">
        <v>0</v>
      </c>
      <c r="BC332" s="48">
        <v>0</v>
      </c>
      <c r="BD332" s="49">
        <v>0</v>
      </c>
      <c r="BE332" s="48">
        <v>0</v>
      </c>
      <c r="BF332" s="49">
        <v>0</v>
      </c>
      <c r="BG332" s="48">
        <v>0</v>
      </c>
      <c r="BH332" s="49">
        <v>0</v>
      </c>
      <c r="BI332" s="48">
        <v>0</v>
      </c>
      <c r="BJ332" s="49">
        <v>0</v>
      </c>
      <c r="BK332" s="48">
        <v>0</v>
      </c>
      <c r="BL332" s="49">
        <v>0</v>
      </c>
      <c r="BM332" s="48">
        <v>0</v>
      </c>
      <c r="BN332" s="49">
        <v>0</v>
      </c>
      <c r="BO332" s="48">
        <v>0</v>
      </c>
      <c r="BP332" s="49">
        <v>0</v>
      </c>
      <c r="BQ332" s="48">
        <v>0</v>
      </c>
      <c r="BR332" s="49">
        <v>0</v>
      </c>
      <c r="BS332" s="48">
        <v>0</v>
      </c>
      <c r="BT332" s="49">
        <v>0</v>
      </c>
      <c r="BU332" s="48">
        <v>0</v>
      </c>
      <c r="BV332" s="49">
        <v>0</v>
      </c>
      <c r="BW332" s="48">
        <v>0</v>
      </c>
      <c r="BX332" s="49">
        <v>0</v>
      </c>
      <c r="BY332" s="48">
        <v>0</v>
      </c>
      <c r="BZ332" s="49">
        <v>0</v>
      </c>
      <c r="CA332" s="50">
        <v>0</v>
      </c>
      <c r="CB332" s="3"/>
      <c r="CC332" s="32"/>
      <c r="CD332" s="3"/>
      <c r="CE332" s="33"/>
      <c r="CF332" s="3"/>
      <c r="CG332" s="47">
        <v>0</v>
      </c>
      <c r="CH332" s="48">
        <v>0</v>
      </c>
      <c r="CI332" s="49">
        <v>0</v>
      </c>
      <c r="CJ332" s="48">
        <v>0</v>
      </c>
      <c r="CK332" s="49">
        <v>0</v>
      </c>
      <c r="CL332" s="48">
        <v>0</v>
      </c>
      <c r="CM332" s="49">
        <v>0</v>
      </c>
      <c r="CN332" s="48">
        <v>0</v>
      </c>
      <c r="CO332" s="49">
        <v>0</v>
      </c>
      <c r="CP332" s="48">
        <v>0</v>
      </c>
      <c r="CQ332" s="49">
        <v>0</v>
      </c>
      <c r="CR332" s="48">
        <v>0</v>
      </c>
      <c r="CS332" s="49">
        <v>0</v>
      </c>
      <c r="CT332" s="48">
        <v>0</v>
      </c>
      <c r="CU332" s="49">
        <v>0</v>
      </c>
      <c r="CV332" s="48">
        <v>0</v>
      </c>
      <c r="CW332" s="49">
        <v>0</v>
      </c>
      <c r="CX332" s="48">
        <v>0</v>
      </c>
      <c r="CY332" s="49">
        <v>0</v>
      </c>
      <c r="CZ332" s="48">
        <v>0</v>
      </c>
      <c r="DA332" s="49">
        <v>0</v>
      </c>
      <c r="DB332" s="48">
        <v>0</v>
      </c>
      <c r="DC332" s="49">
        <v>0</v>
      </c>
      <c r="DD332" s="48">
        <v>0</v>
      </c>
      <c r="DE332" s="49">
        <v>0</v>
      </c>
      <c r="DF332" s="48">
        <v>0</v>
      </c>
      <c r="DG332" s="49">
        <v>0</v>
      </c>
      <c r="DH332" s="48">
        <v>0</v>
      </c>
      <c r="DI332" s="49">
        <v>0</v>
      </c>
      <c r="DJ332" s="48">
        <v>0</v>
      </c>
      <c r="DK332" s="49">
        <v>0</v>
      </c>
      <c r="DL332" s="48">
        <v>0</v>
      </c>
      <c r="DM332" s="49">
        <v>0</v>
      </c>
      <c r="DN332" s="48">
        <v>0</v>
      </c>
      <c r="DO332" s="49">
        <v>0</v>
      </c>
      <c r="DP332" s="50">
        <v>0</v>
      </c>
      <c r="DQ332" s="3"/>
      <c r="DR332" s="34"/>
      <c r="DS332" s="3"/>
      <c r="DT332" s="47">
        <v>0</v>
      </c>
      <c r="DU332" s="48">
        <v>0</v>
      </c>
      <c r="DV332" s="49">
        <v>0</v>
      </c>
      <c r="DW332" s="48">
        <v>0</v>
      </c>
      <c r="DX332" s="49">
        <v>0</v>
      </c>
      <c r="DY332" s="48">
        <v>0</v>
      </c>
      <c r="DZ332" s="49">
        <v>0</v>
      </c>
      <c r="EA332" s="48">
        <v>0</v>
      </c>
      <c r="EB332" s="49">
        <v>0</v>
      </c>
      <c r="EC332" s="48">
        <v>0</v>
      </c>
      <c r="ED332" s="49">
        <v>0</v>
      </c>
      <c r="EE332" s="48">
        <v>0</v>
      </c>
      <c r="EF332" s="49">
        <v>0</v>
      </c>
      <c r="EG332" s="48">
        <v>0</v>
      </c>
      <c r="EH332" s="49">
        <v>0</v>
      </c>
      <c r="EI332" s="48">
        <v>0</v>
      </c>
      <c r="EJ332" s="49">
        <v>0</v>
      </c>
      <c r="EK332" s="48">
        <v>0</v>
      </c>
      <c r="EL332" s="49">
        <v>0</v>
      </c>
      <c r="EM332" s="48">
        <v>0</v>
      </c>
      <c r="EN332" s="49">
        <v>0</v>
      </c>
      <c r="EO332" s="48">
        <v>0</v>
      </c>
      <c r="EP332" s="49">
        <v>0</v>
      </c>
      <c r="EQ332" s="48">
        <v>0</v>
      </c>
      <c r="ER332" s="49">
        <v>0</v>
      </c>
      <c r="ES332" s="48">
        <v>0</v>
      </c>
      <c r="ET332" s="49">
        <v>0</v>
      </c>
      <c r="EU332" s="48">
        <v>0</v>
      </c>
      <c r="EV332" s="49">
        <v>0</v>
      </c>
      <c r="EW332" s="48">
        <v>0</v>
      </c>
      <c r="EX332" s="49">
        <v>0</v>
      </c>
      <c r="EY332" s="48">
        <v>0</v>
      </c>
      <c r="EZ332" s="49">
        <v>0</v>
      </c>
      <c r="FA332" s="48">
        <v>0</v>
      </c>
      <c r="FB332" s="49">
        <v>0</v>
      </c>
      <c r="FC332" s="50">
        <v>0</v>
      </c>
      <c r="FD332" s="3"/>
      <c r="FE332" s="35"/>
      <c r="FF332" s="3"/>
      <c r="FG332" s="36"/>
      <c r="FI332" s="51" t="b">
        <v>1</v>
      </c>
    </row>
    <row r="333" spans="1:165" hidden="1" outlineLevel="1">
      <c r="B333" s="59">
        <v>317</v>
      </c>
      <c r="C333" s="85" t="s">
        <v>86</v>
      </c>
      <c r="E333" s="61">
        <v>0</v>
      </c>
      <c r="F333" s="62">
        <v>0</v>
      </c>
      <c r="G333" s="63">
        <v>0</v>
      </c>
      <c r="H333" s="62">
        <v>0</v>
      </c>
      <c r="I333" s="63">
        <v>0</v>
      </c>
      <c r="J333" s="62">
        <v>0</v>
      </c>
      <c r="K333" s="63">
        <v>0</v>
      </c>
      <c r="L333" s="62">
        <v>0</v>
      </c>
      <c r="M333" s="63">
        <v>0</v>
      </c>
      <c r="N333" s="62">
        <v>0</v>
      </c>
      <c r="O333" s="63">
        <v>0</v>
      </c>
      <c r="P333" s="62">
        <v>0</v>
      </c>
      <c r="Q333" s="63">
        <v>0</v>
      </c>
      <c r="R333" s="62">
        <v>0</v>
      </c>
      <c r="S333" s="63">
        <v>0</v>
      </c>
      <c r="T333" s="62">
        <v>0</v>
      </c>
      <c r="U333" s="63">
        <v>0</v>
      </c>
      <c r="V333" s="62">
        <v>0</v>
      </c>
      <c r="W333" s="63">
        <v>0</v>
      </c>
      <c r="X333" s="62">
        <v>0</v>
      </c>
      <c r="Y333" s="63">
        <v>0</v>
      </c>
      <c r="Z333" s="62">
        <v>0</v>
      </c>
      <c r="AA333" s="63">
        <v>0</v>
      </c>
      <c r="AB333" s="62">
        <v>0</v>
      </c>
      <c r="AC333" s="63">
        <v>0</v>
      </c>
      <c r="AD333" s="62">
        <v>0</v>
      </c>
      <c r="AE333" s="63">
        <v>0</v>
      </c>
      <c r="AF333" s="62">
        <v>0</v>
      </c>
      <c r="AG333" s="63">
        <v>0</v>
      </c>
      <c r="AH333" s="62">
        <v>0</v>
      </c>
      <c r="AI333" s="63">
        <v>0</v>
      </c>
      <c r="AJ333" s="62">
        <v>0</v>
      </c>
      <c r="AK333" s="63">
        <v>0</v>
      </c>
      <c r="AL333" s="62">
        <v>0</v>
      </c>
      <c r="AM333" s="63">
        <v>0</v>
      </c>
      <c r="AN333" s="64">
        <v>0</v>
      </c>
      <c r="AO333" s="3"/>
      <c r="AP333" s="21"/>
      <c r="AQ333" s="3"/>
      <c r="AR333" s="61">
        <v>0</v>
      </c>
      <c r="AS333" s="62">
        <v>0</v>
      </c>
      <c r="AT333" s="63">
        <v>0</v>
      </c>
      <c r="AU333" s="62">
        <v>0</v>
      </c>
      <c r="AV333" s="63">
        <v>0</v>
      </c>
      <c r="AW333" s="62">
        <v>0</v>
      </c>
      <c r="AX333" s="63">
        <v>0</v>
      </c>
      <c r="AY333" s="62">
        <v>0</v>
      </c>
      <c r="AZ333" s="63">
        <v>0</v>
      </c>
      <c r="BA333" s="62">
        <v>0</v>
      </c>
      <c r="BB333" s="63">
        <v>0</v>
      </c>
      <c r="BC333" s="62">
        <v>0</v>
      </c>
      <c r="BD333" s="63">
        <v>0</v>
      </c>
      <c r="BE333" s="62">
        <v>0</v>
      </c>
      <c r="BF333" s="63">
        <v>0</v>
      </c>
      <c r="BG333" s="62">
        <v>0</v>
      </c>
      <c r="BH333" s="63">
        <v>0</v>
      </c>
      <c r="BI333" s="62">
        <v>0</v>
      </c>
      <c r="BJ333" s="63">
        <v>0</v>
      </c>
      <c r="BK333" s="62">
        <v>0</v>
      </c>
      <c r="BL333" s="63">
        <v>0</v>
      </c>
      <c r="BM333" s="62">
        <v>0</v>
      </c>
      <c r="BN333" s="63">
        <v>0</v>
      </c>
      <c r="BO333" s="62">
        <v>0</v>
      </c>
      <c r="BP333" s="63">
        <v>0</v>
      </c>
      <c r="BQ333" s="62">
        <v>0</v>
      </c>
      <c r="BR333" s="63">
        <v>0</v>
      </c>
      <c r="BS333" s="62">
        <v>0</v>
      </c>
      <c r="BT333" s="63">
        <v>0</v>
      </c>
      <c r="BU333" s="62">
        <v>0</v>
      </c>
      <c r="BV333" s="63">
        <v>0</v>
      </c>
      <c r="BW333" s="62">
        <v>0</v>
      </c>
      <c r="BX333" s="63">
        <v>0</v>
      </c>
      <c r="BY333" s="62">
        <v>0</v>
      </c>
      <c r="BZ333" s="63">
        <v>0</v>
      </c>
      <c r="CA333" s="64">
        <v>0</v>
      </c>
      <c r="CB333" s="3"/>
      <c r="CC333" s="32"/>
      <c r="CD333" s="3"/>
      <c r="CE333" s="33"/>
      <c r="CF333" s="3"/>
      <c r="CG333" s="61">
        <v>0</v>
      </c>
      <c r="CH333" s="62">
        <v>0</v>
      </c>
      <c r="CI333" s="63">
        <v>0</v>
      </c>
      <c r="CJ333" s="62">
        <v>0</v>
      </c>
      <c r="CK333" s="63">
        <v>0</v>
      </c>
      <c r="CL333" s="62">
        <v>0</v>
      </c>
      <c r="CM333" s="63">
        <v>0</v>
      </c>
      <c r="CN333" s="62">
        <v>0</v>
      </c>
      <c r="CO333" s="63">
        <v>0</v>
      </c>
      <c r="CP333" s="62">
        <v>0</v>
      </c>
      <c r="CQ333" s="63">
        <v>0</v>
      </c>
      <c r="CR333" s="62">
        <v>0</v>
      </c>
      <c r="CS333" s="63">
        <v>0</v>
      </c>
      <c r="CT333" s="62">
        <v>0</v>
      </c>
      <c r="CU333" s="63">
        <v>0</v>
      </c>
      <c r="CV333" s="62">
        <v>0</v>
      </c>
      <c r="CW333" s="63">
        <v>0</v>
      </c>
      <c r="CX333" s="62">
        <v>0</v>
      </c>
      <c r="CY333" s="63">
        <v>0</v>
      </c>
      <c r="CZ333" s="62">
        <v>0</v>
      </c>
      <c r="DA333" s="63">
        <v>0</v>
      </c>
      <c r="DB333" s="62">
        <v>0</v>
      </c>
      <c r="DC333" s="63">
        <v>0</v>
      </c>
      <c r="DD333" s="62">
        <v>0</v>
      </c>
      <c r="DE333" s="63">
        <v>0</v>
      </c>
      <c r="DF333" s="62">
        <v>0</v>
      </c>
      <c r="DG333" s="63">
        <v>0</v>
      </c>
      <c r="DH333" s="62">
        <v>0</v>
      </c>
      <c r="DI333" s="63">
        <v>0</v>
      </c>
      <c r="DJ333" s="62">
        <v>0</v>
      </c>
      <c r="DK333" s="63">
        <v>0</v>
      </c>
      <c r="DL333" s="62">
        <v>0</v>
      </c>
      <c r="DM333" s="63">
        <v>0</v>
      </c>
      <c r="DN333" s="62">
        <v>0</v>
      </c>
      <c r="DO333" s="63">
        <v>0</v>
      </c>
      <c r="DP333" s="64">
        <v>0</v>
      </c>
      <c r="DQ333" s="3"/>
      <c r="DR333" s="34"/>
      <c r="DS333" s="3"/>
      <c r="DT333" s="61">
        <v>0</v>
      </c>
      <c r="DU333" s="62">
        <v>0</v>
      </c>
      <c r="DV333" s="63">
        <v>0</v>
      </c>
      <c r="DW333" s="62">
        <v>0</v>
      </c>
      <c r="DX333" s="63">
        <v>0</v>
      </c>
      <c r="DY333" s="62">
        <v>0</v>
      </c>
      <c r="DZ333" s="63">
        <v>0</v>
      </c>
      <c r="EA333" s="62">
        <v>0</v>
      </c>
      <c r="EB333" s="63">
        <v>0</v>
      </c>
      <c r="EC333" s="62">
        <v>0</v>
      </c>
      <c r="ED333" s="63">
        <v>0</v>
      </c>
      <c r="EE333" s="62">
        <v>0</v>
      </c>
      <c r="EF333" s="63">
        <v>0</v>
      </c>
      <c r="EG333" s="62">
        <v>0</v>
      </c>
      <c r="EH333" s="63">
        <v>0</v>
      </c>
      <c r="EI333" s="62">
        <v>0</v>
      </c>
      <c r="EJ333" s="63">
        <v>0</v>
      </c>
      <c r="EK333" s="62">
        <v>0</v>
      </c>
      <c r="EL333" s="63">
        <v>0</v>
      </c>
      <c r="EM333" s="62">
        <v>0</v>
      </c>
      <c r="EN333" s="63">
        <v>0</v>
      </c>
      <c r="EO333" s="62">
        <v>0</v>
      </c>
      <c r="EP333" s="63">
        <v>0</v>
      </c>
      <c r="EQ333" s="62">
        <v>0</v>
      </c>
      <c r="ER333" s="63">
        <v>0</v>
      </c>
      <c r="ES333" s="62">
        <v>0</v>
      </c>
      <c r="ET333" s="63">
        <v>0</v>
      </c>
      <c r="EU333" s="62">
        <v>0</v>
      </c>
      <c r="EV333" s="63">
        <v>0</v>
      </c>
      <c r="EW333" s="62">
        <v>0</v>
      </c>
      <c r="EX333" s="63">
        <v>0</v>
      </c>
      <c r="EY333" s="62">
        <v>0</v>
      </c>
      <c r="EZ333" s="63">
        <v>0</v>
      </c>
      <c r="FA333" s="62">
        <v>0</v>
      </c>
      <c r="FB333" s="63">
        <v>0</v>
      </c>
      <c r="FC333" s="64">
        <v>0</v>
      </c>
      <c r="FD333" s="3"/>
      <c r="FE333" s="35"/>
      <c r="FF333" s="3"/>
      <c r="FG333" s="36"/>
      <c r="FI333" s="65" t="b">
        <v>1</v>
      </c>
    </row>
    <row r="334" spans="1:165" hidden="1" outlineLevel="1">
      <c r="B334" s="66">
        <v>318</v>
      </c>
      <c r="C334" s="67" t="s">
        <v>87</v>
      </c>
      <c r="E334" s="68">
        <v>0</v>
      </c>
      <c r="F334" s="69">
        <v>0</v>
      </c>
      <c r="G334" s="70">
        <v>0</v>
      </c>
      <c r="H334" s="69">
        <v>0</v>
      </c>
      <c r="I334" s="70">
        <v>0</v>
      </c>
      <c r="J334" s="69">
        <v>0</v>
      </c>
      <c r="K334" s="70">
        <v>0</v>
      </c>
      <c r="L334" s="69">
        <v>0</v>
      </c>
      <c r="M334" s="70">
        <v>0</v>
      </c>
      <c r="N334" s="69">
        <v>0</v>
      </c>
      <c r="O334" s="70">
        <v>0</v>
      </c>
      <c r="P334" s="69">
        <v>0</v>
      </c>
      <c r="Q334" s="70">
        <v>0</v>
      </c>
      <c r="R334" s="69">
        <v>0</v>
      </c>
      <c r="S334" s="70">
        <v>0</v>
      </c>
      <c r="T334" s="69">
        <v>0</v>
      </c>
      <c r="U334" s="70">
        <v>0</v>
      </c>
      <c r="V334" s="69">
        <v>0</v>
      </c>
      <c r="W334" s="70">
        <v>0</v>
      </c>
      <c r="X334" s="69">
        <v>0</v>
      </c>
      <c r="Y334" s="70">
        <v>0</v>
      </c>
      <c r="Z334" s="69">
        <v>0</v>
      </c>
      <c r="AA334" s="70">
        <v>0</v>
      </c>
      <c r="AB334" s="69">
        <v>0</v>
      </c>
      <c r="AC334" s="70">
        <v>0</v>
      </c>
      <c r="AD334" s="69">
        <v>0</v>
      </c>
      <c r="AE334" s="70">
        <v>0</v>
      </c>
      <c r="AF334" s="69">
        <v>0</v>
      </c>
      <c r="AG334" s="70">
        <v>0</v>
      </c>
      <c r="AH334" s="69">
        <v>0</v>
      </c>
      <c r="AI334" s="70">
        <v>0</v>
      </c>
      <c r="AJ334" s="69">
        <v>0</v>
      </c>
      <c r="AK334" s="70">
        <v>0</v>
      </c>
      <c r="AL334" s="69">
        <v>0</v>
      </c>
      <c r="AM334" s="70">
        <v>0</v>
      </c>
      <c r="AN334" s="71">
        <v>0</v>
      </c>
      <c r="AO334" s="3"/>
      <c r="AP334" s="21"/>
      <c r="AQ334" s="3"/>
      <c r="AR334" s="68">
        <v>0</v>
      </c>
      <c r="AS334" s="69">
        <v>0</v>
      </c>
      <c r="AT334" s="70">
        <v>0</v>
      </c>
      <c r="AU334" s="69">
        <v>0</v>
      </c>
      <c r="AV334" s="70">
        <v>0</v>
      </c>
      <c r="AW334" s="69">
        <v>0</v>
      </c>
      <c r="AX334" s="70">
        <v>0</v>
      </c>
      <c r="AY334" s="69">
        <v>0</v>
      </c>
      <c r="AZ334" s="70">
        <v>0</v>
      </c>
      <c r="BA334" s="69">
        <v>0</v>
      </c>
      <c r="BB334" s="70">
        <v>0</v>
      </c>
      <c r="BC334" s="69">
        <v>0</v>
      </c>
      <c r="BD334" s="70">
        <v>0</v>
      </c>
      <c r="BE334" s="69">
        <v>0</v>
      </c>
      <c r="BF334" s="70">
        <v>0</v>
      </c>
      <c r="BG334" s="69">
        <v>0</v>
      </c>
      <c r="BH334" s="70">
        <v>0</v>
      </c>
      <c r="BI334" s="69">
        <v>0</v>
      </c>
      <c r="BJ334" s="70">
        <v>0</v>
      </c>
      <c r="BK334" s="69">
        <v>0</v>
      </c>
      <c r="BL334" s="70">
        <v>0</v>
      </c>
      <c r="BM334" s="69">
        <v>0</v>
      </c>
      <c r="BN334" s="70">
        <v>0</v>
      </c>
      <c r="BO334" s="69">
        <v>0</v>
      </c>
      <c r="BP334" s="70">
        <v>0</v>
      </c>
      <c r="BQ334" s="69">
        <v>0</v>
      </c>
      <c r="BR334" s="70">
        <v>0</v>
      </c>
      <c r="BS334" s="69">
        <v>0</v>
      </c>
      <c r="BT334" s="70">
        <v>0</v>
      </c>
      <c r="BU334" s="69">
        <v>0</v>
      </c>
      <c r="BV334" s="70">
        <v>0</v>
      </c>
      <c r="BW334" s="69">
        <v>0</v>
      </c>
      <c r="BX334" s="70">
        <v>0</v>
      </c>
      <c r="BY334" s="69">
        <v>0</v>
      </c>
      <c r="BZ334" s="70">
        <v>0</v>
      </c>
      <c r="CA334" s="71">
        <v>0</v>
      </c>
      <c r="CB334" s="3"/>
      <c r="CC334" s="32"/>
      <c r="CD334" s="3"/>
      <c r="CE334" s="33"/>
      <c r="CF334" s="3"/>
      <c r="CG334" s="68">
        <v>0</v>
      </c>
      <c r="CH334" s="69">
        <v>0</v>
      </c>
      <c r="CI334" s="70">
        <v>0</v>
      </c>
      <c r="CJ334" s="69">
        <v>0</v>
      </c>
      <c r="CK334" s="70">
        <v>0</v>
      </c>
      <c r="CL334" s="69">
        <v>0</v>
      </c>
      <c r="CM334" s="70">
        <v>0</v>
      </c>
      <c r="CN334" s="69">
        <v>0</v>
      </c>
      <c r="CO334" s="70">
        <v>0</v>
      </c>
      <c r="CP334" s="69">
        <v>0</v>
      </c>
      <c r="CQ334" s="70">
        <v>0</v>
      </c>
      <c r="CR334" s="69">
        <v>0</v>
      </c>
      <c r="CS334" s="70">
        <v>0</v>
      </c>
      <c r="CT334" s="69">
        <v>0</v>
      </c>
      <c r="CU334" s="70">
        <v>0</v>
      </c>
      <c r="CV334" s="69">
        <v>0</v>
      </c>
      <c r="CW334" s="70">
        <v>0</v>
      </c>
      <c r="CX334" s="69">
        <v>0</v>
      </c>
      <c r="CY334" s="70">
        <v>0</v>
      </c>
      <c r="CZ334" s="69">
        <v>0</v>
      </c>
      <c r="DA334" s="70">
        <v>0</v>
      </c>
      <c r="DB334" s="69">
        <v>0</v>
      </c>
      <c r="DC334" s="70">
        <v>0</v>
      </c>
      <c r="DD334" s="69">
        <v>0</v>
      </c>
      <c r="DE334" s="70">
        <v>0</v>
      </c>
      <c r="DF334" s="69">
        <v>0</v>
      </c>
      <c r="DG334" s="70">
        <v>0</v>
      </c>
      <c r="DH334" s="69">
        <v>0</v>
      </c>
      <c r="DI334" s="70">
        <v>0</v>
      </c>
      <c r="DJ334" s="69">
        <v>0</v>
      </c>
      <c r="DK334" s="70">
        <v>0</v>
      </c>
      <c r="DL334" s="69">
        <v>0</v>
      </c>
      <c r="DM334" s="70">
        <v>0</v>
      </c>
      <c r="DN334" s="69">
        <v>0</v>
      </c>
      <c r="DO334" s="70">
        <v>0</v>
      </c>
      <c r="DP334" s="71">
        <v>0</v>
      </c>
      <c r="DQ334" s="3"/>
      <c r="DR334" s="34"/>
      <c r="DS334" s="3"/>
      <c r="DT334" s="68">
        <v>0</v>
      </c>
      <c r="DU334" s="69">
        <v>0</v>
      </c>
      <c r="DV334" s="70">
        <v>0</v>
      </c>
      <c r="DW334" s="69">
        <v>0</v>
      </c>
      <c r="DX334" s="70">
        <v>0</v>
      </c>
      <c r="DY334" s="69">
        <v>0</v>
      </c>
      <c r="DZ334" s="70">
        <v>0</v>
      </c>
      <c r="EA334" s="69">
        <v>0</v>
      </c>
      <c r="EB334" s="70">
        <v>0</v>
      </c>
      <c r="EC334" s="69">
        <v>0</v>
      </c>
      <c r="ED334" s="70">
        <v>0</v>
      </c>
      <c r="EE334" s="69">
        <v>0</v>
      </c>
      <c r="EF334" s="70">
        <v>0</v>
      </c>
      <c r="EG334" s="69">
        <v>0</v>
      </c>
      <c r="EH334" s="70">
        <v>0</v>
      </c>
      <c r="EI334" s="69">
        <v>0</v>
      </c>
      <c r="EJ334" s="70">
        <v>0</v>
      </c>
      <c r="EK334" s="69">
        <v>0</v>
      </c>
      <c r="EL334" s="70">
        <v>0</v>
      </c>
      <c r="EM334" s="69">
        <v>0</v>
      </c>
      <c r="EN334" s="70">
        <v>0</v>
      </c>
      <c r="EO334" s="69">
        <v>0</v>
      </c>
      <c r="EP334" s="70">
        <v>0</v>
      </c>
      <c r="EQ334" s="69">
        <v>0</v>
      </c>
      <c r="ER334" s="70">
        <v>0</v>
      </c>
      <c r="ES334" s="69">
        <v>0</v>
      </c>
      <c r="ET334" s="70">
        <v>0</v>
      </c>
      <c r="EU334" s="69">
        <v>0</v>
      </c>
      <c r="EV334" s="70">
        <v>0</v>
      </c>
      <c r="EW334" s="69">
        <v>0</v>
      </c>
      <c r="EX334" s="70">
        <v>0</v>
      </c>
      <c r="EY334" s="69">
        <v>0</v>
      </c>
      <c r="EZ334" s="70">
        <v>0</v>
      </c>
      <c r="FA334" s="69">
        <v>0</v>
      </c>
      <c r="FB334" s="70">
        <v>0</v>
      </c>
      <c r="FC334" s="71">
        <v>0</v>
      </c>
      <c r="FD334" s="3"/>
      <c r="FE334" s="35"/>
      <c r="FF334" s="3"/>
      <c r="FG334" s="36"/>
      <c r="FI334" s="72" t="b">
        <v>1</v>
      </c>
    </row>
    <row r="335" spans="1:165" hidden="1" outlineLevel="1">
      <c r="B335" s="52">
        <v>319</v>
      </c>
      <c r="C335" s="73" t="s">
        <v>88</v>
      </c>
      <c r="E335" s="54">
        <v>0</v>
      </c>
      <c r="F335" s="55">
        <v>0</v>
      </c>
      <c r="G335" s="56">
        <v>0</v>
      </c>
      <c r="H335" s="55">
        <v>0</v>
      </c>
      <c r="I335" s="56">
        <v>0</v>
      </c>
      <c r="J335" s="55">
        <v>0</v>
      </c>
      <c r="K335" s="56">
        <v>0</v>
      </c>
      <c r="L335" s="55">
        <v>0</v>
      </c>
      <c r="M335" s="56">
        <v>0</v>
      </c>
      <c r="N335" s="55">
        <v>0</v>
      </c>
      <c r="O335" s="56">
        <v>0</v>
      </c>
      <c r="P335" s="55">
        <v>0</v>
      </c>
      <c r="Q335" s="56">
        <v>0</v>
      </c>
      <c r="R335" s="55">
        <v>0</v>
      </c>
      <c r="S335" s="56">
        <v>0</v>
      </c>
      <c r="T335" s="55">
        <v>0</v>
      </c>
      <c r="U335" s="56">
        <v>0</v>
      </c>
      <c r="V335" s="55">
        <v>0</v>
      </c>
      <c r="W335" s="56">
        <v>0</v>
      </c>
      <c r="X335" s="55">
        <v>0</v>
      </c>
      <c r="Y335" s="56">
        <v>0</v>
      </c>
      <c r="Z335" s="55">
        <v>0</v>
      </c>
      <c r="AA335" s="56">
        <v>0</v>
      </c>
      <c r="AB335" s="55">
        <v>0</v>
      </c>
      <c r="AC335" s="56">
        <v>0</v>
      </c>
      <c r="AD335" s="55">
        <v>0</v>
      </c>
      <c r="AE335" s="56">
        <v>0</v>
      </c>
      <c r="AF335" s="55">
        <v>0</v>
      </c>
      <c r="AG335" s="56">
        <v>0</v>
      </c>
      <c r="AH335" s="55">
        <v>0</v>
      </c>
      <c r="AI335" s="56">
        <v>0</v>
      </c>
      <c r="AJ335" s="55">
        <v>0</v>
      </c>
      <c r="AK335" s="56">
        <v>0</v>
      </c>
      <c r="AL335" s="55">
        <v>0</v>
      </c>
      <c r="AM335" s="56">
        <v>0</v>
      </c>
      <c r="AN335" s="57">
        <v>0</v>
      </c>
      <c r="AO335" s="3"/>
      <c r="AP335" s="21"/>
      <c r="AQ335" s="3"/>
      <c r="AR335" s="54">
        <v>0</v>
      </c>
      <c r="AS335" s="55">
        <v>0</v>
      </c>
      <c r="AT335" s="56">
        <v>0</v>
      </c>
      <c r="AU335" s="55">
        <v>0</v>
      </c>
      <c r="AV335" s="56">
        <v>0</v>
      </c>
      <c r="AW335" s="55">
        <v>0</v>
      </c>
      <c r="AX335" s="56">
        <v>0</v>
      </c>
      <c r="AY335" s="55">
        <v>0</v>
      </c>
      <c r="AZ335" s="56">
        <v>0</v>
      </c>
      <c r="BA335" s="55">
        <v>0</v>
      </c>
      <c r="BB335" s="56">
        <v>0</v>
      </c>
      <c r="BC335" s="55">
        <v>0</v>
      </c>
      <c r="BD335" s="56">
        <v>0</v>
      </c>
      <c r="BE335" s="55">
        <v>0</v>
      </c>
      <c r="BF335" s="56">
        <v>0</v>
      </c>
      <c r="BG335" s="55">
        <v>0</v>
      </c>
      <c r="BH335" s="56">
        <v>0</v>
      </c>
      <c r="BI335" s="55">
        <v>0</v>
      </c>
      <c r="BJ335" s="56">
        <v>0</v>
      </c>
      <c r="BK335" s="55">
        <v>0</v>
      </c>
      <c r="BL335" s="56">
        <v>0</v>
      </c>
      <c r="BM335" s="55">
        <v>0</v>
      </c>
      <c r="BN335" s="56">
        <v>0</v>
      </c>
      <c r="BO335" s="55">
        <v>0</v>
      </c>
      <c r="BP335" s="56">
        <v>0</v>
      </c>
      <c r="BQ335" s="55">
        <v>0</v>
      </c>
      <c r="BR335" s="56">
        <v>0</v>
      </c>
      <c r="BS335" s="55">
        <v>0</v>
      </c>
      <c r="BT335" s="56">
        <v>0</v>
      </c>
      <c r="BU335" s="55">
        <v>0</v>
      </c>
      <c r="BV335" s="56">
        <v>0</v>
      </c>
      <c r="BW335" s="55">
        <v>0</v>
      </c>
      <c r="BX335" s="56">
        <v>0</v>
      </c>
      <c r="BY335" s="55">
        <v>0</v>
      </c>
      <c r="BZ335" s="56">
        <v>0</v>
      </c>
      <c r="CA335" s="57">
        <v>0</v>
      </c>
      <c r="CB335" s="3"/>
      <c r="CC335" s="32"/>
      <c r="CD335" s="3"/>
      <c r="CE335" s="33"/>
      <c r="CF335" s="3"/>
      <c r="CG335" s="54">
        <v>0</v>
      </c>
      <c r="CH335" s="55">
        <v>0</v>
      </c>
      <c r="CI335" s="56">
        <v>0</v>
      </c>
      <c r="CJ335" s="55">
        <v>0</v>
      </c>
      <c r="CK335" s="56">
        <v>0</v>
      </c>
      <c r="CL335" s="55">
        <v>0</v>
      </c>
      <c r="CM335" s="56">
        <v>0</v>
      </c>
      <c r="CN335" s="55">
        <v>0</v>
      </c>
      <c r="CO335" s="56">
        <v>0</v>
      </c>
      <c r="CP335" s="55">
        <v>0</v>
      </c>
      <c r="CQ335" s="56">
        <v>0</v>
      </c>
      <c r="CR335" s="55">
        <v>0</v>
      </c>
      <c r="CS335" s="56">
        <v>0</v>
      </c>
      <c r="CT335" s="55">
        <v>0</v>
      </c>
      <c r="CU335" s="56">
        <v>0</v>
      </c>
      <c r="CV335" s="55">
        <v>0</v>
      </c>
      <c r="CW335" s="56">
        <v>0</v>
      </c>
      <c r="CX335" s="55">
        <v>0</v>
      </c>
      <c r="CY335" s="56">
        <v>0</v>
      </c>
      <c r="CZ335" s="55">
        <v>0</v>
      </c>
      <c r="DA335" s="56">
        <v>0</v>
      </c>
      <c r="DB335" s="55">
        <v>0</v>
      </c>
      <c r="DC335" s="56">
        <v>0</v>
      </c>
      <c r="DD335" s="55">
        <v>0</v>
      </c>
      <c r="DE335" s="56">
        <v>0</v>
      </c>
      <c r="DF335" s="55">
        <v>0</v>
      </c>
      <c r="DG335" s="56">
        <v>0</v>
      </c>
      <c r="DH335" s="55">
        <v>0</v>
      </c>
      <c r="DI335" s="56">
        <v>0</v>
      </c>
      <c r="DJ335" s="55">
        <v>0</v>
      </c>
      <c r="DK335" s="56">
        <v>0</v>
      </c>
      <c r="DL335" s="55">
        <v>0</v>
      </c>
      <c r="DM335" s="56">
        <v>0</v>
      </c>
      <c r="DN335" s="55">
        <v>0</v>
      </c>
      <c r="DO335" s="56">
        <v>0</v>
      </c>
      <c r="DP335" s="57">
        <v>0</v>
      </c>
      <c r="DQ335" s="3"/>
      <c r="DR335" s="34"/>
      <c r="DS335" s="3"/>
      <c r="DT335" s="54">
        <v>0</v>
      </c>
      <c r="DU335" s="55">
        <v>0</v>
      </c>
      <c r="DV335" s="56">
        <v>0</v>
      </c>
      <c r="DW335" s="55">
        <v>0</v>
      </c>
      <c r="DX335" s="56">
        <v>0</v>
      </c>
      <c r="DY335" s="55">
        <v>0</v>
      </c>
      <c r="DZ335" s="56">
        <v>0</v>
      </c>
      <c r="EA335" s="55">
        <v>0</v>
      </c>
      <c r="EB335" s="56">
        <v>0</v>
      </c>
      <c r="EC335" s="55">
        <v>0</v>
      </c>
      <c r="ED335" s="56">
        <v>0</v>
      </c>
      <c r="EE335" s="55">
        <v>0</v>
      </c>
      <c r="EF335" s="56">
        <v>0</v>
      </c>
      <c r="EG335" s="55">
        <v>0</v>
      </c>
      <c r="EH335" s="56">
        <v>0</v>
      </c>
      <c r="EI335" s="55">
        <v>0</v>
      </c>
      <c r="EJ335" s="56">
        <v>0</v>
      </c>
      <c r="EK335" s="55">
        <v>0</v>
      </c>
      <c r="EL335" s="56">
        <v>0</v>
      </c>
      <c r="EM335" s="55">
        <v>0</v>
      </c>
      <c r="EN335" s="56">
        <v>0</v>
      </c>
      <c r="EO335" s="55">
        <v>0</v>
      </c>
      <c r="EP335" s="56">
        <v>0</v>
      </c>
      <c r="EQ335" s="55">
        <v>0</v>
      </c>
      <c r="ER335" s="56">
        <v>0</v>
      </c>
      <c r="ES335" s="55">
        <v>0</v>
      </c>
      <c r="ET335" s="56">
        <v>0</v>
      </c>
      <c r="EU335" s="55">
        <v>0</v>
      </c>
      <c r="EV335" s="56">
        <v>0</v>
      </c>
      <c r="EW335" s="55">
        <v>0</v>
      </c>
      <c r="EX335" s="56">
        <v>0</v>
      </c>
      <c r="EY335" s="55">
        <v>0</v>
      </c>
      <c r="EZ335" s="56">
        <v>0</v>
      </c>
      <c r="FA335" s="55">
        <v>0</v>
      </c>
      <c r="FB335" s="56">
        <v>0</v>
      </c>
      <c r="FC335" s="57">
        <v>0</v>
      </c>
      <c r="FD335" s="3"/>
      <c r="FE335" s="35"/>
      <c r="FF335" s="3"/>
      <c r="FG335" s="36"/>
      <c r="FI335" s="58" t="b">
        <v>1</v>
      </c>
    </row>
    <row r="336" spans="1:165" hidden="1" outlineLevel="1">
      <c r="B336" s="45">
        <v>320</v>
      </c>
      <c r="C336" s="74" t="s">
        <v>89</v>
      </c>
      <c r="E336" s="47">
        <v>0</v>
      </c>
      <c r="F336" s="48">
        <v>0</v>
      </c>
      <c r="G336" s="49">
        <v>0</v>
      </c>
      <c r="H336" s="48">
        <v>0</v>
      </c>
      <c r="I336" s="49">
        <v>0</v>
      </c>
      <c r="J336" s="48">
        <v>0</v>
      </c>
      <c r="K336" s="49">
        <v>0</v>
      </c>
      <c r="L336" s="48">
        <v>0</v>
      </c>
      <c r="M336" s="49">
        <v>0</v>
      </c>
      <c r="N336" s="48">
        <v>0</v>
      </c>
      <c r="O336" s="49">
        <v>0</v>
      </c>
      <c r="P336" s="48">
        <v>0</v>
      </c>
      <c r="Q336" s="49">
        <v>0</v>
      </c>
      <c r="R336" s="48">
        <v>0</v>
      </c>
      <c r="S336" s="49">
        <v>0</v>
      </c>
      <c r="T336" s="48">
        <v>0</v>
      </c>
      <c r="U336" s="49">
        <v>0</v>
      </c>
      <c r="V336" s="48">
        <v>0</v>
      </c>
      <c r="W336" s="49">
        <v>0</v>
      </c>
      <c r="X336" s="48">
        <v>0</v>
      </c>
      <c r="Y336" s="49">
        <v>0</v>
      </c>
      <c r="Z336" s="48">
        <v>0</v>
      </c>
      <c r="AA336" s="49">
        <v>0</v>
      </c>
      <c r="AB336" s="48">
        <v>0</v>
      </c>
      <c r="AC336" s="49">
        <v>0</v>
      </c>
      <c r="AD336" s="48">
        <v>0</v>
      </c>
      <c r="AE336" s="49">
        <v>0</v>
      </c>
      <c r="AF336" s="48">
        <v>0</v>
      </c>
      <c r="AG336" s="49">
        <v>0</v>
      </c>
      <c r="AH336" s="48">
        <v>0</v>
      </c>
      <c r="AI336" s="49">
        <v>0</v>
      </c>
      <c r="AJ336" s="48">
        <v>0</v>
      </c>
      <c r="AK336" s="49">
        <v>0</v>
      </c>
      <c r="AL336" s="48">
        <v>0</v>
      </c>
      <c r="AM336" s="49">
        <v>0</v>
      </c>
      <c r="AN336" s="50">
        <v>0</v>
      </c>
      <c r="AO336" s="3"/>
      <c r="AP336" s="21"/>
      <c r="AQ336" s="3"/>
      <c r="AR336" s="47">
        <v>0</v>
      </c>
      <c r="AS336" s="48">
        <v>0</v>
      </c>
      <c r="AT336" s="49">
        <v>0</v>
      </c>
      <c r="AU336" s="48">
        <v>0</v>
      </c>
      <c r="AV336" s="49">
        <v>0</v>
      </c>
      <c r="AW336" s="48">
        <v>0</v>
      </c>
      <c r="AX336" s="49">
        <v>0</v>
      </c>
      <c r="AY336" s="48">
        <v>0</v>
      </c>
      <c r="AZ336" s="49">
        <v>0</v>
      </c>
      <c r="BA336" s="48">
        <v>0</v>
      </c>
      <c r="BB336" s="49">
        <v>0</v>
      </c>
      <c r="BC336" s="48">
        <v>0</v>
      </c>
      <c r="BD336" s="49">
        <v>0</v>
      </c>
      <c r="BE336" s="48">
        <v>0</v>
      </c>
      <c r="BF336" s="49">
        <v>0</v>
      </c>
      <c r="BG336" s="48">
        <v>0</v>
      </c>
      <c r="BH336" s="49">
        <v>0</v>
      </c>
      <c r="BI336" s="48">
        <v>0</v>
      </c>
      <c r="BJ336" s="49">
        <v>0</v>
      </c>
      <c r="BK336" s="48">
        <v>0</v>
      </c>
      <c r="BL336" s="49">
        <v>0</v>
      </c>
      <c r="BM336" s="48">
        <v>0</v>
      </c>
      <c r="BN336" s="49">
        <v>0</v>
      </c>
      <c r="BO336" s="48">
        <v>0</v>
      </c>
      <c r="BP336" s="49">
        <v>0</v>
      </c>
      <c r="BQ336" s="48">
        <v>0</v>
      </c>
      <c r="BR336" s="49">
        <v>0</v>
      </c>
      <c r="BS336" s="48">
        <v>0</v>
      </c>
      <c r="BT336" s="49">
        <v>0</v>
      </c>
      <c r="BU336" s="48">
        <v>0</v>
      </c>
      <c r="BV336" s="49">
        <v>0</v>
      </c>
      <c r="BW336" s="48">
        <v>0</v>
      </c>
      <c r="BX336" s="49">
        <v>0</v>
      </c>
      <c r="BY336" s="48">
        <v>0</v>
      </c>
      <c r="BZ336" s="49">
        <v>0</v>
      </c>
      <c r="CA336" s="50">
        <v>0</v>
      </c>
      <c r="CB336" s="3"/>
      <c r="CC336" s="32"/>
      <c r="CD336" s="3"/>
      <c r="CE336" s="33"/>
      <c r="CF336" s="3"/>
      <c r="CG336" s="47">
        <v>0</v>
      </c>
      <c r="CH336" s="48">
        <v>0</v>
      </c>
      <c r="CI336" s="49">
        <v>0</v>
      </c>
      <c r="CJ336" s="48">
        <v>0</v>
      </c>
      <c r="CK336" s="49">
        <v>0</v>
      </c>
      <c r="CL336" s="48">
        <v>0</v>
      </c>
      <c r="CM336" s="49">
        <v>0</v>
      </c>
      <c r="CN336" s="48">
        <v>0</v>
      </c>
      <c r="CO336" s="49">
        <v>0</v>
      </c>
      <c r="CP336" s="48">
        <v>0</v>
      </c>
      <c r="CQ336" s="49">
        <v>0</v>
      </c>
      <c r="CR336" s="48">
        <v>0</v>
      </c>
      <c r="CS336" s="49">
        <v>0</v>
      </c>
      <c r="CT336" s="48">
        <v>0</v>
      </c>
      <c r="CU336" s="49">
        <v>0</v>
      </c>
      <c r="CV336" s="48">
        <v>0</v>
      </c>
      <c r="CW336" s="49">
        <v>0</v>
      </c>
      <c r="CX336" s="48">
        <v>0</v>
      </c>
      <c r="CY336" s="49">
        <v>0</v>
      </c>
      <c r="CZ336" s="48">
        <v>0</v>
      </c>
      <c r="DA336" s="49">
        <v>0</v>
      </c>
      <c r="DB336" s="48">
        <v>0</v>
      </c>
      <c r="DC336" s="49">
        <v>0</v>
      </c>
      <c r="DD336" s="48">
        <v>0</v>
      </c>
      <c r="DE336" s="49">
        <v>0</v>
      </c>
      <c r="DF336" s="48">
        <v>0</v>
      </c>
      <c r="DG336" s="49">
        <v>0</v>
      </c>
      <c r="DH336" s="48">
        <v>0</v>
      </c>
      <c r="DI336" s="49">
        <v>0</v>
      </c>
      <c r="DJ336" s="48">
        <v>0</v>
      </c>
      <c r="DK336" s="49">
        <v>0</v>
      </c>
      <c r="DL336" s="48">
        <v>0</v>
      </c>
      <c r="DM336" s="49">
        <v>0</v>
      </c>
      <c r="DN336" s="48">
        <v>0</v>
      </c>
      <c r="DO336" s="49">
        <v>0</v>
      </c>
      <c r="DP336" s="50">
        <v>0</v>
      </c>
      <c r="DQ336" s="3"/>
      <c r="DR336" s="34"/>
      <c r="DS336" s="3"/>
      <c r="DT336" s="47">
        <v>0</v>
      </c>
      <c r="DU336" s="48">
        <v>0</v>
      </c>
      <c r="DV336" s="49">
        <v>0</v>
      </c>
      <c r="DW336" s="48">
        <v>0</v>
      </c>
      <c r="DX336" s="49">
        <v>0</v>
      </c>
      <c r="DY336" s="48">
        <v>0</v>
      </c>
      <c r="DZ336" s="49">
        <v>0</v>
      </c>
      <c r="EA336" s="48">
        <v>0</v>
      </c>
      <c r="EB336" s="49">
        <v>0</v>
      </c>
      <c r="EC336" s="48">
        <v>0</v>
      </c>
      <c r="ED336" s="49">
        <v>0</v>
      </c>
      <c r="EE336" s="48">
        <v>0</v>
      </c>
      <c r="EF336" s="49">
        <v>0</v>
      </c>
      <c r="EG336" s="48">
        <v>0</v>
      </c>
      <c r="EH336" s="49">
        <v>0</v>
      </c>
      <c r="EI336" s="48">
        <v>0</v>
      </c>
      <c r="EJ336" s="49">
        <v>0</v>
      </c>
      <c r="EK336" s="48">
        <v>0</v>
      </c>
      <c r="EL336" s="49">
        <v>0</v>
      </c>
      <c r="EM336" s="48">
        <v>0</v>
      </c>
      <c r="EN336" s="49">
        <v>0</v>
      </c>
      <c r="EO336" s="48">
        <v>0</v>
      </c>
      <c r="EP336" s="49">
        <v>0</v>
      </c>
      <c r="EQ336" s="48">
        <v>0</v>
      </c>
      <c r="ER336" s="49">
        <v>0</v>
      </c>
      <c r="ES336" s="48">
        <v>0</v>
      </c>
      <c r="ET336" s="49">
        <v>0</v>
      </c>
      <c r="EU336" s="48">
        <v>0</v>
      </c>
      <c r="EV336" s="49">
        <v>0</v>
      </c>
      <c r="EW336" s="48">
        <v>0</v>
      </c>
      <c r="EX336" s="49">
        <v>0</v>
      </c>
      <c r="EY336" s="48">
        <v>0</v>
      </c>
      <c r="EZ336" s="49">
        <v>0</v>
      </c>
      <c r="FA336" s="48">
        <v>0</v>
      </c>
      <c r="FB336" s="49">
        <v>0</v>
      </c>
      <c r="FC336" s="50">
        <v>0</v>
      </c>
      <c r="FD336" s="3"/>
      <c r="FE336" s="35"/>
      <c r="FF336" s="3"/>
      <c r="FG336" s="36"/>
      <c r="FI336" s="51" t="b">
        <v>1</v>
      </c>
    </row>
    <row r="337" spans="1:165" hidden="1" outlineLevel="1">
      <c r="B337" s="52">
        <v>321</v>
      </c>
      <c r="C337" s="73" t="s">
        <v>90</v>
      </c>
      <c r="E337" s="54">
        <v>0</v>
      </c>
      <c r="F337" s="55">
        <v>0</v>
      </c>
      <c r="G337" s="56">
        <v>0</v>
      </c>
      <c r="H337" s="55">
        <v>0</v>
      </c>
      <c r="I337" s="56">
        <v>0</v>
      </c>
      <c r="J337" s="55">
        <v>0</v>
      </c>
      <c r="K337" s="56">
        <v>0</v>
      </c>
      <c r="L337" s="55">
        <v>0</v>
      </c>
      <c r="M337" s="56">
        <v>0</v>
      </c>
      <c r="N337" s="55">
        <v>0</v>
      </c>
      <c r="O337" s="56">
        <v>0</v>
      </c>
      <c r="P337" s="55">
        <v>0</v>
      </c>
      <c r="Q337" s="56">
        <v>0</v>
      </c>
      <c r="R337" s="55">
        <v>0</v>
      </c>
      <c r="S337" s="56">
        <v>0</v>
      </c>
      <c r="T337" s="55">
        <v>0</v>
      </c>
      <c r="U337" s="56">
        <v>0</v>
      </c>
      <c r="V337" s="55">
        <v>0</v>
      </c>
      <c r="W337" s="56">
        <v>0</v>
      </c>
      <c r="X337" s="55">
        <v>0</v>
      </c>
      <c r="Y337" s="56">
        <v>0</v>
      </c>
      <c r="Z337" s="55">
        <v>0</v>
      </c>
      <c r="AA337" s="56">
        <v>0</v>
      </c>
      <c r="AB337" s="55">
        <v>0</v>
      </c>
      <c r="AC337" s="56">
        <v>0</v>
      </c>
      <c r="AD337" s="55">
        <v>0</v>
      </c>
      <c r="AE337" s="56">
        <v>0</v>
      </c>
      <c r="AF337" s="55">
        <v>0</v>
      </c>
      <c r="AG337" s="56">
        <v>0</v>
      </c>
      <c r="AH337" s="55">
        <v>0</v>
      </c>
      <c r="AI337" s="56">
        <v>0</v>
      </c>
      <c r="AJ337" s="55">
        <v>0</v>
      </c>
      <c r="AK337" s="56">
        <v>0</v>
      </c>
      <c r="AL337" s="55">
        <v>0</v>
      </c>
      <c r="AM337" s="56">
        <v>0</v>
      </c>
      <c r="AN337" s="57">
        <v>0</v>
      </c>
      <c r="AO337" s="3"/>
      <c r="AP337" s="21"/>
      <c r="AQ337" s="3"/>
      <c r="AR337" s="54">
        <v>0</v>
      </c>
      <c r="AS337" s="55">
        <v>0</v>
      </c>
      <c r="AT337" s="56">
        <v>0</v>
      </c>
      <c r="AU337" s="55">
        <v>0</v>
      </c>
      <c r="AV337" s="56">
        <v>0</v>
      </c>
      <c r="AW337" s="55">
        <v>0</v>
      </c>
      <c r="AX337" s="56">
        <v>0</v>
      </c>
      <c r="AY337" s="55">
        <v>0</v>
      </c>
      <c r="AZ337" s="56">
        <v>0</v>
      </c>
      <c r="BA337" s="55">
        <v>0</v>
      </c>
      <c r="BB337" s="56">
        <v>0</v>
      </c>
      <c r="BC337" s="55">
        <v>0</v>
      </c>
      <c r="BD337" s="56">
        <v>0</v>
      </c>
      <c r="BE337" s="55">
        <v>0</v>
      </c>
      <c r="BF337" s="56">
        <v>0</v>
      </c>
      <c r="BG337" s="55">
        <v>0</v>
      </c>
      <c r="BH337" s="56">
        <v>0</v>
      </c>
      <c r="BI337" s="55">
        <v>0</v>
      </c>
      <c r="BJ337" s="56">
        <v>0</v>
      </c>
      <c r="BK337" s="55">
        <v>0</v>
      </c>
      <c r="BL337" s="56">
        <v>0</v>
      </c>
      <c r="BM337" s="55">
        <v>0</v>
      </c>
      <c r="BN337" s="56">
        <v>0</v>
      </c>
      <c r="BO337" s="55">
        <v>0</v>
      </c>
      <c r="BP337" s="56">
        <v>0</v>
      </c>
      <c r="BQ337" s="55">
        <v>0</v>
      </c>
      <c r="BR337" s="56">
        <v>0</v>
      </c>
      <c r="BS337" s="55">
        <v>0</v>
      </c>
      <c r="BT337" s="56">
        <v>0</v>
      </c>
      <c r="BU337" s="55">
        <v>0</v>
      </c>
      <c r="BV337" s="56">
        <v>0</v>
      </c>
      <c r="BW337" s="55">
        <v>0</v>
      </c>
      <c r="BX337" s="56">
        <v>0</v>
      </c>
      <c r="BY337" s="55">
        <v>0</v>
      </c>
      <c r="BZ337" s="56">
        <v>0</v>
      </c>
      <c r="CA337" s="57">
        <v>0</v>
      </c>
      <c r="CB337" s="3"/>
      <c r="CC337" s="32"/>
      <c r="CD337" s="3"/>
      <c r="CE337" s="33"/>
      <c r="CF337" s="3"/>
      <c r="CG337" s="54">
        <v>0</v>
      </c>
      <c r="CH337" s="55">
        <v>0</v>
      </c>
      <c r="CI337" s="56">
        <v>0</v>
      </c>
      <c r="CJ337" s="55">
        <v>0</v>
      </c>
      <c r="CK337" s="56">
        <v>0</v>
      </c>
      <c r="CL337" s="55">
        <v>0</v>
      </c>
      <c r="CM337" s="56">
        <v>0</v>
      </c>
      <c r="CN337" s="55">
        <v>0</v>
      </c>
      <c r="CO337" s="56">
        <v>0</v>
      </c>
      <c r="CP337" s="55">
        <v>0</v>
      </c>
      <c r="CQ337" s="56">
        <v>0</v>
      </c>
      <c r="CR337" s="55">
        <v>0</v>
      </c>
      <c r="CS337" s="56">
        <v>0</v>
      </c>
      <c r="CT337" s="55">
        <v>0</v>
      </c>
      <c r="CU337" s="56">
        <v>0</v>
      </c>
      <c r="CV337" s="55">
        <v>0</v>
      </c>
      <c r="CW337" s="56">
        <v>0</v>
      </c>
      <c r="CX337" s="55">
        <v>0</v>
      </c>
      <c r="CY337" s="56">
        <v>0</v>
      </c>
      <c r="CZ337" s="55">
        <v>0</v>
      </c>
      <c r="DA337" s="56">
        <v>0</v>
      </c>
      <c r="DB337" s="55">
        <v>0</v>
      </c>
      <c r="DC337" s="56">
        <v>0</v>
      </c>
      <c r="DD337" s="55">
        <v>0</v>
      </c>
      <c r="DE337" s="56">
        <v>0</v>
      </c>
      <c r="DF337" s="55">
        <v>0</v>
      </c>
      <c r="DG337" s="56">
        <v>0</v>
      </c>
      <c r="DH337" s="55">
        <v>0</v>
      </c>
      <c r="DI337" s="56">
        <v>0</v>
      </c>
      <c r="DJ337" s="55">
        <v>0</v>
      </c>
      <c r="DK337" s="56">
        <v>0</v>
      </c>
      <c r="DL337" s="55">
        <v>0</v>
      </c>
      <c r="DM337" s="56">
        <v>0</v>
      </c>
      <c r="DN337" s="55">
        <v>0</v>
      </c>
      <c r="DO337" s="56">
        <v>0</v>
      </c>
      <c r="DP337" s="57">
        <v>0</v>
      </c>
      <c r="DQ337" s="3"/>
      <c r="DR337" s="34"/>
      <c r="DS337" s="3"/>
      <c r="DT337" s="54">
        <v>0</v>
      </c>
      <c r="DU337" s="55">
        <v>0</v>
      </c>
      <c r="DV337" s="56">
        <v>0</v>
      </c>
      <c r="DW337" s="55">
        <v>0</v>
      </c>
      <c r="DX337" s="56">
        <v>0</v>
      </c>
      <c r="DY337" s="55">
        <v>0</v>
      </c>
      <c r="DZ337" s="56">
        <v>0</v>
      </c>
      <c r="EA337" s="55">
        <v>0</v>
      </c>
      <c r="EB337" s="56">
        <v>0</v>
      </c>
      <c r="EC337" s="55">
        <v>0</v>
      </c>
      <c r="ED337" s="56">
        <v>0</v>
      </c>
      <c r="EE337" s="55">
        <v>0</v>
      </c>
      <c r="EF337" s="56">
        <v>0</v>
      </c>
      <c r="EG337" s="55">
        <v>0</v>
      </c>
      <c r="EH337" s="56">
        <v>0</v>
      </c>
      <c r="EI337" s="55">
        <v>0</v>
      </c>
      <c r="EJ337" s="56">
        <v>0</v>
      </c>
      <c r="EK337" s="55">
        <v>0</v>
      </c>
      <c r="EL337" s="56">
        <v>0</v>
      </c>
      <c r="EM337" s="55">
        <v>0</v>
      </c>
      <c r="EN337" s="56">
        <v>0</v>
      </c>
      <c r="EO337" s="55">
        <v>0</v>
      </c>
      <c r="EP337" s="56">
        <v>0</v>
      </c>
      <c r="EQ337" s="55">
        <v>0</v>
      </c>
      <c r="ER337" s="56">
        <v>0</v>
      </c>
      <c r="ES337" s="55">
        <v>0</v>
      </c>
      <c r="ET337" s="56">
        <v>0</v>
      </c>
      <c r="EU337" s="55">
        <v>0</v>
      </c>
      <c r="EV337" s="56">
        <v>0</v>
      </c>
      <c r="EW337" s="55">
        <v>0</v>
      </c>
      <c r="EX337" s="56">
        <v>0</v>
      </c>
      <c r="EY337" s="55">
        <v>0</v>
      </c>
      <c r="EZ337" s="56">
        <v>0</v>
      </c>
      <c r="FA337" s="55">
        <v>0</v>
      </c>
      <c r="FB337" s="56">
        <v>0</v>
      </c>
      <c r="FC337" s="57">
        <v>0</v>
      </c>
      <c r="FD337" s="3"/>
      <c r="FE337" s="35"/>
      <c r="FF337" s="3"/>
      <c r="FG337" s="36"/>
      <c r="FI337" s="58" t="b">
        <v>1</v>
      </c>
    </row>
    <row r="338" spans="1:165" hidden="1" outlineLevel="1">
      <c r="B338" s="75">
        <v>322</v>
      </c>
      <c r="C338" s="76" t="s">
        <v>91</v>
      </c>
      <c r="E338" s="77">
        <v>0</v>
      </c>
      <c r="F338" s="78">
        <v>0</v>
      </c>
      <c r="G338" s="79">
        <v>0</v>
      </c>
      <c r="H338" s="78">
        <v>0</v>
      </c>
      <c r="I338" s="79">
        <v>0</v>
      </c>
      <c r="J338" s="78">
        <v>0</v>
      </c>
      <c r="K338" s="79">
        <v>0</v>
      </c>
      <c r="L338" s="78">
        <v>0</v>
      </c>
      <c r="M338" s="79">
        <v>0</v>
      </c>
      <c r="N338" s="78">
        <v>0</v>
      </c>
      <c r="O338" s="79">
        <v>0</v>
      </c>
      <c r="P338" s="78">
        <v>0</v>
      </c>
      <c r="Q338" s="79">
        <v>0</v>
      </c>
      <c r="R338" s="78">
        <v>0</v>
      </c>
      <c r="S338" s="79">
        <v>0</v>
      </c>
      <c r="T338" s="78">
        <v>0</v>
      </c>
      <c r="U338" s="79">
        <v>0</v>
      </c>
      <c r="V338" s="78">
        <v>0</v>
      </c>
      <c r="W338" s="79">
        <v>0</v>
      </c>
      <c r="X338" s="78">
        <v>0</v>
      </c>
      <c r="Y338" s="79">
        <v>0</v>
      </c>
      <c r="Z338" s="78">
        <v>0</v>
      </c>
      <c r="AA338" s="79">
        <v>0</v>
      </c>
      <c r="AB338" s="78">
        <v>0</v>
      </c>
      <c r="AC338" s="79">
        <v>0</v>
      </c>
      <c r="AD338" s="78">
        <v>0</v>
      </c>
      <c r="AE338" s="79">
        <v>0</v>
      </c>
      <c r="AF338" s="78">
        <v>0</v>
      </c>
      <c r="AG338" s="79">
        <v>0</v>
      </c>
      <c r="AH338" s="78">
        <v>0</v>
      </c>
      <c r="AI338" s="79">
        <v>0</v>
      </c>
      <c r="AJ338" s="78">
        <v>0</v>
      </c>
      <c r="AK338" s="79">
        <v>0</v>
      </c>
      <c r="AL338" s="78">
        <v>0</v>
      </c>
      <c r="AM338" s="79">
        <v>0</v>
      </c>
      <c r="AN338" s="80">
        <v>0</v>
      </c>
      <c r="AO338" s="3"/>
      <c r="AP338" s="21"/>
      <c r="AQ338" s="3"/>
      <c r="AR338" s="77">
        <v>0</v>
      </c>
      <c r="AS338" s="78">
        <v>0</v>
      </c>
      <c r="AT338" s="79">
        <v>0</v>
      </c>
      <c r="AU338" s="78">
        <v>0</v>
      </c>
      <c r="AV338" s="79">
        <v>0</v>
      </c>
      <c r="AW338" s="78">
        <v>0</v>
      </c>
      <c r="AX338" s="79">
        <v>0</v>
      </c>
      <c r="AY338" s="78">
        <v>0</v>
      </c>
      <c r="AZ338" s="79">
        <v>0</v>
      </c>
      <c r="BA338" s="78">
        <v>0</v>
      </c>
      <c r="BB338" s="79">
        <v>0</v>
      </c>
      <c r="BC338" s="78">
        <v>0</v>
      </c>
      <c r="BD338" s="79">
        <v>0</v>
      </c>
      <c r="BE338" s="78">
        <v>0</v>
      </c>
      <c r="BF338" s="79">
        <v>0</v>
      </c>
      <c r="BG338" s="78">
        <v>0</v>
      </c>
      <c r="BH338" s="79">
        <v>0</v>
      </c>
      <c r="BI338" s="78">
        <v>0</v>
      </c>
      <c r="BJ338" s="79">
        <v>0</v>
      </c>
      <c r="BK338" s="78">
        <v>0</v>
      </c>
      <c r="BL338" s="79">
        <v>0</v>
      </c>
      <c r="BM338" s="78">
        <v>0</v>
      </c>
      <c r="BN338" s="79">
        <v>0</v>
      </c>
      <c r="BO338" s="78">
        <v>0</v>
      </c>
      <c r="BP338" s="79">
        <v>0</v>
      </c>
      <c r="BQ338" s="78">
        <v>0</v>
      </c>
      <c r="BR338" s="79">
        <v>0</v>
      </c>
      <c r="BS338" s="78">
        <v>0</v>
      </c>
      <c r="BT338" s="79">
        <v>0</v>
      </c>
      <c r="BU338" s="78">
        <v>0</v>
      </c>
      <c r="BV338" s="79">
        <v>0</v>
      </c>
      <c r="BW338" s="78">
        <v>0</v>
      </c>
      <c r="BX338" s="79">
        <v>0</v>
      </c>
      <c r="BY338" s="78">
        <v>0</v>
      </c>
      <c r="BZ338" s="79">
        <v>0</v>
      </c>
      <c r="CA338" s="80">
        <v>0</v>
      </c>
      <c r="CB338" s="3"/>
      <c r="CC338" s="32"/>
      <c r="CD338" s="3"/>
      <c r="CE338" s="33"/>
      <c r="CF338" s="3"/>
      <c r="CG338" s="77">
        <v>0</v>
      </c>
      <c r="CH338" s="78">
        <v>0</v>
      </c>
      <c r="CI338" s="79">
        <v>0</v>
      </c>
      <c r="CJ338" s="78">
        <v>0</v>
      </c>
      <c r="CK338" s="79">
        <v>0</v>
      </c>
      <c r="CL338" s="78">
        <v>0</v>
      </c>
      <c r="CM338" s="79">
        <v>0</v>
      </c>
      <c r="CN338" s="78">
        <v>0</v>
      </c>
      <c r="CO338" s="79">
        <v>0</v>
      </c>
      <c r="CP338" s="78">
        <v>0</v>
      </c>
      <c r="CQ338" s="79">
        <v>0</v>
      </c>
      <c r="CR338" s="78">
        <v>0</v>
      </c>
      <c r="CS338" s="79">
        <v>0</v>
      </c>
      <c r="CT338" s="78">
        <v>0</v>
      </c>
      <c r="CU338" s="79">
        <v>0</v>
      </c>
      <c r="CV338" s="78">
        <v>0</v>
      </c>
      <c r="CW338" s="79">
        <v>0</v>
      </c>
      <c r="CX338" s="78">
        <v>0</v>
      </c>
      <c r="CY338" s="79">
        <v>0</v>
      </c>
      <c r="CZ338" s="78">
        <v>0</v>
      </c>
      <c r="DA338" s="79">
        <v>0</v>
      </c>
      <c r="DB338" s="78">
        <v>0</v>
      </c>
      <c r="DC338" s="79">
        <v>0</v>
      </c>
      <c r="DD338" s="78">
        <v>0</v>
      </c>
      <c r="DE338" s="79">
        <v>0</v>
      </c>
      <c r="DF338" s="78">
        <v>0</v>
      </c>
      <c r="DG338" s="79">
        <v>0</v>
      </c>
      <c r="DH338" s="78">
        <v>0</v>
      </c>
      <c r="DI338" s="79">
        <v>0</v>
      </c>
      <c r="DJ338" s="78">
        <v>0</v>
      </c>
      <c r="DK338" s="79">
        <v>0</v>
      </c>
      <c r="DL338" s="78">
        <v>0</v>
      </c>
      <c r="DM338" s="79">
        <v>0</v>
      </c>
      <c r="DN338" s="78">
        <v>0</v>
      </c>
      <c r="DO338" s="79">
        <v>0</v>
      </c>
      <c r="DP338" s="80">
        <v>0</v>
      </c>
      <c r="DQ338" s="3"/>
      <c r="DR338" s="34"/>
      <c r="DS338" s="3"/>
      <c r="DT338" s="77">
        <v>0</v>
      </c>
      <c r="DU338" s="78">
        <v>0</v>
      </c>
      <c r="DV338" s="79">
        <v>0</v>
      </c>
      <c r="DW338" s="78">
        <v>0</v>
      </c>
      <c r="DX338" s="79">
        <v>0</v>
      </c>
      <c r="DY338" s="78">
        <v>0</v>
      </c>
      <c r="DZ338" s="79">
        <v>0</v>
      </c>
      <c r="EA338" s="78">
        <v>0</v>
      </c>
      <c r="EB338" s="79">
        <v>0</v>
      </c>
      <c r="EC338" s="78">
        <v>0</v>
      </c>
      <c r="ED338" s="79">
        <v>0</v>
      </c>
      <c r="EE338" s="78">
        <v>0</v>
      </c>
      <c r="EF338" s="79">
        <v>0</v>
      </c>
      <c r="EG338" s="78">
        <v>0</v>
      </c>
      <c r="EH338" s="79">
        <v>0</v>
      </c>
      <c r="EI338" s="78">
        <v>0</v>
      </c>
      <c r="EJ338" s="79">
        <v>0</v>
      </c>
      <c r="EK338" s="78">
        <v>0</v>
      </c>
      <c r="EL338" s="79">
        <v>0</v>
      </c>
      <c r="EM338" s="78">
        <v>0</v>
      </c>
      <c r="EN338" s="79">
        <v>0</v>
      </c>
      <c r="EO338" s="78">
        <v>0</v>
      </c>
      <c r="EP338" s="79">
        <v>0</v>
      </c>
      <c r="EQ338" s="78">
        <v>0</v>
      </c>
      <c r="ER338" s="79">
        <v>0</v>
      </c>
      <c r="ES338" s="78">
        <v>0</v>
      </c>
      <c r="ET338" s="79">
        <v>0</v>
      </c>
      <c r="EU338" s="78">
        <v>0</v>
      </c>
      <c r="EV338" s="79">
        <v>0</v>
      </c>
      <c r="EW338" s="78">
        <v>0</v>
      </c>
      <c r="EX338" s="79">
        <v>0</v>
      </c>
      <c r="EY338" s="78">
        <v>0</v>
      </c>
      <c r="EZ338" s="79">
        <v>0</v>
      </c>
      <c r="FA338" s="78">
        <v>0</v>
      </c>
      <c r="FB338" s="79">
        <v>0</v>
      </c>
      <c r="FC338" s="80">
        <v>0</v>
      </c>
      <c r="FD338" s="3"/>
      <c r="FE338" s="35"/>
      <c r="FF338" s="3"/>
      <c r="FG338" s="36"/>
      <c r="FI338" s="81" t="b">
        <v>1</v>
      </c>
    </row>
    <row r="339" spans="1:165" hidden="1" outlineLevel="1">
      <c r="B339" s="38">
        <v>323</v>
      </c>
      <c r="C339" s="82" t="s">
        <v>92</v>
      </c>
      <c r="E339" s="40">
        <v>0</v>
      </c>
      <c r="F339" s="41">
        <v>0</v>
      </c>
      <c r="G339" s="42">
        <v>0</v>
      </c>
      <c r="H339" s="41">
        <v>0</v>
      </c>
      <c r="I339" s="42">
        <v>0</v>
      </c>
      <c r="J339" s="41">
        <v>0</v>
      </c>
      <c r="K339" s="42">
        <v>0</v>
      </c>
      <c r="L339" s="41">
        <v>0</v>
      </c>
      <c r="M339" s="42">
        <v>0</v>
      </c>
      <c r="N339" s="41">
        <v>0</v>
      </c>
      <c r="O339" s="42">
        <v>0</v>
      </c>
      <c r="P339" s="41">
        <v>0</v>
      </c>
      <c r="Q339" s="42">
        <v>0</v>
      </c>
      <c r="R339" s="41">
        <v>0</v>
      </c>
      <c r="S339" s="42">
        <v>0</v>
      </c>
      <c r="T339" s="41">
        <v>0</v>
      </c>
      <c r="U339" s="42">
        <v>0</v>
      </c>
      <c r="V339" s="41">
        <v>0</v>
      </c>
      <c r="W339" s="42">
        <v>0</v>
      </c>
      <c r="X339" s="41">
        <v>0</v>
      </c>
      <c r="Y339" s="42">
        <v>0</v>
      </c>
      <c r="Z339" s="41">
        <v>0</v>
      </c>
      <c r="AA339" s="42">
        <v>0</v>
      </c>
      <c r="AB339" s="41">
        <v>0</v>
      </c>
      <c r="AC339" s="42">
        <v>0</v>
      </c>
      <c r="AD339" s="41">
        <v>0</v>
      </c>
      <c r="AE339" s="42">
        <v>0</v>
      </c>
      <c r="AF339" s="41">
        <v>0</v>
      </c>
      <c r="AG339" s="42">
        <v>0</v>
      </c>
      <c r="AH339" s="41">
        <v>0</v>
      </c>
      <c r="AI339" s="42">
        <v>0</v>
      </c>
      <c r="AJ339" s="41">
        <v>0</v>
      </c>
      <c r="AK339" s="42">
        <v>0</v>
      </c>
      <c r="AL339" s="41">
        <v>0</v>
      </c>
      <c r="AM339" s="42">
        <v>0</v>
      </c>
      <c r="AN339" s="43">
        <v>0</v>
      </c>
      <c r="AO339" s="3"/>
      <c r="AP339" s="21"/>
      <c r="AQ339" s="3"/>
      <c r="AR339" s="40">
        <v>0</v>
      </c>
      <c r="AS339" s="41">
        <v>0</v>
      </c>
      <c r="AT339" s="42">
        <v>0</v>
      </c>
      <c r="AU339" s="41">
        <v>0</v>
      </c>
      <c r="AV339" s="42">
        <v>0</v>
      </c>
      <c r="AW339" s="41">
        <v>0</v>
      </c>
      <c r="AX339" s="42">
        <v>0</v>
      </c>
      <c r="AY339" s="41">
        <v>0</v>
      </c>
      <c r="AZ339" s="42">
        <v>0</v>
      </c>
      <c r="BA339" s="41">
        <v>0</v>
      </c>
      <c r="BB339" s="42">
        <v>0</v>
      </c>
      <c r="BC339" s="41">
        <v>0</v>
      </c>
      <c r="BD339" s="42">
        <v>0</v>
      </c>
      <c r="BE339" s="41">
        <v>0</v>
      </c>
      <c r="BF339" s="42">
        <v>0</v>
      </c>
      <c r="BG339" s="41">
        <v>0</v>
      </c>
      <c r="BH339" s="42">
        <v>0</v>
      </c>
      <c r="BI339" s="41">
        <v>0</v>
      </c>
      <c r="BJ339" s="42">
        <v>0</v>
      </c>
      <c r="BK339" s="41">
        <v>0</v>
      </c>
      <c r="BL339" s="42">
        <v>0</v>
      </c>
      <c r="BM339" s="41">
        <v>0</v>
      </c>
      <c r="BN339" s="42">
        <v>0</v>
      </c>
      <c r="BO339" s="41">
        <v>0</v>
      </c>
      <c r="BP339" s="42">
        <v>0</v>
      </c>
      <c r="BQ339" s="41">
        <v>0</v>
      </c>
      <c r="BR339" s="42">
        <v>0</v>
      </c>
      <c r="BS339" s="41">
        <v>0</v>
      </c>
      <c r="BT339" s="42">
        <v>0</v>
      </c>
      <c r="BU339" s="41">
        <v>0</v>
      </c>
      <c r="BV339" s="42">
        <v>0</v>
      </c>
      <c r="BW339" s="41">
        <v>0</v>
      </c>
      <c r="BX339" s="42">
        <v>0</v>
      </c>
      <c r="BY339" s="41">
        <v>0</v>
      </c>
      <c r="BZ339" s="42">
        <v>0</v>
      </c>
      <c r="CA339" s="43">
        <v>0</v>
      </c>
      <c r="CB339" s="3"/>
      <c r="CC339" s="32"/>
      <c r="CD339" s="3"/>
      <c r="CE339" s="33"/>
      <c r="CF339" s="3"/>
      <c r="CG339" s="40">
        <v>0</v>
      </c>
      <c r="CH339" s="41">
        <v>0</v>
      </c>
      <c r="CI339" s="42">
        <v>0</v>
      </c>
      <c r="CJ339" s="41">
        <v>0</v>
      </c>
      <c r="CK339" s="42">
        <v>0</v>
      </c>
      <c r="CL339" s="41">
        <v>0</v>
      </c>
      <c r="CM339" s="42">
        <v>0</v>
      </c>
      <c r="CN339" s="41">
        <v>0</v>
      </c>
      <c r="CO339" s="42">
        <v>0</v>
      </c>
      <c r="CP339" s="41">
        <v>0</v>
      </c>
      <c r="CQ339" s="42">
        <v>0</v>
      </c>
      <c r="CR339" s="41">
        <v>0</v>
      </c>
      <c r="CS339" s="42">
        <v>0</v>
      </c>
      <c r="CT339" s="41">
        <v>0</v>
      </c>
      <c r="CU339" s="42">
        <v>0</v>
      </c>
      <c r="CV339" s="41">
        <v>0</v>
      </c>
      <c r="CW339" s="42">
        <v>0</v>
      </c>
      <c r="CX339" s="41">
        <v>0</v>
      </c>
      <c r="CY339" s="42">
        <v>0</v>
      </c>
      <c r="CZ339" s="41">
        <v>0</v>
      </c>
      <c r="DA339" s="42">
        <v>0</v>
      </c>
      <c r="DB339" s="41">
        <v>0</v>
      </c>
      <c r="DC339" s="42">
        <v>0</v>
      </c>
      <c r="DD339" s="41">
        <v>0</v>
      </c>
      <c r="DE339" s="42">
        <v>0</v>
      </c>
      <c r="DF339" s="41">
        <v>0</v>
      </c>
      <c r="DG339" s="42">
        <v>0</v>
      </c>
      <c r="DH339" s="41">
        <v>0</v>
      </c>
      <c r="DI339" s="42">
        <v>0</v>
      </c>
      <c r="DJ339" s="41">
        <v>0</v>
      </c>
      <c r="DK339" s="42">
        <v>0</v>
      </c>
      <c r="DL339" s="41">
        <v>0</v>
      </c>
      <c r="DM339" s="42">
        <v>0</v>
      </c>
      <c r="DN339" s="41">
        <v>0</v>
      </c>
      <c r="DO339" s="42">
        <v>0</v>
      </c>
      <c r="DP339" s="43">
        <v>0</v>
      </c>
      <c r="DQ339" s="3"/>
      <c r="DR339" s="34"/>
      <c r="DS339" s="3"/>
      <c r="DT339" s="40">
        <v>0</v>
      </c>
      <c r="DU339" s="41">
        <v>0</v>
      </c>
      <c r="DV339" s="42">
        <v>0</v>
      </c>
      <c r="DW339" s="41">
        <v>0</v>
      </c>
      <c r="DX339" s="42">
        <v>0</v>
      </c>
      <c r="DY339" s="41">
        <v>0</v>
      </c>
      <c r="DZ339" s="42">
        <v>0</v>
      </c>
      <c r="EA339" s="41">
        <v>0</v>
      </c>
      <c r="EB339" s="42">
        <v>0</v>
      </c>
      <c r="EC339" s="41">
        <v>0</v>
      </c>
      <c r="ED339" s="42">
        <v>0</v>
      </c>
      <c r="EE339" s="41">
        <v>0</v>
      </c>
      <c r="EF339" s="42">
        <v>0</v>
      </c>
      <c r="EG339" s="41">
        <v>0</v>
      </c>
      <c r="EH339" s="42">
        <v>0</v>
      </c>
      <c r="EI339" s="41">
        <v>0</v>
      </c>
      <c r="EJ339" s="42">
        <v>0</v>
      </c>
      <c r="EK339" s="41">
        <v>0</v>
      </c>
      <c r="EL339" s="42">
        <v>0</v>
      </c>
      <c r="EM339" s="41">
        <v>0</v>
      </c>
      <c r="EN339" s="42">
        <v>0</v>
      </c>
      <c r="EO339" s="41">
        <v>0</v>
      </c>
      <c r="EP339" s="42">
        <v>0</v>
      </c>
      <c r="EQ339" s="41">
        <v>0</v>
      </c>
      <c r="ER339" s="42">
        <v>0</v>
      </c>
      <c r="ES339" s="41">
        <v>0</v>
      </c>
      <c r="ET339" s="42">
        <v>0</v>
      </c>
      <c r="EU339" s="41">
        <v>0</v>
      </c>
      <c r="EV339" s="42">
        <v>0</v>
      </c>
      <c r="EW339" s="41">
        <v>0</v>
      </c>
      <c r="EX339" s="42">
        <v>0</v>
      </c>
      <c r="EY339" s="41">
        <v>0</v>
      </c>
      <c r="EZ339" s="42">
        <v>0</v>
      </c>
      <c r="FA339" s="41">
        <v>0</v>
      </c>
      <c r="FB339" s="42">
        <v>0</v>
      </c>
      <c r="FC339" s="43">
        <v>0</v>
      </c>
      <c r="FD339" s="3"/>
      <c r="FE339" s="35"/>
      <c r="FF339" s="3"/>
      <c r="FG339" s="36"/>
      <c r="FI339" s="44" t="b">
        <v>1</v>
      </c>
    </row>
    <row r="340" spans="1:165" hidden="1" outlineLevel="1">
      <c r="B340" s="45">
        <v>324</v>
      </c>
      <c r="C340" s="74" t="s">
        <v>93</v>
      </c>
      <c r="E340" s="47">
        <v>0</v>
      </c>
      <c r="F340" s="48">
        <v>0</v>
      </c>
      <c r="G340" s="49">
        <v>0</v>
      </c>
      <c r="H340" s="48">
        <v>0</v>
      </c>
      <c r="I340" s="49">
        <v>0</v>
      </c>
      <c r="J340" s="48">
        <v>0</v>
      </c>
      <c r="K340" s="49">
        <v>0</v>
      </c>
      <c r="L340" s="48">
        <v>0</v>
      </c>
      <c r="M340" s="49">
        <v>0</v>
      </c>
      <c r="N340" s="48">
        <v>0</v>
      </c>
      <c r="O340" s="49">
        <v>0</v>
      </c>
      <c r="P340" s="48">
        <v>0</v>
      </c>
      <c r="Q340" s="49">
        <v>0</v>
      </c>
      <c r="R340" s="48">
        <v>0</v>
      </c>
      <c r="S340" s="49">
        <v>0</v>
      </c>
      <c r="T340" s="48">
        <v>0</v>
      </c>
      <c r="U340" s="49">
        <v>0</v>
      </c>
      <c r="V340" s="48">
        <v>0</v>
      </c>
      <c r="W340" s="49">
        <v>0</v>
      </c>
      <c r="X340" s="48">
        <v>0</v>
      </c>
      <c r="Y340" s="49">
        <v>0</v>
      </c>
      <c r="Z340" s="48">
        <v>0</v>
      </c>
      <c r="AA340" s="49">
        <v>0</v>
      </c>
      <c r="AB340" s="48">
        <v>0</v>
      </c>
      <c r="AC340" s="49">
        <v>0</v>
      </c>
      <c r="AD340" s="48">
        <v>0</v>
      </c>
      <c r="AE340" s="49">
        <v>0</v>
      </c>
      <c r="AF340" s="48">
        <v>0</v>
      </c>
      <c r="AG340" s="49">
        <v>0</v>
      </c>
      <c r="AH340" s="48">
        <v>0</v>
      </c>
      <c r="AI340" s="49">
        <v>0</v>
      </c>
      <c r="AJ340" s="48">
        <v>0</v>
      </c>
      <c r="AK340" s="49">
        <v>0</v>
      </c>
      <c r="AL340" s="48">
        <v>0</v>
      </c>
      <c r="AM340" s="49">
        <v>0</v>
      </c>
      <c r="AN340" s="50">
        <v>0</v>
      </c>
      <c r="AO340" s="3"/>
      <c r="AP340" s="21"/>
      <c r="AQ340" s="3"/>
      <c r="AR340" s="47">
        <v>0</v>
      </c>
      <c r="AS340" s="48">
        <v>0</v>
      </c>
      <c r="AT340" s="49">
        <v>0</v>
      </c>
      <c r="AU340" s="48">
        <v>0</v>
      </c>
      <c r="AV340" s="49">
        <v>0</v>
      </c>
      <c r="AW340" s="48">
        <v>0</v>
      </c>
      <c r="AX340" s="49">
        <v>0</v>
      </c>
      <c r="AY340" s="48">
        <v>0</v>
      </c>
      <c r="AZ340" s="49">
        <v>0</v>
      </c>
      <c r="BA340" s="48">
        <v>0</v>
      </c>
      <c r="BB340" s="49">
        <v>0</v>
      </c>
      <c r="BC340" s="48">
        <v>0</v>
      </c>
      <c r="BD340" s="49">
        <v>0</v>
      </c>
      <c r="BE340" s="48">
        <v>0</v>
      </c>
      <c r="BF340" s="49">
        <v>0</v>
      </c>
      <c r="BG340" s="48">
        <v>0</v>
      </c>
      <c r="BH340" s="49">
        <v>0</v>
      </c>
      <c r="BI340" s="48">
        <v>0</v>
      </c>
      <c r="BJ340" s="49">
        <v>0</v>
      </c>
      <c r="BK340" s="48">
        <v>0</v>
      </c>
      <c r="BL340" s="49">
        <v>0</v>
      </c>
      <c r="BM340" s="48">
        <v>0</v>
      </c>
      <c r="BN340" s="49">
        <v>0</v>
      </c>
      <c r="BO340" s="48">
        <v>0</v>
      </c>
      <c r="BP340" s="49">
        <v>0</v>
      </c>
      <c r="BQ340" s="48">
        <v>0</v>
      </c>
      <c r="BR340" s="49">
        <v>0</v>
      </c>
      <c r="BS340" s="48">
        <v>0</v>
      </c>
      <c r="BT340" s="49">
        <v>0</v>
      </c>
      <c r="BU340" s="48">
        <v>0</v>
      </c>
      <c r="BV340" s="49">
        <v>0</v>
      </c>
      <c r="BW340" s="48">
        <v>0</v>
      </c>
      <c r="BX340" s="49">
        <v>0</v>
      </c>
      <c r="BY340" s="48">
        <v>0</v>
      </c>
      <c r="BZ340" s="49">
        <v>0</v>
      </c>
      <c r="CA340" s="50">
        <v>0</v>
      </c>
      <c r="CB340" s="3"/>
      <c r="CC340" s="32"/>
      <c r="CD340" s="3"/>
      <c r="CE340" s="33"/>
      <c r="CF340" s="3"/>
      <c r="CG340" s="47">
        <v>0</v>
      </c>
      <c r="CH340" s="48">
        <v>0</v>
      </c>
      <c r="CI340" s="49">
        <v>0</v>
      </c>
      <c r="CJ340" s="48">
        <v>0</v>
      </c>
      <c r="CK340" s="49">
        <v>0</v>
      </c>
      <c r="CL340" s="48">
        <v>0</v>
      </c>
      <c r="CM340" s="49">
        <v>0</v>
      </c>
      <c r="CN340" s="48">
        <v>0</v>
      </c>
      <c r="CO340" s="49">
        <v>0</v>
      </c>
      <c r="CP340" s="48">
        <v>0</v>
      </c>
      <c r="CQ340" s="49">
        <v>0</v>
      </c>
      <c r="CR340" s="48">
        <v>0</v>
      </c>
      <c r="CS340" s="49">
        <v>0</v>
      </c>
      <c r="CT340" s="48">
        <v>0</v>
      </c>
      <c r="CU340" s="49">
        <v>0</v>
      </c>
      <c r="CV340" s="48">
        <v>0</v>
      </c>
      <c r="CW340" s="49">
        <v>0</v>
      </c>
      <c r="CX340" s="48">
        <v>0</v>
      </c>
      <c r="CY340" s="49">
        <v>0</v>
      </c>
      <c r="CZ340" s="48">
        <v>0</v>
      </c>
      <c r="DA340" s="49">
        <v>0</v>
      </c>
      <c r="DB340" s="48">
        <v>0</v>
      </c>
      <c r="DC340" s="49">
        <v>0</v>
      </c>
      <c r="DD340" s="48">
        <v>0</v>
      </c>
      <c r="DE340" s="49">
        <v>0</v>
      </c>
      <c r="DF340" s="48">
        <v>0</v>
      </c>
      <c r="DG340" s="49">
        <v>0</v>
      </c>
      <c r="DH340" s="48">
        <v>0</v>
      </c>
      <c r="DI340" s="49">
        <v>0</v>
      </c>
      <c r="DJ340" s="48">
        <v>0</v>
      </c>
      <c r="DK340" s="49">
        <v>0</v>
      </c>
      <c r="DL340" s="48">
        <v>0</v>
      </c>
      <c r="DM340" s="49">
        <v>0</v>
      </c>
      <c r="DN340" s="48">
        <v>0</v>
      </c>
      <c r="DO340" s="49">
        <v>0</v>
      </c>
      <c r="DP340" s="50">
        <v>0</v>
      </c>
      <c r="DQ340" s="3"/>
      <c r="DR340" s="34"/>
      <c r="DS340" s="3"/>
      <c r="DT340" s="47">
        <v>0</v>
      </c>
      <c r="DU340" s="48">
        <v>0</v>
      </c>
      <c r="DV340" s="49">
        <v>0</v>
      </c>
      <c r="DW340" s="48">
        <v>0</v>
      </c>
      <c r="DX340" s="49">
        <v>0</v>
      </c>
      <c r="DY340" s="48">
        <v>0</v>
      </c>
      <c r="DZ340" s="49">
        <v>0</v>
      </c>
      <c r="EA340" s="48">
        <v>0</v>
      </c>
      <c r="EB340" s="49">
        <v>0</v>
      </c>
      <c r="EC340" s="48">
        <v>0</v>
      </c>
      <c r="ED340" s="49">
        <v>0</v>
      </c>
      <c r="EE340" s="48">
        <v>0</v>
      </c>
      <c r="EF340" s="49">
        <v>0</v>
      </c>
      <c r="EG340" s="48">
        <v>0</v>
      </c>
      <c r="EH340" s="49">
        <v>0</v>
      </c>
      <c r="EI340" s="48">
        <v>0</v>
      </c>
      <c r="EJ340" s="49">
        <v>0</v>
      </c>
      <c r="EK340" s="48">
        <v>0</v>
      </c>
      <c r="EL340" s="49">
        <v>0</v>
      </c>
      <c r="EM340" s="48">
        <v>0</v>
      </c>
      <c r="EN340" s="49">
        <v>0</v>
      </c>
      <c r="EO340" s="48">
        <v>0</v>
      </c>
      <c r="EP340" s="49">
        <v>0</v>
      </c>
      <c r="EQ340" s="48">
        <v>0</v>
      </c>
      <c r="ER340" s="49">
        <v>0</v>
      </c>
      <c r="ES340" s="48">
        <v>0</v>
      </c>
      <c r="ET340" s="49">
        <v>0</v>
      </c>
      <c r="EU340" s="48">
        <v>0</v>
      </c>
      <c r="EV340" s="49">
        <v>0</v>
      </c>
      <c r="EW340" s="48">
        <v>0</v>
      </c>
      <c r="EX340" s="49">
        <v>0</v>
      </c>
      <c r="EY340" s="48">
        <v>0</v>
      </c>
      <c r="EZ340" s="49">
        <v>0</v>
      </c>
      <c r="FA340" s="48">
        <v>0</v>
      </c>
      <c r="FB340" s="49">
        <v>0</v>
      </c>
      <c r="FC340" s="50">
        <v>0</v>
      </c>
      <c r="FD340" s="3"/>
      <c r="FE340" s="35"/>
      <c r="FF340" s="3"/>
      <c r="FG340" s="36"/>
      <c r="FI340" s="51" t="b">
        <v>1</v>
      </c>
    </row>
    <row r="341" spans="1:165" hidden="1" outlineLevel="1">
      <c r="B341" s="59">
        <v>325</v>
      </c>
      <c r="C341" s="85" t="s">
        <v>94</v>
      </c>
      <c r="E341" s="61">
        <v>0</v>
      </c>
      <c r="F341" s="62">
        <v>0</v>
      </c>
      <c r="G341" s="63">
        <v>0</v>
      </c>
      <c r="H341" s="62">
        <v>0</v>
      </c>
      <c r="I341" s="63">
        <v>0</v>
      </c>
      <c r="J341" s="62">
        <v>0</v>
      </c>
      <c r="K341" s="63">
        <v>0</v>
      </c>
      <c r="L341" s="62">
        <v>0</v>
      </c>
      <c r="M341" s="63">
        <v>0</v>
      </c>
      <c r="N341" s="62">
        <v>0</v>
      </c>
      <c r="O341" s="63">
        <v>0</v>
      </c>
      <c r="P341" s="62">
        <v>0</v>
      </c>
      <c r="Q341" s="63">
        <v>0</v>
      </c>
      <c r="R341" s="62">
        <v>0</v>
      </c>
      <c r="S341" s="63">
        <v>0</v>
      </c>
      <c r="T341" s="62">
        <v>0</v>
      </c>
      <c r="U341" s="63">
        <v>0</v>
      </c>
      <c r="V341" s="62">
        <v>0</v>
      </c>
      <c r="W341" s="63">
        <v>0</v>
      </c>
      <c r="X341" s="62">
        <v>0</v>
      </c>
      <c r="Y341" s="63">
        <v>0</v>
      </c>
      <c r="Z341" s="62">
        <v>0</v>
      </c>
      <c r="AA341" s="63">
        <v>0</v>
      </c>
      <c r="AB341" s="62">
        <v>0</v>
      </c>
      <c r="AC341" s="63">
        <v>0</v>
      </c>
      <c r="AD341" s="62">
        <v>0</v>
      </c>
      <c r="AE341" s="63">
        <v>0</v>
      </c>
      <c r="AF341" s="62">
        <v>0</v>
      </c>
      <c r="AG341" s="63">
        <v>0</v>
      </c>
      <c r="AH341" s="62">
        <v>0</v>
      </c>
      <c r="AI341" s="63">
        <v>0</v>
      </c>
      <c r="AJ341" s="62">
        <v>0</v>
      </c>
      <c r="AK341" s="63">
        <v>0</v>
      </c>
      <c r="AL341" s="62">
        <v>0</v>
      </c>
      <c r="AM341" s="63">
        <v>0</v>
      </c>
      <c r="AN341" s="64">
        <v>0</v>
      </c>
      <c r="AO341" s="3"/>
      <c r="AP341" s="21"/>
      <c r="AQ341" s="3"/>
      <c r="AR341" s="61">
        <v>0</v>
      </c>
      <c r="AS341" s="62">
        <v>0</v>
      </c>
      <c r="AT341" s="63">
        <v>0</v>
      </c>
      <c r="AU341" s="62">
        <v>0</v>
      </c>
      <c r="AV341" s="63">
        <v>0</v>
      </c>
      <c r="AW341" s="62">
        <v>0</v>
      </c>
      <c r="AX341" s="63">
        <v>0</v>
      </c>
      <c r="AY341" s="62">
        <v>0</v>
      </c>
      <c r="AZ341" s="63">
        <v>0</v>
      </c>
      <c r="BA341" s="62">
        <v>0</v>
      </c>
      <c r="BB341" s="63">
        <v>0</v>
      </c>
      <c r="BC341" s="62">
        <v>0</v>
      </c>
      <c r="BD341" s="63">
        <v>0</v>
      </c>
      <c r="BE341" s="62">
        <v>0</v>
      </c>
      <c r="BF341" s="63">
        <v>0</v>
      </c>
      <c r="BG341" s="62">
        <v>0</v>
      </c>
      <c r="BH341" s="63">
        <v>0</v>
      </c>
      <c r="BI341" s="62">
        <v>0</v>
      </c>
      <c r="BJ341" s="63">
        <v>0</v>
      </c>
      <c r="BK341" s="62">
        <v>0</v>
      </c>
      <c r="BL341" s="63">
        <v>0</v>
      </c>
      <c r="BM341" s="62">
        <v>0</v>
      </c>
      <c r="BN341" s="63">
        <v>0</v>
      </c>
      <c r="BO341" s="62">
        <v>0</v>
      </c>
      <c r="BP341" s="63">
        <v>0</v>
      </c>
      <c r="BQ341" s="62">
        <v>0</v>
      </c>
      <c r="BR341" s="63">
        <v>0</v>
      </c>
      <c r="BS341" s="62">
        <v>0</v>
      </c>
      <c r="BT341" s="63">
        <v>0</v>
      </c>
      <c r="BU341" s="62">
        <v>0</v>
      </c>
      <c r="BV341" s="63">
        <v>0</v>
      </c>
      <c r="BW341" s="62">
        <v>0</v>
      </c>
      <c r="BX341" s="63">
        <v>0</v>
      </c>
      <c r="BY341" s="62">
        <v>0</v>
      </c>
      <c r="BZ341" s="63">
        <v>0</v>
      </c>
      <c r="CA341" s="64">
        <v>0</v>
      </c>
      <c r="CB341" s="3"/>
      <c r="CC341" s="32"/>
      <c r="CD341" s="3"/>
      <c r="CE341" s="33"/>
      <c r="CF341" s="3"/>
      <c r="CG341" s="61">
        <v>0</v>
      </c>
      <c r="CH341" s="62">
        <v>0</v>
      </c>
      <c r="CI341" s="63">
        <v>0</v>
      </c>
      <c r="CJ341" s="62">
        <v>0</v>
      </c>
      <c r="CK341" s="63">
        <v>0</v>
      </c>
      <c r="CL341" s="62">
        <v>0</v>
      </c>
      <c r="CM341" s="63">
        <v>0</v>
      </c>
      <c r="CN341" s="62">
        <v>0</v>
      </c>
      <c r="CO341" s="63">
        <v>0</v>
      </c>
      <c r="CP341" s="62">
        <v>0</v>
      </c>
      <c r="CQ341" s="63">
        <v>0</v>
      </c>
      <c r="CR341" s="62">
        <v>0</v>
      </c>
      <c r="CS341" s="63">
        <v>0</v>
      </c>
      <c r="CT341" s="62">
        <v>0</v>
      </c>
      <c r="CU341" s="63">
        <v>0</v>
      </c>
      <c r="CV341" s="62">
        <v>0</v>
      </c>
      <c r="CW341" s="63">
        <v>0</v>
      </c>
      <c r="CX341" s="62">
        <v>0</v>
      </c>
      <c r="CY341" s="63">
        <v>0</v>
      </c>
      <c r="CZ341" s="62">
        <v>0</v>
      </c>
      <c r="DA341" s="63">
        <v>0</v>
      </c>
      <c r="DB341" s="62">
        <v>0</v>
      </c>
      <c r="DC341" s="63">
        <v>0</v>
      </c>
      <c r="DD341" s="62">
        <v>0</v>
      </c>
      <c r="DE341" s="63">
        <v>0</v>
      </c>
      <c r="DF341" s="62">
        <v>0</v>
      </c>
      <c r="DG341" s="63">
        <v>0</v>
      </c>
      <c r="DH341" s="62">
        <v>0</v>
      </c>
      <c r="DI341" s="63">
        <v>0</v>
      </c>
      <c r="DJ341" s="62">
        <v>0</v>
      </c>
      <c r="DK341" s="63">
        <v>0</v>
      </c>
      <c r="DL341" s="62">
        <v>0</v>
      </c>
      <c r="DM341" s="63">
        <v>0</v>
      </c>
      <c r="DN341" s="62">
        <v>0</v>
      </c>
      <c r="DO341" s="63">
        <v>0</v>
      </c>
      <c r="DP341" s="64">
        <v>0</v>
      </c>
      <c r="DQ341" s="3"/>
      <c r="DR341" s="34"/>
      <c r="DS341" s="3"/>
      <c r="DT341" s="61">
        <v>0</v>
      </c>
      <c r="DU341" s="62">
        <v>0</v>
      </c>
      <c r="DV341" s="63">
        <v>0</v>
      </c>
      <c r="DW341" s="62">
        <v>0</v>
      </c>
      <c r="DX341" s="63">
        <v>0</v>
      </c>
      <c r="DY341" s="62">
        <v>0</v>
      </c>
      <c r="DZ341" s="63">
        <v>0</v>
      </c>
      <c r="EA341" s="62">
        <v>0</v>
      </c>
      <c r="EB341" s="63">
        <v>0</v>
      </c>
      <c r="EC341" s="62">
        <v>0</v>
      </c>
      <c r="ED341" s="63">
        <v>0</v>
      </c>
      <c r="EE341" s="62">
        <v>0</v>
      </c>
      <c r="EF341" s="63">
        <v>0</v>
      </c>
      <c r="EG341" s="62">
        <v>0</v>
      </c>
      <c r="EH341" s="63">
        <v>0</v>
      </c>
      <c r="EI341" s="62">
        <v>0</v>
      </c>
      <c r="EJ341" s="63">
        <v>0</v>
      </c>
      <c r="EK341" s="62">
        <v>0</v>
      </c>
      <c r="EL341" s="63">
        <v>0</v>
      </c>
      <c r="EM341" s="62">
        <v>0</v>
      </c>
      <c r="EN341" s="63">
        <v>0</v>
      </c>
      <c r="EO341" s="62">
        <v>0</v>
      </c>
      <c r="EP341" s="63">
        <v>0</v>
      </c>
      <c r="EQ341" s="62">
        <v>0</v>
      </c>
      <c r="ER341" s="63">
        <v>0</v>
      </c>
      <c r="ES341" s="62">
        <v>0</v>
      </c>
      <c r="ET341" s="63">
        <v>0</v>
      </c>
      <c r="EU341" s="62">
        <v>0</v>
      </c>
      <c r="EV341" s="63">
        <v>0</v>
      </c>
      <c r="EW341" s="62">
        <v>0</v>
      </c>
      <c r="EX341" s="63">
        <v>0</v>
      </c>
      <c r="EY341" s="62">
        <v>0</v>
      </c>
      <c r="EZ341" s="63">
        <v>0</v>
      </c>
      <c r="FA341" s="62">
        <v>0</v>
      </c>
      <c r="FB341" s="63">
        <v>0</v>
      </c>
      <c r="FC341" s="64">
        <v>0</v>
      </c>
      <c r="FD341" s="3"/>
      <c r="FE341" s="35"/>
      <c r="FF341" s="3"/>
      <c r="FG341" s="36"/>
      <c r="FI341" s="65" t="b">
        <v>1</v>
      </c>
    </row>
    <row r="342" spans="1:165" hidden="1" outlineLevel="1">
      <c r="B342" s="86">
        <v>326</v>
      </c>
      <c r="C342" s="87" t="s">
        <v>95</v>
      </c>
      <c r="E342" s="88">
        <v>0</v>
      </c>
      <c r="F342" s="89">
        <v>0</v>
      </c>
      <c r="G342" s="90">
        <v>0</v>
      </c>
      <c r="H342" s="89">
        <v>0</v>
      </c>
      <c r="I342" s="90">
        <v>0</v>
      </c>
      <c r="J342" s="89">
        <v>0</v>
      </c>
      <c r="K342" s="90">
        <v>0</v>
      </c>
      <c r="L342" s="89">
        <v>0</v>
      </c>
      <c r="M342" s="90">
        <v>0</v>
      </c>
      <c r="N342" s="89">
        <v>0</v>
      </c>
      <c r="O342" s="90">
        <v>0</v>
      </c>
      <c r="P342" s="89">
        <v>0</v>
      </c>
      <c r="Q342" s="90">
        <v>0</v>
      </c>
      <c r="R342" s="89">
        <v>0</v>
      </c>
      <c r="S342" s="90">
        <v>0</v>
      </c>
      <c r="T342" s="89">
        <v>0</v>
      </c>
      <c r="U342" s="90">
        <v>0</v>
      </c>
      <c r="V342" s="89">
        <v>0</v>
      </c>
      <c r="W342" s="90">
        <v>0</v>
      </c>
      <c r="X342" s="89">
        <v>0</v>
      </c>
      <c r="Y342" s="90">
        <v>0</v>
      </c>
      <c r="Z342" s="89">
        <v>0</v>
      </c>
      <c r="AA342" s="90">
        <v>0</v>
      </c>
      <c r="AB342" s="89">
        <v>0</v>
      </c>
      <c r="AC342" s="90">
        <v>0</v>
      </c>
      <c r="AD342" s="89">
        <v>0</v>
      </c>
      <c r="AE342" s="90">
        <v>0</v>
      </c>
      <c r="AF342" s="89">
        <v>0</v>
      </c>
      <c r="AG342" s="90">
        <v>0</v>
      </c>
      <c r="AH342" s="89">
        <v>0</v>
      </c>
      <c r="AI342" s="90">
        <v>0</v>
      </c>
      <c r="AJ342" s="89">
        <v>0</v>
      </c>
      <c r="AK342" s="90">
        <v>0</v>
      </c>
      <c r="AL342" s="89">
        <v>0</v>
      </c>
      <c r="AM342" s="90">
        <v>0</v>
      </c>
      <c r="AN342" s="91">
        <v>0</v>
      </c>
      <c r="AO342" s="3"/>
      <c r="AP342" s="21"/>
      <c r="AQ342" s="3"/>
      <c r="AR342" s="88">
        <v>0</v>
      </c>
      <c r="AS342" s="89">
        <v>0</v>
      </c>
      <c r="AT342" s="90">
        <v>0</v>
      </c>
      <c r="AU342" s="89">
        <v>0</v>
      </c>
      <c r="AV342" s="90">
        <v>0</v>
      </c>
      <c r="AW342" s="89">
        <v>0</v>
      </c>
      <c r="AX342" s="90">
        <v>0</v>
      </c>
      <c r="AY342" s="89">
        <v>0</v>
      </c>
      <c r="AZ342" s="90">
        <v>0</v>
      </c>
      <c r="BA342" s="89">
        <v>0</v>
      </c>
      <c r="BB342" s="90">
        <v>0</v>
      </c>
      <c r="BC342" s="89">
        <v>0</v>
      </c>
      <c r="BD342" s="90">
        <v>0</v>
      </c>
      <c r="BE342" s="89">
        <v>0</v>
      </c>
      <c r="BF342" s="90">
        <v>0</v>
      </c>
      <c r="BG342" s="89">
        <v>0</v>
      </c>
      <c r="BH342" s="90">
        <v>0</v>
      </c>
      <c r="BI342" s="89">
        <v>0</v>
      </c>
      <c r="BJ342" s="90">
        <v>0</v>
      </c>
      <c r="BK342" s="89">
        <v>0</v>
      </c>
      <c r="BL342" s="90">
        <v>0</v>
      </c>
      <c r="BM342" s="89">
        <v>0</v>
      </c>
      <c r="BN342" s="90">
        <v>0</v>
      </c>
      <c r="BO342" s="89">
        <v>0</v>
      </c>
      <c r="BP342" s="90">
        <v>0</v>
      </c>
      <c r="BQ342" s="89">
        <v>0</v>
      </c>
      <c r="BR342" s="90">
        <v>0</v>
      </c>
      <c r="BS342" s="89">
        <v>0</v>
      </c>
      <c r="BT342" s="90">
        <v>0</v>
      </c>
      <c r="BU342" s="89">
        <v>0</v>
      </c>
      <c r="BV342" s="90">
        <v>0</v>
      </c>
      <c r="BW342" s="89">
        <v>0</v>
      </c>
      <c r="BX342" s="90">
        <v>0</v>
      </c>
      <c r="BY342" s="89">
        <v>0</v>
      </c>
      <c r="BZ342" s="90">
        <v>0</v>
      </c>
      <c r="CA342" s="91">
        <v>0</v>
      </c>
      <c r="CB342" s="3"/>
      <c r="CC342" s="32"/>
      <c r="CD342" s="3"/>
      <c r="CE342" s="33"/>
      <c r="CF342" s="3"/>
      <c r="CG342" s="88">
        <v>0</v>
      </c>
      <c r="CH342" s="89">
        <v>0</v>
      </c>
      <c r="CI342" s="90">
        <v>0</v>
      </c>
      <c r="CJ342" s="89">
        <v>0</v>
      </c>
      <c r="CK342" s="90">
        <v>0</v>
      </c>
      <c r="CL342" s="89">
        <v>0</v>
      </c>
      <c r="CM342" s="90">
        <v>0</v>
      </c>
      <c r="CN342" s="89">
        <v>0</v>
      </c>
      <c r="CO342" s="90">
        <v>0</v>
      </c>
      <c r="CP342" s="89">
        <v>0</v>
      </c>
      <c r="CQ342" s="90">
        <v>0</v>
      </c>
      <c r="CR342" s="89">
        <v>0</v>
      </c>
      <c r="CS342" s="90">
        <v>0</v>
      </c>
      <c r="CT342" s="89">
        <v>0</v>
      </c>
      <c r="CU342" s="90">
        <v>0</v>
      </c>
      <c r="CV342" s="89">
        <v>0</v>
      </c>
      <c r="CW342" s="90">
        <v>0</v>
      </c>
      <c r="CX342" s="89">
        <v>0</v>
      </c>
      <c r="CY342" s="90">
        <v>0</v>
      </c>
      <c r="CZ342" s="89">
        <v>0</v>
      </c>
      <c r="DA342" s="90">
        <v>0</v>
      </c>
      <c r="DB342" s="89">
        <v>0</v>
      </c>
      <c r="DC342" s="90">
        <v>0</v>
      </c>
      <c r="DD342" s="89">
        <v>0</v>
      </c>
      <c r="DE342" s="90">
        <v>0</v>
      </c>
      <c r="DF342" s="89">
        <v>0</v>
      </c>
      <c r="DG342" s="90">
        <v>0</v>
      </c>
      <c r="DH342" s="89">
        <v>0</v>
      </c>
      <c r="DI342" s="90">
        <v>0</v>
      </c>
      <c r="DJ342" s="89">
        <v>0</v>
      </c>
      <c r="DK342" s="90">
        <v>0</v>
      </c>
      <c r="DL342" s="89">
        <v>0</v>
      </c>
      <c r="DM342" s="90">
        <v>0</v>
      </c>
      <c r="DN342" s="89">
        <v>0</v>
      </c>
      <c r="DO342" s="90">
        <v>0</v>
      </c>
      <c r="DP342" s="91">
        <v>0</v>
      </c>
      <c r="DQ342" s="3"/>
      <c r="DR342" s="34"/>
      <c r="DS342" s="3"/>
      <c r="DT342" s="88">
        <v>0</v>
      </c>
      <c r="DU342" s="89">
        <v>0</v>
      </c>
      <c r="DV342" s="90">
        <v>0</v>
      </c>
      <c r="DW342" s="89">
        <v>0</v>
      </c>
      <c r="DX342" s="90">
        <v>0</v>
      </c>
      <c r="DY342" s="89">
        <v>0</v>
      </c>
      <c r="DZ342" s="90">
        <v>0</v>
      </c>
      <c r="EA342" s="89">
        <v>0</v>
      </c>
      <c r="EB342" s="90">
        <v>0</v>
      </c>
      <c r="EC342" s="89">
        <v>0</v>
      </c>
      <c r="ED342" s="90">
        <v>0</v>
      </c>
      <c r="EE342" s="89">
        <v>0</v>
      </c>
      <c r="EF342" s="90">
        <v>0</v>
      </c>
      <c r="EG342" s="89">
        <v>0</v>
      </c>
      <c r="EH342" s="90">
        <v>0</v>
      </c>
      <c r="EI342" s="89">
        <v>0</v>
      </c>
      <c r="EJ342" s="90">
        <v>0</v>
      </c>
      <c r="EK342" s="89">
        <v>0</v>
      </c>
      <c r="EL342" s="90">
        <v>0</v>
      </c>
      <c r="EM342" s="89">
        <v>0</v>
      </c>
      <c r="EN342" s="90">
        <v>0</v>
      </c>
      <c r="EO342" s="89">
        <v>0</v>
      </c>
      <c r="EP342" s="90">
        <v>0</v>
      </c>
      <c r="EQ342" s="89">
        <v>0</v>
      </c>
      <c r="ER342" s="90">
        <v>0</v>
      </c>
      <c r="ES342" s="89">
        <v>0</v>
      </c>
      <c r="ET342" s="90">
        <v>0</v>
      </c>
      <c r="EU342" s="89">
        <v>0</v>
      </c>
      <c r="EV342" s="90">
        <v>0</v>
      </c>
      <c r="EW342" s="89">
        <v>0</v>
      </c>
      <c r="EX342" s="90">
        <v>0</v>
      </c>
      <c r="EY342" s="89">
        <v>0</v>
      </c>
      <c r="EZ342" s="90">
        <v>0</v>
      </c>
      <c r="FA342" s="89">
        <v>0</v>
      </c>
      <c r="FB342" s="90">
        <v>0</v>
      </c>
      <c r="FC342" s="91">
        <v>0</v>
      </c>
      <c r="FD342" s="3"/>
      <c r="FE342" s="35"/>
      <c r="FF342" s="3"/>
      <c r="FG342" s="36"/>
      <c r="FI342" s="92" t="b">
        <v>1</v>
      </c>
    </row>
    <row r="343" spans="1:165" hidden="1" outlineLevel="1">
      <c r="B343" s="38">
        <v>327</v>
      </c>
      <c r="C343" s="39" t="s">
        <v>96</v>
      </c>
      <c r="E343" s="40">
        <v>0</v>
      </c>
      <c r="F343" s="41">
        <v>0</v>
      </c>
      <c r="G343" s="42">
        <v>0</v>
      </c>
      <c r="H343" s="41">
        <v>0</v>
      </c>
      <c r="I343" s="42">
        <v>0</v>
      </c>
      <c r="J343" s="41">
        <v>0</v>
      </c>
      <c r="K343" s="42">
        <v>0</v>
      </c>
      <c r="L343" s="41">
        <v>0</v>
      </c>
      <c r="M343" s="42">
        <v>0</v>
      </c>
      <c r="N343" s="41">
        <v>0</v>
      </c>
      <c r="O343" s="42">
        <v>0</v>
      </c>
      <c r="P343" s="41">
        <v>0</v>
      </c>
      <c r="Q343" s="42">
        <v>0</v>
      </c>
      <c r="R343" s="41">
        <v>0</v>
      </c>
      <c r="S343" s="42">
        <v>0</v>
      </c>
      <c r="T343" s="41">
        <v>0</v>
      </c>
      <c r="U343" s="42">
        <v>0</v>
      </c>
      <c r="V343" s="41">
        <v>0</v>
      </c>
      <c r="W343" s="42">
        <v>0</v>
      </c>
      <c r="X343" s="41">
        <v>0</v>
      </c>
      <c r="Y343" s="42">
        <v>0</v>
      </c>
      <c r="Z343" s="41">
        <v>0</v>
      </c>
      <c r="AA343" s="42">
        <v>0</v>
      </c>
      <c r="AB343" s="41">
        <v>0</v>
      </c>
      <c r="AC343" s="42">
        <v>0</v>
      </c>
      <c r="AD343" s="41">
        <v>0</v>
      </c>
      <c r="AE343" s="42">
        <v>0</v>
      </c>
      <c r="AF343" s="41">
        <v>0</v>
      </c>
      <c r="AG343" s="42">
        <v>0</v>
      </c>
      <c r="AH343" s="41">
        <v>0</v>
      </c>
      <c r="AI343" s="42">
        <v>0</v>
      </c>
      <c r="AJ343" s="41">
        <v>0</v>
      </c>
      <c r="AK343" s="42">
        <v>0</v>
      </c>
      <c r="AL343" s="41">
        <v>0</v>
      </c>
      <c r="AM343" s="42">
        <v>0</v>
      </c>
      <c r="AN343" s="43">
        <v>0</v>
      </c>
      <c r="AO343" s="3"/>
      <c r="AP343" s="21"/>
      <c r="AQ343" s="3"/>
      <c r="AR343" s="40">
        <v>0</v>
      </c>
      <c r="AS343" s="41">
        <v>0</v>
      </c>
      <c r="AT343" s="42">
        <v>0</v>
      </c>
      <c r="AU343" s="41">
        <v>0</v>
      </c>
      <c r="AV343" s="42">
        <v>0</v>
      </c>
      <c r="AW343" s="41">
        <v>0</v>
      </c>
      <c r="AX343" s="42">
        <v>0</v>
      </c>
      <c r="AY343" s="41">
        <v>0</v>
      </c>
      <c r="AZ343" s="42">
        <v>0</v>
      </c>
      <c r="BA343" s="41">
        <v>0</v>
      </c>
      <c r="BB343" s="42">
        <v>0</v>
      </c>
      <c r="BC343" s="41">
        <v>0</v>
      </c>
      <c r="BD343" s="42">
        <v>0</v>
      </c>
      <c r="BE343" s="41">
        <v>0</v>
      </c>
      <c r="BF343" s="42">
        <v>0</v>
      </c>
      <c r="BG343" s="41">
        <v>0</v>
      </c>
      <c r="BH343" s="42">
        <v>0</v>
      </c>
      <c r="BI343" s="41">
        <v>0</v>
      </c>
      <c r="BJ343" s="42">
        <v>0</v>
      </c>
      <c r="BK343" s="41">
        <v>0</v>
      </c>
      <c r="BL343" s="42">
        <v>0</v>
      </c>
      <c r="BM343" s="41">
        <v>0</v>
      </c>
      <c r="BN343" s="42">
        <v>0</v>
      </c>
      <c r="BO343" s="41">
        <v>0</v>
      </c>
      <c r="BP343" s="42">
        <v>0</v>
      </c>
      <c r="BQ343" s="41">
        <v>0</v>
      </c>
      <c r="BR343" s="42">
        <v>0</v>
      </c>
      <c r="BS343" s="41">
        <v>0</v>
      </c>
      <c r="BT343" s="42">
        <v>0</v>
      </c>
      <c r="BU343" s="41">
        <v>0</v>
      </c>
      <c r="BV343" s="42">
        <v>0</v>
      </c>
      <c r="BW343" s="41">
        <v>0</v>
      </c>
      <c r="BX343" s="42">
        <v>0</v>
      </c>
      <c r="BY343" s="41">
        <v>0</v>
      </c>
      <c r="BZ343" s="42">
        <v>0</v>
      </c>
      <c r="CA343" s="43">
        <v>0</v>
      </c>
      <c r="CB343" s="3"/>
      <c r="CC343" s="32"/>
      <c r="CD343" s="3"/>
      <c r="CE343" s="33"/>
      <c r="CF343" s="3"/>
      <c r="CG343" s="40">
        <v>0</v>
      </c>
      <c r="CH343" s="41">
        <v>0</v>
      </c>
      <c r="CI343" s="42">
        <v>0</v>
      </c>
      <c r="CJ343" s="41">
        <v>0</v>
      </c>
      <c r="CK343" s="42">
        <v>0</v>
      </c>
      <c r="CL343" s="41">
        <v>0</v>
      </c>
      <c r="CM343" s="42">
        <v>0</v>
      </c>
      <c r="CN343" s="41">
        <v>0</v>
      </c>
      <c r="CO343" s="42">
        <v>0</v>
      </c>
      <c r="CP343" s="41">
        <v>0</v>
      </c>
      <c r="CQ343" s="42">
        <v>0</v>
      </c>
      <c r="CR343" s="41">
        <v>0</v>
      </c>
      <c r="CS343" s="42">
        <v>0</v>
      </c>
      <c r="CT343" s="41">
        <v>0</v>
      </c>
      <c r="CU343" s="42">
        <v>0</v>
      </c>
      <c r="CV343" s="41">
        <v>0</v>
      </c>
      <c r="CW343" s="42">
        <v>0</v>
      </c>
      <c r="CX343" s="41">
        <v>0</v>
      </c>
      <c r="CY343" s="42">
        <v>0</v>
      </c>
      <c r="CZ343" s="41">
        <v>0</v>
      </c>
      <c r="DA343" s="42">
        <v>0</v>
      </c>
      <c r="DB343" s="41">
        <v>0</v>
      </c>
      <c r="DC343" s="42">
        <v>0</v>
      </c>
      <c r="DD343" s="41">
        <v>0</v>
      </c>
      <c r="DE343" s="42">
        <v>0</v>
      </c>
      <c r="DF343" s="41">
        <v>0</v>
      </c>
      <c r="DG343" s="42">
        <v>0</v>
      </c>
      <c r="DH343" s="41">
        <v>0</v>
      </c>
      <c r="DI343" s="42">
        <v>0</v>
      </c>
      <c r="DJ343" s="41">
        <v>0</v>
      </c>
      <c r="DK343" s="42">
        <v>0</v>
      </c>
      <c r="DL343" s="41">
        <v>0</v>
      </c>
      <c r="DM343" s="42">
        <v>0</v>
      </c>
      <c r="DN343" s="41">
        <v>0</v>
      </c>
      <c r="DO343" s="42">
        <v>0</v>
      </c>
      <c r="DP343" s="43">
        <v>0</v>
      </c>
      <c r="DQ343" s="3"/>
      <c r="DR343" s="34"/>
      <c r="DS343" s="3"/>
      <c r="DT343" s="40">
        <v>0</v>
      </c>
      <c r="DU343" s="41">
        <v>0</v>
      </c>
      <c r="DV343" s="42">
        <v>0</v>
      </c>
      <c r="DW343" s="41">
        <v>0</v>
      </c>
      <c r="DX343" s="42">
        <v>0</v>
      </c>
      <c r="DY343" s="41">
        <v>0</v>
      </c>
      <c r="DZ343" s="42">
        <v>0</v>
      </c>
      <c r="EA343" s="41">
        <v>0</v>
      </c>
      <c r="EB343" s="42">
        <v>0</v>
      </c>
      <c r="EC343" s="41">
        <v>0</v>
      </c>
      <c r="ED343" s="42">
        <v>0</v>
      </c>
      <c r="EE343" s="41">
        <v>0</v>
      </c>
      <c r="EF343" s="42">
        <v>0</v>
      </c>
      <c r="EG343" s="41">
        <v>0</v>
      </c>
      <c r="EH343" s="42">
        <v>0</v>
      </c>
      <c r="EI343" s="41">
        <v>0</v>
      </c>
      <c r="EJ343" s="42">
        <v>0</v>
      </c>
      <c r="EK343" s="41">
        <v>0</v>
      </c>
      <c r="EL343" s="42">
        <v>0</v>
      </c>
      <c r="EM343" s="41">
        <v>0</v>
      </c>
      <c r="EN343" s="42">
        <v>0</v>
      </c>
      <c r="EO343" s="41">
        <v>0</v>
      </c>
      <c r="EP343" s="42">
        <v>0</v>
      </c>
      <c r="EQ343" s="41">
        <v>0</v>
      </c>
      <c r="ER343" s="42">
        <v>0</v>
      </c>
      <c r="ES343" s="41">
        <v>0</v>
      </c>
      <c r="ET343" s="42">
        <v>0</v>
      </c>
      <c r="EU343" s="41">
        <v>0</v>
      </c>
      <c r="EV343" s="42">
        <v>0</v>
      </c>
      <c r="EW343" s="41">
        <v>0</v>
      </c>
      <c r="EX343" s="42">
        <v>0</v>
      </c>
      <c r="EY343" s="41">
        <v>0</v>
      </c>
      <c r="EZ343" s="42">
        <v>0</v>
      </c>
      <c r="FA343" s="41">
        <v>0</v>
      </c>
      <c r="FB343" s="42">
        <v>0</v>
      </c>
      <c r="FC343" s="43">
        <v>0</v>
      </c>
      <c r="FD343" s="3"/>
      <c r="FE343" s="35"/>
      <c r="FF343" s="3"/>
      <c r="FG343" s="36"/>
      <c r="FI343" s="44" t="b">
        <v>1</v>
      </c>
    </row>
    <row r="344" spans="1:165" hidden="1" outlineLevel="1">
      <c r="B344" s="75">
        <v>328</v>
      </c>
      <c r="C344" s="83" t="s">
        <v>97</v>
      </c>
      <c r="E344" s="77">
        <v>0</v>
      </c>
      <c r="F344" s="78">
        <v>0</v>
      </c>
      <c r="G344" s="79">
        <v>0</v>
      </c>
      <c r="H344" s="78">
        <v>0</v>
      </c>
      <c r="I344" s="79">
        <v>0</v>
      </c>
      <c r="J344" s="78">
        <v>0</v>
      </c>
      <c r="K344" s="79">
        <v>0</v>
      </c>
      <c r="L344" s="78">
        <v>0</v>
      </c>
      <c r="M344" s="79">
        <v>0</v>
      </c>
      <c r="N344" s="78">
        <v>0</v>
      </c>
      <c r="O344" s="79">
        <v>0</v>
      </c>
      <c r="P344" s="78">
        <v>0</v>
      </c>
      <c r="Q344" s="79">
        <v>0</v>
      </c>
      <c r="R344" s="78">
        <v>0</v>
      </c>
      <c r="S344" s="79">
        <v>0</v>
      </c>
      <c r="T344" s="78">
        <v>0</v>
      </c>
      <c r="U344" s="79">
        <v>0</v>
      </c>
      <c r="V344" s="78">
        <v>0</v>
      </c>
      <c r="W344" s="79">
        <v>0</v>
      </c>
      <c r="X344" s="78">
        <v>0</v>
      </c>
      <c r="Y344" s="79">
        <v>0</v>
      </c>
      <c r="Z344" s="78">
        <v>0</v>
      </c>
      <c r="AA344" s="79">
        <v>0</v>
      </c>
      <c r="AB344" s="78">
        <v>0</v>
      </c>
      <c r="AC344" s="79">
        <v>0</v>
      </c>
      <c r="AD344" s="78">
        <v>0</v>
      </c>
      <c r="AE344" s="79">
        <v>0</v>
      </c>
      <c r="AF344" s="78">
        <v>0</v>
      </c>
      <c r="AG344" s="79">
        <v>0</v>
      </c>
      <c r="AH344" s="78">
        <v>0</v>
      </c>
      <c r="AI344" s="79">
        <v>0</v>
      </c>
      <c r="AJ344" s="78">
        <v>0</v>
      </c>
      <c r="AK344" s="79">
        <v>0</v>
      </c>
      <c r="AL344" s="78">
        <v>0</v>
      </c>
      <c r="AM344" s="79">
        <v>0</v>
      </c>
      <c r="AN344" s="80">
        <v>0</v>
      </c>
      <c r="AO344" s="3"/>
      <c r="AP344" s="21"/>
      <c r="AQ344" s="3"/>
      <c r="AR344" s="77">
        <v>0</v>
      </c>
      <c r="AS344" s="78">
        <v>0</v>
      </c>
      <c r="AT344" s="79">
        <v>0</v>
      </c>
      <c r="AU344" s="78">
        <v>0</v>
      </c>
      <c r="AV344" s="79">
        <v>0</v>
      </c>
      <c r="AW344" s="78">
        <v>0</v>
      </c>
      <c r="AX344" s="79">
        <v>0</v>
      </c>
      <c r="AY344" s="78">
        <v>0</v>
      </c>
      <c r="AZ344" s="79">
        <v>0</v>
      </c>
      <c r="BA344" s="78">
        <v>0</v>
      </c>
      <c r="BB344" s="79">
        <v>0</v>
      </c>
      <c r="BC344" s="78">
        <v>0</v>
      </c>
      <c r="BD344" s="79">
        <v>0</v>
      </c>
      <c r="BE344" s="78">
        <v>0</v>
      </c>
      <c r="BF344" s="79">
        <v>0</v>
      </c>
      <c r="BG344" s="78">
        <v>0</v>
      </c>
      <c r="BH344" s="79">
        <v>0</v>
      </c>
      <c r="BI344" s="78">
        <v>0</v>
      </c>
      <c r="BJ344" s="79">
        <v>0</v>
      </c>
      <c r="BK344" s="78">
        <v>0</v>
      </c>
      <c r="BL344" s="79">
        <v>0</v>
      </c>
      <c r="BM344" s="78">
        <v>0</v>
      </c>
      <c r="BN344" s="79">
        <v>0</v>
      </c>
      <c r="BO344" s="78">
        <v>0</v>
      </c>
      <c r="BP344" s="79">
        <v>0</v>
      </c>
      <c r="BQ344" s="78">
        <v>0</v>
      </c>
      <c r="BR344" s="79">
        <v>0</v>
      </c>
      <c r="BS344" s="78">
        <v>0</v>
      </c>
      <c r="BT344" s="79">
        <v>0</v>
      </c>
      <c r="BU344" s="78">
        <v>0</v>
      </c>
      <c r="BV344" s="79">
        <v>0</v>
      </c>
      <c r="BW344" s="78">
        <v>0</v>
      </c>
      <c r="BX344" s="79">
        <v>0</v>
      </c>
      <c r="BY344" s="78">
        <v>0</v>
      </c>
      <c r="BZ344" s="79">
        <v>0</v>
      </c>
      <c r="CA344" s="80">
        <v>0</v>
      </c>
      <c r="CB344" s="3"/>
      <c r="CC344" s="32"/>
      <c r="CD344" s="3"/>
      <c r="CE344" s="33"/>
      <c r="CF344" s="3"/>
      <c r="CG344" s="77">
        <v>0</v>
      </c>
      <c r="CH344" s="78">
        <v>0</v>
      </c>
      <c r="CI344" s="79">
        <v>0</v>
      </c>
      <c r="CJ344" s="78">
        <v>0</v>
      </c>
      <c r="CK344" s="79">
        <v>0</v>
      </c>
      <c r="CL344" s="78">
        <v>0</v>
      </c>
      <c r="CM344" s="79">
        <v>0</v>
      </c>
      <c r="CN344" s="78">
        <v>0</v>
      </c>
      <c r="CO344" s="79">
        <v>0</v>
      </c>
      <c r="CP344" s="78">
        <v>0</v>
      </c>
      <c r="CQ344" s="79">
        <v>0</v>
      </c>
      <c r="CR344" s="78">
        <v>0</v>
      </c>
      <c r="CS344" s="79">
        <v>0</v>
      </c>
      <c r="CT344" s="78">
        <v>0</v>
      </c>
      <c r="CU344" s="79">
        <v>0</v>
      </c>
      <c r="CV344" s="78">
        <v>0</v>
      </c>
      <c r="CW344" s="79">
        <v>0</v>
      </c>
      <c r="CX344" s="78">
        <v>0</v>
      </c>
      <c r="CY344" s="79">
        <v>0</v>
      </c>
      <c r="CZ344" s="78">
        <v>0</v>
      </c>
      <c r="DA344" s="79">
        <v>0</v>
      </c>
      <c r="DB344" s="78">
        <v>0</v>
      </c>
      <c r="DC344" s="79">
        <v>0</v>
      </c>
      <c r="DD344" s="78">
        <v>0</v>
      </c>
      <c r="DE344" s="79">
        <v>0</v>
      </c>
      <c r="DF344" s="78">
        <v>0</v>
      </c>
      <c r="DG344" s="79">
        <v>0</v>
      </c>
      <c r="DH344" s="78">
        <v>0</v>
      </c>
      <c r="DI344" s="79">
        <v>0</v>
      </c>
      <c r="DJ344" s="78">
        <v>0</v>
      </c>
      <c r="DK344" s="79">
        <v>0</v>
      </c>
      <c r="DL344" s="78">
        <v>0</v>
      </c>
      <c r="DM344" s="79">
        <v>0</v>
      </c>
      <c r="DN344" s="78">
        <v>0</v>
      </c>
      <c r="DO344" s="79">
        <v>0</v>
      </c>
      <c r="DP344" s="80">
        <v>0</v>
      </c>
      <c r="DQ344" s="3"/>
      <c r="DR344" s="34"/>
      <c r="DS344" s="3"/>
      <c r="DT344" s="77">
        <v>0</v>
      </c>
      <c r="DU344" s="78">
        <v>0</v>
      </c>
      <c r="DV344" s="79">
        <v>0</v>
      </c>
      <c r="DW344" s="78">
        <v>0</v>
      </c>
      <c r="DX344" s="79">
        <v>0</v>
      </c>
      <c r="DY344" s="78">
        <v>0</v>
      </c>
      <c r="DZ344" s="79">
        <v>0</v>
      </c>
      <c r="EA344" s="78">
        <v>0</v>
      </c>
      <c r="EB344" s="79">
        <v>0</v>
      </c>
      <c r="EC344" s="78">
        <v>0</v>
      </c>
      <c r="ED344" s="79">
        <v>0</v>
      </c>
      <c r="EE344" s="78">
        <v>0</v>
      </c>
      <c r="EF344" s="79">
        <v>0</v>
      </c>
      <c r="EG344" s="78">
        <v>0</v>
      </c>
      <c r="EH344" s="79">
        <v>0</v>
      </c>
      <c r="EI344" s="78">
        <v>0</v>
      </c>
      <c r="EJ344" s="79">
        <v>0</v>
      </c>
      <c r="EK344" s="78">
        <v>0</v>
      </c>
      <c r="EL344" s="79">
        <v>0</v>
      </c>
      <c r="EM344" s="78">
        <v>0</v>
      </c>
      <c r="EN344" s="79">
        <v>0</v>
      </c>
      <c r="EO344" s="78">
        <v>0</v>
      </c>
      <c r="EP344" s="79">
        <v>0</v>
      </c>
      <c r="EQ344" s="78">
        <v>0</v>
      </c>
      <c r="ER344" s="79">
        <v>0</v>
      </c>
      <c r="ES344" s="78">
        <v>0</v>
      </c>
      <c r="ET344" s="79">
        <v>0</v>
      </c>
      <c r="EU344" s="78">
        <v>0</v>
      </c>
      <c r="EV344" s="79">
        <v>0</v>
      </c>
      <c r="EW344" s="78">
        <v>0</v>
      </c>
      <c r="EX344" s="79">
        <v>0</v>
      </c>
      <c r="EY344" s="78">
        <v>0</v>
      </c>
      <c r="EZ344" s="79">
        <v>0</v>
      </c>
      <c r="FA344" s="78">
        <v>0</v>
      </c>
      <c r="FB344" s="79">
        <v>0</v>
      </c>
      <c r="FC344" s="80">
        <v>0</v>
      </c>
      <c r="FD344" s="3"/>
      <c r="FE344" s="35"/>
      <c r="FF344" s="3"/>
      <c r="FG344" s="36"/>
      <c r="FI344" s="81" t="b">
        <v>1</v>
      </c>
    </row>
    <row r="345" spans="1:165">
      <c r="B345" s="93" t="s">
        <v>106</v>
      </c>
      <c r="C345" s="94"/>
      <c r="E345" s="95">
        <v>0</v>
      </c>
      <c r="F345" s="95">
        <v>12613573</v>
      </c>
      <c r="G345" s="95">
        <v>12457561</v>
      </c>
      <c r="H345" s="95">
        <v>12457561</v>
      </c>
      <c r="I345" s="95">
        <v>12457561</v>
      </c>
      <c r="J345" s="95">
        <v>12457561</v>
      </c>
      <c r="K345" s="95">
        <v>12451920</v>
      </c>
      <c r="L345" s="95">
        <v>12451920</v>
      </c>
      <c r="M345" s="95">
        <v>12451363</v>
      </c>
      <c r="N345" s="95">
        <v>12361972</v>
      </c>
      <c r="O345" s="95">
        <v>12345242</v>
      </c>
      <c r="P345" s="95">
        <v>12148007</v>
      </c>
      <c r="Q345" s="95">
        <v>10646896</v>
      </c>
      <c r="R345" s="95">
        <v>7197427</v>
      </c>
      <c r="S345" s="95">
        <v>7177438</v>
      </c>
      <c r="T345" s="95">
        <v>6580063</v>
      </c>
      <c r="U345" s="95">
        <v>6475360</v>
      </c>
      <c r="V345" s="95">
        <v>4038187</v>
      </c>
      <c r="W345" s="95">
        <v>2285586</v>
      </c>
      <c r="X345" s="95">
        <v>2240255</v>
      </c>
      <c r="Y345" s="95">
        <v>43807</v>
      </c>
      <c r="Z345" s="95">
        <v>0</v>
      </c>
      <c r="AA345" s="95">
        <v>0</v>
      </c>
      <c r="AB345" s="95">
        <v>0</v>
      </c>
      <c r="AC345" s="95">
        <v>0</v>
      </c>
      <c r="AD345" s="95">
        <v>0</v>
      </c>
      <c r="AE345" s="95">
        <v>0</v>
      </c>
      <c r="AF345" s="95">
        <v>0</v>
      </c>
      <c r="AG345" s="95">
        <v>0</v>
      </c>
      <c r="AH345" s="95">
        <v>0</v>
      </c>
      <c r="AI345" s="95">
        <v>0</v>
      </c>
      <c r="AJ345" s="95">
        <v>0</v>
      </c>
      <c r="AK345" s="95">
        <v>0</v>
      </c>
      <c r="AL345" s="95">
        <v>0</v>
      </c>
      <c r="AM345" s="95">
        <v>0</v>
      </c>
      <c r="AN345" s="95">
        <v>0</v>
      </c>
      <c r="AO345" s="3"/>
      <c r="AP345" s="21"/>
      <c r="AQ345" s="3"/>
      <c r="AR345" s="95">
        <v>0</v>
      </c>
      <c r="AS345" s="95">
        <v>1964</v>
      </c>
      <c r="AT345" s="95">
        <v>1932</v>
      </c>
      <c r="AU345" s="95">
        <v>1932</v>
      </c>
      <c r="AV345" s="95">
        <v>1932</v>
      </c>
      <c r="AW345" s="95">
        <v>1932</v>
      </c>
      <c r="AX345" s="95">
        <v>1932</v>
      </c>
      <c r="AY345" s="95">
        <v>1932</v>
      </c>
      <c r="AZ345" s="95">
        <v>1932</v>
      </c>
      <c r="BA345" s="95">
        <v>1928</v>
      </c>
      <c r="BB345" s="95">
        <v>1927</v>
      </c>
      <c r="BC345" s="95">
        <v>1897</v>
      </c>
      <c r="BD345" s="95">
        <v>1596</v>
      </c>
      <c r="BE345" s="95">
        <v>1097</v>
      </c>
      <c r="BF345" s="95">
        <v>1097</v>
      </c>
      <c r="BG345" s="95">
        <v>1023</v>
      </c>
      <c r="BH345" s="95">
        <v>969</v>
      </c>
      <c r="BI345" s="95">
        <v>804</v>
      </c>
      <c r="BJ345" s="95">
        <v>694</v>
      </c>
      <c r="BK345" s="95">
        <v>647</v>
      </c>
      <c r="BL345" s="95">
        <v>41</v>
      </c>
      <c r="BM345" s="95">
        <v>0</v>
      </c>
      <c r="BN345" s="95">
        <v>0</v>
      </c>
      <c r="BO345" s="95">
        <v>0</v>
      </c>
      <c r="BP345" s="95">
        <v>0</v>
      </c>
      <c r="BQ345" s="95">
        <v>0</v>
      </c>
      <c r="BR345" s="95">
        <v>0</v>
      </c>
      <c r="BS345" s="95">
        <v>0</v>
      </c>
      <c r="BT345" s="95">
        <v>0</v>
      </c>
      <c r="BU345" s="95">
        <v>0</v>
      </c>
      <c r="BV345" s="95">
        <v>0</v>
      </c>
      <c r="BW345" s="95">
        <v>0</v>
      </c>
      <c r="BX345" s="95">
        <v>0</v>
      </c>
      <c r="BY345" s="95">
        <v>0</v>
      </c>
      <c r="BZ345" s="95">
        <v>0</v>
      </c>
      <c r="CA345" s="95">
        <v>0</v>
      </c>
      <c r="CB345" s="3"/>
      <c r="CC345" s="32"/>
      <c r="CD345" s="3"/>
      <c r="CE345" s="33"/>
      <c r="CF345" s="3"/>
      <c r="CG345" s="95">
        <v>0</v>
      </c>
      <c r="CH345" s="95">
        <v>11655462</v>
      </c>
      <c r="CI345" s="95">
        <v>11531862</v>
      </c>
      <c r="CJ345" s="95">
        <v>11531862</v>
      </c>
      <c r="CK345" s="95">
        <v>11531862</v>
      </c>
      <c r="CL345" s="95">
        <v>11531862</v>
      </c>
      <c r="CM345" s="95">
        <v>11527393</v>
      </c>
      <c r="CN345" s="95">
        <v>11527393</v>
      </c>
      <c r="CO345" s="95">
        <v>11526732</v>
      </c>
      <c r="CP345" s="95">
        <v>11455911</v>
      </c>
      <c r="CQ345" s="95">
        <v>11436110</v>
      </c>
      <c r="CR345" s="95">
        <v>11263493</v>
      </c>
      <c r="CS345" s="95">
        <v>10073876</v>
      </c>
      <c r="CT345" s="95">
        <v>7341034</v>
      </c>
      <c r="CU345" s="95">
        <v>7317374</v>
      </c>
      <c r="CV345" s="95">
        <v>6646510</v>
      </c>
      <c r="CW345" s="95">
        <v>6567265</v>
      </c>
      <c r="CX345" s="95">
        <v>3690007</v>
      </c>
      <c r="CY345" s="95">
        <v>1615551</v>
      </c>
      <c r="CZ345" s="95">
        <v>1572284</v>
      </c>
      <c r="DA345" s="95">
        <v>34706</v>
      </c>
      <c r="DB345" s="95">
        <v>0</v>
      </c>
      <c r="DC345" s="95">
        <v>0</v>
      </c>
      <c r="DD345" s="95">
        <v>0</v>
      </c>
      <c r="DE345" s="95">
        <v>0</v>
      </c>
      <c r="DF345" s="95">
        <v>0</v>
      </c>
      <c r="DG345" s="95">
        <v>0</v>
      </c>
      <c r="DH345" s="95">
        <v>0</v>
      </c>
      <c r="DI345" s="95">
        <v>0</v>
      </c>
      <c r="DJ345" s="95">
        <v>0</v>
      </c>
      <c r="DK345" s="95">
        <v>0</v>
      </c>
      <c r="DL345" s="95">
        <v>0</v>
      </c>
      <c r="DM345" s="95">
        <v>0</v>
      </c>
      <c r="DN345" s="95">
        <v>0</v>
      </c>
      <c r="DO345" s="95">
        <v>0</v>
      </c>
      <c r="DP345" s="95">
        <v>0</v>
      </c>
      <c r="DQ345" s="3"/>
      <c r="DR345" s="34"/>
      <c r="DS345" s="3"/>
      <c r="DT345" s="95">
        <v>0</v>
      </c>
      <c r="DU345" s="95">
        <v>1628</v>
      </c>
      <c r="DV345" s="95">
        <v>1604</v>
      </c>
      <c r="DW345" s="95">
        <v>1604</v>
      </c>
      <c r="DX345" s="95">
        <v>1604</v>
      </c>
      <c r="DY345" s="95">
        <v>1604</v>
      </c>
      <c r="DZ345" s="95">
        <v>1603</v>
      </c>
      <c r="EA345" s="95">
        <v>1603</v>
      </c>
      <c r="EB345" s="95">
        <v>1603</v>
      </c>
      <c r="EC345" s="95">
        <v>1600</v>
      </c>
      <c r="ED345" s="95">
        <v>1599</v>
      </c>
      <c r="EE345" s="95">
        <v>1571</v>
      </c>
      <c r="EF345" s="95">
        <v>1333</v>
      </c>
      <c r="EG345" s="95">
        <v>938</v>
      </c>
      <c r="EH345" s="95">
        <v>938</v>
      </c>
      <c r="EI345" s="95">
        <v>867</v>
      </c>
      <c r="EJ345" s="95">
        <v>826</v>
      </c>
      <c r="EK345" s="95">
        <v>635</v>
      </c>
      <c r="EL345" s="95">
        <v>505</v>
      </c>
      <c r="EM345" s="95">
        <v>457</v>
      </c>
      <c r="EN345" s="95">
        <v>33</v>
      </c>
      <c r="EO345" s="95">
        <v>0</v>
      </c>
      <c r="EP345" s="95">
        <v>0</v>
      </c>
      <c r="EQ345" s="95">
        <v>0</v>
      </c>
      <c r="ER345" s="95">
        <v>0</v>
      </c>
      <c r="ES345" s="95">
        <v>0</v>
      </c>
      <c r="ET345" s="95">
        <v>0</v>
      </c>
      <c r="EU345" s="95">
        <v>0</v>
      </c>
      <c r="EV345" s="95">
        <v>0</v>
      </c>
      <c r="EW345" s="95">
        <v>0</v>
      </c>
      <c r="EX345" s="95">
        <v>0</v>
      </c>
      <c r="EY345" s="95">
        <v>0</v>
      </c>
      <c r="EZ345" s="95">
        <v>0</v>
      </c>
      <c r="FA345" s="95">
        <v>0</v>
      </c>
      <c r="FB345" s="95">
        <v>0</v>
      </c>
      <c r="FC345" s="95">
        <v>0</v>
      </c>
      <c r="FD345" s="3"/>
      <c r="FE345" s="35"/>
      <c r="FF345" s="3"/>
      <c r="FG345" s="36"/>
      <c r="FI345" s="95"/>
    </row>
    <row r="346" spans="1:165" ht="4.9000000000000004" customHeight="1">
      <c r="B346" s="96"/>
      <c r="C346" s="96"/>
      <c r="E346" s="97"/>
      <c r="F346" s="97"/>
      <c r="G346" s="97"/>
      <c r="H346" s="97"/>
      <c r="I346" s="97"/>
      <c r="J346" s="97"/>
      <c r="K346" s="97"/>
      <c r="L346" s="97"/>
      <c r="M346" s="97"/>
      <c r="N346" s="97"/>
      <c r="O346" s="97"/>
      <c r="P346" s="97"/>
      <c r="Q346" s="97"/>
      <c r="R346" s="97"/>
      <c r="S346" s="97"/>
      <c r="T346" s="97"/>
      <c r="U346" s="97"/>
      <c r="V346" s="97"/>
      <c r="W346" s="97"/>
      <c r="X346" s="97"/>
      <c r="Y346" s="97"/>
      <c r="Z346" s="97"/>
      <c r="AA346" s="97"/>
      <c r="AB346" s="97"/>
      <c r="AC346" s="97"/>
      <c r="AD346" s="97"/>
      <c r="AE346" s="97"/>
      <c r="AF346" s="97"/>
      <c r="AG346" s="97"/>
      <c r="AH346" s="97"/>
      <c r="AI346" s="97"/>
      <c r="AJ346" s="97"/>
      <c r="AK346" s="97"/>
      <c r="AL346" s="97"/>
      <c r="AM346" s="97"/>
      <c r="AN346" s="97"/>
      <c r="AO346" s="3"/>
      <c r="AP346" s="21"/>
      <c r="AQ346" s="3"/>
      <c r="AR346" s="97"/>
      <c r="AS346" s="97"/>
      <c r="AT346" s="97"/>
      <c r="AU346" s="97"/>
      <c r="AV346" s="97"/>
      <c r="AW346" s="97"/>
      <c r="AX346" s="97"/>
      <c r="AY346" s="97"/>
      <c r="AZ346" s="97"/>
      <c r="BA346" s="97"/>
      <c r="BB346" s="97"/>
      <c r="BC346" s="97"/>
      <c r="BD346" s="97"/>
      <c r="BE346" s="97"/>
      <c r="BF346" s="97"/>
      <c r="BG346" s="97"/>
      <c r="BH346" s="97"/>
      <c r="BI346" s="97"/>
      <c r="BJ346" s="97"/>
      <c r="BK346" s="97"/>
      <c r="BL346" s="97"/>
      <c r="BM346" s="97"/>
      <c r="BN346" s="97"/>
      <c r="BO346" s="97"/>
      <c r="BP346" s="97"/>
      <c r="BQ346" s="97"/>
      <c r="BR346" s="97"/>
      <c r="BS346" s="97"/>
      <c r="BT346" s="97"/>
      <c r="BU346" s="97"/>
      <c r="BV346" s="97"/>
      <c r="BW346" s="97"/>
      <c r="BX346" s="97"/>
      <c r="BY346" s="97"/>
      <c r="BZ346" s="97"/>
      <c r="CA346" s="97"/>
      <c r="CB346" s="3"/>
      <c r="CC346" s="32"/>
      <c r="CD346" s="3"/>
      <c r="CE346" s="33"/>
      <c r="CF346" s="3"/>
      <c r="CG346" s="97"/>
      <c r="CH346" s="97"/>
      <c r="CI346" s="97"/>
      <c r="CJ346" s="97"/>
      <c r="CK346" s="97"/>
      <c r="CL346" s="97"/>
      <c r="CM346" s="97"/>
      <c r="CN346" s="97"/>
      <c r="CO346" s="97"/>
      <c r="CP346" s="97"/>
      <c r="CQ346" s="97"/>
      <c r="CR346" s="97"/>
      <c r="CS346" s="97"/>
      <c r="CT346" s="97"/>
      <c r="CU346" s="97"/>
      <c r="CV346" s="97"/>
      <c r="CW346" s="97"/>
      <c r="CX346" s="97"/>
      <c r="CY346" s="97"/>
      <c r="CZ346" s="97"/>
      <c r="DA346" s="97"/>
      <c r="DB346" s="97"/>
      <c r="DC346" s="97"/>
      <c r="DD346" s="97"/>
      <c r="DE346" s="97"/>
      <c r="DF346" s="97"/>
      <c r="DG346" s="97"/>
      <c r="DH346" s="97"/>
      <c r="DI346" s="97"/>
      <c r="DJ346" s="97"/>
      <c r="DK346" s="97"/>
      <c r="DL346" s="97"/>
      <c r="DM346" s="97"/>
      <c r="DN346" s="97"/>
      <c r="DO346" s="97"/>
      <c r="DP346" s="97"/>
      <c r="DQ346" s="3"/>
      <c r="DR346" s="34"/>
      <c r="DS346" s="3"/>
      <c r="DT346" s="97"/>
      <c r="DU346" s="97"/>
      <c r="DV346" s="97"/>
      <c r="DW346" s="97"/>
      <c r="DX346" s="97"/>
      <c r="DY346" s="97"/>
      <c r="DZ346" s="97"/>
      <c r="EA346" s="97"/>
      <c r="EB346" s="97"/>
      <c r="EC346" s="97"/>
      <c r="ED346" s="97"/>
      <c r="EE346" s="97"/>
      <c r="EF346" s="97"/>
      <c r="EG346" s="97"/>
      <c r="EH346" s="97"/>
      <c r="EI346" s="97"/>
      <c r="EJ346" s="97"/>
      <c r="EK346" s="97"/>
      <c r="EL346" s="97"/>
      <c r="EM346" s="97"/>
      <c r="EN346" s="97"/>
      <c r="EO346" s="97"/>
      <c r="EP346" s="97"/>
      <c r="EQ346" s="97"/>
      <c r="ER346" s="97"/>
      <c r="ES346" s="97"/>
      <c r="ET346" s="97"/>
      <c r="EU346" s="97"/>
      <c r="EV346" s="97"/>
      <c r="EW346" s="97"/>
      <c r="EX346" s="97"/>
      <c r="EY346" s="97"/>
      <c r="EZ346" s="97"/>
      <c r="FA346" s="97"/>
      <c r="FB346" s="97"/>
      <c r="FC346" s="97"/>
      <c r="FD346" s="3"/>
      <c r="FE346" s="35"/>
      <c r="FF346" s="3"/>
      <c r="FG346" s="36"/>
      <c r="FI346" s="97"/>
    </row>
    <row r="347" spans="1:165" outlineLevel="1">
      <c r="B347" s="98" t="s">
        <v>107</v>
      </c>
      <c r="C347" s="99"/>
      <c r="E347" s="100"/>
      <c r="F347" s="101"/>
      <c r="G347" s="101"/>
      <c r="H347" s="101"/>
      <c r="I347" s="101"/>
      <c r="J347" s="101"/>
      <c r="K347" s="101"/>
      <c r="L347" s="101"/>
      <c r="M347" s="101"/>
      <c r="N347" s="101"/>
      <c r="O347" s="101"/>
      <c r="P347" s="101"/>
      <c r="Q347" s="101"/>
      <c r="R347" s="101"/>
      <c r="S347" s="101"/>
      <c r="T347" s="101"/>
      <c r="U347" s="101"/>
      <c r="V347" s="101"/>
      <c r="W347" s="101"/>
      <c r="X347" s="101"/>
      <c r="Y347" s="101"/>
      <c r="Z347" s="101"/>
      <c r="AA347" s="101"/>
      <c r="AB347" s="101"/>
      <c r="AC347" s="101"/>
      <c r="AD347" s="101"/>
      <c r="AE347" s="101"/>
      <c r="AF347" s="101"/>
      <c r="AG347" s="101"/>
      <c r="AH347" s="101"/>
      <c r="AI347" s="101"/>
      <c r="AJ347" s="101"/>
      <c r="AK347" s="101"/>
      <c r="AL347" s="101"/>
      <c r="AM347" s="101"/>
      <c r="AN347" s="102"/>
      <c r="AO347" s="3"/>
      <c r="AP347" s="21"/>
      <c r="AQ347" s="3"/>
      <c r="AR347" s="100"/>
      <c r="AS347" s="101"/>
      <c r="AT347" s="101"/>
      <c r="AU347" s="101"/>
      <c r="AV347" s="101"/>
      <c r="AW347" s="101"/>
      <c r="AX347" s="101"/>
      <c r="AY347" s="101"/>
      <c r="AZ347" s="101"/>
      <c r="BA347" s="101"/>
      <c r="BB347" s="101"/>
      <c r="BC347" s="101"/>
      <c r="BD347" s="101"/>
      <c r="BE347" s="101"/>
      <c r="BF347" s="101"/>
      <c r="BG347" s="101"/>
      <c r="BH347" s="101"/>
      <c r="BI347" s="101"/>
      <c r="BJ347" s="101"/>
      <c r="BK347" s="101"/>
      <c r="BL347" s="101"/>
      <c r="BM347" s="101"/>
      <c r="BN347" s="101"/>
      <c r="BO347" s="101"/>
      <c r="BP347" s="101"/>
      <c r="BQ347" s="101"/>
      <c r="BR347" s="101"/>
      <c r="BS347" s="101"/>
      <c r="BT347" s="101"/>
      <c r="BU347" s="101"/>
      <c r="BV347" s="101"/>
      <c r="BW347" s="101"/>
      <c r="BX347" s="101"/>
      <c r="BY347" s="101"/>
      <c r="BZ347" s="101"/>
      <c r="CA347" s="102"/>
      <c r="CB347" s="3"/>
      <c r="CC347" s="32"/>
      <c r="CD347" s="3"/>
      <c r="CE347" s="33"/>
      <c r="CF347" s="3"/>
      <c r="CG347" s="100"/>
      <c r="CH347" s="101"/>
      <c r="CI347" s="101"/>
      <c r="CJ347" s="101"/>
      <c r="CK347" s="101"/>
      <c r="CL347" s="101"/>
      <c r="CM347" s="101"/>
      <c r="CN347" s="101"/>
      <c r="CO347" s="101"/>
      <c r="CP347" s="101"/>
      <c r="CQ347" s="101"/>
      <c r="CR347" s="101"/>
      <c r="CS347" s="101"/>
      <c r="CT347" s="101"/>
      <c r="CU347" s="101"/>
      <c r="CV347" s="101"/>
      <c r="CW347" s="101"/>
      <c r="CX347" s="101"/>
      <c r="CY347" s="101"/>
      <c r="CZ347" s="101"/>
      <c r="DA347" s="101"/>
      <c r="DB347" s="101"/>
      <c r="DC347" s="101"/>
      <c r="DD347" s="101"/>
      <c r="DE347" s="101"/>
      <c r="DF347" s="101"/>
      <c r="DG347" s="101"/>
      <c r="DH347" s="101"/>
      <c r="DI347" s="101"/>
      <c r="DJ347" s="101"/>
      <c r="DK347" s="101"/>
      <c r="DL347" s="101"/>
      <c r="DM347" s="101"/>
      <c r="DN347" s="101"/>
      <c r="DO347" s="101"/>
      <c r="DP347" s="102"/>
      <c r="DQ347" s="3"/>
      <c r="DR347" s="34"/>
      <c r="DS347" s="3"/>
      <c r="DT347" s="100"/>
      <c r="DU347" s="101"/>
      <c r="DV347" s="101"/>
      <c r="DW347" s="101"/>
      <c r="DX347" s="101"/>
      <c r="DY347" s="101"/>
      <c r="DZ347" s="101"/>
      <c r="EA347" s="101"/>
      <c r="EB347" s="101"/>
      <c r="EC347" s="101"/>
      <c r="ED347" s="101"/>
      <c r="EE347" s="101"/>
      <c r="EF347" s="101"/>
      <c r="EG347" s="101"/>
      <c r="EH347" s="101"/>
      <c r="EI347" s="101"/>
      <c r="EJ347" s="101"/>
      <c r="EK347" s="101"/>
      <c r="EL347" s="101"/>
      <c r="EM347" s="101"/>
      <c r="EN347" s="101"/>
      <c r="EO347" s="101"/>
      <c r="EP347" s="101"/>
      <c r="EQ347" s="101"/>
      <c r="ER347" s="101"/>
      <c r="ES347" s="101"/>
      <c r="ET347" s="101"/>
      <c r="EU347" s="101"/>
      <c r="EV347" s="101"/>
      <c r="EW347" s="101"/>
      <c r="EX347" s="101"/>
      <c r="EY347" s="101"/>
      <c r="EZ347" s="101"/>
      <c r="FA347" s="101"/>
      <c r="FB347" s="101"/>
      <c r="FC347" s="102"/>
      <c r="FD347" s="3"/>
      <c r="FE347" s="35"/>
      <c r="FF347" s="3"/>
      <c r="FG347" s="36"/>
      <c r="FI347" s="103"/>
    </row>
    <row r="348" spans="1:165" outlineLevel="1">
      <c r="A348" s="1" t="s">
        <v>108</v>
      </c>
      <c r="B348" s="38">
        <v>329</v>
      </c>
      <c r="C348" s="39" t="s">
        <v>16</v>
      </c>
      <c r="E348" s="40">
        <v>0</v>
      </c>
      <c r="F348" s="41">
        <v>434828</v>
      </c>
      <c r="G348" s="42">
        <v>434828</v>
      </c>
      <c r="H348" s="41">
        <v>434828</v>
      </c>
      <c r="I348" s="42">
        <v>434828</v>
      </c>
      <c r="J348" s="41">
        <v>434828</v>
      </c>
      <c r="K348" s="42">
        <v>434828</v>
      </c>
      <c r="L348" s="41">
        <v>434828</v>
      </c>
      <c r="M348" s="42">
        <v>434794</v>
      </c>
      <c r="N348" s="41">
        <v>434794</v>
      </c>
      <c r="O348" s="42">
        <v>435420</v>
      </c>
      <c r="P348" s="41">
        <v>435658</v>
      </c>
      <c r="Q348" s="42">
        <v>436058</v>
      </c>
      <c r="R348" s="41">
        <v>436058</v>
      </c>
      <c r="S348" s="42">
        <v>434938</v>
      </c>
      <c r="T348" s="41">
        <v>378365</v>
      </c>
      <c r="U348" s="42">
        <v>378365</v>
      </c>
      <c r="V348" s="41">
        <v>162867</v>
      </c>
      <c r="W348" s="42">
        <v>0</v>
      </c>
      <c r="X348" s="41">
        <v>0</v>
      </c>
      <c r="Y348" s="42">
        <v>0</v>
      </c>
      <c r="Z348" s="41">
        <v>0</v>
      </c>
      <c r="AA348" s="42">
        <v>0</v>
      </c>
      <c r="AB348" s="41">
        <v>0</v>
      </c>
      <c r="AC348" s="42">
        <v>0</v>
      </c>
      <c r="AD348" s="41">
        <v>0</v>
      </c>
      <c r="AE348" s="42">
        <v>0</v>
      </c>
      <c r="AF348" s="41">
        <v>0</v>
      </c>
      <c r="AG348" s="42">
        <v>0</v>
      </c>
      <c r="AH348" s="41">
        <v>0</v>
      </c>
      <c r="AI348" s="42">
        <v>0</v>
      </c>
      <c r="AJ348" s="41">
        <v>0</v>
      </c>
      <c r="AK348" s="42">
        <v>0</v>
      </c>
      <c r="AL348" s="41">
        <v>0</v>
      </c>
      <c r="AM348" s="42">
        <v>0</v>
      </c>
      <c r="AN348" s="43">
        <v>0</v>
      </c>
      <c r="AO348" s="3"/>
      <c r="AP348" s="21"/>
      <c r="AQ348" s="3"/>
      <c r="AR348" s="40">
        <v>0</v>
      </c>
      <c r="AS348" s="41">
        <v>28</v>
      </c>
      <c r="AT348" s="42">
        <v>28</v>
      </c>
      <c r="AU348" s="41">
        <v>28</v>
      </c>
      <c r="AV348" s="42">
        <v>28</v>
      </c>
      <c r="AW348" s="41">
        <v>28</v>
      </c>
      <c r="AX348" s="42">
        <v>28</v>
      </c>
      <c r="AY348" s="41">
        <v>28</v>
      </c>
      <c r="AZ348" s="42">
        <v>28</v>
      </c>
      <c r="BA348" s="41">
        <v>28</v>
      </c>
      <c r="BB348" s="42">
        <v>28</v>
      </c>
      <c r="BC348" s="41">
        <v>28</v>
      </c>
      <c r="BD348" s="42">
        <v>28</v>
      </c>
      <c r="BE348" s="41">
        <v>28</v>
      </c>
      <c r="BF348" s="42">
        <v>28</v>
      </c>
      <c r="BG348" s="41">
        <v>24</v>
      </c>
      <c r="BH348" s="42">
        <v>24</v>
      </c>
      <c r="BI348" s="41">
        <v>10</v>
      </c>
      <c r="BJ348" s="42">
        <v>0</v>
      </c>
      <c r="BK348" s="41">
        <v>0</v>
      </c>
      <c r="BL348" s="42">
        <v>0</v>
      </c>
      <c r="BM348" s="41">
        <v>0</v>
      </c>
      <c r="BN348" s="42">
        <v>0</v>
      </c>
      <c r="BO348" s="41">
        <v>0</v>
      </c>
      <c r="BP348" s="42">
        <v>0</v>
      </c>
      <c r="BQ348" s="41">
        <v>0</v>
      </c>
      <c r="BR348" s="42">
        <v>0</v>
      </c>
      <c r="BS348" s="41">
        <v>0</v>
      </c>
      <c r="BT348" s="42">
        <v>0</v>
      </c>
      <c r="BU348" s="41">
        <v>0</v>
      </c>
      <c r="BV348" s="42">
        <v>0</v>
      </c>
      <c r="BW348" s="41">
        <v>0</v>
      </c>
      <c r="BX348" s="42">
        <v>0</v>
      </c>
      <c r="BY348" s="41">
        <v>0</v>
      </c>
      <c r="BZ348" s="42">
        <v>0</v>
      </c>
      <c r="CA348" s="43">
        <v>0</v>
      </c>
      <c r="CB348" s="3"/>
      <c r="CC348" s="32"/>
      <c r="CD348" s="3"/>
      <c r="CE348" s="33"/>
      <c r="CF348" s="3"/>
      <c r="CG348" s="40">
        <v>0</v>
      </c>
      <c r="CH348" s="41">
        <v>514682</v>
      </c>
      <c r="CI348" s="42">
        <v>514682</v>
      </c>
      <c r="CJ348" s="41">
        <v>514682</v>
      </c>
      <c r="CK348" s="42">
        <v>514682</v>
      </c>
      <c r="CL348" s="41">
        <v>514682</v>
      </c>
      <c r="CM348" s="42">
        <v>514682</v>
      </c>
      <c r="CN348" s="41">
        <v>514682</v>
      </c>
      <c r="CO348" s="42">
        <v>514641</v>
      </c>
      <c r="CP348" s="41">
        <v>514641</v>
      </c>
      <c r="CQ348" s="42">
        <v>515382</v>
      </c>
      <c r="CR348" s="41">
        <v>515664</v>
      </c>
      <c r="CS348" s="42">
        <v>516137</v>
      </c>
      <c r="CT348" s="41">
        <v>516137</v>
      </c>
      <c r="CU348" s="42">
        <v>514811</v>
      </c>
      <c r="CV348" s="41">
        <v>447849</v>
      </c>
      <c r="CW348" s="42">
        <v>447849</v>
      </c>
      <c r="CX348" s="41">
        <v>192777</v>
      </c>
      <c r="CY348" s="42">
        <v>0</v>
      </c>
      <c r="CZ348" s="41">
        <v>0</v>
      </c>
      <c r="DA348" s="42">
        <v>0</v>
      </c>
      <c r="DB348" s="41">
        <v>0</v>
      </c>
      <c r="DC348" s="42">
        <v>0</v>
      </c>
      <c r="DD348" s="41">
        <v>0</v>
      </c>
      <c r="DE348" s="42">
        <v>0</v>
      </c>
      <c r="DF348" s="41">
        <v>0</v>
      </c>
      <c r="DG348" s="42">
        <v>0</v>
      </c>
      <c r="DH348" s="41">
        <v>0</v>
      </c>
      <c r="DI348" s="42">
        <v>0</v>
      </c>
      <c r="DJ348" s="41">
        <v>0</v>
      </c>
      <c r="DK348" s="42">
        <v>0</v>
      </c>
      <c r="DL348" s="41">
        <v>0</v>
      </c>
      <c r="DM348" s="42">
        <v>0</v>
      </c>
      <c r="DN348" s="41">
        <v>0</v>
      </c>
      <c r="DO348" s="42">
        <v>0</v>
      </c>
      <c r="DP348" s="43">
        <v>0</v>
      </c>
      <c r="DQ348" s="3"/>
      <c r="DR348" s="34"/>
      <c r="DS348" s="3"/>
      <c r="DT348" s="40">
        <v>0</v>
      </c>
      <c r="DU348" s="41">
        <v>33</v>
      </c>
      <c r="DV348" s="42">
        <v>33</v>
      </c>
      <c r="DW348" s="41">
        <v>33</v>
      </c>
      <c r="DX348" s="42">
        <v>33</v>
      </c>
      <c r="DY348" s="41">
        <v>33</v>
      </c>
      <c r="DZ348" s="42">
        <v>33</v>
      </c>
      <c r="EA348" s="41">
        <v>33</v>
      </c>
      <c r="EB348" s="42">
        <v>33</v>
      </c>
      <c r="EC348" s="41">
        <v>33</v>
      </c>
      <c r="ED348" s="42">
        <v>33</v>
      </c>
      <c r="EE348" s="41">
        <v>33</v>
      </c>
      <c r="EF348" s="42">
        <v>33</v>
      </c>
      <c r="EG348" s="41">
        <v>33</v>
      </c>
      <c r="EH348" s="42">
        <v>33</v>
      </c>
      <c r="EI348" s="41">
        <v>29</v>
      </c>
      <c r="EJ348" s="42">
        <v>29</v>
      </c>
      <c r="EK348" s="41">
        <v>12</v>
      </c>
      <c r="EL348" s="42">
        <v>0</v>
      </c>
      <c r="EM348" s="41">
        <v>0</v>
      </c>
      <c r="EN348" s="42">
        <v>0</v>
      </c>
      <c r="EO348" s="41">
        <v>0</v>
      </c>
      <c r="EP348" s="42">
        <v>0</v>
      </c>
      <c r="EQ348" s="41">
        <v>0</v>
      </c>
      <c r="ER348" s="42">
        <v>0</v>
      </c>
      <c r="ES348" s="41">
        <v>0</v>
      </c>
      <c r="ET348" s="42">
        <v>0</v>
      </c>
      <c r="EU348" s="41">
        <v>0</v>
      </c>
      <c r="EV348" s="42">
        <v>0</v>
      </c>
      <c r="EW348" s="41">
        <v>0</v>
      </c>
      <c r="EX348" s="42">
        <v>0</v>
      </c>
      <c r="EY348" s="41">
        <v>0</v>
      </c>
      <c r="EZ348" s="42">
        <v>0</v>
      </c>
      <c r="FA348" s="41">
        <v>0</v>
      </c>
      <c r="FB348" s="42">
        <v>0</v>
      </c>
      <c r="FC348" s="43">
        <v>0</v>
      </c>
      <c r="FD348" s="3"/>
      <c r="FE348" s="35"/>
      <c r="FF348" s="3"/>
      <c r="FG348" s="36"/>
      <c r="FI348" s="44" t="b">
        <v>0</v>
      </c>
    </row>
    <row r="349" spans="1:165" hidden="1" outlineLevel="1">
      <c r="B349" s="45">
        <v>330</v>
      </c>
      <c r="C349" s="46" t="s">
        <v>17</v>
      </c>
      <c r="E349" s="47">
        <v>0</v>
      </c>
      <c r="F349" s="48">
        <v>0</v>
      </c>
      <c r="G349" s="49">
        <v>0</v>
      </c>
      <c r="H349" s="48">
        <v>0</v>
      </c>
      <c r="I349" s="49">
        <v>0</v>
      </c>
      <c r="J349" s="48">
        <v>0</v>
      </c>
      <c r="K349" s="49">
        <v>0</v>
      </c>
      <c r="L349" s="48">
        <v>0</v>
      </c>
      <c r="M349" s="49">
        <v>0</v>
      </c>
      <c r="N349" s="48">
        <v>0</v>
      </c>
      <c r="O349" s="49">
        <v>0</v>
      </c>
      <c r="P349" s="48">
        <v>0</v>
      </c>
      <c r="Q349" s="49">
        <v>0</v>
      </c>
      <c r="R349" s="48">
        <v>0</v>
      </c>
      <c r="S349" s="49">
        <v>0</v>
      </c>
      <c r="T349" s="48">
        <v>0</v>
      </c>
      <c r="U349" s="49">
        <v>0</v>
      </c>
      <c r="V349" s="48">
        <v>0</v>
      </c>
      <c r="W349" s="49">
        <v>0</v>
      </c>
      <c r="X349" s="48">
        <v>0</v>
      </c>
      <c r="Y349" s="49">
        <v>0</v>
      </c>
      <c r="Z349" s="48">
        <v>0</v>
      </c>
      <c r="AA349" s="49">
        <v>0</v>
      </c>
      <c r="AB349" s="48">
        <v>0</v>
      </c>
      <c r="AC349" s="49">
        <v>0</v>
      </c>
      <c r="AD349" s="48">
        <v>0</v>
      </c>
      <c r="AE349" s="49">
        <v>0</v>
      </c>
      <c r="AF349" s="48">
        <v>0</v>
      </c>
      <c r="AG349" s="49">
        <v>0</v>
      </c>
      <c r="AH349" s="48">
        <v>0</v>
      </c>
      <c r="AI349" s="49">
        <v>0</v>
      </c>
      <c r="AJ349" s="48">
        <v>0</v>
      </c>
      <c r="AK349" s="49">
        <v>0</v>
      </c>
      <c r="AL349" s="48">
        <v>0</v>
      </c>
      <c r="AM349" s="49">
        <v>0</v>
      </c>
      <c r="AN349" s="50">
        <v>0</v>
      </c>
      <c r="AO349" s="3"/>
      <c r="AP349" s="21"/>
      <c r="AQ349" s="3"/>
      <c r="AR349" s="47">
        <v>0</v>
      </c>
      <c r="AS349" s="48">
        <v>0</v>
      </c>
      <c r="AT349" s="49">
        <v>0</v>
      </c>
      <c r="AU349" s="48">
        <v>0</v>
      </c>
      <c r="AV349" s="49">
        <v>0</v>
      </c>
      <c r="AW349" s="48">
        <v>0</v>
      </c>
      <c r="AX349" s="49">
        <v>0</v>
      </c>
      <c r="AY349" s="48">
        <v>0</v>
      </c>
      <c r="AZ349" s="49">
        <v>0</v>
      </c>
      <c r="BA349" s="48">
        <v>0</v>
      </c>
      <c r="BB349" s="49">
        <v>0</v>
      </c>
      <c r="BC349" s="48">
        <v>0</v>
      </c>
      <c r="BD349" s="49">
        <v>0</v>
      </c>
      <c r="BE349" s="48">
        <v>0</v>
      </c>
      <c r="BF349" s="49">
        <v>0</v>
      </c>
      <c r="BG349" s="48">
        <v>0</v>
      </c>
      <c r="BH349" s="49">
        <v>0</v>
      </c>
      <c r="BI349" s="48">
        <v>0</v>
      </c>
      <c r="BJ349" s="49">
        <v>0</v>
      </c>
      <c r="BK349" s="48">
        <v>0</v>
      </c>
      <c r="BL349" s="49">
        <v>0</v>
      </c>
      <c r="BM349" s="48">
        <v>0</v>
      </c>
      <c r="BN349" s="49">
        <v>0</v>
      </c>
      <c r="BO349" s="48">
        <v>0</v>
      </c>
      <c r="BP349" s="49">
        <v>0</v>
      </c>
      <c r="BQ349" s="48">
        <v>0</v>
      </c>
      <c r="BR349" s="49">
        <v>0</v>
      </c>
      <c r="BS349" s="48">
        <v>0</v>
      </c>
      <c r="BT349" s="49">
        <v>0</v>
      </c>
      <c r="BU349" s="48">
        <v>0</v>
      </c>
      <c r="BV349" s="49">
        <v>0</v>
      </c>
      <c r="BW349" s="48">
        <v>0</v>
      </c>
      <c r="BX349" s="49">
        <v>0</v>
      </c>
      <c r="BY349" s="48">
        <v>0</v>
      </c>
      <c r="BZ349" s="49">
        <v>0</v>
      </c>
      <c r="CA349" s="50">
        <v>0</v>
      </c>
      <c r="CB349" s="3"/>
      <c r="CC349" s="32"/>
      <c r="CD349" s="3"/>
      <c r="CE349" s="33"/>
      <c r="CF349" s="3"/>
      <c r="CG349" s="47">
        <v>0</v>
      </c>
      <c r="CH349" s="48">
        <v>0</v>
      </c>
      <c r="CI349" s="49">
        <v>0</v>
      </c>
      <c r="CJ349" s="48">
        <v>0</v>
      </c>
      <c r="CK349" s="49">
        <v>0</v>
      </c>
      <c r="CL349" s="48">
        <v>0</v>
      </c>
      <c r="CM349" s="49">
        <v>0</v>
      </c>
      <c r="CN349" s="48">
        <v>0</v>
      </c>
      <c r="CO349" s="49">
        <v>0</v>
      </c>
      <c r="CP349" s="48">
        <v>0</v>
      </c>
      <c r="CQ349" s="49">
        <v>0</v>
      </c>
      <c r="CR349" s="48">
        <v>0</v>
      </c>
      <c r="CS349" s="49">
        <v>0</v>
      </c>
      <c r="CT349" s="48">
        <v>0</v>
      </c>
      <c r="CU349" s="49">
        <v>0</v>
      </c>
      <c r="CV349" s="48">
        <v>0</v>
      </c>
      <c r="CW349" s="49">
        <v>0</v>
      </c>
      <c r="CX349" s="48">
        <v>0</v>
      </c>
      <c r="CY349" s="49">
        <v>0</v>
      </c>
      <c r="CZ349" s="48">
        <v>0</v>
      </c>
      <c r="DA349" s="49">
        <v>0</v>
      </c>
      <c r="DB349" s="48">
        <v>0</v>
      </c>
      <c r="DC349" s="49">
        <v>0</v>
      </c>
      <c r="DD349" s="48">
        <v>0</v>
      </c>
      <c r="DE349" s="49">
        <v>0</v>
      </c>
      <c r="DF349" s="48">
        <v>0</v>
      </c>
      <c r="DG349" s="49">
        <v>0</v>
      </c>
      <c r="DH349" s="48">
        <v>0</v>
      </c>
      <c r="DI349" s="49">
        <v>0</v>
      </c>
      <c r="DJ349" s="48">
        <v>0</v>
      </c>
      <c r="DK349" s="49">
        <v>0</v>
      </c>
      <c r="DL349" s="48">
        <v>0</v>
      </c>
      <c r="DM349" s="49">
        <v>0</v>
      </c>
      <c r="DN349" s="48">
        <v>0</v>
      </c>
      <c r="DO349" s="49">
        <v>0</v>
      </c>
      <c r="DP349" s="50">
        <v>0</v>
      </c>
      <c r="DQ349" s="3"/>
      <c r="DR349" s="34"/>
      <c r="DS349" s="3"/>
      <c r="DT349" s="47">
        <v>0</v>
      </c>
      <c r="DU349" s="48">
        <v>0</v>
      </c>
      <c r="DV349" s="49">
        <v>0</v>
      </c>
      <c r="DW349" s="48">
        <v>0</v>
      </c>
      <c r="DX349" s="49">
        <v>0</v>
      </c>
      <c r="DY349" s="48">
        <v>0</v>
      </c>
      <c r="DZ349" s="49">
        <v>0</v>
      </c>
      <c r="EA349" s="48">
        <v>0</v>
      </c>
      <c r="EB349" s="49">
        <v>0</v>
      </c>
      <c r="EC349" s="48">
        <v>0</v>
      </c>
      <c r="ED349" s="49">
        <v>0</v>
      </c>
      <c r="EE349" s="48">
        <v>0</v>
      </c>
      <c r="EF349" s="49">
        <v>0</v>
      </c>
      <c r="EG349" s="48">
        <v>0</v>
      </c>
      <c r="EH349" s="49">
        <v>0</v>
      </c>
      <c r="EI349" s="48">
        <v>0</v>
      </c>
      <c r="EJ349" s="49">
        <v>0</v>
      </c>
      <c r="EK349" s="48">
        <v>0</v>
      </c>
      <c r="EL349" s="49">
        <v>0</v>
      </c>
      <c r="EM349" s="48">
        <v>0</v>
      </c>
      <c r="EN349" s="49">
        <v>0</v>
      </c>
      <c r="EO349" s="48">
        <v>0</v>
      </c>
      <c r="EP349" s="49">
        <v>0</v>
      </c>
      <c r="EQ349" s="48">
        <v>0</v>
      </c>
      <c r="ER349" s="49">
        <v>0</v>
      </c>
      <c r="ES349" s="48">
        <v>0</v>
      </c>
      <c r="ET349" s="49">
        <v>0</v>
      </c>
      <c r="EU349" s="48">
        <v>0</v>
      </c>
      <c r="EV349" s="49">
        <v>0</v>
      </c>
      <c r="EW349" s="48">
        <v>0</v>
      </c>
      <c r="EX349" s="49">
        <v>0</v>
      </c>
      <c r="EY349" s="48">
        <v>0</v>
      </c>
      <c r="EZ349" s="49">
        <v>0</v>
      </c>
      <c r="FA349" s="48">
        <v>0</v>
      </c>
      <c r="FB349" s="49">
        <v>0</v>
      </c>
      <c r="FC349" s="50">
        <v>0</v>
      </c>
      <c r="FD349" s="3"/>
      <c r="FE349" s="35"/>
      <c r="FF349" s="3"/>
      <c r="FG349" s="36"/>
      <c r="FI349" s="51" t="b">
        <v>1</v>
      </c>
    </row>
    <row r="350" spans="1:165" outlineLevel="1">
      <c r="A350" s="1" t="s">
        <v>108</v>
      </c>
      <c r="B350" s="52">
        <v>331</v>
      </c>
      <c r="C350" s="53" t="s">
        <v>18</v>
      </c>
      <c r="E350" s="54">
        <v>0</v>
      </c>
      <c r="F350" s="55">
        <v>13827</v>
      </c>
      <c r="G350" s="56">
        <v>13827</v>
      </c>
      <c r="H350" s="55">
        <v>13827</v>
      </c>
      <c r="I350" s="56">
        <v>13827</v>
      </c>
      <c r="J350" s="55">
        <v>13827</v>
      </c>
      <c r="K350" s="56">
        <v>13827</v>
      </c>
      <c r="L350" s="55">
        <v>13827</v>
      </c>
      <c r="M350" s="56">
        <v>13827</v>
      </c>
      <c r="N350" s="55">
        <v>13827</v>
      </c>
      <c r="O350" s="56">
        <v>13827</v>
      </c>
      <c r="P350" s="55">
        <v>13827</v>
      </c>
      <c r="Q350" s="56">
        <v>13827</v>
      </c>
      <c r="R350" s="55">
        <v>13827</v>
      </c>
      <c r="S350" s="56">
        <v>13827</v>
      </c>
      <c r="T350" s="55">
        <v>13827</v>
      </c>
      <c r="U350" s="56">
        <v>13827</v>
      </c>
      <c r="V350" s="55">
        <v>13827</v>
      </c>
      <c r="W350" s="56">
        <v>13827</v>
      </c>
      <c r="X350" s="55">
        <v>13668</v>
      </c>
      <c r="Y350" s="56">
        <v>0</v>
      </c>
      <c r="Z350" s="55">
        <v>0</v>
      </c>
      <c r="AA350" s="56">
        <v>0</v>
      </c>
      <c r="AB350" s="55">
        <v>0</v>
      </c>
      <c r="AC350" s="56">
        <v>0</v>
      </c>
      <c r="AD350" s="55">
        <v>0</v>
      </c>
      <c r="AE350" s="56">
        <v>0</v>
      </c>
      <c r="AF350" s="55">
        <v>0</v>
      </c>
      <c r="AG350" s="56">
        <v>0</v>
      </c>
      <c r="AH350" s="55">
        <v>0</v>
      </c>
      <c r="AI350" s="56">
        <v>0</v>
      </c>
      <c r="AJ350" s="55">
        <v>0</v>
      </c>
      <c r="AK350" s="56">
        <v>0</v>
      </c>
      <c r="AL350" s="55">
        <v>0</v>
      </c>
      <c r="AM350" s="56">
        <v>0</v>
      </c>
      <c r="AN350" s="57">
        <v>0</v>
      </c>
      <c r="AO350" s="3"/>
      <c r="AP350" s="21"/>
      <c r="AQ350" s="3"/>
      <c r="AR350" s="54">
        <v>0</v>
      </c>
      <c r="AS350" s="55">
        <v>4</v>
      </c>
      <c r="AT350" s="56">
        <v>4</v>
      </c>
      <c r="AU350" s="55">
        <v>4</v>
      </c>
      <c r="AV350" s="56">
        <v>4</v>
      </c>
      <c r="AW350" s="55">
        <v>4</v>
      </c>
      <c r="AX350" s="56">
        <v>4</v>
      </c>
      <c r="AY350" s="55">
        <v>4</v>
      </c>
      <c r="AZ350" s="56">
        <v>4</v>
      </c>
      <c r="BA350" s="55">
        <v>4</v>
      </c>
      <c r="BB350" s="56">
        <v>4</v>
      </c>
      <c r="BC350" s="55">
        <v>4</v>
      </c>
      <c r="BD350" s="56">
        <v>4</v>
      </c>
      <c r="BE350" s="55">
        <v>4</v>
      </c>
      <c r="BF350" s="56">
        <v>4</v>
      </c>
      <c r="BG350" s="55">
        <v>4</v>
      </c>
      <c r="BH350" s="56">
        <v>4</v>
      </c>
      <c r="BI350" s="55">
        <v>4</v>
      </c>
      <c r="BJ350" s="56">
        <v>4</v>
      </c>
      <c r="BK350" s="55">
        <v>4</v>
      </c>
      <c r="BL350" s="56">
        <v>0</v>
      </c>
      <c r="BM350" s="55">
        <v>0</v>
      </c>
      <c r="BN350" s="56">
        <v>0</v>
      </c>
      <c r="BO350" s="55">
        <v>0</v>
      </c>
      <c r="BP350" s="56">
        <v>0</v>
      </c>
      <c r="BQ350" s="55">
        <v>0</v>
      </c>
      <c r="BR350" s="56">
        <v>0</v>
      </c>
      <c r="BS350" s="55">
        <v>0</v>
      </c>
      <c r="BT350" s="56">
        <v>0</v>
      </c>
      <c r="BU350" s="55">
        <v>0</v>
      </c>
      <c r="BV350" s="56">
        <v>0</v>
      </c>
      <c r="BW350" s="55">
        <v>0</v>
      </c>
      <c r="BX350" s="56">
        <v>0</v>
      </c>
      <c r="BY350" s="55">
        <v>0</v>
      </c>
      <c r="BZ350" s="56">
        <v>0</v>
      </c>
      <c r="CA350" s="57">
        <v>0</v>
      </c>
      <c r="CB350" s="3"/>
      <c r="CC350" s="32"/>
      <c r="CD350" s="3"/>
      <c r="CE350" s="33"/>
      <c r="CF350" s="3"/>
      <c r="CG350" s="54">
        <v>0</v>
      </c>
      <c r="CH350" s="55">
        <v>9727</v>
      </c>
      <c r="CI350" s="56">
        <v>9727</v>
      </c>
      <c r="CJ350" s="55">
        <v>9727</v>
      </c>
      <c r="CK350" s="56">
        <v>9727</v>
      </c>
      <c r="CL350" s="55">
        <v>9727</v>
      </c>
      <c r="CM350" s="56">
        <v>9727</v>
      </c>
      <c r="CN350" s="55">
        <v>9727</v>
      </c>
      <c r="CO350" s="56">
        <v>9727</v>
      </c>
      <c r="CP350" s="55">
        <v>9727</v>
      </c>
      <c r="CQ350" s="56">
        <v>9727</v>
      </c>
      <c r="CR350" s="55">
        <v>9727</v>
      </c>
      <c r="CS350" s="56">
        <v>9727</v>
      </c>
      <c r="CT350" s="55">
        <v>9727</v>
      </c>
      <c r="CU350" s="56">
        <v>9727</v>
      </c>
      <c r="CV350" s="55">
        <v>9727</v>
      </c>
      <c r="CW350" s="56">
        <v>9727</v>
      </c>
      <c r="CX350" s="55">
        <v>9727</v>
      </c>
      <c r="CY350" s="56">
        <v>9727</v>
      </c>
      <c r="CZ350" s="55">
        <v>9568</v>
      </c>
      <c r="DA350" s="56">
        <v>0</v>
      </c>
      <c r="DB350" s="55">
        <v>0</v>
      </c>
      <c r="DC350" s="56">
        <v>0</v>
      </c>
      <c r="DD350" s="55">
        <v>0</v>
      </c>
      <c r="DE350" s="56">
        <v>0</v>
      </c>
      <c r="DF350" s="55">
        <v>0</v>
      </c>
      <c r="DG350" s="56">
        <v>0</v>
      </c>
      <c r="DH350" s="55">
        <v>0</v>
      </c>
      <c r="DI350" s="56">
        <v>0</v>
      </c>
      <c r="DJ350" s="55">
        <v>0</v>
      </c>
      <c r="DK350" s="56">
        <v>0</v>
      </c>
      <c r="DL350" s="55">
        <v>0</v>
      </c>
      <c r="DM350" s="56">
        <v>0</v>
      </c>
      <c r="DN350" s="55">
        <v>0</v>
      </c>
      <c r="DO350" s="56">
        <v>0</v>
      </c>
      <c r="DP350" s="57">
        <v>0</v>
      </c>
      <c r="DQ350" s="3"/>
      <c r="DR350" s="34"/>
      <c r="DS350" s="3"/>
      <c r="DT350" s="54">
        <v>0</v>
      </c>
      <c r="DU350" s="55">
        <v>3</v>
      </c>
      <c r="DV350" s="56">
        <v>3</v>
      </c>
      <c r="DW350" s="55">
        <v>3</v>
      </c>
      <c r="DX350" s="56">
        <v>3</v>
      </c>
      <c r="DY350" s="55">
        <v>3</v>
      </c>
      <c r="DZ350" s="56">
        <v>3</v>
      </c>
      <c r="EA350" s="55">
        <v>3</v>
      </c>
      <c r="EB350" s="56">
        <v>3</v>
      </c>
      <c r="EC350" s="55">
        <v>3</v>
      </c>
      <c r="ED350" s="56">
        <v>3</v>
      </c>
      <c r="EE350" s="55">
        <v>3</v>
      </c>
      <c r="EF350" s="56">
        <v>3</v>
      </c>
      <c r="EG350" s="55">
        <v>3</v>
      </c>
      <c r="EH350" s="56">
        <v>3</v>
      </c>
      <c r="EI350" s="55">
        <v>3</v>
      </c>
      <c r="EJ350" s="56">
        <v>3</v>
      </c>
      <c r="EK350" s="55">
        <v>3</v>
      </c>
      <c r="EL350" s="56">
        <v>3</v>
      </c>
      <c r="EM350" s="55">
        <v>3</v>
      </c>
      <c r="EN350" s="56">
        <v>0</v>
      </c>
      <c r="EO350" s="55">
        <v>0</v>
      </c>
      <c r="EP350" s="56">
        <v>0</v>
      </c>
      <c r="EQ350" s="55">
        <v>0</v>
      </c>
      <c r="ER350" s="56">
        <v>0</v>
      </c>
      <c r="ES350" s="55">
        <v>0</v>
      </c>
      <c r="ET350" s="56">
        <v>0</v>
      </c>
      <c r="EU350" s="55">
        <v>0</v>
      </c>
      <c r="EV350" s="56">
        <v>0</v>
      </c>
      <c r="EW350" s="55">
        <v>0</v>
      </c>
      <c r="EX350" s="56">
        <v>0</v>
      </c>
      <c r="EY350" s="55">
        <v>0</v>
      </c>
      <c r="EZ350" s="56">
        <v>0</v>
      </c>
      <c r="FA350" s="55">
        <v>0</v>
      </c>
      <c r="FB350" s="56">
        <v>0</v>
      </c>
      <c r="FC350" s="57">
        <v>0</v>
      </c>
      <c r="FD350" s="3"/>
      <c r="FE350" s="35"/>
      <c r="FF350" s="3"/>
      <c r="FG350" s="36"/>
      <c r="FI350" s="58" t="b">
        <v>0</v>
      </c>
    </row>
    <row r="351" spans="1:165" hidden="1" outlineLevel="1">
      <c r="B351" s="45">
        <v>332</v>
      </c>
      <c r="C351" s="46" t="s">
        <v>19</v>
      </c>
      <c r="E351" s="47">
        <v>0</v>
      </c>
      <c r="F351" s="48">
        <v>0</v>
      </c>
      <c r="G351" s="49">
        <v>0</v>
      </c>
      <c r="H351" s="48">
        <v>0</v>
      </c>
      <c r="I351" s="49">
        <v>0</v>
      </c>
      <c r="J351" s="48">
        <v>0</v>
      </c>
      <c r="K351" s="49">
        <v>0</v>
      </c>
      <c r="L351" s="48">
        <v>0</v>
      </c>
      <c r="M351" s="49">
        <v>0</v>
      </c>
      <c r="N351" s="48">
        <v>0</v>
      </c>
      <c r="O351" s="49">
        <v>0</v>
      </c>
      <c r="P351" s="48">
        <v>0</v>
      </c>
      <c r="Q351" s="49">
        <v>0</v>
      </c>
      <c r="R351" s="48">
        <v>0</v>
      </c>
      <c r="S351" s="49">
        <v>0</v>
      </c>
      <c r="T351" s="48">
        <v>0</v>
      </c>
      <c r="U351" s="49">
        <v>0</v>
      </c>
      <c r="V351" s="48">
        <v>0</v>
      </c>
      <c r="W351" s="49">
        <v>0</v>
      </c>
      <c r="X351" s="48">
        <v>0</v>
      </c>
      <c r="Y351" s="49">
        <v>0</v>
      </c>
      <c r="Z351" s="48">
        <v>0</v>
      </c>
      <c r="AA351" s="49">
        <v>0</v>
      </c>
      <c r="AB351" s="48">
        <v>0</v>
      </c>
      <c r="AC351" s="49">
        <v>0</v>
      </c>
      <c r="AD351" s="48">
        <v>0</v>
      </c>
      <c r="AE351" s="49">
        <v>0</v>
      </c>
      <c r="AF351" s="48">
        <v>0</v>
      </c>
      <c r="AG351" s="49">
        <v>0</v>
      </c>
      <c r="AH351" s="48">
        <v>0</v>
      </c>
      <c r="AI351" s="49">
        <v>0</v>
      </c>
      <c r="AJ351" s="48">
        <v>0</v>
      </c>
      <c r="AK351" s="49">
        <v>0</v>
      </c>
      <c r="AL351" s="48">
        <v>0</v>
      </c>
      <c r="AM351" s="49">
        <v>0</v>
      </c>
      <c r="AN351" s="50">
        <v>0</v>
      </c>
      <c r="AO351" s="3"/>
      <c r="AP351" s="21"/>
      <c r="AQ351" s="3"/>
      <c r="AR351" s="47">
        <v>0</v>
      </c>
      <c r="AS351" s="48">
        <v>0</v>
      </c>
      <c r="AT351" s="49">
        <v>0</v>
      </c>
      <c r="AU351" s="48">
        <v>0</v>
      </c>
      <c r="AV351" s="49">
        <v>0</v>
      </c>
      <c r="AW351" s="48">
        <v>0</v>
      </c>
      <c r="AX351" s="49">
        <v>0</v>
      </c>
      <c r="AY351" s="48">
        <v>0</v>
      </c>
      <c r="AZ351" s="49">
        <v>0</v>
      </c>
      <c r="BA351" s="48">
        <v>0</v>
      </c>
      <c r="BB351" s="49">
        <v>0</v>
      </c>
      <c r="BC351" s="48">
        <v>0</v>
      </c>
      <c r="BD351" s="49">
        <v>0</v>
      </c>
      <c r="BE351" s="48">
        <v>0</v>
      </c>
      <c r="BF351" s="49">
        <v>0</v>
      </c>
      <c r="BG351" s="48">
        <v>0</v>
      </c>
      <c r="BH351" s="49">
        <v>0</v>
      </c>
      <c r="BI351" s="48">
        <v>0</v>
      </c>
      <c r="BJ351" s="49">
        <v>0</v>
      </c>
      <c r="BK351" s="48">
        <v>0</v>
      </c>
      <c r="BL351" s="49">
        <v>0</v>
      </c>
      <c r="BM351" s="48">
        <v>0</v>
      </c>
      <c r="BN351" s="49">
        <v>0</v>
      </c>
      <c r="BO351" s="48">
        <v>0</v>
      </c>
      <c r="BP351" s="49">
        <v>0</v>
      </c>
      <c r="BQ351" s="48">
        <v>0</v>
      </c>
      <c r="BR351" s="49">
        <v>0</v>
      </c>
      <c r="BS351" s="48">
        <v>0</v>
      </c>
      <c r="BT351" s="49">
        <v>0</v>
      </c>
      <c r="BU351" s="48">
        <v>0</v>
      </c>
      <c r="BV351" s="49">
        <v>0</v>
      </c>
      <c r="BW351" s="48">
        <v>0</v>
      </c>
      <c r="BX351" s="49">
        <v>0</v>
      </c>
      <c r="BY351" s="48">
        <v>0</v>
      </c>
      <c r="BZ351" s="49">
        <v>0</v>
      </c>
      <c r="CA351" s="50">
        <v>0</v>
      </c>
      <c r="CB351" s="3"/>
      <c r="CC351" s="32"/>
      <c r="CD351" s="3"/>
      <c r="CE351" s="33"/>
      <c r="CF351" s="3"/>
      <c r="CG351" s="47">
        <v>0</v>
      </c>
      <c r="CH351" s="48">
        <v>0</v>
      </c>
      <c r="CI351" s="49">
        <v>0</v>
      </c>
      <c r="CJ351" s="48">
        <v>0</v>
      </c>
      <c r="CK351" s="49">
        <v>0</v>
      </c>
      <c r="CL351" s="48">
        <v>0</v>
      </c>
      <c r="CM351" s="49">
        <v>0</v>
      </c>
      <c r="CN351" s="48">
        <v>0</v>
      </c>
      <c r="CO351" s="49">
        <v>0</v>
      </c>
      <c r="CP351" s="48">
        <v>0</v>
      </c>
      <c r="CQ351" s="49">
        <v>0</v>
      </c>
      <c r="CR351" s="48">
        <v>0</v>
      </c>
      <c r="CS351" s="49">
        <v>0</v>
      </c>
      <c r="CT351" s="48">
        <v>0</v>
      </c>
      <c r="CU351" s="49">
        <v>0</v>
      </c>
      <c r="CV351" s="48">
        <v>0</v>
      </c>
      <c r="CW351" s="49">
        <v>0</v>
      </c>
      <c r="CX351" s="48">
        <v>0</v>
      </c>
      <c r="CY351" s="49">
        <v>0</v>
      </c>
      <c r="CZ351" s="48">
        <v>0</v>
      </c>
      <c r="DA351" s="49">
        <v>0</v>
      </c>
      <c r="DB351" s="48">
        <v>0</v>
      </c>
      <c r="DC351" s="49">
        <v>0</v>
      </c>
      <c r="DD351" s="48">
        <v>0</v>
      </c>
      <c r="DE351" s="49">
        <v>0</v>
      </c>
      <c r="DF351" s="48">
        <v>0</v>
      </c>
      <c r="DG351" s="49">
        <v>0</v>
      </c>
      <c r="DH351" s="48">
        <v>0</v>
      </c>
      <c r="DI351" s="49">
        <v>0</v>
      </c>
      <c r="DJ351" s="48">
        <v>0</v>
      </c>
      <c r="DK351" s="49">
        <v>0</v>
      </c>
      <c r="DL351" s="48">
        <v>0</v>
      </c>
      <c r="DM351" s="49">
        <v>0</v>
      </c>
      <c r="DN351" s="48">
        <v>0</v>
      </c>
      <c r="DO351" s="49">
        <v>0</v>
      </c>
      <c r="DP351" s="50">
        <v>0</v>
      </c>
      <c r="DQ351" s="3"/>
      <c r="DR351" s="34"/>
      <c r="DS351" s="3"/>
      <c r="DT351" s="47">
        <v>0</v>
      </c>
      <c r="DU351" s="48">
        <v>0</v>
      </c>
      <c r="DV351" s="49">
        <v>0</v>
      </c>
      <c r="DW351" s="48">
        <v>0</v>
      </c>
      <c r="DX351" s="49">
        <v>0</v>
      </c>
      <c r="DY351" s="48">
        <v>0</v>
      </c>
      <c r="DZ351" s="49">
        <v>0</v>
      </c>
      <c r="EA351" s="48">
        <v>0</v>
      </c>
      <c r="EB351" s="49">
        <v>0</v>
      </c>
      <c r="EC351" s="48">
        <v>0</v>
      </c>
      <c r="ED351" s="49">
        <v>0</v>
      </c>
      <c r="EE351" s="48">
        <v>0</v>
      </c>
      <c r="EF351" s="49">
        <v>0</v>
      </c>
      <c r="EG351" s="48">
        <v>0</v>
      </c>
      <c r="EH351" s="49">
        <v>0</v>
      </c>
      <c r="EI351" s="48">
        <v>0</v>
      </c>
      <c r="EJ351" s="49">
        <v>0</v>
      </c>
      <c r="EK351" s="48">
        <v>0</v>
      </c>
      <c r="EL351" s="49">
        <v>0</v>
      </c>
      <c r="EM351" s="48">
        <v>0</v>
      </c>
      <c r="EN351" s="49">
        <v>0</v>
      </c>
      <c r="EO351" s="48">
        <v>0</v>
      </c>
      <c r="EP351" s="49">
        <v>0</v>
      </c>
      <c r="EQ351" s="48">
        <v>0</v>
      </c>
      <c r="ER351" s="49">
        <v>0</v>
      </c>
      <c r="ES351" s="48">
        <v>0</v>
      </c>
      <c r="ET351" s="49">
        <v>0</v>
      </c>
      <c r="EU351" s="48">
        <v>0</v>
      </c>
      <c r="EV351" s="49">
        <v>0</v>
      </c>
      <c r="EW351" s="48">
        <v>0</v>
      </c>
      <c r="EX351" s="49">
        <v>0</v>
      </c>
      <c r="EY351" s="48">
        <v>0</v>
      </c>
      <c r="EZ351" s="49">
        <v>0</v>
      </c>
      <c r="FA351" s="48">
        <v>0</v>
      </c>
      <c r="FB351" s="49">
        <v>0</v>
      </c>
      <c r="FC351" s="50">
        <v>0</v>
      </c>
      <c r="FD351" s="3"/>
      <c r="FE351" s="35"/>
      <c r="FF351" s="3"/>
      <c r="FG351" s="36"/>
      <c r="FI351" s="51" t="b">
        <v>1</v>
      </c>
    </row>
    <row r="352" spans="1:165" hidden="1" outlineLevel="1">
      <c r="B352" s="59">
        <v>333</v>
      </c>
      <c r="C352" s="60" t="s">
        <v>20</v>
      </c>
      <c r="E352" s="61">
        <v>0</v>
      </c>
      <c r="F352" s="62">
        <v>0</v>
      </c>
      <c r="G352" s="63">
        <v>0</v>
      </c>
      <c r="H352" s="62">
        <v>0</v>
      </c>
      <c r="I352" s="63">
        <v>0</v>
      </c>
      <c r="J352" s="62">
        <v>0</v>
      </c>
      <c r="K352" s="63">
        <v>0</v>
      </c>
      <c r="L352" s="62">
        <v>0</v>
      </c>
      <c r="M352" s="63">
        <v>0</v>
      </c>
      <c r="N352" s="62">
        <v>0</v>
      </c>
      <c r="O352" s="63">
        <v>0</v>
      </c>
      <c r="P352" s="62">
        <v>0</v>
      </c>
      <c r="Q352" s="63">
        <v>0</v>
      </c>
      <c r="R352" s="62">
        <v>0</v>
      </c>
      <c r="S352" s="63">
        <v>0</v>
      </c>
      <c r="T352" s="62">
        <v>0</v>
      </c>
      <c r="U352" s="63">
        <v>0</v>
      </c>
      <c r="V352" s="62">
        <v>0</v>
      </c>
      <c r="W352" s="63">
        <v>0</v>
      </c>
      <c r="X352" s="62">
        <v>0</v>
      </c>
      <c r="Y352" s="63">
        <v>0</v>
      </c>
      <c r="Z352" s="62">
        <v>0</v>
      </c>
      <c r="AA352" s="63">
        <v>0</v>
      </c>
      <c r="AB352" s="62">
        <v>0</v>
      </c>
      <c r="AC352" s="63">
        <v>0</v>
      </c>
      <c r="AD352" s="62">
        <v>0</v>
      </c>
      <c r="AE352" s="63">
        <v>0</v>
      </c>
      <c r="AF352" s="62">
        <v>0</v>
      </c>
      <c r="AG352" s="63">
        <v>0</v>
      </c>
      <c r="AH352" s="62">
        <v>0</v>
      </c>
      <c r="AI352" s="63">
        <v>0</v>
      </c>
      <c r="AJ352" s="62">
        <v>0</v>
      </c>
      <c r="AK352" s="63">
        <v>0</v>
      </c>
      <c r="AL352" s="62">
        <v>0</v>
      </c>
      <c r="AM352" s="63">
        <v>0</v>
      </c>
      <c r="AN352" s="64">
        <v>0</v>
      </c>
      <c r="AO352" s="3"/>
      <c r="AP352" s="21"/>
      <c r="AQ352" s="3"/>
      <c r="AR352" s="61">
        <v>0</v>
      </c>
      <c r="AS352" s="62">
        <v>0</v>
      </c>
      <c r="AT352" s="63">
        <v>0</v>
      </c>
      <c r="AU352" s="62">
        <v>0</v>
      </c>
      <c r="AV352" s="63">
        <v>0</v>
      </c>
      <c r="AW352" s="62">
        <v>0</v>
      </c>
      <c r="AX352" s="63">
        <v>0</v>
      </c>
      <c r="AY352" s="62">
        <v>0</v>
      </c>
      <c r="AZ352" s="63">
        <v>0</v>
      </c>
      <c r="BA352" s="62">
        <v>0</v>
      </c>
      <c r="BB352" s="63">
        <v>0</v>
      </c>
      <c r="BC352" s="62">
        <v>0</v>
      </c>
      <c r="BD352" s="63">
        <v>0</v>
      </c>
      <c r="BE352" s="62">
        <v>0</v>
      </c>
      <c r="BF352" s="63">
        <v>0</v>
      </c>
      <c r="BG352" s="62">
        <v>0</v>
      </c>
      <c r="BH352" s="63">
        <v>0</v>
      </c>
      <c r="BI352" s="62">
        <v>0</v>
      </c>
      <c r="BJ352" s="63">
        <v>0</v>
      </c>
      <c r="BK352" s="62">
        <v>0</v>
      </c>
      <c r="BL352" s="63">
        <v>0</v>
      </c>
      <c r="BM352" s="62">
        <v>0</v>
      </c>
      <c r="BN352" s="63">
        <v>0</v>
      </c>
      <c r="BO352" s="62">
        <v>0</v>
      </c>
      <c r="BP352" s="63">
        <v>0</v>
      </c>
      <c r="BQ352" s="62">
        <v>0</v>
      </c>
      <c r="BR352" s="63">
        <v>0</v>
      </c>
      <c r="BS352" s="62">
        <v>0</v>
      </c>
      <c r="BT352" s="63">
        <v>0</v>
      </c>
      <c r="BU352" s="62">
        <v>0</v>
      </c>
      <c r="BV352" s="63">
        <v>0</v>
      </c>
      <c r="BW352" s="62">
        <v>0</v>
      </c>
      <c r="BX352" s="63">
        <v>0</v>
      </c>
      <c r="BY352" s="62">
        <v>0</v>
      </c>
      <c r="BZ352" s="63">
        <v>0</v>
      </c>
      <c r="CA352" s="64">
        <v>0</v>
      </c>
      <c r="CB352" s="3"/>
      <c r="CC352" s="32"/>
      <c r="CD352" s="3"/>
      <c r="CE352" s="33"/>
      <c r="CF352" s="3"/>
      <c r="CG352" s="61">
        <v>0</v>
      </c>
      <c r="CH352" s="62">
        <v>0</v>
      </c>
      <c r="CI352" s="63">
        <v>0</v>
      </c>
      <c r="CJ352" s="62">
        <v>0</v>
      </c>
      <c r="CK352" s="63">
        <v>0</v>
      </c>
      <c r="CL352" s="62">
        <v>0</v>
      </c>
      <c r="CM352" s="63">
        <v>0</v>
      </c>
      <c r="CN352" s="62">
        <v>0</v>
      </c>
      <c r="CO352" s="63">
        <v>0</v>
      </c>
      <c r="CP352" s="62">
        <v>0</v>
      </c>
      <c r="CQ352" s="63">
        <v>0</v>
      </c>
      <c r="CR352" s="62">
        <v>0</v>
      </c>
      <c r="CS352" s="63">
        <v>0</v>
      </c>
      <c r="CT352" s="62">
        <v>0</v>
      </c>
      <c r="CU352" s="63">
        <v>0</v>
      </c>
      <c r="CV352" s="62">
        <v>0</v>
      </c>
      <c r="CW352" s="63">
        <v>0</v>
      </c>
      <c r="CX352" s="62">
        <v>0</v>
      </c>
      <c r="CY352" s="63">
        <v>0</v>
      </c>
      <c r="CZ352" s="62">
        <v>0</v>
      </c>
      <c r="DA352" s="63">
        <v>0</v>
      </c>
      <c r="DB352" s="62">
        <v>0</v>
      </c>
      <c r="DC352" s="63">
        <v>0</v>
      </c>
      <c r="DD352" s="62">
        <v>0</v>
      </c>
      <c r="DE352" s="63">
        <v>0</v>
      </c>
      <c r="DF352" s="62">
        <v>0</v>
      </c>
      <c r="DG352" s="63">
        <v>0</v>
      </c>
      <c r="DH352" s="62">
        <v>0</v>
      </c>
      <c r="DI352" s="63">
        <v>0</v>
      </c>
      <c r="DJ352" s="62">
        <v>0</v>
      </c>
      <c r="DK352" s="63">
        <v>0</v>
      </c>
      <c r="DL352" s="62">
        <v>0</v>
      </c>
      <c r="DM352" s="63">
        <v>0</v>
      </c>
      <c r="DN352" s="62">
        <v>0</v>
      </c>
      <c r="DO352" s="63">
        <v>0</v>
      </c>
      <c r="DP352" s="64">
        <v>0</v>
      </c>
      <c r="DQ352" s="3"/>
      <c r="DR352" s="34"/>
      <c r="DS352" s="3"/>
      <c r="DT352" s="61">
        <v>0</v>
      </c>
      <c r="DU352" s="62">
        <v>0</v>
      </c>
      <c r="DV352" s="63">
        <v>0</v>
      </c>
      <c r="DW352" s="62">
        <v>0</v>
      </c>
      <c r="DX352" s="63">
        <v>0</v>
      </c>
      <c r="DY352" s="62">
        <v>0</v>
      </c>
      <c r="DZ352" s="63">
        <v>0</v>
      </c>
      <c r="EA352" s="62">
        <v>0</v>
      </c>
      <c r="EB352" s="63">
        <v>0</v>
      </c>
      <c r="EC352" s="62">
        <v>0</v>
      </c>
      <c r="ED352" s="63">
        <v>0</v>
      </c>
      <c r="EE352" s="62">
        <v>0</v>
      </c>
      <c r="EF352" s="63">
        <v>0</v>
      </c>
      <c r="EG352" s="62">
        <v>0</v>
      </c>
      <c r="EH352" s="63">
        <v>0</v>
      </c>
      <c r="EI352" s="62">
        <v>0</v>
      </c>
      <c r="EJ352" s="63">
        <v>0</v>
      </c>
      <c r="EK352" s="62">
        <v>0</v>
      </c>
      <c r="EL352" s="63">
        <v>0</v>
      </c>
      <c r="EM352" s="62">
        <v>0</v>
      </c>
      <c r="EN352" s="63">
        <v>0</v>
      </c>
      <c r="EO352" s="62">
        <v>0</v>
      </c>
      <c r="EP352" s="63">
        <v>0</v>
      </c>
      <c r="EQ352" s="62">
        <v>0</v>
      </c>
      <c r="ER352" s="63">
        <v>0</v>
      </c>
      <c r="ES352" s="62">
        <v>0</v>
      </c>
      <c r="ET352" s="63">
        <v>0</v>
      </c>
      <c r="EU352" s="62">
        <v>0</v>
      </c>
      <c r="EV352" s="63">
        <v>0</v>
      </c>
      <c r="EW352" s="62">
        <v>0</v>
      </c>
      <c r="EX352" s="63">
        <v>0</v>
      </c>
      <c r="EY352" s="62">
        <v>0</v>
      </c>
      <c r="EZ352" s="63">
        <v>0</v>
      </c>
      <c r="FA352" s="62">
        <v>0</v>
      </c>
      <c r="FB352" s="63">
        <v>0</v>
      </c>
      <c r="FC352" s="64">
        <v>0</v>
      </c>
      <c r="FD352" s="3"/>
      <c r="FE352" s="35"/>
      <c r="FF352" s="3"/>
      <c r="FG352" s="36"/>
      <c r="FI352" s="65" t="b">
        <v>1</v>
      </c>
    </row>
    <row r="353" spans="1:165" outlineLevel="1">
      <c r="A353" s="1" t="s">
        <v>108</v>
      </c>
      <c r="B353" s="66">
        <v>334</v>
      </c>
      <c r="C353" s="67" t="s">
        <v>21</v>
      </c>
      <c r="E353" s="68">
        <v>0</v>
      </c>
      <c r="F353" s="69">
        <v>19153</v>
      </c>
      <c r="G353" s="70">
        <v>19153</v>
      </c>
      <c r="H353" s="69">
        <v>19153</v>
      </c>
      <c r="I353" s="70">
        <v>19153</v>
      </c>
      <c r="J353" s="69">
        <v>19153</v>
      </c>
      <c r="K353" s="70">
        <v>19153</v>
      </c>
      <c r="L353" s="69">
        <v>19153</v>
      </c>
      <c r="M353" s="70">
        <v>19153</v>
      </c>
      <c r="N353" s="69">
        <v>19153</v>
      </c>
      <c r="O353" s="70">
        <v>19153</v>
      </c>
      <c r="P353" s="69">
        <v>4729</v>
      </c>
      <c r="Q353" s="70">
        <v>0</v>
      </c>
      <c r="R353" s="69">
        <v>0</v>
      </c>
      <c r="S353" s="70">
        <v>0</v>
      </c>
      <c r="T353" s="69">
        <v>0</v>
      </c>
      <c r="U353" s="70">
        <v>0</v>
      </c>
      <c r="V353" s="69">
        <v>0</v>
      </c>
      <c r="W353" s="70">
        <v>0</v>
      </c>
      <c r="X353" s="69">
        <v>0</v>
      </c>
      <c r="Y353" s="70">
        <v>0</v>
      </c>
      <c r="Z353" s="69">
        <v>0</v>
      </c>
      <c r="AA353" s="70">
        <v>0</v>
      </c>
      <c r="AB353" s="69">
        <v>0</v>
      </c>
      <c r="AC353" s="70">
        <v>0</v>
      </c>
      <c r="AD353" s="69">
        <v>0</v>
      </c>
      <c r="AE353" s="70">
        <v>0</v>
      </c>
      <c r="AF353" s="69">
        <v>0</v>
      </c>
      <c r="AG353" s="70">
        <v>0</v>
      </c>
      <c r="AH353" s="69">
        <v>0</v>
      </c>
      <c r="AI353" s="70">
        <v>0</v>
      </c>
      <c r="AJ353" s="69">
        <v>0</v>
      </c>
      <c r="AK353" s="70">
        <v>0</v>
      </c>
      <c r="AL353" s="69">
        <v>0</v>
      </c>
      <c r="AM353" s="70">
        <v>0</v>
      </c>
      <c r="AN353" s="71">
        <v>0</v>
      </c>
      <c r="AO353" s="3"/>
      <c r="AP353" s="21"/>
      <c r="AQ353" s="3"/>
      <c r="AR353" s="68">
        <v>0</v>
      </c>
      <c r="AS353" s="69">
        <v>3</v>
      </c>
      <c r="AT353" s="70">
        <v>3</v>
      </c>
      <c r="AU353" s="69">
        <v>3</v>
      </c>
      <c r="AV353" s="70">
        <v>3</v>
      </c>
      <c r="AW353" s="69">
        <v>3</v>
      </c>
      <c r="AX353" s="70">
        <v>3</v>
      </c>
      <c r="AY353" s="69">
        <v>3</v>
      </c>
      <c r="AZ353" s="70">
        <v>3</v>
      </c>
      <c r="BA353" s="69">
        <v>3</v>
      </c>
      <c r="BB353" s="70">
        <v>3</v>
      </c>
      <c r="BC353" s="69">
        <v>1</v>
      </c>
      <c r="BD353" s="70">
        <v>0</v>
      </c>
      <c r="BE353" s="69">
        <v>0</v>
      </c>
      <c r="BF353" s="70">
        <v>0</v>
      </c>
      <c r="BG353" s="69">
        <v>0</v>
      </c>
      <c r="BH353" s="70">
        <v>0</v>
      </c>
      <c r="BI353" s="69">
        <v>0</v>
      </c>
      <c r="BJ353" s="70">
        <v>0</v>
      </c>
      <c r="BK353" s="69">
        <v>0</v>
      </c>
      <c r="BL353" s="70">
        <v>0</v>
      </c>
      <c r="BM353" s="69">
        <v>0</v>
      </c>
      <c r="BN353" s="70">
        <v>0</v>
      </c>
      <c r="BO353" s="69">
        <v>0</v>
      </c>
      <c r="BP353" s="70">
        <v>0</v>
      </c>
      <c r="BQ353" s="69">
        <v>0</v>
      </c>
      <c r="BR353" s="70">
        <v>0</v>
      </c>
      <c r="BS353" s="69">
        <v>0</v>
      </c>
      <c r="BT353" s="70">
        <v>0</v>
      </c>
      <c r="BU353" s="69">
        <v>0</v>
      </c>
      <c r="BV353" s="70">
        <v>0</v>
      </c>
      <c r="BW353" s="69">
        <v>0</v>
      </c>
      <c r="BX353" s="70">
        <v>0</v>
      </c>
      <c r="BY353" s="69">
        <v>0</v>
      </c>
      <c r="BZ353" s="70">
        <v>0</v>
      </c>
      <c r="CA353" s="71">
        <v>0</v>
      </c>
      <c r="CB353" s="3"/>
      <c r="CC353" s="32"/>
      <c r="CD353" s="3"/>
      <c r="CE353" s="33"/>
      <c r="CF353" s="3"/>
      <c r="CG353" s="68">
        <v>0</v>
      </c>
      <c r="CH353" s="69">
        <v>13143</v>
      </c>
      <c r="CI353" s="70">
        <v>13143</v>
      </c>
      <c r="CJ353" s="69">
        <v>13143</v>
      </c>
      <c r="CK353" s="70">
        <v>13143</v>
      </c>
      <c r="CL353" s="69">
        <v>13143</v>
      </c>
      <c r="CM353" s="70">
        <v>13143</v>
      </c>
      <c r="CN353" s="69">
        <v>13143</v>
      </c>
      <c r="CO353" s="70">
        <v>13143</v>
      </c>
      <c r="CP353" s="69">
        <v>13143</v>
      </c>
      <c r="CQ353" s="70">
        <v>13143</v>
      </c>
      <c r="CR353" s="69">
        <v>3245</v>
      </c>
      <c r="CS353" s="70">
        <v>0</v>
      </c>
      <c r="CT353" s="69">
        <v>0</v>
      </c>
      <c r="CU353" s="70">
        <v>0</v>
      </c>
      <c r="CV353" s="69">
        <v>0</v>
      </c>
      <c r="CW353" s="70">
        <v>0</v>
      </c>
      <c r="CX353" s="69">
        <v>0</v>
      </c>
      <c r="CY353" s="70">
        <v>0</v>
      </c>
      <c r="CZ353" s="69">
        <v>0</v>
      </c>
      <c r="DA353" s="70">
        <v>0</v>
      </c>
      <c r="DB353" s="69">
        <v>0</v>
      </c>
      <c r="DC353" s="70">
        <v>0</v>
      </c>
      <c r="DD353" s="69">
        <v>0</v>
      </c>
      <c r="DE353" s="70">
        <v>0</v>
      </c>
      <c r="DF353" s="69">
        <v>0</v>
      </c>
      <c r="DG353" s="70">
        <v>0</v>
      </c>
      <c r="DH353" s="69">
        <v>0</v>
      </c>
      <c r="DI353" s="70">
        <v>0</v>
      </c>
      <c r="DJ353" s="69">
        <v>0</v>
      </c>
      <c r="DK353" s="70">
        <v>0</v>
      </c>
      <c r="DL353" s="69">
        <v>0</v>
      </c>
      <c r="DM353" s="70">
        <v>0</v>
      </c>
      <c r="DN353" s="69">
        <v>0</v>
      </c>
      <c r="DO353" s="70">
        <v>0</v>
      </c>
      <c r="DP353" s="71">
        <v>0</v>
      </c>
      <c r="DQ353" s="3"/>
      <c r="DR353" s="34"/>
      <c r="DS353" s="3"/>
      <c r="DT353" s="68">
        <v>0</v>
      </c>
      <c r="DU353" s="69">
        <v>2</v>
      </c>
      <c r="DV353" s="70">
        <v>2</v>
      </c>
      <c r="DW353" s="69">
        <v>2</v>
      </c>
      <c r="DX353" s="70">
        <v>2</v>
      </c>
      <c r="DY353" s="69">
        <v>2</v>
      </c>
      <c r="DZ353" s="70">
        <v>2</v>
      </c>
      <c r="EA353" s="69">
        <v>2</v>
      </c>
      <c r="EB353" s="70">
        <v>2</v>
      </c>
      <c r="EC353" s="69">
        <v>2</v>
      </c>
      <c r="ED353" s="70">
        <v>2</v>
      </c>
      <c r="EE353" s="69">
        <v>0</v>
      </c>
      <c r="EF353" s="70">
        <v>0</v>
      </c>
      <c r="EG353" s="69">
        <v>0</v>
      </c>
      <c r="EH353" s="70">
        <v>0</v>
      </c>
      <c r="EI353" s="69">
        <v>0</v>
      </c>
      <c r="EJ353" s="70">
        <v>0</v>
      </c>
      <c r="EK353" s="69">
        <v>0</v>
      </c>
      <c r="EL353" s="70">
        <v>0</v>
      </c>
      <c r="EM353" s="69">
        <v>0</v>
      </c>
      <c r="EN353" s="70">
        <v>0</v>
      </c>
      <c r="EO353" s="69">
        <v>0</v>
      </c>
      <c r="EP353" s="70">
        <v>0</v>
      </c>
      <c r="EQ353" s="69">
        <v>0</v>
      </c>
      <c r="ER353" s="70">
        <v>0</v>
      </c>
      <c r="ES353" s="69">
        <v>0</v>
      </c>
      <c r="ET353" s="70">
        <v>0</v>
      </c>
      <c r="EU353" s="69">
        <v>0</v>
      </c>
      <c r="EV353" s="70">
        <v>0</v>
      </c>
      <c r="EW353" s="69">
        <v>0</v>
      </c>
      <c r="EX353" s="70">
        <v>0</v>
      </c>
      <c r="EY353" s="69">
        <v>0</v>
      </c>
      <c r="EZ353" s="70">
        <v>0</v>
      </c>
      <c r="FA353" s="69">
        <v>0</v>
      </c>
      <c r="FB353" s="70">
        <v>0</v>
      </c>
      <c r="FC353" s="71">
        <v>0</v>
      </c>
      <c r="FD353" s="3"/>
      <c r="FE353" s="35"/>
      <c r="FF353" s="3"/>
      <c r="FG353" s="36"/>
      <c r="FI353" s="72" t="b">
        <v>0</v>
      </c>
    </row>
    <row r="354" spans="1:165" outlineLevel="1">
      <c r="A354" s="1" t="s">
        <v>108</v>
      </c>
      <c r="B354" s="52">
        <v>335</v>
      </c>
      <c r="C354" s="73" t="s">
        <v>22</v>
      </c>
      <c r="E354" s="54">
        <v>0</v>
      </c>
      <c r="F354" s="55">
        <v>5216544</v>
      </c>
      <c r="G354" s="56">
        <v>5372555</v>
      </c>
      <c r="H354" s="55">
        <v>5792457</v>
      </c>
      <c r="I354" s="56">
        <v>5792457</v>
      </c>
      <c r="J354" s="55">
        <v>5792457</v>
      </c>
      <c r="K354" s="56">
        <v>5789874</v>
      </c>
      <c r="L354" s="55">
        <v>5789874</v>
      </c>
      <c r="M354" s="56">
        <v>5789874</v>
      </c>
      <c r="N354" s="55">
        <v>5789311</v>
      </c>
      <c r="O354" s="56">
        <v>5789311</v>
      </c>
      <c r="P354" s="55">
        <v>5687225</v>
      </c>
      <c r="Q354" s="56">
        <v>2982835</v>
      </c>
      <c r="R354" s="55">
        <v>880559</v>
      </c>
      <c r="S354" s="56">
        <v>880559</v>
      </c>
      <c r="T354" s="55">
        <v>97515</v>
      </c>
      <c r="U354" s="56">
        <v>12936</v>
      </c>
      <c r="V354" s="55">
        <v>12936</v>
      </c>
      <c r="W354" s="56">
        <v>12936</v>
      </c>
      <c r="X354" s="55">
        <v>12936</v>
      </c>
      <c r="Y354" s="56">
        <v>12936</v>
      </c>
      <c r="Z354" s="55">
        <v>0</v>
      </c>
      <c r="AA354" s="56">
        <v>0</v>
      </c>
      <c r="AB354" s="55">
        <v>0</v>
      </c>
      <c r="AC354" s="56">
        <v>0</v>
      </c>
      <c r="AD354" s="55">
        <v>0</v>
      </c>
      <c r="AE354" s="56">
        <v>0</v>
      </c>
      <c r="AF354" s="55">
        <v>0</v>
      </c>
      <c r="AG354" s="56">
        <v>0</v>
      </c>
      <c r="AH354" s="55">
        <v>0</v>
      </c>
      <c r="AI354" s="56">
        <v>0</v>
      </c>
      <c r="AJ354" s="55">
        <v>0</v>
      </c>
      <c r="AK354" s="56">
        <v>0</v>
      </c>
      <c r="AL354" s="55">
        <v>0</v>
      </c>
      <c r="AM354" s="56">
        <v>0</v>
      </c>
      <c r="AN354" s="57">
        <v>0</v>
      </c>
      <c r="AO354" s="3"/>
      <c r="AP354" s="21"/>
      <c r="AQ354" s="3"/>
      <c r="AR354" s="54">
        <v>0</v>
      </c>
      <c r="AS354" s="55">
        <v>1042</v>
      </c>
      <c r="AT354" s="56">
        <v>1073</v>
      </c>
      <c r="AU354" s="55">
        <v>1243</v>
      </c>
      <c r="AV354" s="56">
        <v>1243</v>
      </c>
      <c r="AW354" s="55">
        <v>1243</v>
      </c>
      <c r="AX354" s="56">
        <v>1242</v>
      </c>
      <c r="AY354" s="55">
        <v>1242</v>
      </c>
      <c r="AZ354" s="56">
        <v>1242</v>
      </c>
      <c r="BA354" s="55">
        <v>1242</v>
      </c>
      <c r="BB354" s="56">
        <v>1242</v>
      </c>
      <c r="BC354" s="55">
        <v>1231</v>
      </c>
      <c r="BD354" s="56">
        <v>314</v>
      </c>
      <c r="BE354" s="55">
        <v>107</v>
      </c>
      <c r="BF354" s="56">
        <v>107</v>
      </c>
      <c r="BG354" s="55">
        <v>33</v>
      </c>
      <c r="BH354" s="56">
        <v>15</v>
      </c>
      <c r="BI354" s="55">
        <v>15</v>
      </c>
      <c r="BJ354" s="56">
        <v>15</v>
      </c>
      <c r="BK354" s="55">
        <v>15</v>
      </c>
      <c r="BL354" s="56">
        <v>15</v>
      </c>
      <c r="BM354" s="55">
        <v>0</v>
      </c>
      <c r="BN354" s="56">
        <v>0</v>
      </c>
      <c r="BO354" s="55">
        <v>0</v>
      </c>
      <c r="BP354" s="56">
        <v>0</v>
      </c>
      <c r="BQ354" s="55">
        <v>0</v>
      </c>
      <c r="BR354" s="56">
        <v>0</v>
      </c>
      <c r="BS354" s="55">
        <v>0</v>
      </c>
      <c r="BT354" s="56">
        <v>0</v>
      </c>
      <c r="BU354" s="55">
        <v>0</v>
      </c>
      <c r="BV354" s="56">
        <v>0</v>
      </c>
      <c r="BW354" s="55">
        <v>0</v>
      </c>
      <c r="BX354" s="56">
        <v>0</v>
      </c>
      <c r="BY354" s="55">
        <v>0</v>
      </c>
      <c r="BZ354" s="56">
        <v>0</v>
      </c>
      <c r="CA354" s="57">
        <v>0</v>
      </c>
      <c r="CB354" s="3"/>
      <c r="CC354" s="32"/>
      <c r="CD354" s="3"/>
      <c r="CE354" s="33"/>
      <c r="CF354" s="3"/>
      <c r="CG354" s="54">
        <v>0</v>
      </c>
      <c r="CH354" s="55">
        <v>4132808</v>
      </c>
      <c r="CI354" s="56">
        <v>4256408</v>
      </c>
      <c r="CJ354" s="55">
        <v>4589075</v>
      </c>
      <c r="CK354" s="56">
        <v>4589075</v>
      </c>
      <c r="CL354" s="55">
        <v>4589075</v>
      </c>
      <c r="CM354" s="56">
        <v>4587029</v>
      </c>
      <c r="CN354" s="55">
        <v>4587029</v>
      </c>
      <c r="CO354" s="56">
        <v>4587029</v>
      </c>
      <c r="CP354" s="55">
        <v>4586583</v>
      </c>
      <c r="CQ354" s="56">
        <v>4586583</v>
      </c>
      <c r="CR354" s="55">
        <v>4505705</v>
      </c>
      <c r="CS354" s="56">
        <v>2363151</v>
      </c>
      <c r="CT354" s="55">
        <v>697623</v>
      </c>
      <c r="CU354" s="56">
        <v>697623</v>
      </c>
      <c r="CV354" s="55">
        <v>77256</v>
      </c>
      <c r="CW354" s="56">
        <v>10248</v>
      </c>
      <c r="CX354" s="55">
        <v>10248</v>
      </c>
      <c r="CY354" s="56">
        <v>10248</v>
      </c>
      <c r="CZ354" s="55">
        <v>10248</v>
      </c>
      <c r="DA354" s="56">
        <v>10248</v>
      </c>
      <c r="DB354" s="55">
        <v>0</v>
      </c>
      <c r="DC354" s="56">
        <v>0</v>
      </c>
      <c r="DD354" s="55">
        <v>0</v>
      </c>
      <c r="DE354" s="56">
        <v>0</v>
      </c>
      <c r="DF354" s="55">
        <v>0</v>
      </c>
      <c r="DG354" s="56">
        <v>0</v>
      </c>
      <c r="DH354" s="55">
        <v>0</v>
      </c>
      <c r="DI354" s="56">
        <v>0</v>
      </c>
      <c r="DJ354" s="55">
        <v>0</v>
      </c>
      <c r="DK354" s="56">
        <v>0</v>
      </c>
      <c r="DL354" s="55">
        <v>0</v>
      </c>
      <c r="DM354" s="56">
        <v>0</v>
      </c>
      <c r="DN354" s="55">
        <v>0</v>
      </c>
      <c r="DO354" s="56">
        <v>0</v>
      </c>
      <c r="DP354" s="57">
        <v>0</v>
      </c>
      <c r="DQ354" s="3"/>
      <c r="DR354" s="34"/>
      <c r="DS354" s="3"/>
      <c r="DT354" s="54">
        <v>0</v>
      </c>
      <c r="DU354" s="55">
        <v>826</v>
      </c>
      <c r="DV354" s="56">
        <v>851</v>
      </c>
      <c r="DW354" s="55">
        <v>985</v>
      </c>
      <c r="DX354" s="56">
        <v>985</v>
      </c>
      <c r="DY354" s="55">
        <v>985</v>
      </c>
      <c r="DZ354" s="56">
        <v>985</v>
      </c>
      <c r="EA354" s="55">
        <v>985</v>
      </c>
      <c r="EB354" s="56">
        <v>985</v>
      </c>
      <c r="EC354" s="55">
        <v>985</v>
      </c>
      <c r="ED354" s="56">
        <v>985</v>
      </c>
      <c r="EE354" s="55">
        <v>976</v>
      </c>
      <c r="EF354" s="56">
        <v>249</v>
      </c>
      <c r="EG354" s="55">
        <v>85</v>
      </c>
      <c r="EH354" s="56">
        <v>85</v>
      </c>
      <c r="EI354" s="55">
        <v>26</v>
      </c>
      <c r="EJ354" s="56">
        <v>12</v>
      </c>
      <c r="EK354" s="55">
        <v>12</v>
      </c>
      <c r="EL354" s="56">
        <v>12</v>
      </c>
      <c r="EM354" s="55">
        <v>12</v>
      </c>
      <c r="EN354" s="56">
        <v>12</v>
      </c>
      <c r="EO354" s="55">
        <v>0</v>
      </c>
      <c r="EP354" s="56">
        <v>0</v>
      </c>
      <c r="EQ354" s="55">
        <v>0</v>
      </c>
      <c r="ER354" s="56">
        <v>0</v>
      </c>
      <c r="ES354" s="55">
        <v>0</v>
      </c>
      <c r="ET354" s="56">
        <v>0</v>
      </c>
      <c r="EU354" s="55">
        <v>0</v>
      </c>
      <c r="EV354" s="56">
        <v>0</v>
      </c>
      <c r="EW354" s="55">
        <v>0</v>
      </c>
      <c r="EX354" s="56">
        <v>0</v>
      </c>
      <c r="EY354" s="55">
        <v>0</v>
      </c>
      <c r="EZ354" s="56">
        <v>0</v>
      </c>
      <c r="FA354" s="55">
        <v>0</v>
      </c>
      <c r="FB354" s="56">
        <v>0</v>
      </c>
      <c r="FC354" s="57">
        <v>0</v>
      </c>
      <c r="FD354" s="3"/>
      <c r="FE354" s="35"/>
      <c r="FF354" s="3"/>
      <c r="FG354" s="36"/>
      <c r="FI354" s="58" t="b">
        <v>0</v>
      </c>
    </row>
    <row r="355" spans="1:165" hidden="1" outlineLevel="1">
      <c r="B355" s="45">
        <v>336</v>
      </c>
      <c r="C355" s="74" t="s">
        <v>23</v>
      </c>
      <c r="E355" s="47">
        <v>0</v>
      </c>
      <c r="F355" s="48">
        <v>0</v>
      </c>
      <c r="G355" s="49">
        <v>0</v>
      </c>
      <c r="H355" s="48">
        <v>0</v>
      </c>
      <c r="I355" s="49">
        <v>0</v>
      </c>
      <c r="J355" s="48">
        <v>0</v>
      </c>
      <c r="K355" s="49">
        <v>0</v>
      </c>
      <c r="L355" s="48">
        <v>0</v>
      </c>
      <c r="M355" s="49">
        <v>0</v>
      </c>
      <c r="N355" s="48">
        <v>0</v>
      </c>
      <c r="O355" s="49">
        <v>0</v>
      </c>
      <c r="P355" s="48">
        <v>0</v>
      </c>
      <c r="Q355" s="49">
        <v>0</v>
      </c>
      <c r="R355" s="48">
        <v>0</v>
      </c>
      <c r="S355" s="49">
        <v>0</v>
      </c>
      <c r="T355" s="48">
        <v>0</v>
      </c>
      <c r="U355" s="49">
        <v>0</v>
      </c>
      <c r="V355" s="48">
        <v>0</v>
      </c>
      <c r="W355" s="49">
        <v>0</v>
      </c>
      <c r="X355" s="48">
        <v>0</v>
      </c>
      <c r="Y355" s="49">
        <v>0</v>
      </c>
      <c r="Z355" s="48">
        <v>0</v>
      </c>
      <c r="AA355" s="49">
        <v>0</v>
      </c>
      <c r="AB355" s="48">
        <v>0</v>
      </c>
      <c r="AC355" s="49">
        <v>0</v>
      </c>
      <c r="AD355" s="48">
        <v>0</v>
      </c>
      <c r="AE355" s="49">
        <v>0</v>
      </c>
      <c r="AF355" s="48">
        <v>0</v>
      </c>
      <c r="AG355" s="49">
        <v>0</v>
      </c>
      <c r="AH355" s="48">
        <v>0</v>
      </c>
      <c r="AI355" s="49">
        <v>0</v>
      </c>
      <c r="AJ355" s="48">
        <v>0</v>
      </c>
      <c r="AK355" s="49">
        <v>0</v>
      </c>
      <c r="AL355" s="48">
        <v>0</v>
      </c>
      <c r="AM355" s="49">
        <v>0</v>
      </c>
      <c r="AN355" s="50">
        <v>0</v>
      </c>
      <c r="AO355" s="3"/>
      <c r="AP355" s="21"/>
      <c r="AQ355" s="3"/>
      <c r="AR355" s="47">
        <v>0</v>
      </c>
      <c r="AS355" s="48">
        <v>0</v>
      </c>
      <c r="AT355" s="49">
        <v>0</v>
      </c>
      <c r="AU355" s="48">
        <v>0</v>
      </c>
      <c r="AV355" s="49">
        <v>0</v>
      </c>
      <c r="AW355" s="48">
        <v>0</v>
      </c>
      <c r="AX355" s="49">
        <v>0</v>
      </c>
      <c r="AY355" s="48">
        <v>0</v>
      </c>
      <c r="AZ355" s="49">
        <v>0</v>
      </c>
      <c r="BA355" s="48">
        <v>0</v>
      </c>
      <c r="BB355" s="49">
        <v>0</v>
      </c>
      <c r="BC355" s="48">
        <v>0</v>
      </c>
      <c r="BD355" s="49">
        <v>0</v>
      </c>
      <c r="BE355" s="48">
        <v>0</v>
      </c>
      <c r="BF355" s="49">
        <v>0</v>
      </c>
      <c r="BG355" s="48">
        <v>0</v>
      </c>
      <c r="BH355" s="49">
        <v>0</v>
      </c>
      <c r="BI355" s="48">
        <v>0</v>
      </c>
      <c r="BJ355" s="49">
        <v>0</v>
      </c>
      <c r="BK355" s="48">
        <v>0</v>
      </c>
      <c r="BL355" s="49">
        <v>0</v>
      </c>
      <c r="BM355" s="48">
        <v>0</v>
      </c>
      <c r="BN355" s="49">
        <v>0</v>
      </c>
      <c r="BO355" s="48">
        <v>0</v>
      </c>
      <c r="BP355" s="49">
        <v>0</v>
      </c>
      <c r="BQ355" s="48">
        <v>0</v>
      </c>
      <c r="BR355" s="49">
        <v>0</v>
      </c>
      <c r="BS355" s="48">
        <v>0</v>
      </c>
      <c r="BT355" s="49">
        <v>0</v>
      </c>
      <c r="BU355" s="48">
        <v>0</v>
      </c>
      <c r="BV355" s="49">
        <v>0</v>
      </c>
      <c r="BW355" s="48">
        <v>0</v>
      </c>
      <c r="BX355" s="49">
        <v>0</v>
      </c>
      <c r="BY355" s="48">
        <v>0</v>
      </c>
      <c r="BZ355" s="49">
        <v>0</v>
      </c>
      <c r="CA355" s="50">
        <v>0</v>
      </c>
      <c r="CB355" s="3"/>
      <c r="CC355" s="32"/>
      <c r="CD355" s="3"/>
      <c r="CE355" s="33"/>
      <c r="CF355" s="3"/>
      <c r="CG355" s="47">
        <v>0</v>
      </c>
      <c r="CH355" s="48">
        <v>0</v>
      </c>
      <c r="CI355" s="49">
        <v>0</v>
      </c>
      <c r="CJ355" s="48">
        <v>0</v>
      </c>
      <c r="CK355" s="49">
        <v>0</v>
      </c>
      <c r="CL355" s="48">
        <v>0</v>
      </c>
      <c r="CM355" s="49">
        <v>0</v>
      </c>
      <c r="CN355" s="48">
        <v>0</v>
      </c>
      <c r="CO355" s="49">
        <v>0</v>
      </c>
      <c r="CP355" s="48">
        <v>0</v>
      </c>
      <c r="CQ355" s="49">
        <v>0</v>
      </c>
      <c r="CR355" s="48">
        <v>0</v>
      </c>
      <c r="CS355" s="49">
        <v>0</v>
      </c>
      <c r="CT355" s="48">
        <v>0</v>
      </c>
      <c r="CU355" s="49">
        <v>0</v>
      </c>
      <c r="CV355" s="48">
        <v>0</v>
      </c>
      <c r="CW355" s="49">
        <v>0</v>
      </c>
      <c r="CX355" s="48">
        <v>0</v>
      </c>
      <c r="CY355" s="49">
        <v>0</v>
      </c>
      <c r="CZ355" s="48">
        <v>0</v>
      </c>
      <c r="DA355" s="49">
        <v>0</v>
      </c>
      <c r="DB355" s="48">
        <v>0</v>
      </c>
      <c r="DC355" s="49">
        <v>0</v>
      </c>
      <c r="DD355" s="48">
        <v>0</v>
      </c>
      <c r="DE355" s="49">
        <v>0</v>
      </c>
      <c r="DF355" s="48">
        <v>0</v>
      </c>
      <c r="DG355" s="49">
        <v>0</v>
      </c>
      <c r="DH355" s="48">
        <v>0</v>
      </c>
      <c r="DI355" s="49">
        <v>0</v>
      </c>
      <c r="DJ355" s="48">
        <v>0</v>
      </c>
      <c r="DK355" s="49">
        <v>0</v>
      </c>
      <c r="DL355" s="48">
        <v>0</v>
      </c>
      <c r="DM355" s="49">
        <v>0</v>
      </c>
      <c r="DN355" s="48">
        <v>0</v>
      </c>
      <c r="DO355" s="49">
        <v>0</v>
      </c>
      <c r="DP355" s="50">
        <v>0</v>
      </c>
      <c r="DQ355" s="3"/>
      <c r="DR355" s="34"/>
      <c r="DS355" s="3"/>
      <c r="DT355" s="47">
        <v>0</v>
      </c>
      <c r="DU355" s="48">
        <v>0</v>
      </c>
      <c r="DV355" s="49">
        <v>0</v>
      </c>
      <c r="DW355" s="48">
        <v>0</v>
      </c>
      <c r="DX355" s="49">
        <v>0</v>
      </c>
      <c r="DY355" s="48">
        <v>0</v>
      </c>
      <c r="DZ355" s="49">
        <v>0</v>
      </c>
      <c r="EA355" s="48">
        <v>0</v>
      </c>
      <c r="EB355" s="49">
        <v>0</v>
      </c>
      <c r="EC355" s="48">
        <v>0</v>
      </c>
      <c r="ED355" s="49">
        <v>0</v>
      </c>
      <c r="EE355" s="48">
        <v>0</v>
      </c>
      <c r="EF355" s="49">
        <v>0</v>
      </c>
      <c r="EG355" s="48">
        <v>0</v>
      </c>
      <c r="EH355" s="49">
        <v>0</v>
      </c>
      <c r="EI355" s="48">
        <v>0</v>
      </c>
      <c r="EJ355" s="49">
        <v>0</v>
      </c>
      <c r="EK355" s="48">
        <v>0</v>
      </c>
      <c r="EL355" s="49">
        <v>0</v>
      </c>
      <c r="EM355" s="48">
        <v>0</v>
      </c>
      <c r="EN355" s="49">
        <v>0</v>
      </c>
      <c r="EO355" s="48">
        <v>0</v>
      </c>
      <c r="EP355" s="49">
        <v>0</v>
      </c>
      <c r="EQ355" s="48">
        <v>0</v>
      </c>
      <c r="ER355" s="49">
        <v>0</v>
      </c>
      <c r="ES355" s="48">
        <v>0</v>
      </c>
      <c r="ET355" s="49">
        <v>0</v>
      </c>
      <c r="EU355" s="48">
        <v>0</v>
      </c>
      <c r="EV355" s="49">
        <v>0</v>
      </c>
      <c r="EW355" s="48">
        <v>0</v>
      </c>
      <c r="EX355" s="49">
        <v>0</v>
      </c>
      <c r="EY355" s="48">
        <v>0</v>
      </c>
      <c r="EZ355" s="49">
        <v>0</v>
      </c>
      <c r="FA355" s="48">
        <v>0</v>
      </c>
      <c r="FB355" s="49">
        <v>0</v>
      </c>
      <c r="FC355" s="50">
        <v>0</v>
      </c>
      <c r="FD355" s="3"/>
      <c r="FE355" s="35"/>
      <c r="FF355" s="3"/>
      <c r="FG355" s="36"/>
      <c r="FI355" s="51" t="b">
        <v>1</v>
      </c>
    </row>
    <row r="356" spans="1:165" outlineLevel="1">
      <c r="A356" s="1" t="s">
        <v>108</v>
      </c>
      <c r="B356" s="52">
        <v>337</v>
      </c>
      <c r="C356" s="73" t="s">
        <v>24</v>
      </c>
      <c r="E356" s="54">
        <v>0</v>
      </c>
      <c r="F356" s="55">
        <v>386072</v>
      </c>
      <c r="G356" s="56">
        <v>386072</v>
      </c>
      <c r="H356" s="55">
        <v>386072</v>
      </c>
      <c r="I356" s="56">
        <v>386072</v>
      </c>
      <c r="J356" s="55">
        <v>386072</v>
      </c>
      <c r="K356" s="56">
        <v>386072</v>
      </c>
      <c r="L356" s="55">
        <v>386072</v>
      </c>
      <c r="M356" s="56">
        <v>386072</v>
      </c>
      <c r="N356" s="55">
        <v>386072</v>
      </c>
      <c r="O356" s="56">
        <v>386072</v>
      </c>
      <c r="P356" s="55">
        <v>386072</v>
      </c>
      <c r="Q356" s="56">
        <v>386072</v>
      </c>
      <c r="R356" s="55">
        <v>386072</v>
      </c>
      <c r="S356" s="56">
        <v>386072</v>
      </c>
      <c r="T356" s="55">
        <v>386072</v>
      </c>
      <c r="U356" s="56">
        <v>384607</v>
      </c>
      <c r="V356" s="55">
        <v>383786</v>
      </c>
      <c r="W356" s="56">
        <v>383786</v>
      </c>
      <c r="X356" s="55">
        <v>383786</v>
      </c>
      <c r="Y356" s="56">
        <v>383786</v>
      </c>
      <c r="Z356" s="55">
        <v>383786</v>
      </c>
      <c r="AA356" s="56">
        <v>383786</v>
      </c>
      <c r="AB356" s="55">
        <v>383786</v>
      </c>
      <c r="AC356" s="56">
        <v>383786</v>
      </c>
      <c r="AD356" s="55">
        <v>383786</v>
      </c>
      <c r="AE356" s="56">
        <v>383786</v>
      </c>
      <c r="AF356" s="55">
        <v>383786</v>
      </c>
      <c r="AG356" s="56">
        <v>0</v>
      </c>
      <c r="AH356" s="55">
        <v>0</v>
      </c>
      <c r="AI356" s="56">
        <v>0</v>
      </c>
      <c r="AJ356" s="55">
        <v>0</v>
      </c>
      <c r="AK356" s="56">
        <v>0</v>
      </c>
      <c r="AL356" s="55">
        <v>0</v>
      </c>
      <c r="AM356" s="56">
        <v>0</v>
      </c>
      <c r="AN356" s="57">
        <v>0</v>
      </c>
      <c r="AO356" s="3"/>
      <c r="AP356" s="21"/>
      <c r="AQ356" s="3"/>
      <c r="AR356" s="54">
        <v>0</v>
      </c>
      <c r="AS356" s="55">
        <v>96</v>
      </c>
      <c r="AT356" s="56">
        <v>96</v>
      </c>
      <c r="AU356" s="55">
        <v>96</v>
      </c>
      <c r="AV356" s="56">
        <v>96</v>
      </c>
      <c r="AW356" s="55">
        <v>96</v>
      </c>
      <c r="AX356" s="56">
        <v>96</v>
      </c>
      <c r="AY356" s="55">
        <v>96</v>
      </c>
      <c r="AZ356" s="56">
        <v>96</v>
      </c>
      <c r="BA356" s="55">
        <v>96</v>
      </c>
      <c r="BB356" s="56">
        <v>96</v>
      </c>
      <c r="BC356" s="55">
        <v>96</v>
      </c>
      <c r="BD356" s="56">
        <v>96</v>
      </c>
      <c r="BE356" s="55">
        <v>96</v>
      </c>
      <c r="BF356" s="56">
        <v>96</v>
      </c>
      <c r="BG356" s="55">
        <v>96</v>
      </c>
      <c r="BH356" s="56">
        <v>95</v>
      </c>
      <c r="BI356" s="55">
        <v>94</v>
      </c>
      <c r="BJ356" s="56">
        <v>94</v>
      </c>
      <c r="BK356" s="55">
        <v>94</v>
      </c>
      <c r="BL356" s="56">
        <v>94</v>
      </c>
      <c r="BM356" s="55">
        <v>94</v>
      </c>
      <c r="BN356" s="56">
        <v>94</v>
      </c>
      <c r="BO356" s="55">
        <v>94</v>
      </c>
      <c r="BP356" s="56">
        <v>94</v>
      </c>
      <c r="BQ356" s="55">
        <v>94</v>
      </c>
      <c r="BR356" s="56">
        <v>94</v>
      </c>
      <c r="BS356" s="55">
        <v>94</v>
      </c>
      <c r="BT356" s="56">
        <v>0</v>
      </c>
      <c r="BU356" s="55">
        <v>0</v>
      </c>
      <c r="BV356" s="56">
        <v>0</v>
      </c>
      <c r="BW356" s="55">
        <v>0</v>
      </c>
      <c r="BX356" s="56">
        <v>0</v>
      </c>
      <c r="BY356" s="55">
        <v>0</v>
      </c>
      <c r="BZ356" s="56">
        <v>0</v>
      </c>
      <c r="CA356" s="57">
        <v>0</v>
      </c>
      <c r="CB356" s="3"/>
      <c r="CC356" s="32"/>
      <c r="CD356" s="3"/>
      <c r="CE356" s="33"/>
      <c r="CF356" s="3"/>
      <c r="CG356" s="54">
        <v>0</v>
      </c>
      <c r="CH356" s="55">
        <v>247814</v>
      </c>
      <c r="CI356" s="56">
        <v>247814</v>
      </c>
      <c r="CJ356" s="55">
        <v>247814</v>
      </c>
      <c r="CK356" s="56">
        <v>247814</v>
      </c>
      <c r="CL356" s="55">
        <v>247814</v>
      </c>
      <c r="CM356" s="56">
        <v>247814</v>
      </c>
      <c r="CN356" s="55">
        <v>247814</v>
      </c>
      <c r="CO356" s="56">
        <v>247814</v>
      </c>
      <c r="CP356" s="55">
        <v>247814</v>
      </c>
      <c r="CQ356" s="56">
        <v>247814</v>
      </c>
      <c r="CR356" s="55">
        <v>247814</v>
      </c>
      <c r="CS356" s="56">
        <v>247814</v>
      </c>
      <c r="CT356" s="55">
        <v>247814</v>
      </c>
      <c r="CU356" s="56">
        <v>247814</v>
      </c>
      <c r="CV356" s="55">
        <v>247814</v>
      </c>
      <c r="CW356" s="56">
        <v>246874</v>
      </c>
      <c r="CX356" s="55">
        <v>246347</v>
      </c>
      <c r="CY356" s="56">
        <v>246347</v>
      </c>
      <c r="CZ356" s="55">
        <v>246347</v>
      </c>
      <c r="DA356" s="56">
        <v>246347</v>
      </c>
      <c r="DB356" s="55">
        <v>246347</v>
      </c>
      <c r="DC356" s="56">
        <v>246347</v>
      </c>
      <c r="DD356" s="55">
        <v>246347</v>
      </c>
      <c r="DE356" s="56">
        <v>246347</v>
      </c>
      <c r="DF356" s="55">
        <v>246347</v>
      </c>
      <c r="DG356" s="56">
        <v>246347</v>
      </c>
      <c r="DH356" s="55">
        <v>246347</v>
      </c>
      <c r="DI356" s="56">
        <v>0</v>
      </c>
      <c r="DJ356" s="55">
        <v>0</v>
      </c>
      <c r="DK356" s="56">
        <v>0</v>
      </c>
      <c r="DL356" s="55">
        <v>0</v>
      </c>
      <c r="DM356" s="56">
        <v>0</v>
      </c>
      <c r="DN356" s="55">
        <v>0</v>
      </c>
      <c r="DO356" s="56">
        <v>0</v>
      </c>
      <c r="DP356" s="57">
        <v>0</v>
      </c>
      <c r="DQ356" s="3"/>
      <c r="DR356" s="34"/>
      <c r="DS356" s="3"/>
      <c r="DT356" s="54">
        <v>0</v>
      </c>
      <c r="DU356" s="55">
        <v>61</v>
      </c>
      <c r="DV356" s="56">
        <v>61</v>
      </c>
      <c r="DW356" s="55">
        <v>61</v>
      </c>
      <c r="DX356" s="56">
        <v>61</v>
      </c>
      <c r="DY356" s="55">
        <v>61</v>
      </c>
      <c r="DZ356" s="56">
        <v>61</v>
      </c>
      <c r="EA356" s="55">
        <v>61</v>
      </c>
      <c r="EB356" s="56">
        <v>61</v>
      </c>
      <c r="EC356" s="55">
        <v>61</v>
      </c>
      <c r="ED356" s="56">
        <v>61</v>
      </c>
      <c r="EE356" s="55">
        <v>61</v>
      </c>
      <c r="EF356" s="56">
        <v>61</v>
      </c>
      <c r="EG356" s="55">
        <v>61</v>
      </c>
      <c r="EH356" s="56">
        <v>61</v>
      </c>
      <c r="EI356" s="55">
        <v>61</v>
      </c>
      <c r="EJ356" s="56">
        <v>61</v>
      </c>
      <c r="EK356" s="55">
        <v>61</v>
      </c>
      <c r="EL356" s="56">
        <v>61</v>
      </c>
      <c r="EM356" s="55">
        <v>61</v>
      </c>
      <c r="EN356" s="56">
        <v>61</v>
      </c>
      <c r="EO356" s="55">
        <v>61</v>
      </c>
      <c r="EP356" s="56">
        <v>61</v>
      </c>
      <c r="EQ356" s="55">
        <v>61</v>
      </c>
      <c r="ER356" s="56">
        <v>61</v>
      </c>
      <c r="ES356" s="55">
        <v>61</v>
      </c>
      <c r="ET356" s="56">
        <v>61</v>
      </c>
      <c r="EU356" s="55">
        <v>61</v>
      </c>
      <c r="EV356" s="56">
        <v>0</v>
      </c>
      <c r="EW356" s="55">
        <v>0</v>
      </c>
      <c r="EX356" s="56">
        <v>0</v>
      </c>
      <c r="EY356" s="55">
        <v>0</v>
      </c>
      <c r="EZ356" s="56">
        <v>0</v>
      </c>
      <c r="FA356" s="55">
        <v>0</v>
      </c>
      <c r="FB356" s="56">
        <v>0</v>
      </c>
      <c r="FC356" s="57">
        <v>0</v>
      </c>
      <c r="FD356" s="3"/>
      <c r="FE356" s="35"/>
      <c r="FF356" s="3"/>
      <c r="FG356" s="36"/>
      <c r="FI356" s="58" t="b">
        <v>0</v>
      </c>
    </row>
    <row r="357" spans="1:165" hidden="1" outlineLevel="1">
      <c r="B357" s="45">
        <v>338</v>
      </c>
      <c r="C357" s="74" t="s">
        <v>25</v>
      </c>
      <c r="E357" s="47">
        <v>0</v>
      </c>
      <c r="F357" s="48">
        <v>0</v>
      </c>
      <c r="G357" s="49">
        <v>0</v>
      </c>
      <c r="H357" s="48">
        <v>0</v>
      </c>
      <c r="I357" s="49">
        <v>0</v>
      </c>
      <c r="J357" s="48">
        <v>0</v>
      </c>
      <c r="K357" s="49">
        <v>0</v>
      </c>
      <c r="L357" s="48">
        <v>0</v>
      </c>
      <c r="M357" s="49">
        <v>0</v>
      </c>
      <c r="N357" s="48">
        <v>0</v>
      </c>
      <c r="O357" s="49">
        <v>0</v>
      </c>
      <c r="P357" s="48">
        <v>0</v>
      </c>
      <c r="Q357" s="49">
        <v>0</v>
      </c>
      <c r="R357" s="48">
        <v>0</v>
      </c>
      <c r="S357" s="49">
        <v>0</v>
      </c>
      <c r="T357" s="48">
        <v>0</v>
      </c>
      <c r="U357" s="49">
        <v>0</v>
      </c>
      <c r="V357" s="48">
        <v>0</v>
      </c>
      <c r="W357" s="49">
        <v>0</v>
      </c>
      <c r="X357" s="48">
        <v>0</v>
      </c>
      <c r="Y357" s="49">
        <v>0</v>
      </c>
      <c r="Z357" s="48">
        <v>0</v>
      </c>
      <c r="AA357" s="49">
        <v>0</v>
      </c>
      <c r="AB357" s="48">
        <v>0</v>
      </c>
      <c r="AC357" s="49">
        <v>0</v>
      </c>
      <c r="AD357" s="48">
        <v>0</v>
      </c>
      <c r="AE357" s="49">
        <v>0</v>
      </c>
      <c r="AF357" s="48">
        <v>0</v>
      </c>
      <c r="AG357" s="49">
        <v>0</v>
      </c>
      <c r="AH357" s="48">
        <v>0</v>
      </c>
      <c r="AI357" s="49">
        <v>0</v>
      </c>
      <c r="AJ357" s="48">
        <v>0</v>
      </c>
      <c r="AK357" s="49">
        <v>0</v>
      </c>
      <c r="AL357" s="48">
        <v>0</v>
      </c>
      <c r="AM357" s="49">
        <v>0</v>
      </c>
      <c r="AN357" s="50">
        <v>0</v>
      </c>
      <c r="AO357" s="3"/>
      <c r="AP357" s="21"/>
      <c r="AQ357" s="3"/>
      <c r="AR357" s="47">
        <v>0</v>
      </c>
      <c r="AS357" s="48">
        <v>0</v>
      </c>
      <c r="AT357" s="49">
        <v>0</v>
      </c>
      <c r="AU357" s="48">
        <v>0</v>
      </c>
      <c r="AV357" s="49">
        <v>0</v>
      </c>
      <c r="AW357" s="48">
        <v>0</v>
      </c>
      <c r="AX357" s="49">
        <v>0</v>
      </c>
      <c r="AY357" s="48">
        <v>0</v>
      </c>
      <c r="AZ357" s="49">
        <v>0</v>
      </c>
      <c r="BA357" s="48">
        <v>0</v>
      </c>
      <c r="BB357" s="49">
        <v>0</v>
      </c>
      <c r="BC357" s="48">
        <v>0</v>
      </c>
      <c r="BD357" s="49">
        <v>0</v>
      </c>
      <c r="BE357" s="48">
        <v>0</v>
      </c>
      <c r="BF357" s="49">
        <v>0</v>
      </c>
      <c r="BG357" s="48">
        <v>0</v>
      </c>
      <c r="BH357" s="49">
        <v>0</v>
      </c>
      <c r="BI357" s="48">
        <v>0</v>
      </c>
      <c r="BJ357" s="49">
        <v>0</v>
      </c>
      <c r="BK357" s="48">
        <v>0</v>
      </c>
      <c r="BL357" s="49">
        <v>0</v>
      </c>
      <c r="BM357" s="48">
        <v>0</v>
      </c>
      <c r="BN357" s="49">
        <v>0</v>
      </c>
      <c r="BO357" s="48">
        <v>0</v>
      </c>
      <c r="BP357" s="49">
        <v>0</v>
      </c>
      <c r="BQ357" s="48">
        <v>0</v>
      </c>
      <c r="BR357" s="49">
        <v>0</v>
      </c>
      <c r="BS357" s="48">
        <v>0</v>
      </c>
      <c r="BT357" s="49">
        <v>0</v>
      </c>
      <c r="BU357" s="48">
        <v>0</v>
      </c>
      <c r="BV357" s="49">
        <v>0</v>
      </c>
      <c r="BW357" s="48">
        <v>0</v>
      </c>
      <c r="BX357" s="49">
        <v>0</v>
      </c>
      <c r="BY357" s="48">
        <v>0</v>
      </c>
      <c r="BZ357" s="49">
        <v>0</v>
      </c>
      <c r="CA357" s="50">
        <v>0</v>
      </c>
      <c r="CB357" s="3"/>
      <c r="CC357" s="32"/>
      <c r="CD357" s="3"/>
      <c r="CE357" s="33"/>
      <c r="CF357" s="3"/>
      <c r="CG357" s="47">
        <v>0</v>
      </c>
      <c r="CH357" s="48">
        <v>0</v>
      </c>
      <c r="CI357" s="49">
        <v>0</v>
      </c>
      <c r="CJ357" s="48">
        <v>0</v>
      </c>
      <c r="CK357" s="49">
        <v>0</v>
      </c>
      <c r="CL357" s="48">
        <v>0</v>
      </c>
      <c r="CM357" s="49">
        <v>0</v>
      </c>
      <c r="CN357" s="48">
        <v>0</v>
      </c>
      <c r="CO357" s="49">
        <v>0</v>
      </c>
      <c r="CP357" s="48">
        <v>0</v>
      </c>
      <c r="CQ357" s="49">
        <v>0</v>
      </c>
      <c r="CR357" s="48">
        <v>0</v>
      </c>
      <c r="CS357" s="49">
        <v>0</v>
      </c>
      <c r="CT357" s="48">
        <v>0</v>
      </c>
      <c r="CU357" s="49">
        <v>0</v>
      </c>
      <c r="CV357" s="48">
        <v>0</v>
      </c>
      <c r="CW357" s="49">
        <v>0</v>
      </c>
      <c r="CX357" s="48">
        <v>0</v>
      </c>
      <c r="CY357" s="49">
        <v>0</v>
      </c>
      <c r="CZ357" s="48">
        <v>0</v>
      </c>
      <c r="DA357" s="49">
        <v>0</v>
      </c>
      <c r="DB357" s="48">
        <v>0</v>
      </c>
      <c r="DC357" s="49">
        <v>0</v>
      </c>
      <c r="DD357" s="48">
        <v>0</v>
      </c>
      <c r="DE357" s="49">
        <v>0</v>
      </c>
      <c r="DF357" s="48">
        <v>0</v>
      </c>
      <c r="DG357" s="49">
        <v>0</v>
      </c>
      <c r="DH357" s="48">
        <v>0</v>
      </c>
      <c r="DI357" s="49">
        <v>0</v>
      </c>
      <c r="DJ357" s="48">
        <v>0</v>
      </c>
      <c r="DK357" s="49">
        <v>0</v>
      </c>
      <c r="DL357" s="48">
        <v>0</v>
      </c>
      <c r="DM357" s="49">
        <v>0</v>
      </c>
      <c r="DN357" s="48">
        <v>0</v>
      </c>
      <c r="DO357" s="49">
        <v>0</v>
      </c>
      <c r="DP357" s="50">
        <v>0</v>
      </c>
      <c r="DQ357" s="3"/>
      <c r="DR357" s="34"/>
      <c r="DS357" s="3"/>
      <c r="DT357" s="47">
        <v>0</v>
      </c>
      <c r="DU357" s="48">
        <v>0</v>
      </c>
      <c r="DV357" s="49">
        <v>0</v>
      </c>
      <c r="DW357" s="48">
        <v>0</v>
      </c>
      <c r="DX357" s="49">
        <v>0</v>
      </c>
      <c r="DY357" s="48">
        <v>0</v>
      </c>
      <c r="DZ357" s="49">
        <v>0</v>
      </c>
      <c r="EA357" s="48">
        <v>0</v>
      </c>
      <c r="EB357" s="49">
        <v>0</v>
      </c>
      <c r="EC357" s="48">
        <v>0</v>
      </c>
      <c r="ED357" s="49">
        <v>0</v>
      </c>
      <c r="EE357" s="48">
        <v>0</v>
      </c>
      <c r="EF357" s="49">
        <v>0</v>
      </c>
      <c r="EG357" s="48">
        <v>0</v>
      </c>
      <c r="EH357" s="49">
        <v>0</v>
      </c>
      <c r="EI357" s="48">
        <v>0</v>
      </c>
      <c r="EJ357" s="49">
        <v>0</v>
      </c>
      <c r="EK357" s="48">
        <v>0</v>
      </c>
      <c r="EL357" s="49">
        <v>0</v>
      </c>
      <c r="EM357" s="48">
        <v>0</v>
      </c>
      <c r="EN357" s="49">
        <v>0</v>
      </c>
      <c r="EO357" s="48">
        <v>0</v>
      </c>
      <c r="EP357" s="49">
        <v>0</v>
      </c>
      <c r="EQ357" s="48">
        <v>0</v>
      </c>
      <c r="ER357" s="49">
        <v>0</v>
      </c>
      <c r="ES357" s="48">
        <v>0</v>
      </c>
      <c r="ET357" s="49">
        <v>0</v>
      </c>
      <c r="EU357" s="48">
        <v>0</v>
      </c>
      <c r="EV357" s="49">
        <v>0</v>
      </c>
      <c r="EW357" s="48">
        <v>0</v>
      </c>
      <c r="EX357" s="49">
        <v>0</v>
      </c>
      <c r="EY357" s="48">
        <v>0</v>
      </c>
      <c r="EZ357" s="49">
        <v>0</v>
      </c>
      <c r="FA357" s="48">
        <v>0</v>
      </c>
      <c r="FB357" s="49">
        <v>0</v>
      </c>
      <c r="FC357" s="50">
        <v>0</v>
      </c>
      <c r="FD357" s="3"/>
      <c r="FE357" s="35"/>
      <c r="FF357" s="3"/>
      <c r="FG357" s="36"/>
      <c r="FI357" s="51" t="b">
        <v>1</v>
      </c>
    </row>
    <row r="358" spans="1:165" hidden="1" outlineLevel="1">
      <c r="B358" s="52">
        <v>339</v>
      </c>
      <c r="C358" s="73" t="s">
        <v>26</v>
      </c>
      <c r="E358" s="54">
        <v>0</v>
      </c>
      <c r="F358" s="55">
        <v>0</v>
      </c>
      <c r="G358" s="56">
        <v>0</v>
      </c>
      <c r="H358" s="55">
        <v>0</v>
      </c>
      <c r="I358" s="56">
        <v>0</v>
      </c>
      <c r="J358" s="55">
        <v>0</v>
      </c>
      <c r="K358" s="56">
        <v>0</v>
      </c>
      <c r="L358" s="55">
        <v>0</v>
      </c>
      <c r="M358" s="56">
        <v>0</v>
      </c>
      <c r="N358" s="55">
        <v>0</v>
      </c>
      <c r="O358" s="56">
        <v>0</v>
      </c>
      <c r="P358" s="55">
        <v>0</v>
      </c>
      <c r="Q358" s="56">
        <v>0</v>
      </c>
      <c r="R358" s="55">
        <v>0</v>
      </c>
      <c r="S358" s="56">
        <v>0</v>
      </c>
      <c r="T358" s="55">
        <v>0</v>
      </c>
      <c r="U358" s="56">
        <v>0</v>
      </c>
      <c r="V358" s="55">
        <v>0</v>
      </c>
      <c r="W358" s="56">
        <v>0</v>
      </c>
      <c r="X358" s="55">
        <v>0</v>
      </c>
      <c r="Y358" s="56">
        <v>0</v>
      </c>
      <c r="Z358" s="55">
        <v>0</v>
      </c>
      <c r="AA358" s="56">
        <v>0</v>
      </c>
      <c r="AB358" s="55">
        <v>0</v>
      </c>
      <c r="AC358" s="56">
        <v>0</v>
      </c>
      <c r="AD358" s="55">
        <v>0</v>
      </c>
      <c r="AE358" s="56">
        <v>0</v>
      </c>
      <c r="AF358" s="55">
        <v>0</v>
      </c>
      <c r="AG358" s="56">
        <v>0</v>
      </c>
      <c r="AH358" s="55">
        <v>0</v>
      </c>
      <c r="AI358" s="56">
        <v>0</v>
      </c>
      <c r="AJ358" s="55">
        <v>0</v>
      </c>
      <c r="AK358" s="56">
        <v>0</v>
      </c>
      <c r="AL358" s="55">
        <v>0</v>
      </c>
      <c r="AM358" s="56">
        <v>0</v>
      </c>
      <c r="AN358" s="57">
        <v>0</v>
      </c>
      <c r="AO358" s="3"/>
      <c r="AP358" s="21"/>
      <c r="AQ358" s="3"/>
      <c r="AR358" s="54">
        <v>0</v>
      </c>
      <c r="AS358" s="55">
        <v>0</v>
      </c>
      <c r="AT358" s="56">
        <v>0</v>
      </c>
      <c r="AU358" s="55">
        <v>0</v>
      </c>
      <c r="AV358" s="56">
        <v>0</v>
      </c>
      <c r="AW358" s="55">
        <v>0</v>
      </c>
      <c r="AX358" s="56">
        <v>0</v>
      </c>
      <c r="AY358" s="55">
        <v>0</v>
      </c>
      <c r="AZ358" s="56">
        <v>0</v>
      </c>
      <c r="BA358" s="55">
        <v>0</v>
      </c>
      <c r="BB358" s="56">
        <v>0</v>
      </c>
      <c r="BC358" s="55">
        <v>0</v>
      </c>
      <c r="BD358" s="56">
        <v>0</v>
      </c>
      <c r="BE358" s="55">
        <v>0</v>
      </c>
      <c r="BF358" s="56">
        <v>0</v>
      </c>
      <c r="BG358" s="55">
        <v>0</v>
      </c>
      <c r="BH358" s="56">
        <v>0</v>
      </c>
      <c r="BI358" s="55">
        <v>0</v>
      </c>
      <c r="BJ358" s="56">
        <v>0</v>
      </c>
      <c r="BK358" s="55">
        <v>0</v>
      </c>
      <c r="BL358" s="56">
        <v>0</v>
      </c>
      <c r="BM358" s="55">
        <v>0</v>
      </c>
      <c r="BN358" s="56">
        <v>0</v>
      </c>
      <c r="BO358" s="55">
        <v>0</v>
      </c>
      <c r="BP358" s="56">
        <v>0</v>
      </c>
      <c r="BQ358" s="55">
        <v>0</v>
      </c>
      <c r="BR358" s="56">
        <v>0</v>
      </c>
      <c r="BS358" s="55">
        <v>0</v>
      </c>
      <c r="BT358" s="56">
        <v>0</v>
      </c>
      <c r="BU358" s="55">
        <v>0</v>
      </c>
      <c r="BV358" s="56">
        <v>0</v>
      </c>
      <c r="BW358" s="55">
        <v>0</v>
      </c>
      <c r="BX358" s="56">
        <v>0</v>
      </c>
      <c r="BY358" s="55">
        <v>0</v>
      </c>
      <c r="BZ358" s="56">
        <v>0</v>
      </c>
      <c r="CA358" s="57">
        <v>0</v>
      </c>
      <c r="CB358" s="3"/>
      <c r="CC358" s="32"/>
      <c r="CD358" s="3"/>
      <c r="CE358" s="33"/>
      <c r="CF358" s="3"/>
      <c r="CG358" s="54">
        <v>0</v>
      </c>
      <c r="CH358" s="55">
        <v>0</v>
      </c>
      <c r="CI358" s="56">
        <v>0</v>
      </c>
      <c r="CJ358" s="55">
        <v>0</v>
      </c>
      <c r="CK358" s="56">
        <v>0</v>
      </c>
      <c r="CL358" s="55">
        <v>0</v>
      </c>
      <c r="CM358" s="56">
        <v>0</v>
      </c>
      <c r="CN358" s="55">
        <v>0</v>
      </c>
      <c r="CO358" s="56">
        <v>0</v>
      </c>
      <c r="CP358" s="55">
        <v>0</v>
      </c>
      <c r="CQ358" s="56">
        <v>0</v>
      </c>
      <c r="CR358" s="55">
        <v>0</v>
      </c>
      <c r="CS358" s="56">
        <v>0</v>
      </c>
      <c r="CT358" s="55">
        <v>0</v>
      </c>
      <c r="CU358" s="56">
        <v>0</v>
      </c>
      <c r="CV358" s="55">
        <v>0</v>
      </c>
      <c r="CW358" s="56">
        <v>0</v>
      </c>
      <c r="CX358" s="55">
        <v>0</v>
      </c>
      <c r="CY358" s="56">
        <v>0</v>
      </c>
      <c r="CZ358" s="55">
        <v>0</v>
      </c>
      <c r="DA358" s="56">
        <v>0</v>
      </c>
      <c r="DB358" s="55">
        <v>0</v>
      </c>
      <c r="DC358" s="56">
        <v>0</v>
      </c>
      <c r="DD358" s="55">
        <v>0</v>
      </c>
      <c r="DE358" s="56">
        <v>0</v>
      </c>
      <c r="DF358" s="55">
        <v>0</v>
      </c>
      <c r="DG358" s="56">
        <v>0</v>
      </c>
      <c r="DH358" s="55">
        <v>0</v>
      </c>
      <c r="DI358" s="56">
        <v>0</v>
      </c>
      <c r="DJ358" s="55">
        <v>0</v>
      </c>
      <c r="DK358" s="56">
        <v>0</v>
      </c>
      <c r="DL358" s="55">
        <v>0</v>
      </c>
      <c r="DM358" s="56">
        <v>0</v>
      </c>
      <c r="DN358" s="55">
        <v>0</v>
      </c>
      <c r="DO358" s="56">
        <v>0</v>
      </c>
      <c r="DP358" s="57">
        <v>0</v>
      </c>
      <c r="DQ358" s="3"/>
      <c r="DR358" s="34"/>
      <c r="DS358" s="3"/>
      <c r="DT358" s="54">
        <v>0</v>
      </c>
      <c r="DU358" s="55">
        <v>0</v>
      </c>
      <c r="DV358" s="56">
        <v>0</v>
      </c>
      <c r="DW358" s="55">
        <v>0</v>
      </c>
      <c r="DX358" s="56">
        <v>0</v>
      </c>
      <c r="DY358" s="55">
        <v>0</v>
      </c>
      <c r="DZ358" s="56">
        <v>0</v>
      </c>
      <c r="EA358" s="55">
        <v>0</v>
      </c>
      <c r="EB358" s="56">
        <v>0</v>
      </c>
      <c r="EC358" s="55">
        <v>0</v>
      </c>
      <c r="ED358" s="56">
        <v>0</v>
      </c>
      <c r="EE358" s="55">
        <v>0</v>
      </c>
      <c r="EF358" s="56">
        <v>0</v>
      </c>
      <c r="EG358" s="55">
        <v>0</v>
      </c>
      <c r="EH358" s="56">
        <v>0</v>
      </c>
      <c r="EI358" s="55">
        <v>0</v>
      </c>
      <c r="EJ358" s="56">
        <v>0</v>
      </c>
      <c r="EK358" s="55">
        <v>0</v>
      </c>
      <c r="EL358" s="56">
        <v>0</v>
      </c>
      <c r="EM358" s="55">
        <v>0</v>
      </c>
      <c r="EN358" s="56">
        <v>0</v>
      </c>
      <c r="EO358" s="55">
        <v>0</v>
      </c>
      <c r="EP358" s="56">
        <v>0</v>
      </c>
      <c r="EQ358" s="55">
        <v>0</v>
      </c>
      <c r="ER358" s="56">
        <v>0</v>
      </c>
      <c r="ES358" s="55">
        <v>0</v>
      </c>
      <c r="ET358" s="56">
        <v>0</v>
      </c>
      <c r="EU358" s="55">
        <v>0</v>
      </c>
      <c r="EV358" s="56">
        <v>0</v>
      </c>
      <c r="EW358" s="55">
        <v>0</v>
      </c>
      <c r="EX358" s="56">
        <v>0</v>
      </c>
      <c r="EY358" s="55">
        <v>0</v>
      </c>
      <c r="EZ358" s="56">
        <v>0</v>
      </c>
      <c r="FA358" s="55">
        <v>0</v>
      </c>
      <c r="FB358" s="56">
        <v>0</v>
      </c>
      <c r="FC358" s="57">
        <v>0</v>
      </c>
      <c r="FD358" s="3"/>
      <c r="FE358" s="35"/>
      <c r="FF358" s="3"/>
      <c r="FG358" s="36"/>
      <c r="FI358" s="58" t="b">
        <v>1</v>
      </c>
    </row>
    <row r="359" spans="1:165" outlineLevel="1">
      <c r="A359" s="1" t="s">
        <v>108</v>
      </c>
      <c r="B359" s="45">
        <v>340</v>
      </c>
      <c r="C359" s="74" t="s">
        <v>27</v>
      </c>
      <c r="E359" s="47">
        <v>0</v>
      </c>
      <c r="F359" s="48">
        <v>3416241</v>
      </c>
      <c r="G359" s="49">
        <v>3416241</v>
      </c>
      <c r="H359" s="48">
        <v>3416241</v>
      </c>
      <c r="I359" s="49">
        <v>3416241</v>
      </c>
      <c r="J359" s="48">
        <v>3416241</v>
      </c>
      <c r="K359" s="49">
        <v>3416241</v>
      </c>
      <c r="L359" s="48">
        <v>3416241</v>
      </c>
      <c r="M359" s="49">
        <v>3416241</v>
      </c>
      <c r="N359" s="48">
        <v>3416241</v>
      </c>
      <c r="O359" s="49">
        <v>3416241</v>
      </c>
      <c r="P359" s="48">
        <v>3416241</v>
      </c>
      <c r="Q359" s="49">
        <v>3416241</v>
      </c>
      <c r="R359" s="48">
        <v>3416241</v>
      </c>
      <c r="S359" s="49">
        <v>3416241</v>
      </c>
      <c r="T359" s="48">
        <v>3416241</v>
      </c>
      <c r="U359" s="49">
        <v>3416241</v>
      </c>
      <c r="V359" s="48">
        <v>3416241</v>
      </c>
      <c r="W359" s="49">
        <v>3416241</v>
      </c>
      <c r="X359" s="48">
        <v>3416241</v>
      </c>
      <c r="Y359" s="49">
        <v>3416241</v>
      </c>
      <c r="Z359" s="48">
        <v>0</v>
      </c>
      <c r="AA359" s="49">
        <v>0</v>
      </c>
      <c r="AB359" s="48">
        <v>0</v>
      </c>
      <c r="AC359" s="49">
        <v>0</v>
      </c>
      <c r="AD359" s="48">
        <v>0</v>
      </c>
      <c r="AE359" s="49">
        <v>0</v>
      </c>
      <c r="AF359" s="48">
        <v>0</v>
      </c>
      <c r="AG359" s="49">
        <v>0</v>
      </c>
      <c r="AH359" s="48">
        <v>0</v>
      </c>
      <c r="AI359" s="49">
        <v>0</v>
      </c>
      <c r="AJ359" s="48">
        <v>0</v>
      </c>
      <c r="AK359" s="49">
        <v>0</v>
      </c>
      <c r="AL359" s="48">
        <v>0</v>
      </c>
      <c r="AM359" s="49">
        <v>0</v>
      </c>
      <c r="AN359" s="50">
        <v>0</v>
      </c>
      <c r="AO359" s="3"/>
      <c r="AP359" s="21"/>
      <c r="AQ359" s="3"/>
      <c r="AR359" s="47">
        <v>0</v>
      </c>
      <c r="AS359" s="48">
        <v>452</v>
      </c>
      <c r="AT359" s="49">
        <v>452</v>
      </c>
      <c r="AU359" s="48">
        <v>452</v>
      </c>
      <c r="AV359" s="49">
        <v>452</v>
      </c>
      <c r="AW359" s="48">
        <v>452</v>
      </c>
      <c r="AX359" s="49">
        <v>452</v>
      </c>
      <c r="AY359" s="48">
        <v>452</v>
      </c>
      <c r="AZ359" s="49">
        <v>452</v>
      </c>
      <c r="BA359" s="48">
        <v>452</v>
      </c>
      <c r="BB359" s="49">
        <v>452</v>
      </c>
      <c r="BC359" s="48">
        <v>452</v>
      </c>
      <c r="BD359" s="49">
        <v>452</v>
      </c>
      <c r="BE359" s="48">
        <v>452</v>
      </c>
      <c r="BF359" s="49">
        <v>452</v>
      </c>
      <c r="BG359" s="48">
        <v>452</v>
      </c>
      <c r="BH359" s="49">
        <v>452</v>
      </c>
      <c r="BI359" s="48">
        <v>452</v>
      </c>
      <c r="BJ359" s="49">
        <v>452</v>
      </c>
      <c r="BK359" s="48">
        <v>452</v>
      </c>
      <c r="BL359" s="49">
        <v>452</v>
      </c>
      <c r="BM359" s="48">
        <v>0</v>
      </c>
      <c r="BN359" s="49">
        <v>0</v>
      </c>
      <c r="BO359" s="48">
        <v>0</v>
      </c>
      <c r="BP359" s="49">
        <v>0</v>
      </c>
      <c r="BQ359" s="48">
        <v>0</v>
      </c>
      <c r="BR359" s="49">
        <v>0</v>
      </c>
      <c r="BS359" s="48">
        <v>0</v>
      </c>
      <c r="BT359" s="49">
        <v>0</v>
      </c>
      <c r="BU359" s="48">
        <v>0</v>
      </c>
      <c r="BV359" s="49">
        <v>0</v>
      </c>
      <c r="BW359" s="48">
        <v>0</v>
      </c>
      <c r="BX359" s="49">
        <v>0</v>
      </c>
      <c r="BY359" s="48">
        <v>0</v>
      </c>
      <c r="BZ359" s="49">
        <v>0</v>
      </c>
      <c r="CA359" s="50">
        <v>0</v>
      </c>
      <c r="CB359" s="3"/>
      <c r="CC359" s="32"/>
      <c r="CD359" s="3"/>
      <c r="CE359" s="33"/>
      <c r="CF359" s="3"/>
      <c r="CG359" s="47">
        <v>0</v>
      </c>
      <c r="CH359" s="48">
        <v>2903805</v>
      </c>
      <c r="CI359" s="49">
        <v>2903805</v>
      </c>
      <c r="CJ359" s="48">
        <v>2903805</v>
      </c>
      <c r="CK359" s="49">
        <v>2903805</v>
      </c>
      <c r="CL359" s="48">
        <v>2903805</v>
      </c>
      <c r="CM359" s="49">
        <v>2903805</v>
      </c>
      <c r="CN359" s="48">
        <v>2903805</v>
      </c>
      <c r="CO359" s="49">
        <v>2903805</v>
      </c>
      <c r="CP359" s="48">
        <v>2903805</v>
      </c>
      <c r="CQ359" s="49">
        <v>2903805</v>
      </c>
      <c r="CR359" s="48">
        <v>2903805</v>
      </c>
      <c r="CS359" s="49">
        <v>2903805</v>
      </c>
      <c r="CT359" s="48">
        <v>2903805</v>
      </c>
      <c r="CU359" s="49">
        <v>2903805</v>
      </c>
      <c r="CV359" s="48">
        <v>2903805</v>
      </c>
      <c r="CW359" s="49">
        <v>2903805</v>
      </c>
      <c r="CX359" s="48">
        <v>2903805</v>
      </c>
      <c r="CY359" s="49">
        <v>2903805</v>
      </c>
      <c r="CZ359" s="48">
        <v>2903805</v>
      </c>
      <c r="DA359" s="49">
        <v>2903805</v>
      </c>
      <c r="DB359" s="48">
        <v>0</v>
      </c>
      <c r="DC359" s="49">
        <v>0</v>
      </c>
      <c r="DD359" s="48">
        <v>0</v>
      </c>
      <c r="DE359" s="49">
        <v>0</v>
      </c>
      <c r="DF359" s="48">
        <v>0</v>
      </c>
      <c r="DG359" s="49">
        <v>0</v>
      </c>
      <c r="DH359" s="48">
        <v>0</v>
      </c>
      <c r="DI359" s="49">
        <v>0</v>
      </c>
      <c r="DJ359" s="48">
        <v>0</v>
      </c>
      <c r="DK359" s="49">
        <v>0</v>
      </c>
      <c r="DL359" s="48">
        <v>0</v>
      </c>
      <c r="DM359" s="49">
        <v>0</v>
      </c>
      <c r="DN359" s="48">
        <v>0</v>
      </c>
      <c r="DO359" s="49">
        <v>0</v>
      </c>
      <c r="DP359" s="50">
        <v>0</v>
      </c>
      <c r="DQ359" s="3"/>
      <c r="DR359" s="34"/>
      <c r="DS359" s="3"/>
      <c r="DT359" s="47">
        <v>0</v>
      </c>
      <c r="DU359" s="48">
        <v>384</v>
      </c>
      <c r="DV359" s="49">
        <v>384</v>
      </c>
      <c r="DW359" s="48">
        <v>384</v>
      </c>
      <c r="DX359" s="49">
        <v>384</v>
      </c>
      <c r="DY359" s="48">
        <v>384</v>
      </c>
      <c r="DZ359" s="49">
        <v>384</v>
      </c>
      <c r="EA359" s="48">
        <v>384</v>
      </c>
      <c r="EB359" s="49">
        <v>384</v>
      </c>
      <c r="EC359" s="48">
        <v>384</v>
      </c>
      <c r="ED359" s="49">
        <v>384</v>
      </c>
      <c r="EE359" s="48">
        <v>384</v>
      </c>
      <c r="EF359" s="49">
        <v>384</v>
      </c>
      <c r="EG359" s="48">
        <v>384</v>
      </c>
      <c r="EH359" s="49">
        <v>384</v>
      </c>
      <c r="EI359" s="48">
        <v>384</v>
      </c>
      <c r="EJ359" s="49">
        <v>384</v>
      </c>
      <c r="EK359" s="48">
        <v>384</v>
      </c>
      <c r="EL359" s="49">
        <v>384</v>
      </c>
      <c r="EM359" s="48">
        <v>384</v>
      </c>
      <c r="EN359" s="49">
        <v>384</v>
      </c>
      <c r="EO359" s="48">
        <v>0</v>
      </c>
      <c r="EP359" s="49">
        <v>0</v>
      </c>
      <c r="EQ359" s="48">
        <v>0</v>
      </c>
      <c r="ER359" s="49">
        <v>0</v>
      </c>
      <c r="ES359" s="48">
        <v>0</v>
      </c>
      <c r="ET359" s="49">
        <v>0</v>
      </c>
      <c r="EU359" s="48">
        <v>0</v>
      </c>
      <c r="EV359" s="49">
        <v>0</v>
      </c>
      <c r="EW359" s="48">
        <v>0</v>
      </c>
      <c r="EX359" s="49">
        <v>0</v>
      </c>
      <c r="EY359" s="48">
        <v>0</v>
      </c>
      <c r="EZ359" s="49">
        <v>0</v>
      </c>
      <c r="FA359" s="48">
        <v>0</v>
      </c>
      <c r="FB359" s="49">
        <v>0</v>
      </c>
      <c r="FC359" s="50">
        <v>0</v>
      </c>
      <c r="FD359" s="3"/>
      <c r="FE359" s="35"/>
      <c r="FF359" s="3"/>
      <c r="FG359" s="36"/>
      <c r="FI359" s="51" t="b">
        <v>0</v>
      </c>
    </row>
    <row r="360" spans="1:165" outlineLevel="1">
      <c r="A360" s="1" t="s">
        <v>108</v>
      </c>
      <c r="B360" s="52">
        <v>341</v>
      </c>
      <c r="C360" s="73" t="s">
        <v>28</v>
      </c>
      <c r="E360" s="54">
        <v>0</v>
      </c>
      <c r="F360" s="55">
        <v>14710</v>
      </c>
      <c r="G360" s="56">
        <v>14710</v>
      </c>
      <c r="H360" s="55">
        <v>14710</v>
      </c>
      <c r="I360" s="56">
        <v>14710</v>
      </c>
      <c r="J360" s="55">
        <v>14710</v>
      </c>
      <c r="K360" s="56">
        <v>14710</v>
      </c>
      <c r="L360" s="55">
        <v>14710</v>
      </c>
      <c r="M360" s="56">
        <v>14710</v>
      </c>
      <c r="N360" s="55">
        <v>14710</v>
      </c>
      <c r="O360" s="56">
        <v>14710</v>
      </c>
      <c r="P360" s="55">
        <v>14710</v>
      </c>
      <c r="Q360" s="56">
        <v>14710</v>
      </c>
      <c r="R360" s="55">
        <v>0</v>
      </c>
      <c r="S360" s="56">
        <v>0</v>
      </c>
      <c r="T360" s="55">
        <v>0</v>
      </c>
      <c r="U360" s="56">
        <v>0</v>
      </c>
      <c r="V360" s="55">
        <v>0</v>
      </c>
      <c r="W360" s="56">
        <v>0</v>
      </c>
      <c r="X360" s="55">
        <v>0</v>
      </c>
      <c r="Y360" s="56">
        <v>0</v>
      </c>
      <c r="Z360" s="55">
        <v>0</v>
      </c>
      <c r="AA360" s="56">
        <v>0</v>
      </c>
      <c r="AB360" s="55">
        <v>0</v>
      </c>
      <c r="AC360" s="56">
        <v>0</v>
      </c>
      <c r="AD360" s="55">
        <v>0</v>
      </c>
      <c r="AE360" s="56">
        <v>0</v>
      </c>
      <c r="AF360" s="55">
        <v>0</v>
      </c>
      <c r="AG360" s="56">
        <v>0</v>
      </c>
      <c r="AH360" s="55">
        <v>0</v>
      </c>
      <c r="AI360" s="56">
        <v>0</v>
      </c>
      <c r="AJ360" s="55">
        <v>0</v>
      </c>
      <c r="AK360" s="56">
        <v>0</v>
      </c>
      <c r="AL360" s="55">
        <v>0</v>
      </c>
      <c r="AM360" s="56">
        <v>0</v>
      </c>
      <c r="AN360" s="57">
        <v>0</v>
      </c>
      <c r="AO360" s="3"/>
      <c r="AP360" s="21"/>
      <c r="AQ360" s="3"/>
      <c r="AR360" s="54">
        <v>0</v>
      </c>
      <c r="AS360" s="55">
        <v>0</v>
      </c>
      <c r="AT360" s="56">
        <v>0</v>
      </c>
      <c r="AU360" s="55">
        <v>0</v>
      </c>
      <c r="AV360" s="56">
        <v>0</v>
      </c>
      <c r="AW360" s="55">
        <v>0</v>
      </c>
      <c r="AX360" s="56">
        <v>0</v>
      </c>
      <c r="AY360" s="55">
        <v>0</v>
      </c>
      <c r="AZ360" s="56">
        <v>0</v>
      </c>
      <c r="BA360" s="55">
        <v>0</v>
      </c>
      <c r="BB360" s="56">
        <v>0</v>
      </c>
      <c r="BC360" s="55">
        <v>0</v>
      </c>
      <c r="BD360" s="56">
        <v>0</v>
      </c>
      <c r="BE360" s="55">
        <v>0</v>
      </c>
      <c r="BF360" s="56">
        <v>0</v>
      </c>
      <c r="BG360" s="55">
        <v>0</v>
      </c>
      <c r="BH360" s="56">
        <v>0</v>
      </c>
      <c r="BI360" s="55">
        <v>0</v>
      </c>
      <c r="BJ360" s="56">
        <v>0</v>
      </c>
      <c r="BK360" s="55">
        <v>0</v>
      </c>
      <c r="BL360" s="56">
        <v>0</v>
      </c>
      <c r="BM360" s="55">
        <v>0</v>
      </c>
      <c r="BN360" s="56">
        <v>0</v>
      </c>
      <c r="BO360" s="55">
        <v>0</v>
      </c>
      <c r="BP360" s="56">
        <v>0</v>
      </c>
      <c r="BQ360" s="55">
        <v>0</v>
      </c>
      <c r="BR360" s="56">
        <v>0</v>
      </c>
      <c r="BS360" s="55">
        <v>0</v>
      </c>
      <c r="BT360" s="56">
        <v>0</v>
      </c>
      <c r="BU360" s="55">
        <v>0</v>
      </c>
      <c r="BV360" s="56">
        <v>0</v>
      </c>
      <c r="BW360" s="55">
        <v>0</v>
      </c>
      <c r="BX360" s="56">
        <v>0</v>
      </c>
      <c r="BY360" s="55">
        <v>0</v>
      </c>
      <c r="BZ360" s="56">
        <v>0</v>
      </c>
      <c r="CA360" s="57">
        <v>0</v>
      </c>
      <c r="CB360" s="3"/>
      <c r="CC360" s="32"/>
      <c r="CD360" s="3"/>
      <c r="CE360" s="33"/>
      <c r="CF360" s="3"/>
      <c r="CG360" s="54">
        <v>0</v>
      </c>
      <c r="CH360" s="55">
        <v>12650</v>
      </c>
      <c r="CI360" s="56">
        <v>12650</v>
      </c>
      <c r="CJ360" s="55">
        <v>12650</v>
      </c>
      <c r="CK360" s="56">
        <v>12650</v>
      </c>
      <c r="CL360" s="55">
        <v>12650</v>
      </c>
      <c r="CM360" s="56">
        <v>12650</v>
      </c>
      <c r="CN360" s="55">
        <v>12650</v>
      </c>
      <c r="CO360" s="56">
        <v>12650</v>
      </c>
      <c r="CP360" s="55">
        <v>12650</v>
      </c>
      <c r="CQ360" s="56">
        <v>12650</v>
      </c>
      <c r="CR360" s="55">
        <v>12650</v>
      </c>
      <c r="CS360" s="56">
        <v>12650</v>
      </c>
      <c r="CT360" s="55">
        <v>0</v>
      </c>
      <c r="CU360" s="56">
        <v>0</v>
      </c>
      <c r="CV360" s="55">
        <v>0</v>
      </c>
      <c r="CW360" s="56">
        <v>0</v>
      </c>
      <c r="CX360" s="55">
        <v>0</v>
      </c>
      <c r="CY360" s="56">
        <v>0</v>
      </c>
      <c r="CZ360" s="55">
        <v>0</v>
      </c>
      <c r="DA360" s="56">
        <v>0</v>
      </c>
      <c r="DB360" s="55">
        <v>0</v>
      </c>
      <c r="DC360" s="56">
        <v>0</v>
      </c>
      <c r="DD360" s="55">
        <v>0</v>
      </c>
      <c r="DE360" s="56">
        <v>0</v>
      </c>
      <c r="DF360" s="55">
        <v>0</v>
      </c>
      <c r="DG360" s="56">
        <v>0</v>
      </c>
      <c r="DH360" s="55">
        <v>0</v>
      </c>
      <c r="DI360" s="56">
        <v>0</v>
      </c>
      <c r="DJ360" s="55">
        <v>0</v>
      </c>
      <c r="DK360" s="56">
        <v>0</v>
      </c>
      <c r="DL360" s="55">
        <v>0</v>
      </c>
      <c r="DM360" s="56">
        <v>0</v>
      </c>
      <c r="DN360" s="55">
        <v>0</v>
      </c>
      <c r="DO360" s="56">
        <v>0</v>
      </c>
      <c r="DP360" s="57">
        <v>0</v>
      </c>
      <c r="DQ360" s="3"/>
      <c r="DR360" s="34"/>
      <c r="DS360" s="3"/>
      <c r="DT360" s="54">
        <v>0</v>
      </c>
      <c r="DU360" s="55">
        <v>0</v>
      </c>
      <c r="DV360" s="56">
        <v>0</v>
      </c>
      <c r="DW360" s="55">
        <v>0</v>
      </c>
      <c r="DX360" s="56">
        <v>0</v>
      </c>
      <c r="DY360" s="55">
        <v>0</v>
      </c>
      <c r="DZ360" s="56">
        <v>0</v>
      </c>
      <c r="EA360" s="55">
        <v>0</v>
      </c>
      <c r="EB360" s="56">
        <v>0</v>
      </c>
      <c r="EC360" s="55">
        <v>0</v>
      </c>
      <c r="ED360" s="56">
        <v>0</v>
      </c>
      <c r="EE360" s="55">
        <v>0</v>
      </c>
      <c r="EF360" s="56">
        <v>0</v>
      </c>
      <c r="EG360" s="55">
        <v>0</v>
      </c>
      <c r="EH360" s="56">
        <v>0</v>
      </c>
      <c r="EI360" s="55">
        <v>0</v>
      </c>
      <c r="EJ360" s="56">
        <v>0</v>
      </c>
      <c r="EK360" s="55">
        <v>0</v>
      </c>
      <c r="EL360" s="56">
        <v>0</v>
      </c>
      <c r="EM360" s="55">
        <v>0</v>
      </c>
      <c r="EN360" s="56">
        <v>0</v>
      </c>
      <c r="EO360" s="55">
        <v>0</v>
      </c>
      <c r="EP360" s="56">
        <v>0</v>
      </c>
      <c r="EQ360" s="55">
        <v>0</v>
      </c>
      <c r="ER360" s="56">
        <v>0</v>
      </c>
      <c r="ES360" s="55">
        <v>0</v>
      </c>
      <c r="ET360" s="56">
        <v>0</v>
      </c>
      <c r="EU360" s="55">
        <v>0</v>
      </c>
      <c r="EV360" s="56">
        <v>0</v>
      </c>
      <c r="EW360" s="55">
        <v>0</v>
      </c>
      <c r="EX360" s="56">
        <v>0</v>
      </c>
      <c r="EY360" s="55">
        <v>0</v>
      </c>
      <c r="EZ360" s="56">
        <v>0</v>
      </c>
      <c r="FA360" s="55">
        <v>0</v>
      </c>
      <c r="FB360" s="56">
        <v>0</v>
      </c>
      <c r="FC360" s="57">
        <v>0</v>
      </c>
      <c r="FD360" s="3"/>
      <c r="FE360" s="35"/>
      <c r="FF360" s="3"/>
      <c r="FG360" s="36"/>
      <c r="FI360" s="58" t="b">
        <v>0</v>
      </c>
    </row>
    <row r="361" spans="1:165" hidden="1" outlineLevel="1">
      <c r="B361" s="75">
        <v>342</v>
      </c>
      <c r="C361" s="76" t="s">
        <v>29</v>
      </c>
      <c r="E361" s="77">
        <v>0</v>
      </c>
      <c r="F361" s="78">
        <v>0</v>
      </c>
      <c r="G361" s="79">
        <v>0</v>
      </c>
      <c r="H361" s="78">
        <v>0</v>
      </c>
      <c r="I361" s="79">
        <v>0</v>
      </c>
      <c r="J361" s="78">
        <v>0</v>
      </c>
      <c r="K361" s="79">
        <v>0</v>
      </c>
      <c r="L361" s="78">
        <v>0</v>
      </c>
      <c r="M361" s="79">
        <v>0</v>
      </c>
      <c r="N361" s="78">
        <v>0</v>
      </c>
      <c r="O361" s="79">
        <v>0</v>
      </c>
      <c r="P361" s="78">
        <v>0</v>
      </c>
      <c r="Q361" s="79">
        <v>0</v>
      </c>
      <c r="R361" s="78">
        <v>0</v>
      </c>
      <c r="S361" s="79">
        <v>0</v>
      </c>
      <c r="T361" s="78">
        <v>0</v>
      </c>
      <c r="U361" s="79">
        <v>0</v>
      </c>
      <c r="V361" s="78">
        <v>0</v>
      </c>
      <c r="W361" s="79">
        <v>0</v>
      </c>
      <c r="X361" s="78">
        <v>0</v>
      </c>
      <c r="Y361" s="79">
        <v>0</v>
      </c>
      <c r="Z361" s="78">
        <v>0</v>
      </c>
      <c r="AA361" s="79">
        <v>0</v>
      </c>
      <c r="AB361" s="78">
        <v>0</v>
      </c>
      <c r="AC361" s="79">
        <v>0</v>
      </c>
      <c r="AD361" s="78">
        <v>0</v>
      </c>
      <c r="AE361" s="79">
        <v>0</v>
      </c>
      <c r="AF361" s="78">
        <v>0</v>
      </c>
      <c r="AG361" s="79">
        <v>0</v>
      </c>
      <c r="AH361" s="78">
        <v>0</v>
      </c>
      <c r="AI361" s="79">
        <v>0</v>
      </c>
      <c r="AJ361" s="78">
        <v>0</v>
      </c>
      <c r="AK361" s="79">
        <v>0</v>
      </c>
      <c r="AL361" s="78">
        <v>0</v>
      </c>
      <c r="AM361" s="79">
        <v>0</v>
      </c>
      <c r="AN361" s="80">
        <v>0</v>
      </c>
      <c r="AO361" s="3"/>
      <c r="AP361" s="21"/>
      <c r="AQ361" s="3"/>
      <c r="AR361" s="77">
        <v>0</v>
      </c>
      <c r="AS361" s="78">
        <v>0</v>
      </c>
      <c r="AT361" s="79">
        <v>0</v>
      </c>
      <c r="AU361" s="78">
        <v>0</v>
      </c>
      <c r="AV361" s="79">
        <v>0</v>
      </c>
      <c r="AW361" s="78">
        <v>0</v>
      </c>
      <c r="AX361" s="79">
        <v>0</v>
      </c>
      <c r="AY361" s="78">
        <v>0</v>
      </c>
      <c r="AZ361" s="79">
        <v>0</v>
      </c>
      <c r="BA361" s="78">
        <v>0</v>
      </c>
      <c r="BB361" s="79">
        <v>0</v>
      </c>
      <c r="BC361" s="78">
        <v>0</v>
      </c>
      <c r="BD361" s="79">
        <v>0</v>
      </c>
      <c r="BE361" s="78">
        <v>0</v>
      </c>
      <c r="BF361" s="79">
        <v>0</v>
      </c>
      <c r="BG361" s="78">
        <v>0</v>
      </c>
      <c r="BH361" s="79">
        <v>0</v>
      </c>
      <c r="BI361" s="78">
        <v>0</v>
      </c>
      <c r="BJ361" s="79">
        <v>0</v>
      </c>
      <c r="BK361" s="78">
        <v>0</v>
      </c>
      <c r="BL361" s="79">
        <v>0</v>
      </c>
      <c r="BM361" s="78">
        <v>0</v>
      </c>
      <c r="BN361" s="79">
        <v>0</v>
      </c>
      <c r="BO361" s="78">
        <v>0</v>
      </c>
      <c r="BP361" s="79">
        <v>0</v>
      </c>
      <c r="BQ361" s="78">
        <v>0</v>
      </c>
      <c r="BR361" s="79">
        <v>0</v>
      </c>
      <c r="BS361" s="78">
        <v>0</v>
      </c>
      <c r="BT361" s="79">
        <v>0</v>
      </c>
      <c r="BU361" s="78">
        <v>0</v>
      </c>
      <c r="BV361" s="79">
        <v>0</v>
      </c>
      <c r="BW361" s="78">
        <v>0</v>
      </c>
      <c r="BX361" s="79">
        <v>0</v>
      </c>
      <c r="BY361" s="78">
        <v>0</v>
      </c>
      <c r="BZ361" s="79">
        <v>0</v>
      </c>
      <c r="CA361" s="80">
        <v>0</v>
      </c>
      <c r="CB361" s="3"/>
      <c r="CC361" s="32"/>
      <c r="CD361" s="3"/>
      <c r="CE361" s="33"/>
      <c r="CF361" s="3"/>
      <c r="CG361" s="77">
        <v>0</v>
      </c>
      <c r="CH361" s="78">
        <v>0</v>
      </c>
      <c r="CI361" s="79">
        <v>0</v>
      </c>
      <c r="CJ361" s="78">
        <v>0</v>
      </c>
      <c r="CK361" s="79">
        <v>0</v>
      </c>
      <c r="CL361" s="78">
        <v>0</v>
      </c>
      <c r="CM361" s="79">
        <v>0</v>
      </c>
      <c r="CN361" s="78">
        <v>0</v>
      </c>
      <c r="CO361" s="79">
        <v>0</v>
      </c>
      <c r="CP361" s="78">
        <v>0</v>
      </c>
      <c r="CQ361" s="79">
        <v>0</v>
      </c>
      <c r="CR361" s="78">
        <v>0</v>
      </c>
      <c r="CS361" s="79">
        <v>0</v>
      </c>
      <c r="CT361" s="78">
        <v>0</v>
      </c>
      <c r="CU361" s="79">
        <v>0</v>
      </c>
      <c r="CV361" s="78">
        <v>0</v>
      </c>
      <c r="CW361" s="79">
        <v>0</v>
      </c>
      <c r="CX361" s="78">
        <v>0</v>
      </c>
      <c r="CY361" s="79">
        <v>0</v>
      </c>
      <c r="CZ361" s="78">
        <v>0</v>
      </c>
      <c r="DA361" s="79">
        <v>0</v>
      </c>
      <c r="DB361" s="78">
        <v>0</v>
      </c>
      <c r="DC361" s="79">
        <v>0</v>
      </c>
      <c r="DD361" s="78">
        <v>0</v>
      </c>
      <c r="DE361" s="79">
        <v>0</v>
      </c>
      <c r="DF361" s="78">
        <v>0</v>
      </c>
      <c r="DG361" s="79">
        <v>0</v>
      </c>
      <c r="DH361" s="78">
        <v>0</v>
      </c>
      <c r="DI361" s="79">
        <v>0</v>
      </c>
      <c r="DJ361" s="78">
        <v>0</v>
      </c>
      <c r="DK361" s="79">
        <v>0</v>
      </c>
      <c r="DL361" s="78">
        <v>0</v>
      </c>
      <c r="DM361" s="79">
        <v>0</v>
      </c>
      <c r="DN361" s="78">
        <v>0</v>
      </c>
      <c r="DO361" s="79">
        <v>0</v>
      </c>
      <c r="DP361" s="80">
        <v>0</v>
      </c>
      <c r="DQ361" s="3"/>
      <c r="DR361" s="34"/>
      <c r="DS361" s="3"/>
      <c r="DT361" s="77">
        <v>0</v>
      </c>
      <c r="DU361" s="78">
        <v>0</v>
      </c>
      <c r="DV361" s="79">
        <v>0</v>
      </c>
      <c r="DW361" s="78">
        <v>0</v>
      </c>
      <c r="DX361" s="79">
        <v>0</v>
      </c>
      <c r="DY361" s="78">
        <v>0</v>
      </c>
      <c r="DZ361" s="79">
        <v>0</v>
      </c>
      <c r="EA361" s="78">
        <v>0</v>
      </c>
      <c r="EB361" s="79">
        <v>0</v>
      </c>
      <c r="EC361" s="78">
        <v>0</v>
      </c>
      <c r="ED361" s="79">
        <v>0</v>
      </c>
      <c r="EE361" s="78">
        <v>0</v>
      </c>
      <c r="EF361" s="79">
        <v>0</v>
      </c>
      <c r="EG361" s="78">
        <v>0</v>
      </c>
      <c r="EH361" s="79">
        <v>0</v>
      </c>
      <c r="EI361" s="78">
        <v>0</v>
      </c>
      <c r="EJ361" s="79">
        <v>0</v>
      </c>
      <c r="EK361" s="78">
        <v>0</v>
      </c>
      <c r="EL361" s="79">
        <v>0</v>
      </c>
      <c r="EM361" s="78">
        <v>0</v>
      </c>
      <c r="EN361" s="79">
        <v>0</v>
      </c>
      <c r="EO361" s="78">
        <v>0</v>
      </c>
      <c r="EP361" s="79">
        <v>0</v>
      </c>
      <c r="EQ361" s="78">
        <v>0</v>
      </c>
      <c r="ER361" s="79">
        <v>0</v>
      </c>
      <c r="ES361" s="78">
        <v>0</v>
      </c>
      <c r="ET361" s="79">
        <v>0</v>
      </c>
      <c r="EU361" s="78">
        <v>0</v>
      </c>
      <c r="EV361" s="79">
        <v>0</v>
      </c>
      <c r="EW361" s="78">
        <v>0</v>
      </c>
      <c r="EX361" s="79">
        <v>0</v>
      </c>
      <c r="EY361" s="78">
        <v>0</v>
      </c>
      <c r="EZ361" s="79">
        <v>0</v>
      </c>
      <c r="FA361" s="78">
        <v>0</v>
      </c>
      <c r="FB361" s="79">
        <v>0</v>
      </c>
      <c r="FC361" s="80">
        <v>0</v>
      </c>
      <c r="FD361" s="3"/>
      <c r="FE361" s="35"/>
      <c r="FF361" s="3"/>
      <c r="FG361" s="36"/>
      <c r="FI361" s="81" t="b">
        <v>1</v>
      </c>
    </row>
    <row r="362" spans="1:165" hidden="1" outlineLevel="1">
      <c r="B362" s="38">
        <v>343</v>
      </c>
      <c r="C362" s="82" t="s">
        <v>30</v>
      </c>
      <c r="E362" s="40">
        <v>0</v>
      </c>
      <c r="F362" s="41">
        <v>0</v>
      </c>
      <c r="G362" s="42">
        <v>0</v>
      </c>
      <c r="H362" s="41">
        <v>0</v>
      </c>
      <c r="I362" s="42">
        <v>0</v>
      </c>
      <c r="J362" s="41">
        <v>0</v>
      </c>
      <c r="K362" s="42">
        <v>0</v>
      </c>
      <c r="L362" s="41">
        <v>0</v>
      </c>
      <c r="M362" s="42">
        <v>0</v>
      </c>
      <c r="N362" s="41">
        <v>0</v>
      </c>
      <c r="O362" s="42">
        <v>0</v>
      </c>
      <c r="P362" s="41">
        <v>0</v>
      </c>
      <c r="Q362" s="42">
        <v>0</v>
      </c>
      <c r="R362" s="41">
        <v>0</v>
      </c>
      <c r="S362" s="42">
        <v>0</v>
      </c>
      <c r="T362" s="41">
        <v>0</v>
      </c>
      <c r="U362" s="42">
        <v>0</v>
      </c>
      <c r="V362" s="41">
        <v>0</v>
      </c>
      <c r="W362" s="42">
        <v>0</v>
      </c>
      <c r="X362" s="41">
        <v>0</v>
      </c>
      <c r="Y362" s="42">
        <v>0</v>
      </c>
      <c r="Z362" s="41">
        <v>0</v>
      </c>
      <c r="AA362" s="42">
        <v>0</v>
      </c>
      <c r="AB362" s="41">
        <v>0</v>
      </c>
      <c r="AC362" s="42">
        <v>0</v>
      </c>
      <c r="AD362" s="41">
        <v>0</v>
      </c>
      <c r="AE362" s="42">
        <v>0</v>
      </c>
      <c r="AF362" s="41">
        <v>0</v>
      </c>
      <c r="AG362" s="42">
        <v>0</v>
      </c>
      <c r="AH362" s="41">
        <v>0</v>
      </c>
      <c r="AI362" s="42">
        <v>0</v>
      </c>
      <c r="AJ362" s="41">
        <v>0</v>
      </c>
      <c r="AK362" s="42">
        <v>0</v>
      </c>
      <c r="AL362" s="41">
        <v>0</v>
      </c>
      <c r="AM362" s="42">
        <v>0</v>
      </c>
      <c r="AN362" s="43">
        <v>0</v>
      </c>
      <c r="AO362" s="3"/>
      <c r="AP362" s="21"/>
      <c r="AQ362" s="3"/>
      <c r="AR362" s="40">
        <v>0</v>
      </c>
      <c r="AS362" s="41">
        <v>0</v>
      </c>
      <c r="AT362" s="42">
        <v>0</v>
      </c>
      <c r="AU362" s="41">
        <v>0</v>
      </c>
      <c r="AV362" s="42">
        <v>0</v>
      </c>
      <c r="AW362" s="41">
        <v>0</v>
      </c>
      <c r="AX362" s="42">
        <v>0</v>
      </c>
      <c r="AY362" s="41">
        <v>0</v>
      </c>
      <c r="AZ362" s="42">
        <v>0</v>
      </c>
      <c r="BA362" s="41">
        <v>0</v>
      </c>
      <c r="BB362" s="42">
        <v>0</v>
      </c>
      <c r="BC362" s="41">
        <v>0</v>
      </c>
      <c r="BD362" s="42">
        <v>0</v>
      </c>
      <c r="BE362" s="41">
        <v>0</v>
      </c>
      <c r="BF362" s="42">
        <v>0</v>
      </c>
      <c r="BG362" s="41">
        <v>0</v>
      </c>
      <c r="BH362" s="42">
        <v>0</v>
      </c>
      <c r="BI362" s="41">
        <v>0</v>
      </c>
      <c r="BJ362" s="42">
        <v>0</v>
      </c>
      <c r="BK362" s="41">
        <v>0</v>
      </c>
      <c r="BL362" s="42">
        <v>0</v>
      </c>
      <c r="BM362" s="41">
        <v>0</v>
      </c>
      <c r="BN362" s="42">
        <v>0</v>
      </c>
      <c r="BO362" s="41">
        <v>0</v>
      </c>
      <c r="BP362" s="42">
        <v>0</v>
      </c>
      <c r="BQ362" s="41">
        <v>0</v>
      </c>
      <c r="BR362" s="42">
        <v>0</v>
      </c>
      <c r="BS362" s="41">
        <v>0</v>
      </c>
      <c r="BT362" s="42">
        <v>0</v>
      </c>
      <c r="BU362" s="41">
        <v>0</v>
      </c>
      <c r="BV362" s="42">
        <v>0</v>
      </c>
      <c r="BW362" s="41">
        <v>0</v>
      </c>
      <c r="BX362" s="42">
        <v>0</v>
      </c>
      <c r="BY362" s="41">
        <v>0</v>
      </c>
      <c r="BZ362" s="42">
        <v>0</v>
      </c>
      <c r="CA362" s="43">
        <v>0</v>
      </c>
      <c r="CB362" s="3"/>
      <c r="CC362" s="32"/>
      <c r="CD362" s="3"/>
      <c r="CE362" s="33"/>
      <c r="CF362" s="3"/>
      <c r="CG362" s="40">
        <v>0</v>
      </c>
      <c r="CH362" s="41">
        <v>0</v>
      </c>
      <c r="CI362" s="42">
        <v>0</v>
      </c>
      <c r="CJ362" s="41">
        <v>0</v>
      </c>
      <c r="CK362" s="42">
        <v>0</v>
      </c>
      <c r="CL362" s="41">
        <v>0</v>
      </c>
      <c r="CM362" s="42">
        <v>0</v>
      </c>
      <c r="CN362" s="41">
        <v>0</v>
      </c>
      <c r="CO362" s="42">
        <v>0</v>
      </c>
      <c r="CP362" s="41">
        <v>0</v>
      </c>
      <c r="CQ362" s="42">
        <v>0</v>
      </c>
      <c r="CR362" s="41">
        <v>0</v>
      </c>
      <c r="CS362" s="42">
        <v>0</v>
      </c>
      <c r="CT362" s="41">
        <v>0</v>
      </c>
      <c r="CU362" s="42">
        <v>0</v>
      </c>
      <c r="CV362" s="41">
        <v>0</v>
      </c>
      <c r="CW362" s="42">
        <v>0</v>
      </c>
      <c r="CX362" s="41">
        <v>0</v>
      </c>
      <c r="CY362" s="42">
        <v>0</v>
      </c>
      <c r="CZ362" s="41">
        <v>0</v>
      </c>
      <c r="DA362" s="42">
        <v>0</v>
      </c>
      <c r="DB362" s="41">
        <v>0</v>
      </c>
      <c r="DC362" s="42">
        <v>0</v>
      </c>
      <c r="DD362" s="41">
        <v>0</v>
      </c>
      <c r="DE362" s="42">
        <v>0</v>
      </c>
      <c r="DF362" s="41">
        <v>0</v>
      </c>
      <c r="DG362" s="42">
        <v>0</v>
      </c>
      <c r="DH362" s="41">
        <v>0</v>
      </c>
      <c r="DI362" s="42">
        <v>0</v>
      </c>
      <c r="DJ362" s="41">
        <v>0</v>
      </c>
      <c r="DK362" s="42">
        <v>0</v>
      </c>
      <c r="DL362" s="41">
        <v>0</v>
      </c>
      <c r="DM362" s="42">
        <v>0</v>
      </c>
      <c r="DN362" s="41">
        <v>0</v>
      </c>
      <c r="DO362" s="42">
        <v>0</v>
      </c>
      <c r="DP362" s="43">
        <v>0</v>
      </c>
      <c r="DQ362" s="3"/>
      <c r="DR362" s="34"/>
      <c r="DS362" s="3"/>
      <c r="DT362" s="40">
        <v>0</v>
      </c>
      <c r="DU362" s="41">
        <v>0</v>
      </c>
      <c r="DV362" s="42">
        <v>0</v>
      </c>
      <c r="DW362" s="41">
        <v>0</v>
      </c>
      <c r="DX362" s="42">
        <v>0</v>
      </c>
      <c r="DY362" s="41">
        <v>0</v>
      </c>
      <c r="DZ362" s="42">
        <v>0</v>
      </c>
      <c r="EA362" s="41">
        <v>0</v>
      </c>
      <c r="EB362" s="42">
        <v>0</v>
      </c>
      <c r="EC362" s="41">
        <v>0</v>
      </c>
      <c r="ED362" s="42">
        <v>0</v>
      </c>
      <c r="EE362" s="41">
        <v>0</v>
      </c>
      <c r="EF362" s="42">
        <v>0</v>
      </c>
      <c r="EG362" s="41">
        <v>0</v>
      </c>
      <c r="EH362" s="42">
        <v>0</v>
      </c>
      <c r="EI362" s="41">
        <v>0</v>
      </c>
      <c r="EJ362" s="42">
        <v>0</v>
      </c>
      <c r="EK362" s="41">
        <v>0</v>
      </c>
      <c r="EL362" s="42">
        <v>0</v>
      </c>
      <c r="EM362" s="41">
        <v>0</v>
      </c>
      <c r="EN362" s="42">
        <v>0</v>
      </c>
      <c r="EO362" s="41">
        <v>0</v>
      </c>
      <c r="EP362" s="42">
        <v>0</v>
      </c>
      <c r="EQ362" s="41">
        <v>0</v>
      </c>
      <c r="ER362" s="42">
        <v>0</v>
      </c>
      <c r="ES362" s="41">
        <v>0</v>
      </c>
      <c r="ET362" s="42">
        <v>0</v>
      </c>
      <c r="EU362" s="41">
        <v>0</v>
      </c>
      <c r="EV362" s="42">
        <v>0</v>
      </c>
      <c r="EW362" s="41">
        <v>0</v>
      </c>
      <c r="EX362" s="42">
        <v>0</v>
      </c>
      <c r="EY362" s="41">
        <v>0</v>
      </c>
      <c r="EZ362" s="42">
        <v>0</v>
      </c>
      <c r="FA362" s="41">
        <v>0</v>
      </c>
      <c r="FB362" s="42">
        <v>0</v>
      </c>
      <c r="FC362" s="43">
        <v>0</v>
      </c>
      <c r="FD362" s="3"/>
      <c r="FE362" s="35"/>
      <c r="FF362" s="3"/>
      <c r="FG362" s="36"/>
      <c r="FI362" s="44" t="b">
        <v>1</v>
      </c>
    </row>
    <row r="363" spans="1:165" hidden="1" outlineLevel="1">
      <c r="B363" s="75">
        <v>344</v>
      </c>
      <c r="C363" s="76" t="s">
        <v>31</v>
      </c>
      <c r="E363" s="77">
        <v>0</v>
      </c>
      <c r="F363" s="78">
        <v>0</v>
      </c>
      <c r="G363" s="79">
        <v>0</v>
      </c>
      <c r="H363" s="78">
        <v>0</v>
      </c>
      <c r="I363" s="79">
        <v>0</v>
      </c>
      <c r="J363" s="78">
        <v>0</v>
      </c>
      <c r="K363" s="79">
        <v>0</v>
      </c>
      <c r="L363" s="78">
        <v>0</v>
      </c>
      <c r="M363" s="79">
        <v>0</v>
      </c>
      <c r="N363" s="78">
        <v>0</v>
      </c>
      <c r="O363" s="79">
        <v>0</v>
      </c>
      <c r="P363" s="78">
        <v>0</v>
      </c>
      <c r="Q363" s="79">
        <v>0</v>
      </c>
      <c r="R363" s="78">
        <v>0</v>
      </c>
      <c r="S363" s="79">
        <v>0</v>
      </c>
      <c r="T363" s="78">
        <v>0</v>
      </c>
      <c r="U363" s="79">
        <v>0</v>
      </c>
      <c r="V363" s="78">
        <v>0</v>
      </c>
      <c r="W363" s="79">
        <v>0</v>
      </c>
      <c r="X363" s="78">
        <v>0</v>
      </c>
      <c r="Y363" s="79">
        <v>0</v>
      </c>
      <c r="Z363" s="78">
        <v>0</v>
      </c>
      <c r="AA363" s="79">
        <v>0</v>
      </c>
      <c r="AB363" s="78">
        <v>0</v>
      </c>
      <c r="AC363" s="79">
        <v>0</v>
      </c>
      <c r="AD363" s="78">
        <v>0</v>
      </c>
      <c r="AE363" s="79">
        <v>0</v>
      </c>
      <c r="AF363" s="78">
        <v>0</v>
      </c>
      <c r="AG363" s="79">
        <v>0</v>
      </c>
      <c r="AH363" s="78">
        <v>0</v>
      </c>
      <c r="AI363" s="79">
        <v>0</v>
      </c>
      <c r="AJ363" s="78">
        <v>0</v>
      </c>
      <c r="AK363" s="79">
        <v>0</v>
      </c>
      <c r="AL363" s="78">
        <v>0</v>
      </c>
      <c r="AM363" s="79">
        <v>0</v>
      </c>
      <c r="AN363" s="80">
        <v>0</v>
      </c>
      <c r="AO363" s="3"/>
      <c r="AP363" s="21"/>
      <c r="AQ363" s="3"/>
      <c r="AR363" s="77">
        <v>0</v>
      </c>
      <c r="AS363" s="78">
        <v>0</v>
      </c>
      <c r="AT363" s="79">
        <v>0</v>
      </c>
      <c r="AU363" s="78">
        <v>0</v>
      </c>
      <c r="AV363" s="79">
        <v>0</v>
      </c>
      <c r="AW363" s="78">
        <v>0</v>
      </c>
      <c r="AX363" s="79">
        <v>0</v>
      </c>
      <c r="AY363" s="78">
        <v>0</v>
      </c>
      <c r="AZ363" s="79">
        <v>0</v>
      </c>
      <c r="BA363" s="78">
        <v>0</v>
      </c>
      <c r="BB363" s="79">
        <v>0</v>
      </c>
      <c r="BC363" s="78">
        <v>0</v>
      </c>
      <c r="BD363" s="79">
        <v>0</v>
      </c>
      <c r="BE363" s="78">
        <v>0</v>
      </c>
      <c r="BF363" s="79">
        <v>0</v>
      </c>
      <c r="BG363" s="78">
        <v>0</v>
      </c>
      <c r="BH363" s="79">
        <v>0</v>
      </c>
      <c r="BI363" s="78">
        <v>0</v>
      </c>
      <c r="BJ363" s="79">
        <v>0</v>
      </c>
      <c r="BK363" s="78">
        <v>0</v>
      </c>
      <c r="BL363" s="79">
        <v>0</v>
      </c>
      <c r="BM363" s="78">
        <v>0</v>
      </c>
      <c r="BN363" s="79">
        <v>0</v>
      </c>
      <c r="BO363" s="78">
        <v>0</v>
      </c>
      <c r="BP363" s="79">
        <v>0</v>
      </c>
      <c r="BQ363" s="78">
        <v>0</v>
      </c>
      <c r="BR363" s="79">
        <v>0</v>
      </c>
      <c r="BS363" s="78">
        <v>0</v>
      </c>
      <c r="BT363" s="79">
        <v>0</v>
      </c>
      <c r="BU363" s="78">
        <v>0</v>
      </c>
      <c r="BV363" s="79">
        <v>0</v>
      </c>
      <c r="BW363" s="78">
        <v>0</v>
      </c>
      <c r="BX363" s="79">
        <v>0</v>
      </c>
      <c r="BY363" s="78">
        <v>0</v>
      </c>
      <c r="BZ363" s="79">
        <v>0</v>
      </c>
      <c r="CA363" s="80">
        <v>0</v>
      </c>
      <c r="CB363" s="3"/>
      <c r="CC363" s="32"/>
      <c r="CD363" s="3"/>
      <c r="CE363" s="33"/>
      <c r="CF363" s="3"/>
      <c r="CG363" s="77">
        <v>0</v>
      </c>
      <c r="CH363" s="78">
        <v>0</v>
      </c>
      <c r="CI363" s="79">
        <v>0</v>
      </c>
      <c r="CJ363" s="78">
        <v>0</v>
      </c>
      <c r="CK363" s="79">
        <v>0</v>
      </c>
      <c r="CL363" s="78">
        <v>0</v>
      </c>
      <c r="CM363" s="79">
        <v>0</v>
      </c>
      <c r="CN363" s="78">
        <v>0</v>
      </c>
      <c r="CO363" s="79">
        <v>0</v>
      </c>
      <c r="CP363" s="78">
        <v>0</v>
      </c>
      <c r="CQ363" s="79">
        <v>0</v>
      </c>
      <c r="CR363" s="78">
        <v>0</v>
      </c>
      <c r="CS363" s="79">
        <v>0</v>
      </c>
      <c r="CT363" s="78">
        <v>0</v>
      </c>
      <c r="CU363" s="79">
        <v>0</v>
      </c>
      <c r="CV363" s="78">
        <v>0</v>
      </c>
      <c r="CW363" s="79">
        <v>0</v>
      </c>
      <c r="CX363" s="78">
        <v>0</v>
      </c>
      <c r="CY363" s="79">
        <v>0</v>
      </c>
      <c r="CZ363" s="78">
        <v>0</v>
      </c>
      <c r="DA363" s="79">
        <v>0</v>
      </c>
      <c r="DB363" s="78">
        <v>0</v>
      </c>
      <c r="DC363" s="79">
        <v>0</v>
      </c>
      <c r="DD363" s="78">
        <v>0</v>
      </c>
      <c r="DE363" s="79">
        <v>0</v>
      </c>
      <c r="DF363" s="78">
        <v>0</v>
      </c>
      <c r="DG363" s="79">
        <v>0</v>
      </c>
      <c r="DH363" s="78">
        <v>0</v>
      </c>
      <c r="DI363" s="79">
        <v>0</v>
      </c>
      <c r="DJ363" s="78">
        <v>0</v>
      </c>
      <c r="DK363" s="79">
        <v>0</v>
      </c>
      <c r="DL363" s="78">
        <v>0</v>
      </c>
      <c r="DM363" s="79">
        <v>0</v>
      </c>
      <c r="DN363" s="78">
        <v>0</v>
      </c>
      <c r="DO363" s="79">
        <v>0</v>
      </c>
      <c r="DP363" s="80">
        <v>0</v>
      </c>
      <c r="DQ363" s="3"/>
      <c r="DR363" s="34"/>
      <c r="DS363" s="3"/>
      <c r="DT363" s="77">
        <v>0</v>
      </c>
      <c r="DU363" s="78">
        <v>0</v>
      </c>
      <c r="DV363" s="79">
        <v>0</v>
      </c>
      <c r="DW363" s="78">
        <v>0</v>
      </c>
      <c r="DX363" s="79">
        <v>0</v>
      </c>
      <c r="DY363" s="78">
        <v>0</v>
      </c>
      <c r="DZ363" s="79">
        <v>0</v>
      </c>
      <c r="EA363" s="78">
        <v>0</v>
      </c>
      <c r="EB363" s="79">
        <v>0</v>
      </c>
      <c r="EC363" s="78">
        <v>0</v>
      </c>
      <c r="ED363" s="79">
        <v>0</v>
      </c>
      <c r="EE363" s="78">
        <v>0</v>
      </c>
      <c r="EF363" s="79">
        <v>0</v>
      </c>
      <c r="EG363" s="78">
        <v>0</v>
      </c>
      <c r="EH363" s="79">
        <v>0</v>
      </c>
      <c r="EI363" s="78">
        <v>0</v>
      </c>
      <c r="EJ363" s="79">
        <v>0</v>
      </c>
      <c r="EK363" s="78">
        <v>0</v>
      </c>
      <c r="EL363" s="79">
        <v>0</v>
      </c>
      <c r="EM363" s="78">
        <v>0</v>
      </c>
      <c r="EN363" s="79">
        <v>0</v>
      </c>
      <c r="EO363" s="78">
        <v>0</v>
      </c>
      <c r="EP363" s="79">
        <v>0</v>
      </c>
      <c r="EQ363" s="78">
        <v>0</v>
      </c>
      <c r="ER363" s="79">
        <v>0</v>
      </c>
      <c r="ES363" s="78">
        <v>0</v>
      </c>
      <c r="ET363" s="79">
        <v>0</v>
      </c>
      <c r="EU363" s="78">
        <v>0</v>
      </c>
      <c r="EV363" s="79">
        <v>0</v>
      </c>
      <c r="EW363" s="78">
        <v>0</v>
      </c>
      <c r="EX363" s="79">
        <v>0</v>
      </c>
      <c r="EY363" s="78">
        <v>0</v>
      </c>
      <c r="EZ363" s="79">
        <v>0</v>
      </c>
      <c r="FA363" s="78">
        <v>0</v>
      </c>
      <c r="FB363" s="79">
        <v>0</v>
      </c>
      <c r="FC363" s="80">
        <v>0</v>
      </c>
      <c r="FD363" s="3"/>
      <c r="FE363" s="35"/>
      <c r="FF363" s="3"/>
      <c r="FG363" s="36"/>
      <c r="FI363" s="81" t="b">
        <v>1</v>
      </c>
    </row>
    <row r="364" spans="1:165" hidden="1" outlineLevel="1">
      <c r="B364" s="38">
        <v>345</v>
      </c>
      <c r="C364" s="82" t="s">
        <v>32</v>
      </c>
      <c r="E364" s="40">
        <v>0</v>
      </c>
      <c r="F364" s="41">
        <v>0</v>
      </c>
      <c r="G364" s="42">
        <v>0</v>
      </c>
      <c r="H364" s="41">
        <v>0</v>
      </c>
      <c r="I364" s="42">
        <v>0</v>
      </c>
      <c r="J364" s="41">
        <v>0</v>
      </c>
      <c r="K364" s="42">
        <v>0</v>
      </c>
      <c r="L364" s="41">
        <v>0</v>
      </c>
      <c r="M364" s="42">
        <v>0</v>
      </c>
      <c r="N364" s="41">
        <v>0</v>
      </c>
      <c r="O364" s="42">
        <v>0</v>
      </c>
      <c r="P364" s="41">
        <v>0</v>
      </c>
      <c r="Q364" s="42">
        <v>0</v>
      </c>
      <c r="R364" s="41">
        <v>0</v>
      </c>
      <c r="S364" s="42">
        <v>0</v>
      </c>
      <c r="T364" s="41">
        <v>0</v>
      </c>
      <c r="U364" s="42">
        <v>0</v>
      </c>
      <c r="V364" s="41">
        <v>0</v>
      </c>
      <c r="W364" s="42">
        <v>0</v>
      </c>
      <c r="X364" s="41">
        <v>0</v>
      </c>
      <c r="Y364" s="42">
        <v>0</v>
      </c>
      <c r="Z364" s="41">
        <v>0</v>
      </c>
      <c r="AA364" s="42">
        <v>0</v>
      </c>
      <c r="AB364" s="41">
        <v>0</v>
      </c>
      <c r="AC364" s="42">
        <v>0</v>
      </c>
      <c r="AD364" s="41">
        <v>0</v>
      </c>
      <c r="AE364" s="42">
        <v>0</v>
      </c>
      <c r="AF364" s="41">
        <v>0</v>
      </c>
      <c r="AG364" s="42">
        <v>0</v>
      </c>
      <c r="AH364" s="41">
        <v>0</v>
      </c>
      <c r="AI364" s="42">
        <v>0</v>
      </c>
      <c r="AJ364" s="41">
        <v>0</v>
      </c>
      <c r="AK364" s="42">
        <v>0</v>
      </c>
      <c r="AL364" s="41">
        <v>0</v>
      </c>
      <c r="AM364" s="42">
        <v>0</v>
      </c>
      <c r="AN364" s="43">
        <v>0</v>
      </c>
      <c r="AO364" s="3"/>
      <c r="AP364" s="21"/>
      <c r="AQ364" s="3"/>
      <c r="AR364" s="40">
        <v>0</v>
      </c>
      <c r="AS364" s="41">
        <v>0</v>
      </c>
      <c r="AT364" s="42">
        <v>0</v>
      </c>
      <c r="AU364" s="41">
        <v>0</v>
      </c>
      <c r="AV364" s="42">
        <v>0</v>
      </c>
      <c r="AW364" s="41">
        <v>0</v>
      </c>
      <c r="AX364" s="42">
        <v>0</v>
      </c>
      <c r="AY364" s="41">
        <v>0</v>
      </c>
      <c r="AZ364" s="42">
        <v>0</v>
      </c>
      <c r="BA364" s="41">
        <v>0</v>
      </c>
      <c r="BB364" s="42">
        <v>0</v>
      </c>
      <c r="BC364" s="41">
        <v>0</v>
      </c>
      <c r="BD364" s="42">
        <v>0</v>
      </c>
      <c r="BE364" s="41">
        <v>0</v>
      </c>
      <c r="BF364" s="42">
        <v>0</v>
      </c>
      <c r="BG364" s="41">
        <v>0</v>
      </c>
      <c r="BH364" s="42">
        <v>0</v>
      </c>
      <c r="BI364" s="41">
        <v>0</v>
      </c>
      <c r="BJ364" s="42">
        <v>0</v>
      </c>
      <c r="BK364" s="41">
        <v>0</v>
      </c>
      <c r="BL364" s="42">
        <v>0</v>
      </c>
      <c r="BM364" s="41">
        <v>0</v>
      </c>
      <c r="BN364" s="42">
        <v>0</v>
      </c>
      <c r="BO364" s="41">
        <v>0</v>
      </c>
      <c r="BP364" s="42">
        <v>0</v>
      </c>
      <c r="BQ364" s="41">
        <v>0</v>
      </c>
      <c r="BR364" s="42">
        <v>0</v>
      </c>
      <c r="BS364" s="41">
        <v>0</v>
      </c>
      <c r="BT364" s="42">
        <v>0</v>
      </c>
      <c r="BU364" s="41">
        <v>0</v>
      </c>
      <c r="BV364" s="42">
        <v>0</v>
      </c>
      <c r="BW364" s="41">
        <v>0</v>
      </c>
      <c r="BX364" s="42">
        <v>0</v>
      </c>
      <c r="BY364" s="41">
        <v>0</v>
      </c>
      <c r="BZ364" s="42">
        <v>0</v>
      </c>
      <c r="CA364" s="43">
        <v>0</v>
      </c>
      <c r="CB364" s="3"/>
      <c r="CC364" s="32"/>
      <c r="CD364" s="3"/>
      <c r="CE364" s="33"/>
      <c r="CF364" s="3"/>
      <c r="CG364" s="40">
        <v>0</v>
      </c>
      <c r="CH364" s="41">
        <v>0</v>
      </c>
      <c r="CI364" s="42">
        <v>0</v>
      </c>
      <c r="CJ364" s="41">
        <v>0</v>
      </c>
      <c r="CK364" s="42">
        <v>0</v>
      </c>
      <c r="CL364" s="41">
        <v>0</v>
      </c>
      <c r="CM364" s="42">
        <v>0</v>
      </c>
      <c r="CN364" s="41">
        <v>0</v>
      </c>
      <c r="CO364" s="42">
        <v>0</v>
      </c>
      <c r="CP364" s="41">
        <v>0</v>
      </c>
      <c r="CQ364" s="42">
        <v>0</v>
      </c>
      <c r="CR364" s="41">
        <v>0</v>
      </c>
      <c r="CS364" s="42">
        <v>0</v>
      </c>
      <c r="CT364" s="41">
        <v>0</v>
      </c>
      <c r="CU364" s="42">
        <v>0</v>
      </c>
      <c r="CV364" s="41">
        <v>0</v>
      </c>
      <c r="CW364" s="42">
        <v>0</v>
      </c>
      <c r="CX364" s="41">
        <v>0</v>
      </c>
      <c r="CY364" s="42">
        <v>0</v>
      </c>
      <c r="CZ364" s="41">
        <v>0</v>
      </c>
      <c r="DA364" s="42">
        <v>0</v>
      </c>
      <c r="DB364" s="41">
        <v>0</v>
      </c>
      <c r="DC364" s="42">
        <v>0</v>
      </c>
      <c r="DD364" s="41">
        <v>0</v>
      </c>
      <c r="DE364" s="42">
        <v>0</v>
      </c>
      <c r="DF364" s="41">
        <v>0</v>
      </c>
      <c r="DG364" s="42">
        <v>0</v>
      </c>
      <c r="DH364" s="41">
        <v>0</v>
      </c>
      <c r="DI364" s="42">
        <v>0</v>
      </c>
      <c r="DJ364" s="41">
        <v>0</v>
      </c>
      <c r="DK364" s="42">
        <v>0</v>
      </c>
      <c r="DL364" s="41">
        <v>0</v>
      </c>
      <c r="DM364" s="42">
        <v>0</v>
      </c>
      <c r="DN364" s="41">
        <v>0</v>
      </c>
      <c r="DO364" s="42">
        <v>0</v>
      </c>
      <c r="DP364" s="43">
        <v>0</v>
      </c>
      <c r="DQ364" s="3"/>
      <c r="DR364" s="34"/>
      <c r="DS364" s="3"/>
      <c r="DT364" s="40">
        <v>0</v>
      </c>
      <c r="DU364" s="41">
        <v>0</v>
      </c>
      <c r="DV364" s="42">
        <v>0</v>
      </c>
      <c r="DW364" s="41">
        <v>0</v>
      </c>
      <c r="DX364" s="42">
        <v>0</v>
      </c>
      <c r="DY364" s="41">
        <v>0</v>
      </c>
      <c r="DZ364" s="42">
        <v>0</v>
      </c>
      <c r="EA364" s="41">
        <v>0</v>
      </c>
      <c r="EB364" s="42">
        <v>0</v>
      </c>
      <c r="EC364" s="41">
        <v>0</v>
      </c>
      <c r="ED364" s="42">
        <v>0</v>
      </c>
      <c r="EE364" s="41">
        <v>0</v>
      </c>
      <c r="EF364" s="42">
        <v>0</v>
      </c>
      <c r="EG364" s="41">
        <v>0</v>
      </c>
      <c r="EH364" s="42">
        <v>0</v>
      </c>
      <c r="EI364" s="41">
        <v>0</v>
      </c>
      <c r="EJ364" s="42">
        <v>0</v>
      </c>
      <c r="EK364" s="41">
        <v>0</v>
      </c>
      <c r="EL364" s="42">
        <v>0</v>
      </c>
      <c r="EM364" s="41">
        <v>0</v>
      </c>
      <c r="EN364" s="42">
        <v>0</v>
      </c>
      <c r="EO364" s="41">
        <v>0</v>
      </c>
      <c r="EP364" s="42">
        <v>0</v>
      </c>
      <c r="EQ364" s="41">
        <v>0</v>
      </c>
      <c r="ER364" s="42">
        <v>0</v>
      </c>
      <c r="ES364" s="41">
        <v>0</v>
      </c>
      <c r="ET364" s="42">
        <v>0</v>
      </c>
      <c r="EU364" s="41">
        <v>0</v>
      </c>
      <c r="EV364" s="42">
        <v>0</v>
      </c>
      <c r="EW364" s="41">
        <v>0</v>
      </c>
      <c r="EX364" s="42">
        <v>0</v>
      </c>
      <c r="EY364" s="41">
        <v>0</v>
      </c>
      <c r="EZ364" s="42">
        <v>0</v>
      </c>
      <c r="FA364" s="41">
        <v>0</v>
      </c>
      <c r="FB364" s="42">
        <v>0</v>
      </c>
      <c r="FC364" s="43">
        <v>0</v>
      </c>
      <c r="FD364" s="3"/>
      <c r="FE364" s="35"/>
      <c r="FF364" s="3"/>
      <c r="FG364" s="36"/>
      <c r="FI364" s="44" t="b">
        <v>1</v>
      </c>
    </row>
    <row r="365" spans="1:165" hidden="1" outlineLevel="1">
      <c r="B365" s="45">
        <v>346</v>
      </c>
      <c r="C365" s="74" t="s">
        <v>33</v>
      </c>
      <c r="E365" s="47">
        <v>0</v>
      </c>
      <c r="F365" s="48">
        <v>0</v>
      </c>
      <c r="G365" s="49">
        <v>0</v>
      </c>
      <c r="H365" s="48">
        <v>0</v>
      </c>
      <c r="I365" s="49">
        <v>0</v>
      </c>
      <c r="J365" s="48">
        <v>0</v>
      </c>
      <c r="K365" s="49">
        <v>0</v>
      </c>
      <c r="L365" s="48">
        <v>0</v>
      </c>
      <c r="M365" s="49">
        <v>0</v>
      </c>
      <c r="N365" s="48">
        <v>0</v>
      </c>
      <c r="O365" s="49">
        <v>0</v>
      </c>
      <c r="P365" s="48">
        <v>0</v>
      </c>
      <c r="Q365" s="49">
        <v>0</v>
      </c>
      <c r="R365" s="48">
        <v>0</v>
      </c>
      <c r="S365" s="49">
        <v>0</v>
      </c>
      <c r="T365" s="48">
        <v>0</v>
      </c>
      <c r="U365" s="49">
        <v>0</v>
      </c>
      <c r="V365" s="48">
        <v>0</v>
      </c>
      <c r="W365" s="49">
        <v>0</v>
      </c>
      <c r="X365" s="48">
        <v>0</v>
      </c>
      <c r="Y365" s="49">
        <v>0</v>
      </c>
      <c r="Z365" s="48">
        <v>0</v>
      </c>
      <c r="AA365" s="49">
        <v>0</v>
      </c>
      <c r="AB365" s="48">
        <v>0</v>
      </c>
      <c r="AC365" s="49">
        <v>0</v>
      </c>
      <c r="AD365" s="48">
        <v>0</v>
      </c>
      <c r="AE365" s="49">
        <v>0</v>
      </c>
      <c r="AF365" s="48">
        <v>0</v>
      </c>
      <c r="AG365" s="49">
        <v>0</v>
      </c>
      <c r="AH365" s="48">
        <v>0</v>
      </c>
      <c r="AI365" s="49">
        <v>0</v>
      </c>
      <c r="AJ365" s="48">
        <v>0</v>
      </c>
      <c r="AK365" s="49">
        <v>0</v>
      </c>
      <c r="AL365" s="48">
        <v>0</v>
      </c>
      <c r="AM365" s="49">
        <v>0</v>
      </c>
      <c r="AN365" s="50">
        <v>0</v>
      </c>
      <c r="AO365" s="3"/>
      <c r="AP365" s="21"/>
      <c r="AQ365" s="3"/>
      <c r="AR365" s="47">
        <v>0</v>
      </c>
      <c r="AS365" s="48">
        <v>0</v>
      </c>
      <c r="AT365" s="49">
        <v>0</v>
      </c>
      <c r="AU365" s="48">
        <v>0</v>
      </c>
      <c r="AV365" s="49">
        <v>0</v>
      </c>
      <c r="AW365" s="48">
        <v>0</v>
      </c>
      <c r="AX365" s="49">
        <v>0</v>
      </c>
      <c r="AY365" s="48">
        <v>0</v>
      </c>
      <c r="AZ365" s="49">
        <v>0</v>
      </c>
      <c r="BA365" s="48">
        <v>0</v>
      </c>
      <c r="BB365" s="49">
        <v>0</v>
      </c>
      <c r="BC365" s="48">
        <v>0</v>
      </c>
      <c r="BD365" s="49">
        <v>0</v>
      </c>
      <c r="BE365" s="48">
        <v>0</v>
      </c>
      <c r="BF365" s="49">
        <v>0</v>
      </c>
      <c r="BG365" s="48">
        <v>0</v>
      </c>
      <c r="BH365" s="49">
        <v>0</v>
      </c>
      <c r="BI365" s="48">
        <v>0</v>
      </c>
      <c r="BJ365" s="49">
        <v>0</v>
      </c>
      <c r="BK365" s="48">
        <v>0</v>
      </c>
      <c r="BL365" s="49">
        <v>0</v>
      </c>
      <c r="BM365" s="48">
        <v>0</v>
      </c>
      <c r="BN365" s="49">
        <v>0</v>
      </c>
      <c r="BO365" s="48">
        <v>0</v>
      </c>
      <c r="BP365" s="49">
        <v>0</v>
      </c>
      <c r="BQ365" s="48">
        <v>0</v>
      </c>
      <c r="BR365" s="49">
        <v>0</v>
      </c>
      <c r="BS365" s="48">
        <v>0</v>
      </c>
      <c r="BT365" s="49">
        <v>0</v>
      </c>
      <c r="BU365" s="48">
        <v>0</v>
      </c>
      <c r="BV365" s="49">
        <v>0</v>
      </c>
      <c r="BW365" s="48">
        <v>0</v>
      </c>
      <c r="BX365" s="49">
        <v>0</v>
      </c>
      <c r="BY365" s="48">
        <v>0</v>
      </c>
      <c r="BZ365" s="49">
        <v>0</v>
      </c>
      <c r="CA365" s="50">
        <v>0</v>
      </c>
      <c r="CB365" s="3"/>
      <c r="CC365" s="32"/>
      <c r="CD365" s="3"/>
      <c r="CE365" s="33"/>
      <c r="CF365" s="3"/>
      <c r="CG365" s="47">
        <v>0</v>
      </c>
      <c r="CH365" s="48">
        <v>0</v>
      </c>
      <c r="CI365" s="49">
        <v>0</v>
      </c>
      <c r="CJ365" s="48">
        <v>0</v>
      </c>
      <c r="CK365" s="49">
        <v>0</v>
      </c>
      <c r="CL365" s="48">
        <v>0</v>
      </c>
      <c r="CM365" s="49">
        <v>0</v>
      </c>
      <c r="CN365" s="48">
        <v>0</v>
      </c>
      <c r="CO365" s="49">
        <v>0</v>
      </c>
      <c r="CP365" s="48">
        <v>0</v>
      </c>
      <c r="CQ365" s="49">
        <v>0</v>
      </c>
      <c r="CR365" s="48">
        <v>0</v>
      </c>
      <c r="CS365" s="49">
        <v>0</v>
      </c>
      <c r="CT365" s="48">
        <v>0</v>
      </c>
      <c r="CU365" s="49">
        <v>0</v>
      </c>
      <c r="CV365" s="48">
        <v>0</v>
      </c>
      <c r="CW365" s="49">
        <v>0</v>
      </c>
      <c r="CX365" s="48">
        <v>0</v>
      </c>
      <c r="CY365" s="49">
        <v>0</v>
      </c>
      <c r="CZ365" s="48">
        <v>0</v>
      </c>
      <c r="DA365" s="49">
        <v>0</v>
      </c>
      <c r="DB365" s="48">
        <v>0</v>
      </c>
      <c r="DC365" s="49">
        <v>0</v>
      </c>
      <c r="DD365" s="48">
        <v>0</v>
      </c>
      <c r="DE365" s="49">
        <v>0</v>
      </c>
      <c r="DF365" s="48">
        <v>0</v>
      </c>
      <c r="DG365" s="49">
        <v>0</v>
      </c>
      <c r="DH365" s="48">
        <v>0</v>
      </c>
      <c r="DI365" s="49">
        <v>0</v>
      </c>
      <c r="DJ365" s="48">
        <v>0</v>
      </c>
      <c r="DK365" s="49">
        <v>0</v>
      </c>
      <c r="DL365" s="48">
        <v>0</v>
      </c>
      <c r="DM365" s="49">
        <v>0</v>
      </c>
      <c r="DN365" s="48">
        <v>0</v>
      </c>
      <c r="DO365" s="49">
        <v>0</v>
      </c>
      <c r="DP365" s="50">
        <v>0</v>
      </c>
      <c r="DQ365" s="3"/>
      <c r="DR365" s="34"/>
      <c r="DS365" s="3"/>
      <c r="DT365" s="47">
        <v>0</v>
      </c>
      <c r="DU365" s="48">
        <v>0</v>
      </c>
      <c r="DV365" s="49">
        <v>0</v>
      </c>
      <c r="DW365" s="48">
        <v>0</v>
      </c>
      <c r="DX365" s="49">
        <v>0</v>
      </c>
      <c r="DY365" s="48">
        <v>0</v>
      </c>
      <c r="DZ365" s="49">
        <v>0</v>
      </c>
      <c r="EA365" s="48">
        <v>0</v>
      </c>
      <c r="EB365" s="49">
        <v>0</v>
      </c>
      <c r="EC365" s="48">
        <v>0</v>
      </c>
      <c r="ED365" s="49">
        <v>0</v>
      </c>
      <c r="EE365" s="48">
        <v>0</v>
      </c>
      <c r="EF365" s="49">
        <v>0</v>
      </c>
      <c r="EG365" s="48">
        <v>0</v>
      </c>
      <c r="EH365" s="49">
        <v>0</v>
      </c>
      <c r="EI365" s="48">
        <v>0</v>
      </c>
      <c r="EJ365" s="49">
        <v>0</v>
      </c>
      <c r="EK365" s="48">
        <v>0</v>
      </c>
      <c r="EL365" s="49">
        <v>0</v>
      </c>
      <c r="EM365" s="48">
        <v>0</v>
      </c>
      <c r="EN365" s="49">
        <v>0</v>
      </c>
      <c r="EO365" s="48">
        <v>0</v>
      </c>
      <c r="EP365" s="49">
        <v>0</v>
      </c>
      <c r="EQ365" s="48">
        <v>0</v>
      </c>
      <c r="ER365" s="49">
        <v>0</v>
      </c>
      <c r="ES365" s="48">
        <v>0</v>
      </c>
      <c r="ET365" s="49">
        <v>0</v>
      </c>
      <c r="EU365" s="48">
        <v>0</v>
      </c>
      <c r="EV365" s="49">
        <v>0</v>
      </c>
      <c r="EW365" s="48">
        <v>0</v>
      </c>
      <c r="EX365" s="49">
        <v>0</v>
      </c>
      <c r="EY365" s="48">
        <v>0</v>
      </c>
      <c r="EZ365" s="49">
        <v>0</v>
      </c>
      <c r="FA365" s="48">
        <v>0</v>
      </c>
      <c r="FB365" s="49">
        <v>0</v>
      </c>
      <c r="FC365" s="50">
        <v>0</v>
      </c>
      <c r="FD365" s="3"/>
      <c r="FE365" s="35"/>
      <c r="FF365" s="3"/>
      <c r="FG365" s="36"/>
      <c r="FI365" s="51" t="b">
        <v>1</v>
      </c>
    </row>
    <row r="366" spans="1:165" hidden="1" outlineLevel="1">
      <c r="B366" s="52">
        <v>347</v>
      </c>
      <c r="C366" s="73" t="s">
        <v>34</v>
      </c>
      <c r="E366" s="54">
        <v>0</v>
      </c>
      <c r="F366" s="55">
        <v>0</v>
      </c>
      <c r="G366" s="56">
        <v>0</v>
      </c>
      <c r="H366" s="55">
        <v>0</v>
      </c>
      <c r="I366" s="56">
        <v>0</v>
      </c>
      <c r="J366" s="55">
        <v>0</v>
      </c>
      <c r="K366" s="56">
        <v>0</v>
      </c>
      <c r="L366" s="55">
        <v>0</v>
      </c>
      <c r="M366" s="56">
        <v>0</v>
      </c>
      <c r="N366" s="55">
        <v>0</v>
      </c>
      <c r="O366" s="56">
        <v>0</v>
      </c>
      <c r="P366" s="55">
        <v>0</v>
      </c>
      <c r="Q366" s="56">
        <v>0</v>
      </c>
      <c r="R366" s="55">
        <v>0</v>
      </c>
      <c r="S366" s="56">
        <v>0</v>
      </c>
      <c r="T366" s="55">
        <v>0</v>
      </c>
      <c r="U366" s="56">
        <v>0</v>
      </c>
      <c r="V366" s="55">
        <v>0</v>
      </c>
      <c r="W366" s="56">
        <v>0</v>
      </c>
      <c r="X366" s="55">
        <v>0</v>
      </c>
      <c r="Y366" s="56">
        <v>0</v>
      </c>
      <c r="Z366" s="55">
        <v>0</v>
      </c>
      <c r="AA366" s="56">
        <v>0</v>
      </c>
      <c r="AB366" s="55">
        <v>0</v>
      </c>
      <c r="AC366" s="56">
        <v>0</v>
      </c>
      <c r="AD366" s="55">
        <v>0</v>
      </c>
      <c r="AE366" s="56">
        <v>0</v>
      </c>
      <c r="AF366" s="55">
        <v>0</v>
      </c>
      <c r="AG366" s="56">
        <v>0</v>
      </c>
      <c r="AH366" s="55">
        <v>0</v>
      </c>
      <c r="AI366" s="56">
        <v>0</v>
      </c>
      <c r="AJ366" s="55">
        <v>0</v>
      </c>
      <c r="AK366" s="56">
        <v>0</v>
      </c>
      <c r="AL366" s="55">
        <v>0</v>
      </c>
      <c r="AM366" s="56">
        <v>0</v>
      </c>
      <c r="AN366" s="57">
        <v>0</v>
      </c>
      <c r="AO366" s="3"/>
      <c r="AP366" s="21"/>
      <c r="AQ366" s="3"/>
      <c r="AR366" s="54">
        <v>0</v>
      </c>
      <c r="AS366" s="55">
        <v>0</v>
      </c>
      <c r="AT366" s="56">
        <v>0</v>
      </c>
      <c r="AU366" s="55">
        <v>0</v>
      </c>
      <c r="AV366" s="56">
        <v>0</v>
      </c>
      <c r="AW366" s="55">
        <v>0</v>
      </c>
      <c r="AX366" s="56">
        <v>0</v>
      </c>
      <c r="AY366" s="55">
        <v>0</v>
      </c>
      <c r="AZ366" s="56">
        <v>0</v>
      </c>
      <c r="BA366" s="55">
        <v>0</v>
      </c>
      <c r="BB366" s="56">
        <v>0</v>
      </c>
      <c r="BC366" s="55">
        <v>0</v>
      </c>
      <c r="BD366" s="56">
        <v>0</v>
      </c>
      <c r="BE366" s="55">
        <v>0</v>
      </c>
      <c r="BF366" s="56">
        <v>0</v>
      </c>
      <c r="BG366" s="55">
        <v>0</v>
      </c>
      <c r="BH366" s="56">
        <v>0</v>
      </c>
      <c r="BI366" s="55">
        <v>0</v>
      </c>
      <c r="BJ366" s="56">
        <v>0</v>
      </c>
      <c r="BK366" s="55">
        <v>0</v>
      </c>
      <c r="BL366" s="56">
        <v>0</v>
      </c>
      <c r="BM366" s="55">
        <v>0</v>
      </c>
      <c r="BN366" s="56">
        <v>0</v>
      </c>
      <c r="BO366" s="55">
        <v>0</v>
      </c>
      <c r="BP366" s="56">
        <v>0</v>
      </c>
      <c r="BQ366" s="55">
        <v>0</v>
      </c>
      <c r="BR366" s="56">
        <v>0</v>
      </c>
      <c r="BS366" s="55">
        <v>0</v>
      </c>
      <c r="BT366" s="56">
        <v>0</v>
      </c>
      <c r="BU366" s="55">
        <v>0</v>
      </c>
      <c r="BV366" s="56">
        <v>0</v>
      </c>
      <c r="BW366" s="55">
        <v>0</v>
      </c>
      <c r="BX366" s="56">
        <v>0</v>
      </c>
      <c r="BY366" s="55">
        <v>0</v>
      </c>
      <c r="BZ366" s="56">
        <v>0</v>
      </c>
      <c r="CA366" s="57">
        <v>0</v>
      </c>
      <c r="CB366" s="3"/>
      <c r="CC366" s="32"/>
      <c r="CD366" s="3"/>
      <c r="CE366" s="33"/>
      <c r="CF366" s="3"/>
      <c r="CG366" s="54">
        <v>0</v>
      </c>
      <c r="CH366" s="55">
        <v>0</v>
      </c>
      <c r="CI366" s="56">
        <v>0</v>
      </c>
      <c r="CJ366" s="55">
        <v>0</v>
      </c>
      <c r="CK366" s="56">
        <v>0</v>
      </c>
      <c r="CL366" s="55">
        <v>0</v>
      </c>
      <c r="CM366" s="56">
        <v>0</v>
      </c>
      <c r="CN366" s="55">
        <v>0</v>
      </c>
      <c r="CO366" s="56">
        <v>0</v>
      </c>
      <c r="CP366" s="55">
        <v>0</v>
      </c>
      <c r="CQ366" s="56">
        <v>0</v>
      </c>
      <c r="CR366" s="55">
        <v>0</v>
      </c>
      <c r="CS366" s="56">
        <v>0</v>
      </c>
      <c r="CT366" s="55">
        <v>0</v>
      </c>
      <c r="CU366" s="56">
        <v>0</v>
      </c>
      <c r="CV366" s="55">
        <v>0</v>
      </c>
      <c r="CW366" s="56">
        <v>0</v>
      </c>
      <c r="CX366" s="55">
        <v>0</v>
      </c>
      <c r="CY366" s="56">
        <v>0</v>
      </c>
      <c r="CZ366" s="55">
        <v>0</v>
      </c>
      <c r="DA366" s="56">
        <v>0</v>
      </c>
      <c r="DB366" s="55">
        <v>0</v>
      </c>
      <c r="DC366" s="56">
        <v>0</v>
      </c>
      <c r="DD366" s="55">
        <v>0</v>
      </c>
      <c r="DE366" s="56">
        <v>0</v>
      </c>
      <c r="DF366" s="55">
        <v>0</v>
      </c>
      <c r="DG366" s="56">
        <v>0</v>
      </c>
      <c r="DH366" s="55">
        <v>0</v>
      </c>
      <c r="DI366" s="56">
        <v>0</v>
      </c>
      <c r="DJ366" s="55">
        <v>0</v>
      </c>
      <c r="DK366" s="56">
        <v>0</v>
      </c>
      <c r="DL366" s="55">
        <v>0</v>
      </c>
      <c r="DM366" s="56">
        <v>0</v>
      </c>
      <c r="DN366" s="55">
        <v>0</v>
      </c>
      <c r="DO366" s="56">
        <v>0</v>
      </c>
      <c r="DP366" s="57">
        <v>0</v>
      </c>
      <c r="DQ366" s="3"/>
      <c r="DR366" s="34"/>
      <c r="DS366" s="3"/>
      <c r="DT366" s="54">
        <v>0</v>
      </c>
      <c r="DU366" s="55">
        <v>0</v>
      </c>
      <c r="DV366" s="56">
        <v>0</v>
      </c>
      <c r="DW366" s="55">
        <v>0</v>
      </c>
      <c r="DX366" s="56">
        <v>0</v>
      </c>
      <c r="DY366" s="55">
        <v>0</v>
      </c>
      <c r="DZ366" s="56">
        <v>0</v>
      </c>
      <c r="EA366" s="55">
        <v>0</v>
      </c>
      <c r="EB366" s="56">
        <v>0</v>
      </c>
      <c r="EC366" s="55">
        <v>0</v>
      </c>
      <c r="ED366" s="56">
        <v>0</v>
      </c>
      <c r="EE366" s="55">
        <v>0</v>
      </c>
      <c r="EF366" s="56">
        <v>0</v>
      </c>
      <c r="EG366" s="55">
        <v>0</v>
      </c>
      <c r="EH366" s="56">
        <v>0</v>
      </c>
      <c r="EI366" s="55">
        <v>0</v>
      </c>
      <c r="EJ366" s="56">
        <v>0</v>
      </c>
      <c r="EK366" s="55">
        <v>0</v>
      </c>
      <c r="EL366" s="56">
        <v>0</v>
      </c>
      <c r="EM366" s="55">
        <v>0</v>
      </c>
      <c r="EN366" s="56">
        <v>0</v>
      </c>
      <c r="EO366" s="55">
        <v>0</v>
      </c>
      <c r="EP366" s="56">
        <v>0</v>
      </c>
      <c r="EQ366" s="55">
        <v>0</v>
      </c>
      <c r="ER366" s="56">
        <v>0</v>
      </c>
      <c r="ES366" s="55">
        <v>0</v>
      </c>
      <c r="ET366" s="56">
        <v>0</v>
      </c>
      <c r="EU366" s="55">
        <v>0</v>
      </c>
      <c r="EV366" s="56">
        <v>0</v>
      </c>
      <c r="EW366" s="55">
        <v>0</v>
      </c>
      <c r="EX366" s="56">
        <v>0</v>
      </c>
      <c r="EY366" s="55">
        <v>0</v>
      </c>
      <c r="EZ366" s="56">
        <v>0</v>
      </c>
      <c r="FA366" s="55">
        <v>0</v>
      </c>
      <c r="FB366" s="56">
        <v>0</v>
      </c>
      <c r="FC366" s="57">
        <v>0</v>
      </c>
      <c r="FD366" s="3"/>
      <c r="FE366" s="35"/>
      <c r="FF366" s="3"/>
      <c r="FG366" s="36"/>
      <c r="FI366" s="58" t="b">
        <v>1</v>
      </c>
    </row>
    <row r="367" spans="1:165" hidden="1" outlineLevel="1">
      <c r="B367" s="45">
        <v>348</v>
      </c>
      <c r="C367" s="74" t="s">
        <v>35</v>
      </c>
      <c r="E367" s="47">
        <v>0</v>
      </c>
      <c r="F367" s="48">
        <v>0</v>
      </c>
      <c r="G367" s="49">
        <v>0</v>
      </c>
      <c r="H367" s="48">
        <v>0</v>
      </c>
      <c r="I367" s="49">
        <v>0</v>
      </c>
      <c r="J367" s="48">
        <v>0</v>
      </c>
      <c r="K367" s="49">
        <v>0</v>
      </c>
      <c r="L367" s="48">
        <v>0</v>
      </c>
      <c r="M367" s="49">
        <v>0</v>
      </c>
      <c r="N367" s="48">
        <v>0</v>
      </c>
      <c r="O367" s="49">
        <v>0</v>
      </c>
      <c r="P367" s="48">
        <v>0</v>
      </c>
      <c r="Q367" s="49">
        <v>0</v>
      </c>
      <c r="R367" s="48">
        <v>0</v>
      </c>
      <c r="S367" s="49">
        <v>0</v>
      </c>
      <c r="T367" s="48">
        <v>0</v>
      </c>
      <c r="U367" s="49">
        <v>0</v>
      </c>
      <c r="V367" s="48">
        <v>0</v>
      </c>
      <c r="W367" s="49">
        <v>0</v>
      </c>
      <c r="X367" s="48">
        <v>0</v>
      </c>
      <c r="Y367" s="49">
        <v>0</v>
      </c>
      <c r="Z367" s="48">
        <v>0</v>
      </c>
      <c r="AA367" s="49">
        <v>0</v>
      </c>
      <c r="AB367" s="48">
        <v>0</v>
      </c>
      <c r="AC367" s="49">
        <v>0</v>
      </c>
      <c r="AD367" s="48">
        <v>0</v>
      </c>
      <c r="AE367" s="49">
        <v>0</v>
      </c>
      <c r="AF367" s="48">
        <v>0</v>
      </c>
      <c r="AG367" s="49">
        <v>0</v>
      </c>
      <c r="AH367" s="48">
        <v>0</v>
      </c>
      <c r="AI367" s="49">
        <v>0</v>
      </c>
      <c r="AJ367" s="48">
        <v>0</v>
      </c>
      <c r="AK367" s="49">
        <v>0</v>
      </c>
      <c r="AL367" s="48">
        <v>0</v>
      </c>
      <c r="AM367" s="49">
        <v>0</v>
      </c>
      <c r="AN367" s="50">
        <v>0</v>
      </c>
      <c r="AO367" s="3"/>
      <c r="AP367" s="21"/>
      <c r="AQ367" s="3"/>
      <c r="AR367" s="47">
        <v>0</v>
      </c>
      <c r="AS367" s="48">
        <v>0</v>
      </c>
      <c r="AT367" s="49">
        <v>0</v>
      </c>
      <c r="AU367" s="48">
        <v>0</v>
      </c>
      <c r="AV367" s="49">
        <v>0</v>
      </c>
      <c r="AW367" s="48">
        <v>0</v>
      </c>
      <c r="AX367" s="49">
        <v>0</v>
      </c>
      <c r="AY367" s="48">
        <v>0</v>
      </c>
      <c r="AZ367" s="49">
        <v>0</v>
      </c>
      <c r="BA367" s="48">
        <v>0</v>
      </c>
      <c r="BB367" s="49">
        <v>0</v>
      </c>
      <c r="BC367" s="48">
        <v>0</v>
      </c>
      <c r="BD367" s="49">
        <v>0</v>
      </c>
      <c r="BE367" s="48">
        <v>0</v>
      </c>
      <c r="BF367" s="49">
        <v>0</v>
      </c>
      <c r="BG367" s="48">
        <v>0</v>
      </c>
      <c r="BH367" s="49">
        <v>0</v>
      </c>
      <c r="BI367" s="48">
        <v>0</v>
      </c>
      <c r="BJ367" s="49">
        <v>0</v>
      </c>
      <c r="BK367" s="48">
        <v>0</v>
      </c>
      <c r="BL367" s="49">
        <v>0</v>
      </c>
      <c r="BM367" s="48">
        <v>0</v>
      </c>
      <c r="BN367" s="49">
        <v>0</v>
      </c>
      <c r="BO367" s="48">
        <v>0</v>
      </c>
      <c r="BP367" s="49">
        <v>0</v>
      </c>
      <c r="BQ367" s="48">
        <v>0</v>
      </c>
      <c r="BR367" s="49">
        <v>0</v>
      </c>
      <c r="BS367" s="48">
        <v>0</v>
      </c>
      <c r="BT367" s="49">
        <v>0</v>
      </c>
      <c r="BU367" s="48">
        <v>0</v>
      </c>
      <c r="BV367" s="49">
        <v>0</v>
      </c>
      <c r="BW367" s="48">
        <v>0</v>
      </c>
      <c r="BX367" s="49">
        <v>0</v>
      </c>
      <c r="BY367" s="48">
        <v>0</v>
      </c>
      <c r="BZ367" s="49">
        <v>0</v>
      </c>
      <c r="CA367" s="50">
        <v>0</v>
      </c>
      <c r="CB367" s="3"/>
      <c r="CC367" s="32"/>
      <c r="CD367" s="3"/>
      <c r="CE367" s="33"/>
      <c r="CF367" s="3"/>
      <c r="CG367" s="47">
        <v>0</v>
      </c>
      <c r="CH367" s="48">
        <v>0</v>
      </c>
      <c r="CI367" s="49">
        <v>0</v>
      </c>
      <c r="CJ367" s="48">
        <v>0</v>
      </c>
      <c r="CK367" s="49">
        <v>0</v>
      </c>
      <c r="CL367" s="48">
        <v>0</v>
      </c>
      <c r="CM367" s="49">
        <v>0</v>
      </c>
      <c r="CN367" s="48">
        <v>0</v>
      </c>
      <c r="CO367" s="49">
        <v>0</v>
      </c>
      <c r="CP367" s="48">
        <v>0</v>
      </c>
      <c r="CQ367" s="49">
        <v>0</v>
      </c>
      <c r="CR367" s="48">
        <v>0</v>
      </c>
      <c r="CS367" s="49">
        <v>0</v>
      </c>
      <c r="CT367" s="48">
        <v>0</v>
      </c>
      <c r="CU367" s="49">
        <v>0</v>
      </c>
      <c r="CV367" s="48">
        <v>0</v>
      </c>
      <c r="CW367" s="49">
        <v>0</v>
      </c>
      <c r="CX367" s="48">
        <v>0</v>
      </c>
      <c r="CY367" s="49">
        <v>0</v>
      </c>
      <c r="CZ367" s="48">
        <v>0</v>
      </c>
      <c r="DA367" s="49">
        <v>0</v>
      </c>
      <c r="DB367" s="48">
        <v>0</v>
      </c>
      <c r="DC367" s="49">
        <v>0</v>
      </c>
      <c r="DD367" s="48">
        <v>0</v>
      </c>
      <c r="DE367" s="49">
        <v>0</v>
      </c>
      <c r="DF367" s="48">
        <v>0</v>
      </c>
      <c r="DG367" s="49">
        <v>0</v>
      </c>
      <c r="DH367" s="48">
        <v>0</v>
      </c>
      <c r="DI367" s="49">
        <v>0</v>
      </c>
      <c r="DJ367" s="48">
        <v>0</v>
      </c>
      <c r="DK367" s="49">
        <v>0</v>
      </c>
      <c r="DL367" s="48">
        <v>0</v>
      </c>
      <c r="DM367" s="49">
        <v>0</v>
      </c>
      <c r="DN367" s="48">
        <v>0</v>
      </c>
      <c r="DO367" s="49">
        <v>0</v>
      </c>
      <c r="DP367" s="50">
        <v>0</v>
      </c>
      <c r="DQ367" s="3"/>
      <c r="DR367" s="34"/>
      <c r="DS367" s="3"/>
      <c r="DT367" s="47">
        <v>0</v>
      </c>
      <c r="DU367" s="48">
        <v>0</v>
      </c>
      <c r="DV367" s="49">
        <v>0</v>
      </c>
      <c r="DW367" s="48">
        <v>0</v>
      </c>
      <c r="DX367" s="49">
        <v>0</v>
      </c>
      <c r="DY367" s="48">
        <v>0</v>
      </c>
      <c r="DZ367" s="49">
        <v>0</v>
      </c>
      <c r="EA367" s="48">
        <v>0</v>
      </c>
      <c r="EB367" s="49">
        <v>0</v>
      </c>
      <c r="EC367" s="48">
        <v>0</v>
      </c>
      <c r="ED367" s="49">
        <v>0</v>
      </c>
      <c r="EE367" s="48">
        <v>0</v>
      </c>
      <c r="EF367" s="49">
        <v>0</v>
      </c>
      <c r="EG367" s="48">
        <v>0</v>
      </c>
      <c r="EH367" s="49">
        <v>0</v>
      </c>
      <c r="EI367" s="48">
        <v>0</v>
      </c>
      <c r="EJ367" s="49">
        <v>0</v>
      </c>
      <c r="EK367" s="48">
        <v>0</v>
      </c>
      <c r="EL367" s="49">
        <v>0</v>
      </c>
      <c r="EM367" s="48">
        <v>0</v>
      </c>
      <c r="EN367" s="49">
        <v>0</v>
      </c>
      <c r="EO367" s="48">
        <v>0</v>
      </c>
      <c r="EP367" s="49">
        <v>0</v>
      </c>
      <c r="EQ367" s="48">
        <v>0</v>
      </c>
      <c r="ER367" s="49">
        <v>0</v>
      </c>
      <c r="ES367" s="48">
        <v>0</v>
      </c>
      <c r="ET367" s="49">
        <v>0</v>
      </c>
      <c r="EU367" s="48">
        <v>0</v>
      </c>
      <c r="EV367" s="49">
        <v>0</v>
      </c>
      <c r="EW367" s="48">
        <v>0</v>
      </c>
      <c r="EX367" s="49">
        <v>0</v>
      </c>
      <c r="EY367" s="48">
        <v>0</v>
      </c>
      <c r="EZ367" s="49">
        <v>0</v>
      </c>
      <c r="FA367" s="48">
        <v>0</v>
      </c>
      <c r="FB367" s="49">
        <v>0</v>
      </c>
      <c r="FC367" s="50">
        <v>0</v>
      </c>
      <c r="FD367" s="3"/>
      <c r="FE367" s="35"/>
      <c r="FF367" s="3"/>
      <c r="FG367" s="36"/>
      <c r="FI367" s="51" t="b">
        <v>1</v>
      </c>
    </row>
    <row r="368" spans="1:165" hidden="1" outlineLevel="1">
      <c r="B368" s="52">
        <v>349</v>
      </c>
      <c r="C368" s="73" t="s">
        <v>36</v>
      </c>
      <c r="E368" s="54">
        <v>0</v>
      </c>
      <c r="F368" s="55">
        <v>0</v>
      </c>
      <c r="G368" s="56">
        <v>0</v>
      </c>
      <c r="H368" s="55">
        <v>0</v>
      </c>
      <c r="I368" s="56">
        <v>0</v>
      </c>
      <c r="J368" s="55">
        <v>0</v>
      </c>
      <c r="K368" s="56">
        <v>0</v>
      </c>
      <c r="L368" s="55">
        <v>0</v>
      </c>
      <c r="M368" s="56">
        <v>0</v>
      </c>
      <c r="N368" s="55">
        <v>0</v>
      </c>
      <c r="O368" s="56">
        <v>0</v>
      </c>
      <c r="P368" s="55">
        <v>0</v>
      </c>
      <c r="Q368" s="56">
        <v>0</v>
      </c>
      <c r="R368" s="55">
        <v>0</v>
      </c>
      <c r="S368" s="56">
        <v>0</v>
      </c>
      <c r="T368" s="55">
        <v>0</v>
      </c>
      <c r="U368" s="56">
        <v>0</v>
      </c>
      <c r="V368" s="55">
        <v>0</v>
      </c>
      <c r="W368" s="56">
        <v>0</v>
      </c>
      <c r="X368" s="55">
        <v>0</v>
      </c>
      <c r="Y368" s="56">
        <v>0</v>
      </c>
      <c r="Z368" s="55">
        <v>0</v>
      </c>
      <c r="AA368" s="56">
        <v>0</v>
      </c>
      <c r="AB368" s="55">
        <v>0</v>
      </c>
      <c r="AC368" s="56">
        <v>0</v>
      </c>
      <c r="AD368" s="55">
        <v>0</v>
      </c>
      <c r="AE368" s="56">
        <v>0</v>
      </c>
      <c r="AF368" s="55">
        <v>0</v>
      </c>
      <c r="AG368" s="56">
        <v>0</v>
      </c>
      <c r="AH368" s="55">
        <v>0</v>
      </c>
      <c r="AI368" s="56">
        <v>0</v>
      </c>
      <c r="AJ368" s="55">
        <v>0</v>
      </c>
      <c r="AK368" s="56">
        <v>0</v>
      </c>
      <c r="AL368" s="55">
        <v>0</v>
      </c>
      <c r="AM368" s="56">
        <v>0</v>
      </c>
      <c r="AN368" s="57">
        <v>0</v>
      </c>
      <c r="AO368" s="3"/>
      <c r="AP368" s="21"/>
      <c r="AQ368" s="3"/>
      <c r="AR368" s="54">
        <v>0</v>
      </c>
      <c r="AS368" s="55">
        <v>0</v>
      </c>
      <c r="AT368" s="56">
        <v>0</v>
      </c>
      <c r="AU368" s="55">
        <v>0</v>
      </c>
      <c r="AV368" s="56">
        <v>0</v>
      </c>
      <c r="AW368" s="55">
        <v>0</v>
      </c>
      <c r="AX368" s="56">
        <v>0</v>
      </c>
      <c r="AY368" s="55">
        <v>0</v>
      </c>
      <c r="AZ368" s="56">
        <v>0</v>
      </c>
      <c r="BA368" s="55">
        <v>0</v>
      </c>
      <c r="BB368" s="56">
        <v>0</v>
      </c>
      <c r="BC368" s="55">
        <v>0</v>
      </c>
      <c r="BD368" s="56">
        <v>0</v>
      </c>
      <c r="BE368" s="55">
        <v>0</v>
      </c>
      <c r="BF368" s="56">
        <v>0</v>
      </c>
      <c r="BG368" s="55">
        <v>0</v>
      </c>
      <c r="BH368" s="56">
        <v>0</v>
      </c>
      <c r="BI368" s="55">
        <v>0</v>
      </c>
      <c r="BJ368" s="56">
        <v>0</v>
      </c>
      <c r="BK368" s="55">
        <v>0</v>
      </c>
      <c r="BL368" s="56">
        <v>0</v>
      </c>
      <c r="BM368" s="55">
        <v>0</v>
      </c>
      <c r="BN368" s="56">
        <v>0</v>
      </c>
      <c r="BO368" s="55">
        <v>0</v>
      </c>
      <c r="BP368" s="56">
        <v>0</v>
      </c>
      <c r="BQ368" s="55">
        <v>0</v>
      </c>
      <c r="BR368" s="56">
        <v>0</v>
      </c>
      <c r="BS368" s="55">
        <v>0</v>
      </c>
      <c r="BT368" s="56">
        <v>0</v>
      </c>
      <c r="BU368" s="55">
        <v>0</v>
      </c>
      <c r="BV368" s="56">
        <v>0</v>
      </c>
      <c r="BW368" s="55">
        <v>0</v>
      </c>
      <c r="BX368" s="56">
        <v>0</v>
      </c>
      <c r="BY368" s="55">
        <v>0</v>
      </c>
      <c r="BZ368" s="56">
        <v>0</v>
      </c>
      <c r="CA368" s="57">
        <v>0</v>
      </c>
      <c r="CB368" s="3"/>
      <c r="CC368" s="32"/>
      <c r="CD368" s="3"/>
      <c r="CE368" s="33"/>
      <c r="CF368" s="3"/>
      <c r="CG368" s="54">
        <v>0</v>
      </c>
      <c r="CH368" s="55">
        <v>0</v>
      </c>
      <c r="CI368" s="56">
        <v>0</v>
      </c>
      <c r="CJ368" s="55">
        <v>0</v>
      </c>
      <c r="CK368" s="56">
        <v>0</v>
      </c>
      <c r="CL368" s="55">
        <v>0</v>
      </c>
      <c r="CM368" s="56">
        <v>0</v>
      </c>
      <c r="CN368" s="55">
        <v>0</v>
      </c>
      <c r="CO368" s="56">
        <v>0</v>
      </c>
      <c r="CP368" s="55">
        <v>0</v>
      </c>
      <c r="CQ368" s="56">
        <v>0</v>
      </c>
      <c r="CR368" s="55">
        <v>0</v>
      </c>
      <c r="CS368" s="56">
        <v>0</v>
      </c>
      <c r="CT368" s="55">
        <v>0</v>
      </c>
      <c r="CU368" s="56">
        <v>0</v>
      </c>
      <c r="CV368" s="55">
        <v>0</v>
      </c>
      <c r="CW368" s="56">
        <v>0</v>
      </c>
      <c r="CX368" s="55">
        <v>0</v>
      </c>
      <c r="CY368" s="56">
        <v>0</v>
      </c>
      <c r="CZ368" s="55">
        <v>0</v>
      </c>
      <c r="DA368" s="56">
        <v>0</v>
      </c>
      <c r="DB368" s="55">
        <v>0</v>
      </c>
      <c r="DC368" s="56">
        <v>0</v>
      </c>
      <c r="DD368" s="55">
        <v>0</v>
      </c>
      <c r="DE368" s="56">
        <v>0</v>
      </c>
      <c r="DF368" s="55">
        <v>0</v>
      </c>
      <c r="DG368" s="56">
        <v>0</v>
      </c>
      <c r="DH368" s="55">
        <v>0</v>
      </c>
      <c r="DI368" s="56">
        <v>0</v>
      </c>
      <c r="DJ368" s="55">
        <v>0</v>
      </c>
      <c r="DK368" s="56">
        <v>0</v>
      </c>
      <c r="DL368" s="55">
        <v>0</v>
      </c>
      <c r="DM368" s="56">
        <v>0</v>
      </c>
      <c r="DN368" s="55">
        <v>0</v>
      </c>
      <c r="DO368" s="56">
        <v>0</v>
      </c>
      <c r="DP368" s="57">
        <v>0</v>
      </c>
      <c r="DQ368" s="3"/>
      <c r="DR368" s="34"/>
      <c r="DS368" s="3"/>
      <c r="DT368" s="54">
        <v>0</v>
      </c>
      <c r="DU368" s="55">
        <v>0</v>
      </c>
      <c r="DV368" s="56">
        <v>0</v>
      </c>
      <c r="DW368" s="55">
        <v>0</v>
      </c>
      <c r="DX368" s="56">
        <v>0</v>
      </c>
      <c r="DY368" s="55">
        <v>0</v>
      </c>
      <c r="DZ368" s="56">
        <v>0</v>
      </c>
      <c r="EA368" s="55">
        <v>0</v>
      </c>
      <c r="EB368" s="56">
        <v>0</v>
      </c>
      <c r="EC368" s="55">
        <v>0</v>
      </c>
      <c r="ED368" s="56">
        <v>0</v>
      </c>
      <c r="EE368" s="55">
        <v>0</v>
      </c>
      <c r="EF368" s="56">
        <v>0</v>
      </c>
      <c r="EG368" s="55">
        <v>0</v>
      </c>
      <c r="EH368" s="56">
        <v>0</v>
      </c>
      <c r="EI368" s="55">
        <v>0</v>
      </c>
      <c r="EJ368" s="56">
        <v>0</v>
      </c>
      <c r="EK368" s="55">
        <v>0</v>
      </c>
      <c r="EL368" s="56">
        <v>0</v>
      </c>
      <c r="EM368" s="55">
        <v>0</v>
      </c>
      <c r="EN368" s="56">
        <v>0</v>
      </c>
      <c r="EO368" s="55">
        <v>0</v>
      </c>
      <c r="EP368" s="56">
        <v>0</v>
      </c>
      <c r="EQ368" s="55">
        <v>0</v>
      </c>
      <c r="ER368" s="56">
        <v>0</v>
      </c>
      <c r="ES368" s="55">
        <v>0</v>
      </c>
      <c r="ET368" s="56">
        <v>0</v>
      </c>
      <c r="EU368" s="55">
        <v>0</v>
      </c>
      <c r="EV368" s="56">
        <v>0</v>
      </c>
      <c r="EW368" s="55">
        <v>0</v>
      </c>
      <c r="EX368" s="56">
        <v>0</v>
      </c>
      <c r="EY368" s="55">
        <v>0</v>
      </c>
      <c r="EZ368" s="56">
        <v>0</v>
      </c>
      <c r="FA368" s="55">
        <v>0</v>
      </c>
      <c r="FB368" s="56">
        <v>0</v>
      </c>
      <c r="FC368" s="57">
        <v>0</v>
      </c>
      <c r="FD368" s="3"/>
      <c r="FE368" s="35"/>
      <c r="FF368" s="3"/>
      <c r="FG368" s="36"/>
      <c r="FI368" s="58" t="b">
        <v>1</v>
      </c>
    </row>
    <row r="369" spans="2:165" hidden="1" outlineLevel="1">
      <c r="B369" s="45">
        <v>350</v>
      </c>
      <c r="C369" s="74" t="s">
        <v>37</v>
      </c>
      <c r="E369" s="47">
        <v>0</v>
      </c>
      <c r="F369" s="48">
        <v>0</v>
      </c>
      <c r="G369" s="49">
        <v>0</v>
      </c>
      <c r="H369" s="48">
        <v>0</v>
      </c>
      <c r="I369" s="49">
        <v>0</v>
      </c>
      <c r="J369" s="48">
        <v>0</v>
      </c>
      <c r="K369" s="49">
        <v>0</v>
      </c>
      <c r="L369" s="48">
        <v>0</v>
      </c>
      <c r="M369" s="49">
        <v>0</v>
      </c>
      <c r="N369" s="48">
        <v>0</v>
      </c>
      <c r="O369" s="49">
        <v>0</v>
      </c>
      <c r="P369" s="48">
        <v>0</v>
      </c>
      <c r="Q369" s="49">
        <v>0</v>
      </c>
      <c r="R369" s="48">
        <v>0</v>
      </c>
      <c r="S369" s="49">
        <v>0</v>
      </c>
      <c r="T369" s="48">
        <v>0</v>
      </c>
      <c r="U369" s="49">
        <v>0</v>
      </c>
      <c r="V369" s="48">
        <v>0</v>
      </c>
      <c r="W369" s="49">
        <v>0</v>
      </c>
      <c r="X369" s="48">
        <v>0</v>
      </c>
      <c r="Y369" s="49">
        <v>0</v>
      </c>
      <c r="Z369" s="48">
        <v>0</v>
      </c>
      <c r="AA369" s="49">
        <v>0</v>
      </c>
      <c r="AB369" s="48">
        <v>0</v>
      </c>
      <c r="AC369" s="49">
        <v>0</v>
      </c>
      <c r="AD369" s="48">
        <v>0</v>
      </c>
      <c r="AE369" s="49">
        <v>0</v>
      </c>
      <c r="AF369" s="48">
        <v>0</v>
      </c>
      <c r="AG369" s="49">
        <v>0</v>
      </c>
      <c r="AH369" s="48">
        <v>0</v>
      </c>
      <c r="AI369" s="49">
        <v>0</v>
      </c>
      <c r="AJ369" s="48">
        <v>0</v>
      </c>
      <c r="AK369" s="49">
        <v>0</v>
      </c>
      <c r="AL369" s="48">
        <v>0</v>
      </c>
      <c r="AM369" s="49">
        <v>0</v>
      </c>
      <c r="AN369" s="50">
        <v>0</v>
      </c>
      <c r="AO369" s="3"/>
      <c r="AP369" s="21"/>
      <c r="AQ369" s="3"/>
      <c r="AR369" s="47">
        <v>0</v>
      </c>
      <c r="AS369" s="48">
        <v>0</v>
      </c>
      <c r="AT369" s="49">
        <v>0</v>
      </c>
      <c r="AU369" s="48">
        <v>0</v>
      </c>
      <c r="AV369" s="49">
        <v>0</v>
      </c>
      <c r="AW369" s="48">
        <v>0</v>
      </c>
      <c r="AX369" s="49">
        <v>0</v>
      </c>
      <c r="AY369" s="48">
        <v>0</v>
      </c>
      <c r="AZ369" s="49">
        <v>0</v>
      </c>
      <c r="BA369" s="48">
        <v>0</v>
      </c>
      <c r="BB369" s="49">
        <v>0</v>
      </c>
      <c r="BC369" s="48">
        <v>0</v>
      </c>
      <c r="BD369" s="49">
        <v>0</v>
      </c>
      <c r="BE369" s="48">
        <v>0</v>
      </c>
      <c r="BF369" s="49">
        <v>0</v>
      </c>
      <c r="BG369" s="48">
        <v>0</v>
      </c>
      <c r="BH369" s="49">
        <v>0</v>
      </c>
      <c r="BI369" s="48">
        <v>0</v>
      </c>
      <c r="BJ369" s="49">
        <v>0</v>
      </c>
      <c r="BK369" s="48">
        <v>0</v>
      </c>
      <c r="BL369" s="49">
        <v>0</v>
      </c>
      <c r="BM369" s="48">
        <v>0</v>
      </c>
      <c r="BN369" s="49">
        <v>0</v>
      </c>
      <c r="BO369" s="48">
        <v>0</v>
      </c>
      <c r="BP369" s="49">
        <v>0</v>
      </c>
      <c r="BQ369" s="48">
        <v>0</v>
      </c>
      <c r="BR369" s="49">
        <v>0</v>
      </c>
      <c r="BS369" s="48">
        <v>0</v>
      </c>
      <c r="BT369" s="49">
        <v>0</v>
      </c>
      <c r="BU369" s="48">
        <v>0</v>
      </c>
      <c r="BV369" s="49">
        <v>0</v>
      </c>
      <c r="BW369" s="48">
        <v>0</v>
      </c>
      <c r="BX369" s="49">
        <v>0</v>
      </c>
      <c r="BY369" s="48">
        <v>0</v>
      </c>
      <c r="BZ369" s="49">
        <v>0</v>
      </c>
      <c r="CA369" s="50">
        <v>0</v>
      </c>
      <c r="CB369" s="3"/>
      <c r="CC369" s="32"/>
      <c r="CD369" s="3"/>
      <c r="CE369" s="33"/>
      <c r="CF369" s="3"/>
      <c r="CG369" s="47">
        <v>0</v>
      </c>
      <c r="CH369" s="48">
        <v>0</v>
      </c>
      <c r="CI369" s="49">
        <v>0</v>
      </c>
      <c r="CJ369" s="48">
        <v>0</v>
      </c>
      <c r="CK369" s="49">
        <v>0</v>
      </c>
      <c r="CL369" s="48">
        <v>0</v>
      </c>
      <c r="CM369" s="49">
        <v>0</v>
      </c>
      <c r="CN369" s="48">
        <v>0</v>
      </c>
      <c r="CO369" s="49">
        <v>0</v>
      </c>
      <c r="CP369" s="48">
        <v>0</v>
      </c>
      <c r="CQ369" s="49">
        <v>0</v>
      </c>
      <c r="CR369" s="48">
        <v>0</v>
      </c>
      <c r="CS369" s="49">
        <v>0</v>
      </c>
      <c r="CT369" s="48">
        <v>0</v>
      </c>
      <c r="CU369" s="49">
        <v>0</v>
      </c>
      <c r="CV369" s="48">
        <v>0</v>
      </c>
      <c r="CW369" s="49">
        <v>0</v>
      </c>
      <c r="CX369" s="48">
        <v>0</v>
      </c>
      <c r="CY369" s="49">
        <v>0</v>
      </c>
      <c r="CZ369" s="48">
        <v>0</v>
      </c>
      <c r="DA369" s="49">
        <v>0</v>
      </c>
      <c r="DB369" s="48">
        <v>0</v>
      </c>
      <c r="DC369" s="49">
        <v>0</v>
      </c>
      <c r="DD369" s="48">
        <v>0</v>
      </c>
      <c r="DE369" s="49">
        <v>0</v>
      </c>
      <c r="DF369" s="48">
        <v>0</v>
      </c>
      <c r="DG369" s="49">
        <v>0</v>
      </c>
      <c r="DH369" s="48">
        <v>0</v>
      </c>
      <c r="DI369" s="49">
        <v>0</v>
      </c>
      <c r="DJ369" s="48">
        <v>0</v>
      </c>
      <c r="DK369" s="49">
        <v>0</v>
      </c>
      <c r="DL369" s="48">
        <v>0</v>
      </c>
      <c r="DM369" s="49">
        <v>0</v>
      </c>
      <c r="DN369" s="48">
        <v>0</v>
      </c>
      <c r="DO369" s="49">
        <v>0</v>
      </c>
      <c r="DP369" s="50">
        <v>0</v>
      </c>
      <c r="DQ369" s="3"/>
      <c r="DR369" s="34"/>
      <c r="DS369" s="3"/>
      <c r="DT369" s="47">
        <v>0</v>
      </c>
      <c r="DU369" s="48">
        <v>0</v>
      </c>
      <c r="DV369" s="49">
        <v>0</v>
      </c>
      <c r="DW369" s="48">
        <v>0</v>
      </c>
      <c r="DX369" s="49">
        <v>0</v>
      </c>
      <c r="DY369" s="48">
        <v>0</v>
      </c>
      <c r="DZ369" s="49">
        <v>0</v>
      </c>
      <c r="EA369" s="48">
        <v>0</v>
      </c>
      <c r="EB369" s="49">
        <v>0</v>
      </c>
      <c r="EC369" s="48">
        <v>0</v>
      </c>
      <c r="ED369" s="49">
        <v>0</v>
      </c>
      <c r="EE369" s="48">
        <v>0</v>
      </c>
      <c r="EF369" s="49">
        <v>0</v>
      </c>
      <c r="EG369" s="48">
        <v>0</v>
      </c>
      <c r="EH369" s="49">
        <v>0</v>
      </c>
      <c r="EI369" s="48">
        <v>0</v>
      </c>
      <c r="EJ369" s="49">
        <v>0</v>
      </c>
      <c r="EK369" s="48">
        <v>0</v>
      </c>
      <c r="EL369" s="49">
        <v>0</v>
      </c>
      <c r="EM369" s="48">
        <v>0</v>
      </c>
      <c r="EN369" s="49">
        <v>0</v>
      </c>
      <c r="EO369" s="48">
        <v>0</v>
      </c>
      <c r="EP369" s="49">
        <v>0</v>
      </c>
      <c r="EQ369" s="48">
        <v>0</v>
      </c>
      <c r="ER369" s="49">
        <v>0</v>
      </c>
      <c r="ES369" s="48">
        <v>0</v>
      </c>
      <c r="ET369" s="49">
        <v>0</v>
      </c>
      <c r="EU369" s="48">
        <v>0</v>
      </c>
      <c r="EV369" s="49">
        <v>0</v>
      </c>
      <c r="EW369" s="48">
        <v>0</v>
      </c>
      <c r="EX369" s="49">
        <v>0</v>
      </c>
      <c r="EY369" s="48">
        <v>0</v>
      </c>
      <c r="EZ369" s="49">
        <v>0</v>
      </c>
      <c r="FA369" s="48">
        <v>0</v>
      </c>
      <c r="FB369" s="49">
        <v>0</v>
      </c>
      <c r="FC369" s="50">
        <v>0</v>
      </c>
      <c r="FD369" s="3"/>
      <c r="FE369" s="35"/>
      <c r="FF369" s="3"/>
      <c r="FG369" s="36"/>
      <c r="FI369" s="51" t="b">
        <v>1</v>
      </c>
    </row>
    <row r="370" spans="2:165" hidden="1" outlineLevel="1">
      <c r="B370" s="52">
        <v>351</v>
      </c>
      <c r="C370" s="73" t="s">
        <v>38</v>
      </c>
      <c r="E370" s="54">
        <v>0</v>
      </c>
      <c r="F370" s="55">
        <v>0</v>
      </c>
      <c r="G370" s="56">
        <v>0</v>
      </c>
      <c r="H370" s="55">
        <v>0</v>
      </c>
      <c r="I370" s="56">
        <v>0</v>
      </c>
      <c r="J370" s="55">
        <v>0</v>
      </c>
      <c r="K370" s="56">
        <v>0</v>
      </c>
      <c r="L370" s="55">
        <v>0</v>
      </c>
      <c r="M370" s="56">
        <v>0</v>
      </c>
      <c r="N370" s="55">
        <v>0</v>
      </c>
      <c r="O370" s="56">
        <v>0</v>
      </c>
      <c r="P370" s="55">
        <v>0</v>
      </c>
      <c r="Q370" s="56">
        <v>0</v>
      </c>
      <c r="R370" s="55">
        <v>0</v>
      </c>
      <c r="S370" s="56">
        <v>0</v>
      </c>
      <c r="T370" s="55">
        <v>0</v>
      </c>
      <c r="U370" s="56">
        <v>0</v>
      </c>
      <c r="V370" s="55">
        <v>0</v>
      </c>
      <c r="W370" s="56">
        <v>0</v>
      </c>
      <c r="X370" s="55">
        <v>0</v>
      </c>
      <c r="Y370" s="56">
        <v>0</v>
      </c>
      <c r="Z370" s="55">
        <v>0</v>
      </c>
      <c r="AA370" s="56">
        <v>0</v>
      </c>
      <c r="AB370" s="55">
        <v>0</v>
      </c>
      <c r="AC370" s="56">
        <v>0</v>
      </c>
      <c r="AD370" s="55">
        <v>0</v>
      </c>
      <c r="AE370" s="56">
        <v>0</v>
      </c>
      <c r="AF370" s="55">
        <v>0</v>
      </c>
      <c r="AG370" s="56">
        <v>0</v>
      </c>
      <c r="AH370" s="55">
        <v>0</v>
      </c>
      <c r="AI370" s="56">
        <v>0</v>
      </c>
      <c r="AJ370" s="55">
        <v>0</v>
      </c>
      <c r="AK370" s="56">
        <v>0</v>
      </c>
      <c r="AL370" s="55">
        <v>0</v>
      </c>
      <c r="AM370" s="56">
        <v>0</v>
      </c>
      <c r="AN370" s="57">
        <v>0</v>
      </c>
      <c r="AO370" s="3"/>
      <c r="AP370" s="21"/>
      <c r="AQ370" s="3"/>
      <c r="AR370" s="54">
        <v>0</v>
      </c>
      <c r="AS370" s="55">
        <v>0</v>
      </c>
      <c r="AT370" s="56">
        <v>0</v>
      </c>
      <c r="AU370" s="55">
        <v>0</v>
      </c>
      <c r="AV370" s="56">
        <v>0</v>
      </c>
      <c r="AW370" s="55">
        <v>0</v>
      </c>
      <c r="AX370" s="56">
        <v>0</v>
      </c>
      <c r="AY370" s="55">
        <v>0</v>
      </c>
      <c r="AZ370" s="56">
        <v>0</v>
      </c>
      <c r="BA370" s="55">
        <v>0</v>
      </c>
      <c r="BB370" s="56">
        <v>0</v>
      </c>
      <c r="BC370" s="55">
        <v>0</v>
      </c>
      <c r="BD370" s="56">
        <v>0</v>
      </c>
      <c r="BE370" s="55">
        <v>0</v>
      </c>
      <c r="BF370" s="56">
        <v>0</v>
      </c>
      <c r="BG370" s="55">
        <v>0</v>
      </c>
      <c r="BH370" s="56">
        <v>0</v>
      </c>
      <c r="BI370" s="55">
        <v>0</v>
      </c>
      <c r="BJ370" s="56">
        <v>0</v>
      </c>
      <c r="BK370" s="55">
        <v>0</v>
      </c>
      <c r="BL370" s="56">
        <v>0</v>
      </c>
      <c r="BM370" s="55">
        <v>0</v>
      </c>
      <c r="BN370" s="56">
        <v>0</v>
      </c>
      <c r="BO370" s="55">
        <v>0</v>
      </c>
      <c r="BP370" s="56">
        <v>0</v>
      </c>
      <c r="BQ370" s="55">
        <v>0</v>
      </c>
      <c r="BR370" s="56">
        <v>0</v>
      </c>
      <c r="BS370" s="55">
        <v>0</v>
      </c>
      <c r="BT370" s="56">
        <v>0</v>
      </c>
      <c r="BU370" s="55">
        <v>0</v>
      </c>
      <c r="BV370" s="56">
        <v>0</v>
      </c>
      <c r="BW370" s="55">
        <v>0</v>
      </c>
      <c r="BX370" s="56">
        <v>0</v>
      </c>
      <c r="BY370" s="55">
        <v>0</v>
      </c>
      <c r="BZ370" s="56">
        <v>0</v>
      </c>
      <c r="CA370" s="57">
        <v>0</v>
      </c>
      <c r="CB370" s="3"/>
      <c r="CC370" s="32"/>
      <c r="CD370" s="3"/>
      <c r="CE370" s="33"/>
      <c r="CF370" s="3"/>
      <c r="CG370" s="54">
        <v>0</v>
      </c>
      <c r="CH370" s="55">
        <v>0</v>
      </c>
      <c r="CI370" s="56">
        <v>0</v>
      </c>
      <c r="CJ370" s="55">
        <v>0</v>
      </c>
      <c r="CK370" s="56">
        <v>0</v>
      </c>
      <c r="CL370" s="55">
        <v>0</v>
      </c>
      <c r="CM370" s="56">
        <v>0</v>
      </c>
      <c r="CN370" s="55">
        <v>0</v>
      </c>
      <c r="CO370" s="56">
        <v>0</v>
      </c>
      <c r="CP370" s="55">
        <v>0</v>
      </c>
      <c r="CQ370" s="56">
        <v>0</v>
      </c>
      <c r="CR370" s="55">
        <v>0</v>
      </c>
      <c r="CS370" s="56">
        <v>0</v>
      </c>
      <c r="CT370" s="55">
        <v>0</v>
      </c>
      <c r="CU370" s="56">
        <v>0</v>
      </c>
      <c r="CV370" s="55">
        <v>0</v>
      </c>
      <c r="CW370" s="56">
        <v>0</v>
      </c>
      <c r="CX370" s="55">
        <v>0</v>
      </c>
      <c r="CY370" s="56">
        <v>0</v>
      </c>
      <c r="CZ370" s="55">
        <v>0</v>
      </c>
      <c r="DA370" s="56">
        <v>0</v>
      </c>
      <c r="DB370" s="55">
        <v>0</v>
      </c>
      <c r="DC370" s="56">
        <v>0</v>
      </c>
      <c r="DD370" s="55">
        <v>0</v>
      </c>
      <c r="DE370" s="56">
        <v>0</v>
      </c>
      <c r="DF370" s="55">
        <v>0</v>
      </c>
      <c r="DG370" s="56">
        <v>0</v>
      </c>
      <c r="DH370" s="55">
        <v>0</v>
      </c>
      <c r="DI370" s="56">
        <v>0</v>
      </c>
      <c r="DJ370" s="55">
        <v>0</v>
      </c>
      <c r="DK370" s="56">
        <v>0</v>
      </c>
      <c r="DL370" s="55">
        <v>0</v>
      </c>
      <c r="DM370" s="56">
        <v>0</v>
      </c>
      <c r="DN370" s="55">
        <v>0</v>
      </c>
      <c r="DO370" s="56">
        <v>0</v>
      </c>
      <c r="DP370" s="57">
        <v>0</v>
      </c>
      <c r="DQ370" s="3"/>
      <c r="DR370" s="34"/>
      <c r="DS370" s="3"/>
      <c r="DT370" s="54">
        <v>0</v>
      </c>
      <c r="DU370" s="55">
        <v>0</v>
      </c>
      <c r="DV370" s="56">
        <v>0</v>
      </c>
      <c r="DW370" s="55">
        <v>0</v>
      </c>
      <c r="DX370" s="56">
        <v>0</v>
      </c>
      <c r="DY370" s="55">
        <v>0</v>
      </c>
      <c r="DZ370" s="56">
        <v>0</v>
      </c>
      <c r="EA370" s="55">
        <v>0</v>
      </c>
      <c r="EB370" s="56">
        <v>0</v>
      </c>
      <c r="EC370" s="55">
        <v>0</v>
      </c>
      <c r="ED370" s="56">
        <v>0</v>
      </c>
      <c r="EE370" s="55">
        <v>0</v>
      </c>
      <c r="EF370" s="56">
        <v>0</v>
      </c>
      <c r="EG370" s="55">
        <v>0</v>
      </c>
      <c r="EH370" s="56">
        <v>0</v>
      </c>
      <c r="EI370" s="55">
        <v>0</v>
      </c>
      <c r="EJ370" s="56">
        <v>0</v>
      </c>
      <c r="EK370" s="55">
        <v>0</v>
      </c>
      <c r="EL370" s="56">
        <v>0</v>
      </c>
      <c r="EM370" s="55">
        <v>0</v>
      </c>
      <c r="EN370" s="56">
        <v>0</v>
      </c>
      <c r="EO370" s="55">
        <v>0</v>
      </c>
      <c r="EP370" s="56">
        <v>0</v>
      </c>
      <c r="EQ370" s="55">
        <v>0</v>
      </c>
      <c r="ER370" s="56">
        <v>0</v>
      </c>
      <c r="ES370" s="55">
        <v>0</v>
      </c>
      <c r="ET370" s="56">
        <v>0</v>
      </c>
      <c r="EU370" s="55">
        <v>0</v>
      </c>
      <c r="EV370" s="56">
        <v>0</v>
      </c>
      <c r="EW370" s="55">
        <v>0</v>
      </c>
      <c r="EX370" s="56">
        <v>0</v>
      </c>
      <c r="EY370" s="55">
        <v>0</v>
      </c>
      <c r="EZ370" s="56">
        <v>0</v>
      </c>
      <c r="FA370" s="55">
        <v>0</v>
      </c>
      <c r="FB370" s="56">
        <v>0</v>
      </c>
      <c r="FC370" s="57">
        <v>0</v>
      </c>
      <c r="FD370" s="3"/>
      <c r="FE370" s="35"/>
      <c r="FF370" s="3"/>
      <c r="FG370" s="36"/>
      <c r="FI370" s="58" t="b">
        <v>1</v>
      </c>
    </row>
    <row r="371" spans="2:165" hidden="1" outlineLevel="1">
      <c r="B371" s="45">
        <v>352</v>
      </c>
      <c r="C371" s="74" t="s">
        <v>39</v>
      </c>
      <c r="E371" s="47">
        <v>0</v>
      </c>
      <c r="F371" s="48">
        <v>0</v>
      </c>
      <c r="G371" s="49">
        <v>0</v>
      </c>
      <c r="H371" s="48">
        <v>0</v>
      </c>
      <c r="I371" s="49">
        <v>0</v>
      </c>
      <c r="J371" s="48">
        <v>0</v>
      </c>
      <c r="K371" s="49">
        <v>0</v>
      </c>
      <c r="L371" s="48">
        <v>0</v>
      </c>
      <c r="M371" s="49">
        <v>0</v>
      </c>
      <c r="N371" s="48">
        <v>0</v>
      </c>
      <c r="O371" s="49">
        <v>0</v>
      </c>
      <c r="P371" s="48">
        <v>0</v>
      </c>
      <c r="Q371" s="49">
        <v>0</v>
      </c>
      <c r="R371" s="48">
        <v>0</v>
      </c>
      <c r="S371" s="49">
        <v>0</v>
      </c>
      <c r="T371" s="48">
        <v>0</v>
      </c>
      <c r="U371" s="49">
        <v>0</v>
      </c>
      <c r="V371" s="48">
        <v>0</v>
      </c>
      <c r="W371" s="49">
        <v>0</v>
      </c>
      <c r="X371" s="48">
        <v>0</v>
      </c>
      <c r="Y371" s="49">
        <v>0</v>
      </c>
      <c r="Z371" s="48">
        <v>0</v>
      </c>
      <c r="AA371" s="49">
        <v>0</v>
      </c>
      <c r="AB371" s="48">
        <v>0</v>
      </c>
      <c r="AC371" s="49">
        <v>0</v>
      </c>
      <c r="AD371" s="48">
        <v>0</v>
      </c>
      <c r="AE371" s="49">
        <v>0</v>
      </c>
      <c r="AF371" s="48">
        <v>0</v>
      </c>
      <c r="AG371" s="49">
        <v>0</v>
      </c>
      <c r="AH371" s="48">
        <v>0</v>
      </c>
      <c r="AI371" s="49">
        <v>0</v>
      </c>
      <c r="AJ371" s="48">
        <v>0</v>
      </c>
      <c r="AK371" s="49">
        <v>0</v>
      </c>
      <c r="AL371" s="48">
        <v>0</v>
      </c>
      <c r="AM371" s="49">
        <v>0</v>
      </c>
      <c r="AN371" s="50">
        <v>0</v>
      </c>
      <c r="AO371" s="3"/>
      <c r="AP371" s="21"/>
      <c r="AQ371" s="3"/>
      <c r="AR371" s="47">
        <v>0</v>
      </c>
      <c r="AS371" s="48">
        <v>0</v>
      </c>
      <c r="AT371" s="49">
        <v>0</v>
      </c>
      <c r="AU371" s="48">
        <v>0</v>
      </c>
      <c r="AV371" s="49">
        <v>0</v>
      </c>
      <c r="AW371" s="48">
        <v>0</v>
      </c>
      <c r="AX371" s="49">
        <v>0</v>
      </c>
      <c r="AY371" s="48">
        <v>0</v>
      </c>
      <c r="AZ371" s="49">
        <v>0</v>
      </c>
      <c r="BA371" s="48">
        <v>0</v>
      </c>
      <c r="BB371" s="49">
        <v>0</v>
      </c>
      <c r="BC371" s="48">
        <v>0</v>
      </c>
      <c r="BD371" s="49">
        <v>0</v>
      </c>
      <c r="BE371" s="48">
        <v>0</v>
      </c>
      <c r="BF371" s="49">
        <v>0</v>
      </c>
      <c r="BG371" s="48">
        <v>0</v>
      </c>
      <c r="BH371" s="49">
        <v>0</v>
      </c>
      <c r="BI371" s="48">
        <v>0</v>
      </c>
      <c r="BJ371" s="49">
        <v>0</v>
      </c>
      <c r="BK371" s="48">
        <v>0</v>
      </c>
      <c r="BL371" s="49">
        <v>0</v>
      </c>
      <c r="BM371" s="48">
        <v>0</v>
      </c>
      <c r="BN371" s="49">
        <v>0</v>
      </c>
      <c r="BO371" s="48">
        <v>0</v>
      </c>
      <c r="BP371" s="49">
        <v>0</v>
      </c>
      <c r="BQ371" s="48">
        <v>0</v>
      </c>
      <c r="BR371" s="49">
        <v>0</v>
      </c>
      <c r="BS371" s="48">
        <v>0</v>
      </c>
      <c r="BT371" s="49">
        <v>0</v>
      </c>
      <c r="BU371" s="48">
        <v>0</v>
      </c>
      <c r="BV371" s="49">
        <v>0</v>
      </c>
      <c r="BW371" s="48">
        <v>0</v>
      </c>
      <c r="BX371" s="49">
        <v>0</v>
      </c>
      <c r="BY371" s="48">
        <v>0</v>
      </c>
      <c r="BZ371" s="49">
        <v>0</v>
      </c>
      <c r="CA371" s="50">
        <v>0</v>
      </c>
      <c r="CB371" s="3"/>
      <c r="CC371" s="32"/>
      <c r="CD371" s="3"/>
      <c r="CE371" s="33"/>
      <c r="CF371" s="3"/>
      <c r="CG371" s="47">
        <v>0</v>
      </c>
      <c r="CH371" s="48">
        <v>0</v>
      </c>
      <c r="CI371" s="49">
        <v>0</v>
      </c>
      <c r="CJ371" s="48">
        <v>0</v>
      </c>
      <c r="CK371" s="49">
        <v>0</v>
      </c>
      <c r="CL371" s="48">
        <v>0</v>
      </c>
      <c r="CM371" s="49">
        <v>0</v>
      </c>
      <c r="CN371" s="48">
        <v>0</v>
      </c>
      <c r="CO371" s="49">
        <v>0</v>
      </c>
      <c r="CP371" s="48">
        <v>0</v>
      </c>
      <c r="CQ371" s="49">
        <v>0</v>
      </c>
      <c r="CR371" s="48">
        <v>0</v>
      </c>
      <c r="CS371" s="49">
        <v>0</v>
      </c>
      <c r="CT371" s="48">
        <v>0</v>
      </c>
      <c r="CU371" s="49">
        <v>0</v>
      </c>
      <c r="CV371" s="48">
        <v>0</v>
      </c>
      <c r="CW371" s="49">
        <v>0</v>
      </c>
      <c r="CX371" s="48">
        <v>0</v>
      </c>
      <c r="CY371" s="49">
        <v>0</v>
      </c>
      <c r="CZ371" s="48">
        <v>0</v>
      </c>
      <c r="DA371" s="49">
        <v>0</v>
      </c>
      <c r="DB371" s="48">
        <v>0</v>
      </c>
      <c r="DC371" s="49">
        <v>0</v>
      </c>
      <c r="DD371" s="48">
        <v>0</v>
      </c>
      <c r="DE371" s="49">
        <v>0</v>
      </c>
      <c r="DF371" s="48">
        <v>0</v>
      </c>
      <c r="DG371" s="49">
        <v>0</v>
      </c>
      <c r="DH371" s="48">
        <v>0</v>
      </c>
      <c r="DI371" s="49">
        <v>0</v>
      </c>
      <c r="DJ371" s="48">
        <v>0</v>
      </c>
      <c r="DK371" s="49">
        <v>0</v>
      </c>
      <c r="DL371" s="48">
        <v>0</v>
      </c>
      <c r="DM371" s="49">
        <v>0</v>
      </c>
      <c r="DN371" s="48">
        <v>0</v>
      </c>
      <c r="DO371" s="49">
        <v>0</v>
      </c>
      <c r="DP371" s="50">
        <v>0</v>
      </c>
      <c r="DQ371" s="3"/>
      <c r="DR371" s="34"/>
      <c r="DS371" s="3"/>
      <c r="DT371" s="47">
        <v>0</v>
      </c>
      <c r="DU371" s="48">
        <v>0</v>
      </c>
      <c r="DV371" s="49">
        <v>0</v>
      </c>
      <c r="DW371" s="48">
        <v>0</v>
      </c>
      <c r="DX371" s="49">
        <v>0</v>
      </c>
      <c r="DY371" s="48">
        <v>0</v>
      </c>
      <c r="DZ371" s="49">
        <v>0</v>
      </c>
      <c r="EA371" s="48">
        <v>0</v>
      </c>
      <c r="EB371" s="49">
        <v>0</v>
      </c>
      <c r="EC371" s="48">
        <v>0</v>
      </c>
      <c r="ED371" s="49">
        <v>0</v>
      </c>
      <c r="EE371" s="48">
        <v>0</v>
      </c>
      <c r="EF371" s="49">
        <v>0</v>
      </c>
      <c r="EG371" s="48">
        <v>0</v>
      </c>
      <c r="EH371" s="49">
        <v>0</v>
      </c>
      <c r="EI371" s="48">
        <v>0</v>
      </c>
      <c r="EJ371" s="49">
        <v>0</v>
      </c>
      <c r="EK371" s="48">
        <v>0</v>
      </c>
      <c r="EL371" s="49">
        <v>0</v>
      </c>
      <c r="EM371" s="48">
        <v>0</v>
      </c>
      <c r="EN371" s="49">
        <v>0</v>
      </c>
      <c r="EO371" s="48">
        <v>0</v>
      </c>
      <c r="EP371" s="49">
        <v>0</v>
      </c>
      <c r="EQ371" s="48">
        <v>0</v>
      </c>
      <c r="ER371" s="49">
        <v>0</v>
      </c>
      <c r="ES371" s="48">
        <v>0</v>
      </c>
      <c r="ET371" s="49">
        <v>0</v>
      </c>
      <c r="EU371" s="48">
        <v>0</v>
      </c>
      <c r="EV371" s="49">
        <v>0</v>
      </c>
      <c r="EW371" s="48">
        <v>0</v>
      </c>
      <c r="EX371" s="49">
        <v>0</v>
      </c>
      <c r="EY371" s="48">
        <v>0</v>
      </c>
      <c r="EZ371" s="49">
        <v>0</v>
      </c>
      <c r="FA371" s="48">
        <v>0</v>
      </c>
      <c r="FB371" s="49">
        <v>0</v>
      </c>
      <c r="FC371" s="50">
        <v>0</v>
      </c>
      <c r="FD371" s="3"/>
      <c r="FE371" s="35"/>
      <c r="FF371" s="3"/>
      <c r="FG371" s="36"/>
      <c r="FI371" s="51" t="b">
        <v>1</v>
      </c>
    </row>
    <row r="372" spans="2:165" hidden="1" outlineLevel="1">
      <c r="B372" s="52">
        <v>353</v>
      </c>
      <c r="C372" s="73" t="s">
        <v>40</v>
      </c>
      <c r="E372" s="54">
        <v>0</v>
      </c>
      <c r="F372" s="55">
        <v>0</v>
      </c>
      <c r="G372" s="56">
        <v>0</v>
      </c>
      <c r="H372" s="55">
        <v>0</v>
      </c>
      <c r="I372" s="56">
        <v>0</v>
      </c>
      <c r="J372" s="55">
        <v>0</v>
      </c>
      <c r="K372" s="56">
        <v>0</v>
      </c>
      <c r="L372" s="55">
        <v>0</v>
      </c>
      <c r="M372" s="56">
        <v>0</v>
      </c>
      <c r="N372" s="55">
        <v>0</v>
      </c>
      <c r="O372" s="56">
        <v>0</v>
      </c>
      <c r="P372" s="55">
        <v>0</v>
      </c>
      <c r="Q372" s="56">
        <v>0</v>
      </c>
      <c r="R372" s="55">
        <v>0</v>
      </c>
      <c r="S372" s="56">
        <v>0</v>
      </c>
      <c r="T372" s="55">
        <v>0</v>
      </c>
      <c r="U372" s="56">
        <v>0</v>
      </c>
      <c r="V372" s="55">
        <v>0</v>
      </c>
      <c r="W372" s="56">
        <v>0</v>
      </c>
      <c r="X372" s="55">
        <v>0</v>
      </c>
      <c r="Y372" s="56">
        <v>0</v>
      </c>
      <c r="Z372" s="55">
        <v>0</v>
      </c>
      <c r="AA372" s="56">
        <v>0</v>
      </c>
      <c r="AB372" s="55">
        <v>0</v>
      </c>
      <c r="AC372" s="56">
        <v>0</v>
      </c>
      <c r="AD372" s="55">
        <v>0</v>
      </c>
      <c r="AE372" s="56">
        <v>0</v>
      </c>
      <c r="AF372" s="55">
        <v>0</v>
      </c>
      <c r="AG372" s="56">
        <v>0</v>
      </c>
      <c r="AH372" s="55">
        <v>0</v>
      </c>
      <c r="AI372" s="56">
        <v>0</v>
      </c>
      <c r="AJ372" s="55">
        <v>0</v>
      </c>
      <c r="AK372" s="56">
        <v>0</v>
      </c>
      <c r="AL372" s="55">
        <v>0</v>
      </c>
      <c r="AM372" s="56">
        <v>0</v>
      </c>
      <c r="AN372" s="57">
        <v>0</v>
      </c>
      <c r="AO372" s="3"/>
      <c r="AP372" s="21"/>
      <c r="AQ372" s="3"/>
      <c r="AR372" s="54">
        <v>0</v>
      </c>
      <c r="AS372" s="55">
        <v>0</v>
      </c>
      <c r="AT372" s="56">
        <v>0</v>
      </c>
      <c r="AU372" s="55">
        <v>0</v>
      </c>
      <c r="AV372" s="56">
        <v>0</v>
      </c>
      <c r="AW372" s="55">
        <v>0</v>
      </c>
      <c r="AX372" s="56">
        <v>0</v>
      </c>
      <c r="AY372" s="55">
        <v>0</v>
      </c>
      <c r="AZ372" s="56">
        <v>0</v>
      </c>
      <c r="BA372" s="55">
        <v>0</v>
      </c>
      <c r="BB372" s="56">
        <v>0</v>
      </c>
      <c r="BC372" s="55">
        <v>0</v>
      </c>
      <c r="BD372" s="56">
        <v>0</v>
      </c>
      <c r="BE372" s="55">
        <v>0</v>
      </c>
      <c r="BF372" s="56">
        <v>0</v>
      </c>
      <c r="BG372" s="55">
        <v>0</v>
      </c>
      <c r="BH372" s="56">
        <v>0</v>
      </c>
      <c r="BI372" s="55">
        <v>0</v>
      </c>
      <c r="BJ372" s="56">
        <v>0</v>
      </c>
      <c r="BK372" s="55">
        <v>0</v>
      </c>
      <c r="BL372" s="56">
        <v>0</v>
      </c>
      <c r="BM372" s="55">
        <v>0</v>
      </c>
      <c r="BN372" s="56">
        <v>0</v>
      </c>
      <c r="BO372" s="55">
        <v>0</v>
      </c>
      <c r="BP372" s="56">
        <v>0</v>
      </c>
      <c r="BQ372" s="55">
        <v>0</v>
      </c>
      <c r="BR372" s="56">
        <v>0</v>
      </c>
      <c r="BS372" s="55">
        <v>0</v>
      </c>
      <c r="BT372" s="56">
        <v>0</v>
      </c>
      <c r="BU372" s="55">
        <v>0</v>
      </c>
      <c r="BV372" s="56">
        <v>0</v>
      </c>
      <c r="BW372" s="55">
        <v>0</v>
      </c>
      <c r="BX372" s="56">
        <v>0</v>
      </c>
      <c r="BY372" s="55">
        <v>0</v>
      </c>
      <c r="BZ372" s="56">
        <v>0</v>
      </c>
      <c r="CA372" s="57">
        <v>0</v>
      </c>
      <c r="CB372" s="3"/>
      <c r="CC372" s="32"/>
      <c r="CD372" s="3"/>
      <c r="CE372" s="33"/>
      <c r="CF372" s="3"/>
      <c r="CG372" s="54">
        <v>0</v>
      </c>
      <c r="CH372" s="55">
        <v>0</v>
      </c>
      <c r="CI372" s="56">
        <v>0</v>
      </c>
      <c r="CJ372" s="55">
        <v>0</v>
      </c>
      <c r="CK372" s="56">
        <v>0</v>
      </c>
      <c r="CL372" s="55">
        <v>0</v>
      </c>
      <c r="CM372" s="56">
        <v>0</v>
      </c>
      <c r="CN372" s="55">
        <v>0</v>
      </c>
      <c r="CO372" s="56">
        <v>0</v>
      </c>
      <c r="CP372" s="55">
        <v>0</v>
      </c>
      <c r="CQ372" s="56">
        <v>0</v>
      </c>
      <c r="CR372" s="55">
        <v>0</v>
      </c>
      <c r="CS372" s="56">
        <v>0</v>
      </c>
      <c r="CT372" s="55">
        <v>0</v>
      </c>
      <c r="CU372" s="56">
        <v>0</v>
      </c>
      <c r="CV372" s="55">
        <v>0</v>
      </c>
      <c r="CW372" s="56">
        <v>0</v>
      </c>
      <c r="CX372" s="55">
        <v>0</v>
      </c>
      <c r="CY372" s="56">
        <v>0</v>
      </c>
      <c r="CZ372" s="55">
        <v>0</v>
      </c>
      <c r="DA372" s="56">
        <v>0</v>
      </c>
      <c r="DB372" s="55">
        <v>0</v>
      </c>
      <c r="DC372" s="56">
        <v>0</v>
      </c>
      <c r="DD372" s="55">
        <v>0</v>
      </c>
      <c r="DE372" s="56">
        <v>0</v>
      </c>
      <c r="DF372" s="55">
        <v>0</v>
      </c>
      <c r="DG372" s="56">
        <v>0</v>
      </c>
      <c r="DH372" s="55">
        <v>0</v>
      </c>
      <c r="DI372" s="56">
        <v>0</v>
      </c>
      <c r="DJ372" s="55">
        <v>0</v>
      </c>
      <c r="DK372" s="56">
        <v>0</v>
      </c>
      <c r="DL372" s="55">
        <v>0</v>
      </c>
      <c r="DM372" s="56">
        <v>0</v>
      </c>
      <c r="DN372" s="55">
        <v>0</v>
      </c>
      <c r="DO372" s="56">
        <v>0</v>
      </c>
      <c r="DP372" s="57">
        <v>0</v>
      </c>
      <c r="DQ372" s="3"/>
      <c r="DR372" s="34"/>
      <c r="DS372" s="3"/>
      <c r="DT372" s="54">
        <v>0</v>
      </c>
      <c r="DU372" s="55">
        <v>0</v>
      </c>
      <c r="DV372" s="56">
        <v>0</v>
      </c>
      <c r="DW372" s="55">
        <v>0</v>
      </c>
      <c r="DX372" s="56">
        <v>0</v>
      </c>
      <c r="DY372" s="55">
        <v>0</v>
      </c>
      <c r="DZ372" s="56">
        <v>0</v>
      </c>
      <c r="EA372" s="55">
        <v>0</v>
      </c>
      <c r="EB372" s="56">
        <v>0</v>
      </c>
      <c r="EC372" s="55">
        <v>0</v>
      </c>
      <c r="ED372" s="56">
        <v>0</v>
      </c>
      <c r="EE372" s="55">
        <v>0</v>
      </c>
      <c r="EF372" s="56">
        <v>0</v>
      </c>
      <c r="EG372" s="55">
        <v>0</v>
      </c>
      <c r="EH372" s="56">
        <v>0</v>
      </c>
      <c r="EI372" s="55">
        <v>0</v>
      </c>
      <c r="EJ372" s="56">
        <v>0</v>
      </c>
      <c r="EK372" s="55">
        <v>0</v>
      </c>
      <c r="EL372" s="56">
        <v>0</v>
      </c>
      <c r="EM372" s="55">
        <v>0</v>
      </c>
      <c r="EN372" s="56">
        <v>0</v>
      </c>
      <c r="EO372" s="55">
        <v>0</v>
      </c>
      <c r="EP372" s="56">
        <v>0</v>
      </c>
      <c r="EQ372" s="55">
        <v>0</v>
      </c>
      <c r="ER372" s="56">
        <v>0</v>
      </c>
      <c r="ES372" s="55">
        <v>0</v>
      </c>
      <c r="ET372" s="56">
        <v>0</v>
      </c>
      <c r="EU372" s="55">
        <v>0</v>
      </c>
      <c r="EV372" s="56">
        <v>0</v>
      </c>
      <c r="EW372" s="55">
        <v>0</v>
      </c>
      <c r="EX372" s="56">
        <v>0</v>
      </c>
      <c r="EY372" s="55">
        <v>0</v>
      </c>
      <c r="EZ372" s="56">
        <v>0</v>
      </c>
      <c r="FA372" s="55">
        <v>0</v>
      </c>
      <c r="FB372" s="56">
        <v>0</v>
      </c>
      <c r="FC372" s="57">
        <v>0</v>
      </c>
      <c r="FD372" s="3"/>
      <c r="FE372" s="35"/>
      <c r="FF372" s="3"/>
      <c r="FG372" s="36"/>
      <c r="FI372" s="58" t="b">
        <v>1</v>
      </c>
    </row>
    <row r="373" spans="2:165" hidden="1" outlineLevel="1">
      <c r="B373" s="45">
        <v>354</v>
      </c>
      <c r="C373" s="74" t="s">
        <v>41</v>
      </c>
      <c r="E373" s="47">
        <v>0</v>
      </c>
      <c r="F373" s="48">
        <v>0</v>
      </c>
      <c r="G373" s="49">
        <v>0</v>
      </c>
      <c r="H373" s="48">
        <v>0</v>
      </c>
      <c r="I373" s="49">
        <v>0</v>
      </c>
      <c r="J373" s="48">
        <v>0</v>
      </c>
      <c r="K373" s="49">
        <v>0</v>
      </c>
      <c r="L373" s="48">
        <v>0</v>
      </c>
      <c r="M373" s="49">
        <v>0</v>
      </c>
      <c r="N373" s="48">
        <v>0</v>
      </c>
      <c r="O373" s="49">
        <v>0</v>
      </c>
      <c r="P373" s="48">
        <v>0</v>
      </c>
      <c r="Q373" s="49">
        <v>0</v>
      </c>
      <c r="R373" s="48">
        <v>0</v>
      </c>
      <c r="S373" s="49">
        <v>0</v>
      </c>
      <c r="T373" s="48">
        <v>0</v>
      </c>
      <c r="U373" s="49">
        <v>0</v>
      </c>
      <c r="V373" s="48">
        <v>0</v>
      </c>
      <c r="W373" s="49">
        <v>0</v>
      </c>
      <c r="X373" s="48">
        <v>0</v>
      </c>
      <c r="Y373" s="49">
        <v>0</v>
      </c>
      <c r="Z373" s="48">
        <v>0</v>
      </c>
      <c r="AA373" s="49">
        <v>0</v>
      </c>
      <c r="AB373" s="48">
        <v>0</v>
      </c>
      <c r="AC373" s="49">
        <v>0</v>
      </c>
      <c r="AD373" s="48">
        <v>0</v>
      </c>
      <c r="AE373" s="49">
        <v>0</v>
      </c>
      <c r="AF373" s="48">
        <v>0</v>
      </c>
      <c r="AG373" s="49">
        <v>0</v>
      </c>
      <c r="AH373" s="48">
        <v>0</v>
      </c>
      <c r="AI373" s="49">
        <v>0</v>
      </c>
      <c r="AJ373" s="48">
        <v>0</v>
      </c>
      <c r="AK373" s="49">
        <v>0</v>
      </c>
      <c r="AL373" s="48">
        <v>0</v>
      </c>
      <c r="AM373" s="49">
        <v>0</v>
      </c>
      <c r="AN373" s="50">
        <v>0</v>
      </c>
      <c r="AO373" s="3"/>
      <c r="AP373" s="21"/>
      <c r="AQ373" s="3"/>
      <c r="AR373" s="47">
        <v>0</v>
      </c>
      <c r="AS373" s="48">
        <v>0</v>
      </c>
      <c r="AT373" s="49">
        <v>0</v>
      </c>
      <c r="AU373" s="48">
        <v>0</v>
      </c>
      <c r="AV373" s="49">
        <v>0</v>
      </c>
      <c r="AW373" s="48">
        <v>0</v>
      </c>
      <c r="AX373" s="49">
        <v>0</v>
      </c>
      <c r="AY373" s="48">
        <v>0</v>
      </c>
      <c r="AZ373" s="49">
        <v>0</v>
      </c>
      <c r="BA373" s="48">
        <v>0</v>
      </c>
      <c r="BB373" s="49">
        <v>0</v>
      </c>
      <c r="BC373" s="48">
        <v>0</v>
      </c>
      <c r="BD373" s="49">
        <v>0</v>
      </c>
      <c r="BE373" s="48">
        <v>0</v>
      </c>
      <c r="BF373" s="49">
        <v>0</v>
      </c>
      <c r="BG373" s="48">
        <v>0</v>
      </c>
      <c r="BH373" s="49">
        <v>0</v>
      </c>
      <c r="BI373" s="48">
        <v>0</v>
      </c>
      <c r="BJ373" s="49">
        <v>0</v>
      </c>
      <c r="BK373" s="48">
        <v>0</v>
      </c>
      <c r="BL373" s="49">
        <v>0</v>
      </c>
      <c r="BM373" s="48">
        <v>0</v>
      </c>
      <c r="BN373" s="49">
        <v>0</v>
      </c>
      <c r="BO373" s="48">
        <v>0</v>
      </c>
      <c r="BP373" s="49">
        <v>0</v>
      </c>
      <c r="BQ373" s="48">
        <v>0</v>
      </c>
      <c r="BR373" s="49">
        <v>0</v>
      </c>
      <c r="BS373" s="48">
        <v>0</v>
      </c>
      <c r="BT373" s="49">
        <v>0</v>
      </c>
      <c r="BU373" s="48">
        <v>0</v>
      </c>
      <c r="BV373" s="49">
        <v>0</v>
      </c>
      <c r="BW373" s="48">
        <v>0</v>
      </c>
      <c r="BX373" s="49">
        <v>0</v>
      </c>
      <c r="BY373" s="48">
        <v>0</v>
      </c>
      <c r="BZ373" s="49">
        <v>0</v>
      </c>
      <c r="CA373" s="50">
        <v>0</v>
      </c>
      <c r="CB373" s="3"/>
      <c r="CC373" s="32"/>
      <c r="CD373" s="3"/>
      <c r="CE373" s="33"/>
      <c r="CF373" s="3"/>
      <c r="CG373" s="47">
        <v>0</v>
      </c>
      <c r="CH373" s="48">
        <v>0</v>
      </c>
      <c r="CI373" s="49">
        <v>0</v>
      </c>
      <c r="CJ373" s="48">
        <v>0</v>
      </c>
      <c r="CK373" s="49">
        <v>0</v>
      </c>
      <c r="CL373" s="48">
        <v>0</v>
      </c>
      <c r="CM373" s="49">
        <v>0</v>
      </c>
      <c r="CN373" s="48">
        <v>0</v>
      </c>
      <c r="CO373" s="49">
        <v>0</v>
      </c>
      <c r="CP373" s="48">
        <v>0</v>
      </c>
      <c r="CQ373" s="49">
        <v>0</v>
      </c>
      <c r="CR373" s="48">
        <v>0</v>
      </c>
      <c r="CS373" s="49">
        <v>0</v>
      </c>
      <c r="CT373" s="48">
        <v>0</v>
      </c>
      <c r="CU373" s="49">
        <v>0</v>
      </c>
      <c r="CV373" s="48">
        <v>0</v>
      </c>
      <c r="CW373" s="49">
        <v>0</v>
      </c>
      <c r="CX373" s="48">
        <v>0</v>
      </c>
      <c r="CY373" s="49">
        <v>0</v>
      </c>
      <c r="CZ373" s="48">
        <v>0</v>
      </c>
      <c r="DA373" s="49">
        <v>0</v>
      </c>
      <c r="DB373" s="48">
        <v>0</v>
      </c>
      <c r="DC373" s="49">
        <v>0</v>
      </c>
      <c r="DD373" s="48">
        <v>0</v>
      </c>
      <c r="DE373" s="49">
        <v>0</v>
      </c>
      <c r="DF373" s="48">
        <v>0</v>
      </c>
      <c r="DG373" s="49">
        <v>0</v>
      </c>
      <c r="DH373" s="48">
        <v>0</v>
      </c>
      <c r="DI373" s="49">
        <v>0</v>
      </c>
      <c r="DJ373" s="48">
        <v>0</v>
      </c>
      <c r="DK373" s="49">
        <v>0</v>
      </c>
      <c r="DL373" s="48">
        <v>0</v>
      </c>
      <c r="DM373" s="49">
        <v>0</v>
      </c>
      <c r="DN373" s="48">
        <v>0</v>
      </c>
      <c r="DO373" s="49">
        <v>0</v>
      </c>
      <c r="DP373" s="50">
        <v>0</v>
      </c>
      <c r="DQ373" s="3"/>
      <c r="DR373" s="34"/>
      <c r="DS373" s="3"/>
      <c r="DT373" s="47">
        <v>0</v>
      </c>
      <c r="DU373" s="48">
        <v>0</v>
      </c>
      <c r="DV373" s="49">
        <v>0</v>
      </c>
      <c r="DW373" s="48">
        <v>0</v>
      </c>
      <c r="DX373" s="49">
        <v>0</v>
      </c>
      <c r="DY373" s="48">
        <v>0</v>
      </c>
      <c r="DZ373" s="49">
        <v>0</v>
      </c>
      <c r="EA373" s="48">
        <v>0</v>
      </c>
      <c r="EB373" s="49">
        <v>0</v>
      </c>
      <c r="EC373" s="48">
        <v>0</v>
      </c>
      <c r="ED373" s="49">
        <v>0</v>
      </c>
      <c r="EE373" s="48">
        <v>0</v>
      </c>
      <c r="EF373" s="49">
        <v>0</v>
      </c>
      <c r="EG373" s="48">
        <v>0</v>
      </c>
      <c r="EH373" s="49">
        <v>0</v>
      </c>
      <c r="EI373" s="48">
        <v>0</v>
      </c>
      <c r="EJ373" s="49">
        <v>0</v>
      </c>
      <c r="EK373" s="48">
        <v>0</v>
      </c>
      <c r="EL373" s="49">
        <v>0</v>
      </c>
      <c r="EM373" s="48">
        <v>0</v>
      </c>
      <c r="EN373" s="49">
        <v>0</v>
      </c>
      <c r="EO373" s="48">
        <v>0</v>
      </c>
      <c r="EP373" s="49">
        <v>0</v>
      </c>
      <c r="EQ373" s="48">
        <v>0</v>
      </c>
      <c r="ER373" s="49">
        <v>0</v>
      </c>
      <c r="ES373" s="48">
        <v>0</v>
      </c>
      <c r="ET373" s="49">
        <v>0</v>
      </c>
      <c r="EU373" s="48">
        <v>0</v>
      </c>
      <c r="EV373" s="49">
        <v>0</v>
      </c>
      <c r="EW373" s="48">
        <v>0</v>
      </c>
      <c r="EX373" s="49">
        <v>0</v>
      </c>
      <c r="EY373" s="48">
        <v>0</v>
      </c>
      <c r="EZ373" s="49">
        <v>0</v>
      </c>
      <c r="FA373" s="48">
        <v>0</v>
      </c>
      <c r="FB373" s="49">
        <v>0</v>
      </c>
      <c r="FC373" s="50">
        <v>0</v>
      </c>
      <c r="FD373" s="3"/>
      <c r="FE373" s="35"/>
      <c r="FF373" s="3"/>
      <c r="FG373" s="36"/>
      <c r="FI373" s="51" t="b">
        <v>1</v>
      </c>
    </row>
    <row r="374" spans="2:165" hidden="1" outlineLevel="1">
      <c r="B374" s="52">
        <v>355</v>
      </c>
      <c r="C374" s="73" t="s">
        <v>42</v>
      </c>
      <c r="E374" s="54">
        <v>0</v>
      </c>
      <c r="F374" s="55">
        <v>0</v>
      </c>
      <c r="G374" s="56">
        <v>0</v>
      </c>
      <c r="H374" s="55">
        <v>0</v>
      </c>
      <c r="I374" s="56">
        <v>0</v>
      </c>
      <c r="J374" s="55">
        <v>0</v>
      </c>
      <c r="K374" s="56">
        <v>0</v>
      </c>
      <c r="L374" s="55">
        <v>0</v>
      </c>
      <c r="M374" s="56">
        <v>0</v>
      </c>
      <c r="N374" s="55">
        <v>0</v>
      </c>
      <c r="O374" s="56">
        <v>0</v>
      </c>
      <c r="P374" s="55">
        <v>0</v>
      </c>
      <c r="Q374" s="56">
        <v>0</v>
      </c>
      <c r="R374" s="55">
        <v>0</v>
      </c>
      <c r="S374" s="56">
        <v>0</v>
      </c>
      <c r="T374" s="55">
        <v>0</v>
      </c>
      <c r="U374" s="56">
        <v>0</v>
      </c>
      <c r="V374" s="55">
        <v>0</v>
      </c>
      <c r="W374" s="56">
        <v>0</v>
      </c>
      <c r="X374" s="55">
        <v>0</v>
      </c>
      <c r="Y374" s="56">
        <v>0</v>
      </c>
      <c r="Z374" s="55">
        <v>0</v>
      </c>
      <c r="AA374" s="56">
        <v>0</v>
      </c>
      <c r="AB374" s="55">
        <v>0</v>
      </c>
      <c r="AC374" s="56">
        <v>0</v>
      </c>
      <c r="AD374" s="55">
        <v>0</v>
      </c>
      <c r="AE374" s="56">
        <v>0</v>
      </c>
      <c r="AF374" s="55">
        <v>0</v>
      </c>
      <c r="AG374" s="56">
        <v>0</v>
      </c>
      <c r="AH374" s="55">
        <v>0</v>
      </c>
      <c r="AI374" s="56">
        <v>0</v>
      </c>
      <c r="AJ374" s="55">
        <v>0</v>
      </c>
      <c r="AK374" s="56">
        <v>0</v>
      </c>
      <c r="AL374" s="55">
        <v>0</v>
      </c>
      <c r="AM374" s="56">
        <v>0</v>
      </c>
      <c r="AN374" s="57">
        <v>0</v>
      </c>
      <c r="AO374" s="3"/>
      <c r="AP374" s="21"/>
      <c r="AQ374" s="3"/>
      <c r="AR374" s="54">
        <v>0</v>
      </c>
      <c r="AS374" s="55">
        <v>0</v>
      </c>
      <c r="AT374" s="56">
        <v>0</v>
      </c>
      <c r="AU374" s="55">
        <v>0</v>
      </c>
      <c r="AV374" s="56">
        <v>0</v>
      </c>
      <c r="AW374" s="55">
        <v>0</v>
      </c>
      <c r="AX374" s="56">
        <v>0</v>
      </c>
      <c r="AY374" s="55">
        <v>0</v>
      </c>
      <c r="AZ374" s="56">
        <v>0</v>
      </c>
      <c r="BA374" s="55">
        <v>0</v>
      </c>
      <c r="BB374" s="56">
        <v>0</v>
      </c>
      <c r="BC374" s="55">
        <v>0</v>
      </c>
      <c r="BD374" s="56">
        <v>0</v>
      </c>
      <c r="BE374" s="55">
        <v>0</v>
      </c>
      <c r="BF374" s="56">
        <v>0</v>
      </c>
      <c r="BG374" s="55">
        <v>0</v>
      </c>
      <c r="BH374" s="56">
        <v>0</v>
      </c>
      <c r="BI374" s="55">
        <v>0</v>
      </c>
      <c r="BJ374" s="56">
        <v>0</v>
      </c>
      <c r="BK374" s="55">
        <v>0</v>
      </c>
      <c r="BL374" s="56">
        <v>0</v>
      </c>
      <c r="BM374" s="55">
        <v>0</v>
      </c>
      <c r="BN374" s="56">
        <v>0</v>
      </c>
      <c r="BO374" s="55">
        <v>0</v>
      </c>
      <c r="BP374" s="56">
        <v>0</v>
      </c>
      <c r="BQ374" s="55">
        <v>0</v>
      </c>
      <c r="BR374" s="56">
        <v>0</v>
      </c>
      <c r="BS374" s="55">
        <v>0</v>
      </c>
      <c r="BT374" s="56">
        <v>0</v>
      </c>
      <c r="BU374" s="55">
        <v>0</v>
      </c>
      <c r="BV374" s="56">
        <v>0</v>
      </c>
      <c r="BW374" s="55">
        <v>0</v>
      </c>
      <c r="BX374" s="56">
        <v>0</v>
      </c>
      <c r="BY374" s="55">
        <v>0</v>
      </c>
      <c r="BZ374" s="56">
        <v>0</v>
      </c>
      <c r="CA374" s="57">
        <v>0</v>
      </c>
      <c r="CB374" s="3"/>
      <c r="CC374" s="32"/>
      <c r="CD374" s="3"/>
      <c r="CE374" s="33"/>
      <c r="CF374" s="3"/>
      <c r="CG374" s="54">
        <v>0</v>
      </c>
      <c r="CH374" s="55">
        <v>0</v>
      </c>
      <c r="CI374" s="56">
        <v>0</v>
      </c>
      <c r="CJ374" s="55">
        <v>0</v>
      </c>
      <c r="CK374" s="56">
        <v>0</v>
      </c>
      <c r="CL374" s="55">
        <v>0</v>
      </c>
      <c r="CM374" s="56">
        <v>0</v>
      </c>
      <c r="CN374" s="55">
        <v>0</v>
      </c>
      <c r="CO374" s="56">
        <v>0</v>
      </c>
      <c r="CP374" s="55">
        <v>0</v>
      </c>
      <c r="CQ374" s="56">
        <v>0</v>
      </c>
      <c r="CR374" s="55">
        <v>0</v>
      </c>
      <c r="CS374" s="56">
        <v>0</v>
      </c>
      <c r="CT374" s="55">
        <v>0</v>
      </c>
      <c r="CU374" s="56">
        <v>0</v>
      </c>
      <c r="CV374" s="55">
        <v>0</v>
      </c>
      <c r="CW374" s="56">
        <v>0</v>
      </c>
      <c r="CX374" s="55">
        <v>0</v>
      </c>
      <c r="CY374" s="56">
        <v>0</v>
      </c>
      <c r="CZ374" s="55">
        <v>0</v>
      </c>
      <c r="DA374" s="56">
        <v>0</v>
      </c>
      <c r="DB374" s="55">
        <v>0</v>
      </c>
      <c r="DC374" s="56">
        <v>0</v>
      </c>
      <c r="DD374" s="55">
        <v>0</v>
      </c>
      <c r="DE374" s="56">
        <v>0</v>
      </c>
      <c r="DF374" s="55">
        <v>0</v>
      </c>
      <c r="DG374" s="56">
        <v>0</v>
      </c>
      <c r="DH374" s="55">
        <v>0</v>
      </c>
      <c r="DI374" s="56">
        <v>0</v>
      </c>
      <c r="DJ374" s="55">
        <v>0</v>
      </c>
      <c r="DK374" s="56">
        <v>0</v>
      </c>
      <c r="DL374" s="55">
        <v>0</v>
      </c>
      <c r="DM374" s="56">
        <v>0</v>
      </c>
      <c r="DN374" s="55">
        <v>0</v>
      </c>
      <c r="DO374" s="56">
        <v>0</v>
      </c>
      <c r="DP374" s="57">
        <v>0</v>
      </c>
      <c r="DQ374" s="3"/>
      <c r="DR374" s="34"/>
      <c r="DS374" s="3"/>
      <c r="DT374" s="54">
        <v>0</v>
      </c>
      <c r="DU374" s="55">
        <v>0</v>
      </c>
      <c r="DV374" s="56">
        <v>0</v>
      </c>
      <c r="DW374" s="55">
        <v>0</v>
      </c>
      <c r="DX374" s="56">
        <v>0</v>
      </c>
      <c r="DY374" s="55">
        <v>0</v>
      </c>
      <c r="DZ374" s="56">
        <v>0</v>
      </c>
      <c r="EA374" s="55">
        <v>0</v>
      </c>
      <c r="EB374" s="56">
        <v>0</v>
      </c>
      <c r="EC374" s="55">
        <v>0</v>
      </c>
      <c r="ED374" s="56">
        <v>0</v>
      </c>
      <c r="EE374" s="55">
        <v>0</v>
      </c>
      <c r="EF374" s="56">
        <v>0</v>
      </c>
      <c r="EG374" s="55">
        <v>0</v>
      </c>
      <c r="EH374" s="56">
        <v>0</v>
      </c>
      <c r="EI374" s="55">
        <v>0</v>
      </c>
      <c r="EJ374" s="56">
        <v>0</v>
      </c>
      <c r="EK374" s="55">
        <v>0</v>
      </c>
      <c r="EL374" s="56">
        <v>0</v>
      </c>
      <c r="EM374" s="55">
        <v>0</v>
      </c>
      <c r="EN374" s="56">
        <v>0</v>
      </c>
      <c r="EO374" s="55">
        <v>0</v>
      </c>
      <c r="EP374" s="56">
        <v>0</v>
      </c>
      <c r="EQ374" s="55">
        <v>0</v>
      </c>
      <c r="ER374" s="56">
        <v>0</v>
      </c>
      <c r="ES374" s="55">
        <v>0</v>
      </c>
      <c r="ET374" s="56">
        <v>0</v>
      </c>
      <c r="EU374" s="55">
        <v>0</v>
      </c>
      <c r="EV374" s="56">
        <v>0</v>
      </c>
      <c r="EW374" s="55">
        <v>0</v>
      </c>
      <c r="EX374" s="56">
        <v>0</v>
      </c>
      <c r="EY374" s="55">
        <v>0</v>
      </c>
      <c r="EZ374" s="56">
        <v>0</v>
      </c>
      <c r="FA374" s="55">
        <v>0</v>
      </c>
      <c r="FB374" s="56">
        <v>0</v>
      </c>
      <c r="FC374" s="57">
        <v>0</v>
      </c>
      <c r="FD374" s="3"/>
      <c r="FE374" s="35"/>
      <c r="FF374" s="3"/>
      <c r="FG374" s="36"/>
      <c r="FI374" s="58" t="b">
        <v>1</v>
      </c>
    </row>
    <row r="375" spans="2:165" hidden="1" outlineLevel="1">
      <c r="B375" s="75">
        <v>356</v>
      </c>
      <c r="C375" s="76" t="s">
        <v>43</v>
      </c>
      <c r="E375" s="77">
        <v>0</v>
      </c>
      <c r="F375" s="78">
        <v>0</v>
      </c>
      <c r="G375" s="79">
        <v>0</v>
      </c>
      <c r="H375" s="78">
        <v>0</v>
      </c>
      <c r="I375" s="79">
        <v>0</v>
      </c>
      <c r="J375" s="78">
        <v>0</v>
      </c>
      <c r="K375" s="79">
        <v>0</v>
      </c>
      <c r="L375" s="78">
        <v>0</v>
      </c>
      <c r="M375" s="79">
        <v>0</v>
      </c>
      <c r="N375" s="78">
        <v>0</v>
      </c>
      <c r="O375" s="79">
        <v>0</v>
      </c>
      <c r="P375" s="78">
        <v>0</v>
      </c>
      <c r="Q375" s="79">
        <v>0</v>
      </c>
      <c r="R375" s="78">
        <v>0</v>
      </c>
      <c r="S375" s="79">
        <v>0</v>
      </c>
      <c r="T375" s="78">
        <v>0</v>
      </c>
      <c r="U375" s="79">
        <v>0</v>
      </c>
      <c r="V375" s="78">
        <v>0</v>
      </c>
      <c r="W375" s="79">
        <v>0</v>
      </c>
      <c r="X375" s="78">
        <v>0</v>
      </c>
      <c r="Y375" s="79">
        <v>0</v>
      </c>
      <c r="Z375" s="78">
        <v>0</v>
      </c>
      <c r="AA375" s="79">
        <v>0</v>
      </c>
      <c r="AB375" s="78">
        <v>0</v>
      </c>
      <c r="AC375" s="79">
        <v>0</v>
      </c>
      <c r="AD375" s="78">
        <v>0</v>
      </c>
      <c r="AE375" s="79">
        <v>0</v>
      </c>
      <c r="AF375" s="78">
        <v>0</v>
      </c>
      <c r="AG375" s="79">
        <v>0</v>
      </c>
      <c r="AH375" s="78">
        <v>0</v>
      </c>
      <c r="AI375" s="79">
        <v>0</v>
      </c>
      <c r="AJ375" s="78">
        <v>0</v>
      </c>
      <c r="AK375" s="79">
        <v>0</v>
      </c>
      <c r="AL375" s="78">
        <v>0</v>
      </c>
      <c r="AM375" s="79">
        <v>0</v>
      </c>
      <c r="AN375" s="80">
        <v>0</v>
      </c>
      <c r="AO375" s="3"/>
      <c r="AP375" s="21"/>
      <c r="AQ375" s="3"/>
      <c r="AR375" s="77">
        <v>0</v>
      </c>
      <c r="AS375" s="78">
        <v>0</v>
      </c>
      <c r="AT375" s="79">
        <v>0</v>
      </c>
      <c r="AU375" s="78">
        <v>0</v>
      </c>
      <c r="AV375" s="79">
        <v>0</v>
      </c>
      <c r="AW375" s="78">
        <v>0</v>
      </c>
      <c r="AX375" s="79">
        <v>0</v>
      </c>
      <c r="AY375" s="78">
        <v>0</v>
      </c>
      <c r="AZ375" s="79">
        <v>0</v>
      </c>
      <c r="BA375" s="78">
        <v>0</v>
      </c>
      <c r="BB375" s="79">
        <v>0</v>
      </c>
      <c r="BC375" s="78">
        <v>0</v>
      </c>
      <c r="BD375" s="79">
        <v>0</v>
      </c>
      <c r="BE375" s="78">
        <v>0</v>
      </c>
      <c r="BF375" s="79">
        <v>0</v>
      </c>
      <c r="BG375" s="78">
        <v>0</v>
      </c>
      <c r="BH375" s="79">
        <v>0</v>
      </c>
      <c r="BI375" s="78">
        <v>0</v>
      </c>
      <c r="BJ375" s="79">
        <v>0</v>
      </c>
      <c r="BK375" s="78">
        <v>0</v>
      </c>
      <c r="BL375" s="79">
        <v>0</v>
      </c>
      <c r="BM375" s="78">
        <v>0</v>
      </c>
      <c r="BN375" s="79">
        <v>0</v>
      </c>
      <c r="BO375" s="78">
        <v>0</v>
      </c>
      <c r="BP375" s="79">
        <v>0</v>
      </c>
      <c r="BQ375" s="78">
        <v>0</v>
      </c>
      <c r="BR375" s="79">
        <v>0</v>
      </c>
      <c r="BS375" s="78">
        <v>0</v>
      </c>
      <c r="BT375" s="79">
        <v>0</v>
      </c>
      <c r="BU375" s="78">
        <v>0</v>
      </c>
      <c r="BV375" s="79">
        <v>0</v>
      </c>
      <c r="BW375" s="78">
        <v>0</v>
      </c>
      <c r="BX375" s="79">
        <v>0</v>
      </c>
      <c r="BY375" s="78">
        <v>0</v>
      </c>
      <c r="BZ375" s="79">
        <v>0</v>
      </c>
      <c r="CA375" s="80">
        <v>0</v>
      </c>
      <c r="CB375" s="3"/>
      <c r="CC375" s="32"/>
      <c r="CD375" s="3"/>
      <c r="CE375" s="33"/>
      <c r="CF375" s="3"/>
      <c r="CG375" s="77">
        <v>0</v>
      </c>
      <c r="CH375" s="78">
        <v>0</v>
      </c>
      <c r="CI375" s="79">
        <v>0</v>
      </c>
      <c r="CJ375" s="78">
        <v>0</v>
      </c>
      <c r="CK375" s="79">
        <v>0</v>
      </c>
      <c r="CL375" s="78">
        <v>0</v>
      </c>
      <c r="CM375" s="79">
        <v>0</v>
      </c>
      <c r="CN375" s="78">
        <v>0</v>
      </c>
      <c r="CO375" s="79">
        <v>0</v>
      </c>
      <c r="CP375" s="78">
        <v>0</v>
      </c>
      <c r="CQ375" s="79">
        <v>0</v>
      </c>
      <c r="CR375" s="78">
        <v>0</v>
      </c>
      <c r="CS375" s="79">
        <v>0</v>
      </c>
      <c r="CT375" s="78">
        <v>0</v>
      </c>
      <c r="CU375" s="79">
        <v>0</v>
      </c>
      <c r="CV375" s="78">
        <v>0</v>
      </c>
      <c r="CW375" s="79">
        <v>0</v>
      </c>
      <c r="CX375" s="78">
        <v>0</v>
      </c>
      <c r="CY375" s="79">
        <v>0</v>
      </c>
      <c r="CZ375" s="78">
        <v>0</v>
      </c>
      <c r="DA375" s="79">
        <v>0</v>
      </c>
      <c r="DB375" s="78">
        <v>0</v>
      </c>
      <c r="DC375" s="79">
        <v>0</v>
      </c>
      <c r="DD375" s="78">
        <v>0</v>
      </c>
      <c r="DE375" s="79">
        <v>0</v>
      </c>
      <c r="DF375" s="78">
        <v>0</v>
      </c>
      <c r="DG375" s="79">
        <v>0</v>
      </c>
      <c r="DH375" s="78">
        <v>0</v>
      </c>
      <c r="DI375" s="79">
        <v>0</v>
      </c>
      <c r="DJ375" s="78">
        <v>0</v>
      </c>
      <c r="DK375" s="79">
        <v>0</v>
      </c>
      <c r="DL375" s="78">
        <v>0</v>
      </c>
      <c r="DM375" s="79">
        <v>0</v>
      </c>
      <c r="DN375" s="78">
        <v>0</v>
      </c>
      <c r="DO375" s="79">
        <v>0</v>
      </c>
      <c r="DP375" s="80">
        <v>0</v>
      </c>
      <c r="DQ375" s="3"/>
      <c r="DR375" s="34"/>
      <c r="DS375" s="3"/>
      <c r="DT375" s="77">
        <v>0</v>
      </c>
      <c r="DU375" s="78">
        <v>0</v>
      </c>
      <c r="DV375" s="79">
        <v>0</v>
      </c>
      <c r="DW375" s="78">
        <v>0</v>
      </c>
      <c r="DX375" s="79">
        <v>0</v>
      </c>
      <c r="DY375" s="78">
        <v>0</v>
      </c>
      <c r="DZ375" s="79">
        <v>0</v>
      </c>
      <c r="EA375" s="78">
        <v>0</v>
      </c>
      <c r="EB375" s="79">
        <v>0</v>
      </c>
      <c r="EC375" s="78">
        <v>0</v>
      </c>
      <c r="ED375" s="79">
        <v>0</v>
      </c>
      <c r="EE375" s="78">
        <v>0</v>
      </c>
      <c r="EF375" s="79">
        <v>0</v>
      </c>
      <c r="EG375" s="78">
        <v>0</v>
      </c>
      <c r="EH375" s="79">
        <v>0</v>
      </c>
      <c r="EI375" s="78">
        <v>0</v>
      </c>
      <c r="EJ375" s="79">
        <v>0</v>
      </c>
      <c r="EK375" s="78">
        <v>0</v>
      </c>
      <c r="EL375" s="79">
        <v>0</v>
      </c>
      <c r="EM375" s="78">
        <v>0</v>
      </c>
      <c r="EN375" s="79">
        <v>0</v>
      </c>
      <c r="EO375" s="78">
        <v>0</v>
      </c>
      <c r="EP375" s="79">
        <v>0</v>
      </c>
      <c r="EQ375" s="78">
        <v>0</v>
      </c>
      <c r="ER375" s="79">
        <v>0</v>
      </c>
      <c r="ES375" s="78">
        <v>0</v>
      </c>
      <c r="ET375" s="79">
        <v>0</v>
      </c>
      <c r="EU375" s="78">
        <v>0</v>
      </c>
      <c r="EV375" s="79">
        <v>0</v>
      </c>
      <c r="EW375" s="78">
        <v>0</v>
      </c>
      <c r="EX375" s="79">
        <v>0</v>
      </c>
      <c r="EY375" s="78">
        <v>0</v>
      </c>
      <c r="EZ375" s="79">
        <v>0</v>
      </c>
      <c r="FA375" s="78">
        <v>0</v>
      </c>
      <c r="FB375" s="79">
        <v>0</v>
      </c>
      <c r="FC375" s="80">
        <v>0</v>
      </c>
      <c r="FD375" s="3"/>
      <c r="FE375" s="35"/>
      <c r="FF375" s="3"/>
      <c r="FG375" s="36"/>
      <c r="FI375" s="81" t="b">
        <v>1</v>
      </c>
    </row>
    <row r="376" spans="2:165" hidden="1" outlineLevel="1">
      <c r="B376" s="38">
        <v>357</v>
      </c>
      <c r="C376" s="82" t="s">
        <v>44</v>
      </c>
      <c r="E376" s="40">
        <v>0</v>
      </c>
      <c r="F376" s="41">
        <v>0</v>
      </c>
      <c r="G376" s="42">
        <v>0</v>
      </c>
      <c r="H376" s="41">
        <v>0</v>
      </c>
      <c r="I376" s="42">
        <v>0</v>
      </c>
      <c r="J376" s="41">
        <v>0</v>
      </c>
      <c r="K376" s="42">
        <v>0</v>
      </c>
      <c r="L376" s="41">
        <v>0</v>
      </c>
      <c r="M376" s="42">
        <v>0</v>
      </c>
      <c r="N376" s="41">
        <v>0</v>
      </c>
      <c r="O376" s="42">
        <v>0</v>
      </c>
      <c r="P376" s="41">
        <v>0</v>
      </c>
      <c r="Q376" s="42">
        <v>0</v>
      </c>
      <c r="R376" s="41">
        <v>0</v>
      </c>
      <c r="S376" s="42">
        <v>0</v>
      </c>
      <c r="T376" s="41">
        <v>0</v>
      </c>
      <c r="U376" s="42">
        <v>0</v>
      </c>
      <c r="V376" s="41">
        <v>0</v>
      </c>
      <c r="W376" s="42">
        <v>0</v>
      </c>
      <c r="X376" s="41">
        <v>0</v>
      </c>
      <c r="Y376" s="42">
        <v>0</v>
      </c>
      <c r="Z376" s="41">
        <v>0</v>
      </c>
      <c r="AA376" s="42">
        <v>0</v>
      </c>
      <c r="AB376" s="41">
        <v>0</v>
      </c>
      <c r="AC376" s="42">
        <v>0</v>
      </c>
      <c r="AD376" s="41">
        <v>0</v>
      </c>
      <c r="AE376" s="42">
        <v>0</v>
      </c>
      <c r="AF376" s="41">
        <v>0</v>
      </c>
      <c r="AG376" s="42">
        <v>0</v>
      </c>
      <c r="AH376" s="41">
        <v>0</v>
      </c>
      <c r="AI376" s="42">
        <v>0</v>
      </c>
      <c r="AJ376" s="41">
        <v>0</v>
      </c>
      <c r="AK376" s="42">
        <v>0</v>
      </c>
      <c r="AL376" s="41">
        <v>0</v>
      </c>
      <c r="AM376" s="42">
        <v>0</v>
      </c>
      <c r="AN376" s="43">
        <v>0</v>
      </c>
      <c r="AO376" s="3"/>
      <c r="AP376" s="21"/>
      <c r="AQ376" s="3"/>
      <c r="AR376" s="40">
        <v>0</v>
      </c>
      <c r="AS376" s="41">
        <v>0</v>
      </c>
      <c r="AT376" s="42">
        <v>0</v>
      </c>
      <c r="AU376" s="41">
        <v>0</v>
      </c>
      <c r="AV376" s="42">
        <v>0</v>
      </c>
      <c r="AW376" s="41">
        <v>0</v>
      </c>
      <c r="AX376" s="42">
        <v>0</v>
      </c>
      <c r="AY376" s="41">
        <v>0</v>
      </c>
      <c r="AZ376" s="42">
        <v>0</v>
      </c>
      <c r="BA376" s="41">
        <v>0</v>
      </c>
      <c r="BB376" s="42">
        <v>0</v>
      </c>
      <c r="BC376" s="41">
        <v>0</v>
      </c>
      <c r="BD376" s="42">
        <v>0</v>
      </c>
      <c r="BE376" s="41">
        <v>0</v>
      </c>
      <c r="BF376" s="42">
        <v>0</v>
      </c>
      <c r="BG376" s="41">
        <v>0</v>
      </c>
      <c r="BH376" s="42">
        <v>0</v>
      </c>
      <c r="BI376" s="41">
        <v>0</v>
      </c>
      <c r="BJ376" s="42">
        <v>0</v>
      </c>
      <c r="BK376" s="41">
        <v>0</v>
      </c>
      <c r="BL376" s="42">
        <v>0</v>
      </c>
      <c r="BM376" s="41">
        <v>0</v>
      </c>
      <c r="BN376" s="42">
        <v>0</v>
      </c>
      <c r="BO376" s="41">
        <v>0</v>
      </c>
      <c r="BP376" s="42">
        <v>0</v>
      </c>
      <c r="BQ376" s="41">
        <v>0</v>
      </c>
      <c r="BR376" s="42">
        <v>0</v>
      </c>
      <c r="BS376" s="41">
        <v>0</v>
      </c>
      <c r="BT376" s="42">
        <v>0</v>
      </c>
      <c r="BU376" s="41">
        <v>0</v>
      </c>
      <c r="BV376" s="42">
        <v>0</v>
      </c>
      <c r="BW376" s="41">
        <v>0</v>
      </c>
      <c r="BX376" s="42">
        <v>0</v>
      </c>
      <c r="BY376" s="41">
        <v>0</v>
      </c>
      <c r="BZ376" s="42">
        <v>0</v>
      </c>
      <c r="CA376" s="43">
        <v>0</v>
      </c>
      <c r="CB376" s="3"/>
      <c r="CC376" s="32"/>
      <c r="CD376" s="3"/>
      <c r="CE376" s="33"/>
      <c r="CF376" s="3"/>
      <c r="CG376" s="40">
        <v>0</v>
      </c>
      <c r="CH376" s="41">
        <v>0</v>
      </c>
      <c r="CI376" s="42">
        <v>0</v>
      </c>
      <c r="CJ376" s="41">
        <v>0</v>
      </c>
      <c r="CK376" s="42">
        <v>0</v>
      </c>
      <c r="CL376" s="41">
        <v>0</v>
      </c>
      <c r="CM376" s="42">
        <v>0</v>
      </c>
      <c r="CN376" s="41">
        <v>0</v>
      </c>
      <c r="CO376" s="42">
        <v>0</v>
      </c>
      <c r="CP376" s="41">
        <v>0</v>
      </c>
      <c r="CQ376" s="42">
        <v>0</v>
      </c>
      <c r="CR376" s="41">
        <v>0</v>
      </c>
      <c r="CS376" s="42">
        <v>0</v>
      </c>
      <c r="CT376" s="41">
        <v>0</v>
      </c>
      <c r="CU376" s="42">
        <v>0</v>
      </c>
      <c r="CV376" s="41">
        <v>0</v>
      </c>
      <c r="CW376" s="42">
        <v>0</v>
      </c>
      <c r="CX376" s="41">
        <v>0</v>
      </c>
      <c r="CY376" s="42">
        <v>0</v>
      </c>
      <c r="CZ376" s="41">
        <v>0</v>
      </c>
      <c r="DA376" s="42">
        <v>0</v>
      </c>
      <c r="DB376" s="41">
        <v>0</v>
      </c>
      <c r="DC376" s="42">
        <v>0</v>
      </c>
      <c r="DD376" s="41">
        <v>0</v>
      </c>
      <c r="DE376" s="42">
        <v>0</v>
      </c>
      <c r="DF376" s="41">
        <v>0</v>
      </c>
      <c r="DG376" s="42">
        <v>0</v>
      </c>
      <c r="DH376" s="41">
        <v>0</v>
      </c>
      <c r="DI376" s="42">
        <v>0</v>
      </c>
      <c r="DJ376" s="41">
        <v>0</v>
      </c>
      <c r="DK376" s="42">
        <v>0</v>
      </c>
      <c r="DL376" s="41">
        <v>0</v>
      </c>
      <c r="DM376" s="42">
        <v>0</v>
      </c>
      <c r="DN376" s="41">
        <v>0</v>
      </c>
      <c r="DO376" s="42">
        <v>0</v>
      </c>
      <c r="DP376" s="43">
        <v>0</v>
      </c>
      <c r="DQ376" s="3"/>
      <c r="DR376" s="34"/>
      <c r="DS376" s="3"/>
      <c r="DT376" s="40">
        <v>0</v>
      </c>
      <c r="DU376" s="41">
        <v>0</v>
      </c>
      <c r="DV376" s="42">
        <v>0</v>
      </c>
      <c r="DW376" s="41">
        <v>0</v>
      </c>
      <c r="DX376" s="42">
        <v>0</v>
      </c>
      <c r="DY376" s="41">
        <v>0</v>
      </c>
      <c r="DZ376" s="42">
        <v>0</v>
      </c>
      <c r="EA376" s="41">
        <v>0</v>
      </c>
      <c r="EB376" s="42">
        <v>0</v>
      </c>
      <c r="EC376" s="41">
        <v>0</v>
      </c>
      <c r="ED376" s="42">
        <v>0</v>
      </c>
      <c r="EE376" s="41">
        <v>0</v>
      </c>
      <c r="EF376" s="42">
        <v>0</v>
      </c>
      <c r="EG376" s="41">
        <v>0</v>
      </c>
      <c r="EH376" s="42">
        <v>0</v>
      </c>
      <c r="EI376" s="41">
        <v>0</v>
      </c>
      <c r="EJ376" s="42">
        <v>0</v>
      </c>
      <c r="EK376" s="41">
        <v>0</v>
      </c>
      <c r="EL376" s="42">
        <v>0</v>
      </c>
      <c r="EM376" s="41">
        <v>0</v>
      </c>
      <c r="EN376" s="42">
        <v>0</v>
      </c>
      <c r="EO376" s="41">
        <v>0</v>
      </c>
      <c r="EP376" s="42">
        <v>0</v>
      </c>
      <c r="EQ376" s="41">
        <v>0</v>
      </c>
      <c r="ER376" s="42">
        <v>0</v>
      </c>
      <c r="ES376" s="41">
        <v>0</v>
      </c>
      <c r="ET376" s="42">
        <v>0</v>
      </c>
      <c r="EU376" s="41">
        <v>0</v>
      </c>
      <c r="EV376" s="42">
        <v>0</v>
      </c>
      <c r="EW376" s="41">
        <v>0</v>
      </c>
      <c r="EX376" s="42">
        <v>0</v>
      </c>
      <c r="EY376" s="41">
        <v>0</v>
      </c>
      <c r="EZ376" s="42">
        <v>0</v>
      </c>
      <c r="FA376" s="41">
        <v>0</v>
      </c>
      <c r="FB376" s="42">
        <v>0</v>
      </c>
      <c r="FC376" s="43">
        <v>0</v>
      </c>
      <c r="FD376" s="3"/>
      <c r="FE376" s="35"/>
      <c r="FF376" s="3"/>
      <c r="FG376" s="36"/>
      <c r="FI376" s="44" t="b">
        <v>1</v>
      </c>
    </row>
    <row r="377" spans="2:165" hidden="1" outlineLevel="1">
      <c r="B377" s="45">
        <v>358</v>
      </c>
      <c r="C377" s="74" t="s">
        <v>45</v>
      </c>
      <c r="E377" s="47">
        <v>0</v>
      </c>
      <c r="F377" s="48">
        <v>0</v>
      </c>
      <c r="G377" s="49">
        <v>0</v>
      </c>
      <c r="H377" s="48">
        <v>0</v>
      </c>
      <c r="I377" s="49">
        <v>0</v>
      </c>
      <c r="J377" s="48">
        <v>0</v>
      </c>
      <c r="K377" s="49">
        <v>0</v>
      </c>
      <c r="L377" s="48">
        <v>0</v>
      </c>
      <c r="M377" s="49">
        <v>0</v>
      </c>
      <c r="N377" s="48">
        <v>0</v>
      </c>
      <c r="O377" s="49">
        <v>0</v>
      </c>
      <c r="P377" s="48">
        <v>0</v>
      </c>
      <c r="Q377" s="49">
        <v>0</v>
      </c>
      <c r="R377" s="48">
        <v>0</v>
      </c>
      <c r="S377" s="49">
        <v>0</v>
      </c>
      <c r="T377" s="48">
        <v>0</v>
      </c>
      <c r="U377" s="49">
        <v>0</v>
      </c>
      <c r="V377" s="48">
        <v>0</v>
      </c>
      <c r="W377" s="49">
        <v>0</v>
      </c>
      <c r="X377" s="48">
        <v>0</v>
      </c>
      <c r="Y377" s="49">
        <v>0</v>
      </c>
      <c r="Z377" s="48">
        <v>0</v>
      </c>
      <c r="AA377" s="49">
        <v>0</v>
      </c>
      <c r="AB377" s="48">
        <v>0</v>
      </c>
      <c r="AC377" s="49">
        <v>0</v>
      </c>
      <c r="AD377" s="48">
        <v>0</v>
      </c>
      <c r="AE377" s="49">
        <v>0</v>
      </c>
      <c r="AF377" s="48">
        <v>0</v>
      </c>
      <c r="AG377" s="49">
        <v>0</v>
      </c>
      <c r="AH377" s="48">
        <v>0</v>
      </c>
      <c r="AI377" s="49">
        <v>0</v>
      </c>
      <c r="AJ377" s="48">
        <v>0</v>
      </c>
      <c r="AK377" s="49">
        <v>0</v>
      </c>
      <c r="AL377" s="48">
        <v>0</v>
      </c>
      <c r="AM377" s="49">
        <v>0</v>
      </c>
      <c r="AN377" s="50">
        <v>0</v>
      </c>
      <c r="AO377" s="3"/>
      <c r="AP377" s="21"/>
      <c r="AQ377" s="3"/>
      <c r="AR377" s="47">
        <v>0</v>
      </c>
      <c r="AS377" s="48">
        <v>0</v>
      </c>
      <c r="AT377" s="49">
        <v>0</v>
      </c>
      <c r="AU377" s="48">
        <v>0</v>
      </c>
      <c r="AV377" s="49">
        <v>0</v>
      </c>
      <c r="AW377" s="48">
        <v>0</v>
      </c>
      <c r="AX377" s="49">
        <v>0</v>
      </c>
      <c r="AY377" s="48">
        <v>0</v>
      </c>
      <c r="AZ377" s="49">
        <v>0</v>
      </c>
      <c r="BA377" s="48">
        <v>0</v>
      </c>
      <c r="BB377" s="49">
        <v>0</v>
      </c>
      <c r="BC377" s="48">
        <v>0</v>
      </c>
      <c r="BD377" s="49">
        <v>0</v>
      </c>
      <c r="BE377" s="48">
        <v>0</v>
      </c>
      <c r="BF377" s="49">
        <v>0</v>
      </c>
      <c r="BG377" s="48">
        <v>0</v>
      </c>
      <c r="BH377" s="49">
        <v>0</v>
      </c>
      <c r="BI377" s="48">
        <v>0</v>
      </c>
      <c r="BJ377" s="49">
        <v>0</v>
      </c>
      <c r="BK377" s="48">
        <v>0</v>
      </c>
      <c r="BL377" s="49">
        <v>0</v>
      </c>
      <c r="BM377" s="48">
        <v>0</v>
      </c>
      <c r="BN377" s="49">
        <v>0</v>
      </c>
      <c r="BO377" s="48">
        <v>0</v>
      </c>
      <c r="BP377" s="49">
        <v>0</v>
      </c>
      <c r="BQ377" s="48">
        <v>0</v>
      </c>
      <c r="BR377" s="49">
        <v>0</v>
      </c>
      <c r="BS377" s="48">
        <v>0</v>
      </c>
      <c r="BT377" s="49">
        <v>0</v>
      </c>
      <c r="BU377" s="48">
        <v>0</v>
      </c>
      <c r="BV377" s="49">
        <v>0</v>
      </c>
      <c r="BW377" s="48">
        <v>0</v>
      </c>
      <c r="BX377" s="49">
        <v>0</v>
      </c>
      <c r="BY377" s="48">
        <v>0</v>
      </c>
      <c r="BZ377" s="49">
        <v>0</v>
      </c>
      <c r="CA377" s="50">
        <v>0</v>
      </c>
      <c r="CB377" s="3"/>
      <c r="CC377" s="32"/>
      <c r="CD377" s="3"/>
      <c r="CE377" s="33"/>
      <c r="CF377" s="3"/>
      <c r="CG377" s="47">
        <v>0</v>
      </c>
      <c r="CH377" s="48">
        <v>0</v>
      </c>
      <c r="CI377" s="49">
        <v>0</v>
      </c>
      <c r="CJ377" s="48">
        <v>0</v>
      </c>
      <c r="CK377" s="49">
        <v>0</v>
      </c>
      <c r="CL377" s="48">
        <v>0</v>
      </c>
      <c r="CM377" s="49">
        <v>0</v>
      </c>
      <c r="CN377" s="48">
        <v>0</v>
      </c>
      <c r="CO377" s="49">
        <v>0</v>
      </c>
      <c r="CP377" s="48">
        <v>0</v>
      </c>
      <c r="CQ377" s="49">
        <v>0</v>
      </c>
      <c r="CR377" s="48">
        <v>0</v>
      </c>
      <c r="CS377" s="49">
        <v>0</v>
      </c>
      <c r="CT377" s="48">
        <v>0</v>
      </c>
      <c r="CU377" s="49">
        <v>0</v>
      </c>
      <c r="CV377" s="48">
        <v>0</v>
      </c>
      <c r="CW377" s="49">
        <v>0</v>
      </c>
      <c r="CX377" s="48">
        <v>0</v>
      </c>
      <c r="CY377" s="49">
        <v>0</v>
      </c>
      <c r="CZ377" s="48">
        <v>0</v>
      </c>
      <c r="DA377" s="49">
        <v>0</v>
      </c>
      <c r="DB377" s="48">
        <v>0</v>
      </c>
      <c r="DC377" s="49">
        <v>0</v>
      </c>
      <c r="DD377" s="48">
        <v>0</v>
      </c>
      <c r="DE377" s="49">
        <v>0</v>
      </c>
      <c r="DF377" s="48">
        <v>0</v>
      </c>
      <c r="DG377" s="49">
        <v>0</v>
      </c>
      <c r="DH377" s="48">
        <v>0</v>
      </c>
      <c r="DI377" s="49">
        <v>0</v>
      </c>
      <c r="DJ377" s="48">
        <v>0</v>
      </c>
      <c r="DK377" s="49">
        <v>0</v>
      </c>
      <c r="DL377" s="48">
        <v>0</v>
      </c>
      <c r="DM377" s="49">
        <v>0</v>
      </c>
      <c r="DN377" s="48">
        <v>0</v>
      </c>
      <c r="DO377" s="49">
        <v>0</v>
      </c>
      <c r="DP377" s="50">
        <v>0</v>
      </c>
      <c r="DQ377" s="3"/>
      <c r="DR377" s="34"/>
      <c r="DS377" s="3"/>
      <c r="DT377" s="47">
        <v>0</v>
      </c>
      <c r="DU377" s="48">
        <v>0</v>
      </c>
      <c r="DV377" s="49">
        <v>0</v>
      </c>
      <c r="DW377" s="48">
        <v>0</v>
      </c>
      <c r="DX377" s="49">
        <v>0</v>
      </c>
      <c r="DY377" s="48">
        <v>0</v>
      </c>
      <c r="DZ377" s="49">
        <v>0</v>
      </c>
      <c r="EA377" s="48">
        <v>0</v>
      </c>
      <c r="EB377" s="49">
        <v>0</v>
      </c>
      <c r="EC377" s="48">
        <v>0</v>
      </c>
      <c r="ED377" s="49">
        <v>0</v>
      </c>
      <c r="EE377" s="48">
        <v>0</v>
      </c>
      <c r="EF377" s="49">
        <v>0</v>
      </c>
      <c r="EG377" s="48">
        <v>0</v>
      </c>
      <c r="EH377" s="49">
        <v>0</v>
      </c>
      <c r="EI377" s="48">
        <v>0</v>
      </c>
      <c r="EJ377" s="49">
        <v>0</v>
      </c>
      <c r="EK377" s="48">
        <v>0</v>
      </c>
      <c r="EL377" s="49">
        <v>0</v>
      </c>
      <c r="EM377" s="48">
        <v>0</v>
      </c>
      <c r="EN377" s="49">
        <v>0</v>
      </c>
      <c r="EO377" s="48">
        <v>0</v>
      </c>
      <c r="EP377" s="49">
        <v>0</v>
      </c>
      <c r="EQ377" s="48">
        <v>0</v>
      </c>
      <c r="ER377" s="49">
        <v>0</v>
      </c>
      <c r="ES377" s="48">
        <v>0</v>
      </c>
      <c r="ET377" s="49">
        <v>0</v>
      </c>
      <c r="EU377" s="48">
        <v>0</v>
      </c>
      <c r="EV377" s="49">
        <v>0</v>
      </c>
      <c r="EW377" s="48">
        <v>0</v>
      </c>
      <c r="EX377" s="49">
        <v>0</v>
      </c>
      <c r="EY377" s="48">
        <v>0</v>
      </c>
      <c r="EZ377" s="49">
        <v>0</v>
      </c>
      <c r="FA377" s="48">
        <v>0</v>
      </c>
      <c r="FB377" s="49">
        <v>0</v>
      </c>
      <c r="FC377" s="50">
        <v>0</v>
      </c>
      <c r="FD377" s="3"/>
      <c r="FE377" s="35"/>
      <c r="FF377" s="3"/>
      <c r="FG377" s="36"/>
      <c r="FI377" s="51" t="b">
        <v>1</v>
      </c>
    </row>
    <row r="378" spans="2:165" hidden="1" outlineLevel="1">
      <c r="B378" s="52">
        <v>359</v>
      </c>
      <c r="C378" s="73" t="s">
        <v>46</v>
      </c>
      <c r="E378" s="54">
        <v>0</v>
      </c>
      <c r="F378" s="55">
        <v>0</v>
      </c>
      <c r="G378" s="56">
        <v>0</v>
      </c>
      <c r="H378" s="55">
        <v>0</v>
      </c>
      <c r="I378" s="56">
        <v>0</v>
      </c>
      <c r="J378" s="55">
        <v>0</v>
      </c>
      <c r="K378" s="56">
        <v>0</v>
      </c>
      <c r="L378" s="55">
        <v>0</v>
      </c>
      <c r="M378" s="56">
        <v>0</v>
      </c>
      <c r="N378" s="55">
        <v>0</v>
      </c>
      <c r="O378" s="56">
        <v>0</v>
      </c>
      <c r="P378" s="55">
        <v>0</v>
      </c>
      <c r="Q378" s="56">
        <v>0</v>
      </c>
      <c r="R378" s="55">
        <v>0</v>
      </c>
      <c r="S378" s="56">
        <v>0</v>
      </c>
      <c r="T378" s="55">
        <v>0</v>
      </c>
      <c r="U378" s="56">
        <v>0</v>
      </c>
      <c r="V378" s="55">
        <v>0</v>
      </c>
      <c r="W378" s="56">
        <v>0</v>
      </c>
      <c r="X378" s="55">
        <v>0</v>
      </c>
      <c r="Y378" s="56">
        <v>0</v>
      </c>
      <c r="Z378" s="55">
        <v>0</v>
      </c>
      <c r="AA378" s="56">
        <v>0</v>
      </c>
      <c r="AB378" s="55">
        <v>0</v>
      </c>
      <c r="AC378" s="56">
        <v>0</v>
      </c>
      <c r="AD378" s="55">
        <v>0</v>
      </c>
      <c r="AE378" s="56">
        <v>0</v>
      </c>
      <c r="AF378" s="55">
        <v>0</v>
      </c>
      <c r="AG378" s="56">
        <v>0</v>
      </c>
      <c r="AH378" s="55">
        <v>0</v>
      </c>
      <c r="AI378" s="56">
        <v>0</v>
      </c>
      <c r="AJ378" s="55">
        <v>0</v>
      </c>
      <c r="AK378" s="56">
        <v>0</v>
      </c>
      <c r="AL378" s="55">
        <v>0</v>
      </c>
      <c r="AM378" s="56">
        <v>0</v>
      </c>
      <c r="AN378" s="57">
        <v>0</v>
      </c>
      <c r="AO378" s="3"/>
      <c r="AP378" s="21"/>
      <c r="AQ378" s="3"/>
      <c r="AR378" s="54">
        <v>0</v>
      </c>
      <c r="AS378" s="55">
        <v>0</v>
      </c>
      <c r="AT378" s="56">
        <v>0</v>
      </c>
      <c r="AU378" s="55">
        <v>0</v>
      </c>
      <c r="AV378" s="56">
        <v>0</v>
      </c>
      <c r="AW378" s="55">
        <v>0</v>
      </c>
      <c r="AX378" s="56">
        <v>0</v>
      </c>
      <c r="AY378" s="55">
        <v>0</v>
      </c>
      <c r="AZ378" s="56">
        <v>0</v>
      </c>
      <c r="BA378" s="55">
        <v>0</v>
      </c>
      <c r="BB378" s="56">
        <v>0</v>
      </c>
      <c r="BC378" s="55">
        <v>0</v>
      </c>
      <c r="BD378" s="56">
        <v>0</v>
      </c>
      <c r="BE378" s="55">
        <v>0</v>
      </c>
      <c r="BF378" s="56">
        <v>0</v>
      </c>
      <c r="BG378" s="55">
        <v>0</v>
      </c>
      <c r="BH378" s="56">
        <v>0</v>
      </c>
      <c r="BI378" s="55">
        <v>0</v>
      </c>
      <c r="BJ378" s="56">
        <v>0</v>
      </c>
      <c r="BK378" s="55">
        <v>0</v>
      </c>
      <c r="BL378" s="56">
        <v>0</v>
      </c>
      <c r="BM378" s="55">
        <v>0</v>
      </c>
      <c r="BN378" s="56">
        <v>0</v>
      </c>
      <c r="BO378" s="55">
        <v>0</v>
      </c>
      <c r="BP378" s="56">
        <v>0</v>
      </c>
      <c r="BQ378" s="55">
        <v>0</v>
      </c>
      <c r="BR378" s="56">
        <v>0</v>
      </c>
      <c r="BS378" s="55">
        <v>0</v>
      </c>
      <c r="BT378" s="56">
        <v>0</v>
      </c>
      <c r="BU378" s="55">
        <v>0</v>
      </c>
      <c r="BV378" s="56">
        <v>0</v>
      </c>
      <c r="BW378" s="55">
        <v>0</v>
      </c>
      <c r="BX378" s="56">
        <v>0</v>
      </c>
      <c r="BY378" s="55">
        <v>0</v>
      </c>
      <c r="BZ378" s="56">
        <v>0</v>
      </c>
      <c r="CA378" s="57">
        <v>0</v>
      </c>
      <c r="CB378" s="3"/>
      <c r="CC378" s="32"/>
      <c r="CD378" s="3"/>
      <c r="CE378" s="33"/>
      <c r="CF378" s="3"/>
      <c r="CG378" s="54">
        <v>0</v>
      </c>
      <c r="CH378" s="55">
        <v>0</v>
      </c>
      <c r="CI378" s="56">
        <v>0</v>
      </c>
      <c r="CJ378" s="55">
        <v>0</v>
      </c>
      <c r="CK378" s="56">
        <v>0</v>
      </c>
      <c r="CL378" s="55">
        <v>0</v>
      </c>
      <c r="CM378" s="56">
        <v>0</v>
      </c>
      <c r="CN378" s="55">
        <v>0</v>
      </c>
      <c r="CO378" s="56">
        <v>0</v>
      </c>
      <c r="CP378" s="55">
        <v>0</v>
      </c>
      <c r="CQ378" s="56">
        <v>0</v>
      </c>
      <c r="CR378" s="55">
        <v>0</v>
      </c>
      <c r="CS378" s="56">
        <v>0</v>
      </c>
      <c r="CT378" s="55">
        <v>0</v>
      </c>
      <c r="CU378" s="56">
        <v>0</v>
      </c>
      <c r="CV378" s="55">
        <v>0</v>
      </c>
      <c r="CW378" s="56">
        <v>0</v>
      </c>
      <c r="CX378" s="55">
        <v>0</v>
      </c>
      <c r="CY378" s="56">
        <v>0</v>
      </c>
      <c r="CZ378" s="55">
        <v>0</v>
      </c>
      <c r="DA378" s="56">
        <v>0</v>
      </c>
      <c r="DB378" s="55">
        <v>0</v>
      </c>
      <c r="DC378" s="56">
        <v>0</v>
      </c>
      <c r="DD378" s="55">
        <v>0</v>
      </c>
      <c r="DE378" s="56">
        <v>0</v>
      </c>
      <c r="DF378" s="55">
        <v>0</v>
      </c>
      <c r="DG378" s="56">
        <v>0</v>
      </c>
      <c r="DH378" s="55">
        <v>0</v>
      </c>
      <c r="DI378" s="56">
        <v>0</v>
      </c>
      <c r="DJ378" s="55">
        <v>0</v>
      </c>
      <c r="DK378" s="56">
        <v>0</v>
      </c>
      <c r="DL378" s="55">
        <v>0</v>
      </c>
      <c r="DM378" s="56">
        <v>0</v>
      </c>
      <c r="DN378" s="55">
        <v>0</v>
      </c>
      <c r="DO378" s="56">
        <v>0</v>
      </c>
      <c r="DP378" s="57">
        <v>0</v>
      </c>
      <c r="DQ378" s="3"/>
      <c r="DR378" s="34"/>
      <c r="DS378" s="3"/>
      <c r="DT378" s="54">
        <v>0</v>
      </c>
      <c r="DU378" s="55">
        <v>0</v>
      </c>
      <c r="DV378" s="56">
        <v>0</v>
      </c>
      <c r="DW378" s="55">
        <v>0</v>
      </c>
      <c r="DX378" s="56">
        <v>0</v>
      </c>
      <c r="DY378" s="55">
        <v>0</v>
      </c>
      <c r="DZ378" s="56">
        <v>0</v>
      </c>
      <c r="EA378" s="55">
        <v>0</v>
      </c>
      <c r="EB378" s="56">
        <v>0</v>
      </c>
      <c r="EC378" s="55">
        <v>0</v>
      </c>
      <c r="ED378" s="56">
        <v>0</v>
      </c>
      <c r="EE378" s="55">
        <v>0</v>
      </c>
      <c r="EF378" s="56">
        <v>0</v>
      </c>
      <c r="EG378" s="55">
        <v>0</v>
      </c>
      <c r="EH378" s="56">
        <v>0</v>
      </c>
      <c r="EI378" s="55">
        <v>0</v>
      </c>
      <c r="EJ378" s="56">
        <v>0</v>
      </c>
      <c r="EK378" s="55">
        <v>0</v>
      </c>
      <c r="EL378" s="56">
        <v>0</v>
      </c>
      <c r="EM378" s="55">
        <v>0</v>
      </c>
      <c r="EN378" s="56">
        <v>0</v>
      </c>
      <c r="EO378" s="55">
        <v>0</v>
      </c>
      <c r="EP378" s="56">
        <v>0</v>
      </c>
      <c r="EQ378" s="55">
        <v>0</v>
      </c>
      <c r="ER378" s="56">
        <v>0</v>
      </c>
      <c r="ES378" s="55">
        <v>0</v>
      </c>
      <c r="ET378" s="56">
        <v>0</v>
      </c>
      <c r="EU378" s="55">
        <v>0</v>
      </c>
      <c r="EV378" s="56">
        <v>0</v>
      </c>
      <c r="EW378" s="55">
        <v>0</v>
      </c>
      <c r="EX378" s="56">
        <v>0</v>
      </c>
      <c r="EY378" s="55">
        <v>0</v>
      </c>
      <c r="EZ378" s="56">
        <v>0</v>
      </c>
      <c r="FA378" s="55">
        <v>0</v>
      </c>
      <c r="FB378" s="56">
        <v>0</v>
      </c>
      <c r="FC378" s="57">
        <v>0</v>
      </c>
      <c r="FD378" s="3"/>
      <c r="FE378" s="35"/>
      <c r="FF378" s="3"/>
      <c r="FG378" s="36"/>
      <c r="FI378" s="58" t="b">
        <v>1</v>
      </c>
    </row>
    <row r="379" spans="2:165" hidden="1" outlineLevel="1">
      <c r="B379" s="45">
        <v>360</v>
      </c>
      <c r="C379" s="74" t="s">
        <v>47</v>
      </c>
      <c r="E379" s="47">
        <v>0</v>
      </c>
      <c r="F379" s="48">
        <v>0</v>
      </c>
      <c r="G379" s="49">
        <v>0</v>
      </c>
      <c r="H379" s="48">
        <v>0</v>
      </c>
      <c r="I379" s="49">
        <v>0</v>
      </c>
      <c r="J379" s="48">
        <v>0</v>
      </c>
      <c r="K379" s="49">
        <v>0</v>
      </c>
      <c r="L379" s="48">
        <v>0</v>
      </c>
      <c r="M379" s="49">
        <v>0</v>
      </c>
      <c r="N379" s="48">
        <v>0</v>
      </c>
      <c r="O379" s="49">
        <v>0</v>
      </c>
      <c r="P379" s="48">
        <v>0</v>
      </c>
      <c r="Q379" s="49">
        <v>0</v>
      </c>
      <c r="R379" s="48">
        <v>0</v>
      </c>
      <c r="S379" s="49">
        <v>0</v>
      </c>
      <c r="T379" s="48">
        <v>0</v>
      </c>
      <c r="U379" s="49">
        <v>0</v>
      </c>
      <c r="V379" s="48">
        <v>0</v>
      </c>
      <c r="W379" s="49">
        <v>0</v>
      </c>
      <c r="X379" s="48">
        <v>0</v>
      </c>
      <c r="Y379" s="49">
        <v>0</v>
      </c>
      <c r="Z379" s="48">
        <v>0</v>
      </c>
      <c r="AA379" s="49">
        <v>0</v>
      </c>
      <c r="AB379" s="48">
        <v>0</v>
      </c>
      <c r="AC379" s="49">
        <v>0</v>
      </c>
      <c r="AD379" s="48">
        <v>0</v>
      </c>
      <c r="AE379" s="49">
        <v>0</v>
      </c>
      <c r="AF379" s="48">
        <v>0</v>
      </c>
      <c r="AG379" s="49">
        <v>0</v>
      </c>
      <c r="AH379" s="48">
        <v>0</v>
      </c>
      <c r="AI379" s="49">
        <v>0</v>
      </c>
      <c r="AJ379" s="48">
        <v>0</v>
      </c>
      <c r="AK379" s="49">
        <v>0</v>
      </c>
      <c r="AL379" s="48">
        <v>0</v>
      </c>
      <c r="AM379" s="49">
        <v>0</v>
      </c>
      <c r="AN379" s="50">
        <v>0</v>
      </c>
      <c r="AO379" s="3"/>
      <c r="AP379" s="21"/>
      <c r="AQ379" s="3"/>
      <c r="AR379" s="47">
        <v>0</v>
      </c>
      <c r="AS379" s="48">
        <v>0</v>
      </c>
      <c r="AT379" s="49">
        <v>0</v>
      </c>
      <c r="AU379" s="48">
        <v>0</v>
      </c>
      <c r="AV379" s="49">
        <v>0</v>
      </c>
      <c r="AW379" s="48">
        <v>0</v>
      </c>
      <c r="AX379" s="49">
        <v>0</v>
      </c>
      <c r="AY379" s="48">
        <v>0</v>
      </c>
      <c r="AZ379" s="49">
        <v>0</v>
      </c>
      <c r="BA379" s="48">
        <v>0</v>
      </c>
      <c r="BB379" s="49">
        <v>0</v>
      </c>
      <c r="BC379" s="48">
        <v>0</v>
      </c>
      <c r="BD379" s="49">
        <v>0</v>
      </c>
      <c r="BE379" s="48">
        <v>0</v>
      </c>
      <c r="BF379" s="49">
        <v>0</v>
      </c>
      <c r="BG379" s="48">
        <v>0</v>
      </c>
      <c r="BH379" s="49">
        <v>0</v>
      </c>
      <c r="BI379" s="48">
        <v>0</v>
      </c>
      <c r="BJ379" s="49">
        <v>0</v>
      </c>
      <c r="BK379" s="48">
        <v>0</v>
      </c>
      <c r="BL379" s="49">
        <v>0</v>
      </c>
      <c r="BM379" s="48">
        <v>0</v>
      </c>
      <c r="BN379" s="49">
        <v>0</v>
      </c>
      <c r="BO379" s="48">
        <v>0</v>
      </c>
      <c r="BP379" s="49">
        <v>0</v>
      </c>
      <c r="BQ379" s="48">
        <v>0</v>
      </c>
      <c r="BR379" s="49">
        <v>0</v>
      </c>
      <c r="BS379" s="48">
        <v>0</v>
      </c>
      <c r="BT379" s="49">
        <v>0</v>
      </c>
      <c r="BU379" s="48">
        <v>0</v>
      </c>
      <c r="BV379" s="49">
        <v>0</v>
      </c>
      <c r="BW379" s="48">
        <v>0</v>
      </c>
      <c r="BX379" s="49">
        <v>0</v>
      </c>
      <c r="BY379" s="48">
        <v>0</v>
      </c>
      <c r="BZ379" s="49">
        <v>0</v>
      </c>
      <c r="CA379" s="50">
        <v>0</v>
      </c>
      <c r="CB379" s="3"/>
      <c r="CC379" s="32"/>
      <c r="CD379" s="3"/>
      <c r="CE379" s="33"/>
      <c r="CF379" s="3"/>
      <c r="CG379" s="47">
        <v>0</v>
      </c>
      <c r="CH379" s="48">
        <v>0</v>
      </c>
      <c r="CI379" s="49">
        <v>0</v>
      </c>
      <c r="CJ379" s="48">
        <v>0</v>
      </c>
      <c r="CK379" s="49">
        <v>0</v>
      </c>
      <c r="CL379" s="48">
        <v>0</v>
      </c>
      <c r="CM379" s="49">
        <v>0</v>
      </c>
      <c r="CN379" s="48">
        <v>0</v>
      </c>
      <c r="CO379" s="49">
        <v>0</v>
      </c>
      <c r="CP379" s="48">
        <v>0</v>
      </c>
      <c r="CQ379" s="49">
        <v>0</v>
      </c>
      <c r="CR379" s="48">
        <v>0</v>
      </c>
      <c r="CS379" s="49">
        <v>0</v>
      </c>
      <c r="CT379" s="48">
        <v>0</v>
      </c>
      <c r="CU379" s="49">
        <v>0</v>
      </c>
      <c r="CV379" s="48">
        <v>0</v>
      </c>
      <c r="CW379" s="49">
        <v>0</v>
      </c>
      <c r="CX379" s="48">
        <v>0</v>
      </c>
      <c r="CY379" s="49">
        <v>0</v>
      </c>
      <c r="CZ379" s="48">
        <v>0</v>
      </c>
      <c r="DA379" s="49">
        <v>0</v>
      </c>
      <c r="DB379" s="48">
        <v>0</v>
      </c>
      <c r="DC379" s="49">
        <v>0</v>
      </c>
      <c r="DD379" s="48">
        <v>0</v>
      </c>
      <c r="DE379" s="49">
        <v>0</v>
      </c>
      <c r="DF379" s="48">
        <v>0</v>
      </c>
      <c r="DG379" s="49">
        <v>0</v>
      </c>
      <c r="DH379" s="48">
        <v>0</v>
      </c>
      <c r="DI379" s="49">
        <v>0</v>
      </c>
      <c r="DJ379" s="48">
        <v>0</v>
      </c>
      <c r="DK379" s="49">
        <v>0</v>
      </c>
      <c r="DL379" s="48">
        <v>0</v>
      </c>
      <c r="DM379" s="49">
        <v>0</v>
      </c>
      <c r="DN379" s="48">
        <v>0</v>
      </c>
      <c r="DO379" s="49">
        <v>0</v>
      </c>
      <c r="DP379" s="50">
        <v>0</v>
      </c>
      <c r="DQ379" s="3"/>
      <c r="DR379" s="34"/>
      <c r="DS379" s="3"/>
      <c r="DT379" s="47">
        <v>0</v>
      </c>
      <c r="DU379" s="48">
        <v>0</v>
      </c>
      <c r="DV379" s="49">
        <v>0</v>
      </c>
      <c r="DW379" s="48">
        <v>0</v>
      </c>
      <c r="DX379" s="49">
        <v>0</v>
      </c>
      <c r="DY379" s="48">
        <v>0</v>
      </c>
      <c r="DZ379" s="49">
        <v>0</v>
      </c>
      <c r="EA379" s="48">
        <v>0</v>
      </c>
      <c r="EB379" s="49">
        <v>0</v>
      </c>
      <c r="EC379" s="48">
        <v>0</v>
      </c>
      <c r="ED379" s="49">
        <v>0</v>
      </c>
      <c r="EE379" s="48">
        <v>0</v>
      </c>
      <c r="EF379" s="49">
        <v>0</v>
      </c>
      <c r="EG379" s="48">
        <v>0</v>
      </c>
      <c r="EH379" s="49">
        <v>0</v>
      </c>
      <c r="EI379" s="48">
        <v>0</v>
      </c>
      <c r="EJ379" s="49">
        <v>0</v>
      </c>
      <c r="EK379" s="48">
        <v>0</v>
      </c>
      <c r="EL379" s="49">
        <v>0</v>
      </c>
      <c r="EM379" s="48">
        <v>0</v>
      </c>
      <c r="EN379" s="49">
        <v>0</v>
      </c>
      <c r="EO379" s="48">
        <v>0</v>
      </c>
      <c r="EP379" s="49">
        <v>0</v>
      </c>
      <c r="EQ379" s="48">
        <v>0</v>
      </c>
      <c r="ER379" s="49">
        <v>0</v>
      </c>
      <c r="ES379" s="48">
        <v>0</v>
      </c>
      <c r="ET379" s="49">
        <v>0</v>
      </c>
      <c r="EU379" s="48">
        <v>0</v>
      </c>
      <c r="EV379" s="49">
        <v>0</v>
      </c>
      <c r="EW379" s="48">
        <v>0</v>
      </c>
      <c r="EX379" s="49">
        <v>0</v>
      </c>
      <c r="EY379" s="48">
        <v>0</v>
      </c>
      <c r="EZ379" s="49">
        <v>0</v>
      </c>
      <c r="FA379" s="48">
        <v>0</v>
      </c>
      <c r="FB379" s="49">
        <v>0</v>
      </c>
      <c r="FC379" s="50">
        <v>0</v>
      </c>
      <c r="FD379" s="3"/>
      <c r="FE379" s="35"/>
      <c r="FF379" s="3"/>
      <c r="FG379" s="36"/>
      <c r="FI379" s="51" t="b">
        <v>1</v>
      </c>
    </row>
    <row r="380" spans="2:165" hidden="1" outlineLevel="1">
      <c r="B380" s="52">
        <v>361</v>
      </c>
      <c r="C380" s="73" t="s">
        <v>48</v>
      </c>
      <c r="E380" s="54">
        <v>0</v>
      </c>
      <c r="F380" s="55">
        <v>0</v>
      </c>
      <c r="G380" s="56">
        <v>0</v>
      </c>
      <c r="H380" s="55">
        <v>0</v>
      </c>
      <c r="I380" s="56">
        <v>0</v>
      </c>
      <c r="J380" s="55">
        <v>0</v>
      </c>
      <c r="K380" s="56">
        <v>0</v>
      </c>
      <c r="L380" s="55">
        <v>0</v>
      </c>
      <c r="M380" s="56">
        <v>0</v>
      </c>
      <c r="N380" s="55">
        <v>0</v>
      </c>
      <c r="O380" s="56">
        <v>0</v>
      </c>
      <c r="P380" s="55">
        <v>0</v>
      </c>
      <c r="Q380" s="56">
        <v>0</v>
      </c>
      <c r="R380" s="55">
        <v>0</v>
      </c>
      <c r="S380" s="56">
        <v>0</v>
      </c>
      <c r="T380" s="55">
        <v>0</v>
      </c>
      <c r="U380" s="56">
        <v>0</v>
      </c>
      <c r="V380" s="55">
        <v>0</v>
      </c>
      <c r="W380" s="56">
        <v>0</v>
      </c>
      <c r="X380" s="55">
        <v>0</v>
      </c>
      <c r="Y380" s="56">
        <v>0</v>
      </c>
      <c r="Z380" s="55">
        <v>0</v>
      </c>
      <c r="AA380" s="56">
        <v>0</v>
      </c>
      <c r="AB380" s="55">
        <v>0</v>
      </c>
      <c r="AC380" s="56">
        <v>0</v>
      </c>
      <c r="AD380" s="55">
        <v>0</v>
      </c>
      <c r="AE380" s="56">
        <v>0</v>
      </c>
      <c r="AF380" s="55">
        <v>0</v>
      </c>
      <c r="AG380" s="56">
        <v>0</v>
      </c>
      <c r="AH380" s="55">
        <v>0</v>
      </c>
      <c r="AI380" s="56">
        <v>0</v>
      </c>
      <c r="AJ380" s="55">
        <v>0</v>
      </c>
      <c r="AK380" s="56">
        <v>0</v>
      </c>
      <c r="AL380" s="55">
        <v>0</v>
      </c>
      <c r="AM380" s="56">
        <v>0</v>
      </c>
      <c r="AN380" s="57">
        <v>0</v>
      </c>
      <c r="AO380" s="3"/>
      <c r="AP380" s="21"/>
      <c r="AQ380" s="3"/>
      <c r="AR380" s="54">
        <v>0</v>
      </c>
      <c r="AS380" s="55">
        <v>0</v>
      </c>
      <c r="AT380" s="56">
        <v>0</v>
      </c>
      <c r="AU380" s="55">
        <v>0</v>
      </c>
      <c r="AV380" s="56">
        <v>0</v>
      </c>
      <c r="AW380" s="55">
        <v>0</v>
      </c>
      <c r="AX380" s="56">
        <v>0</v>
      </c>
      <c r="AY380" s="55">
        <v>0</v>
      </c>
      <c r="AZ380" s="56">
        <v>0</v>
      </c>
      <c r="BA380" s="55">
        <v>0</v>
      </c>
      <c r="BB380" s="56">
        <v>0</v>
      </c>
      <c r="BC380" s="55">
        <v>0</v>
      </c>
      <c r="BD380" s="56">
        <v>0</v>
      </c>
      <c r="BE380" s="55">
        <v>0</v>
      </c>
      <c r="BF380" s="56">
        <v>0</v>
      </c>
      <c r="BG380" s="55">
        <v>0</v>
      </c>
      <c r="BH380" s="56">
        <v>0</v>
      </c>
      <c r="BI380" s="55">
        <v>0</v>
      </c>
      <c r="BJ380" s="56">
        <v>0</v>
      </c>
      <c r="BK380" s="55">
        <v>0</v>
      </c>
      <c r="BL380" s="56">
        <v>0</v>
      </c>
      <c r="BM380" s="55">
        <v>0</v>
      </c>
      <c r="BN380" s="56">
        <v>0</v>
      </c>
      <c r="BO380" s="55">
        <v>0</v>
      </c>
      <c r="BP380" s="56">
        <v>0</v>
      </c>
      <c r="BQ380" s="55">
        <v>0</v>
      </c>
      <c r="BR380" s="56">
        <v>0</v>
      </c>
      <c r="BS380" s="55">
        <v>0</v>
      </c>
      <c r="BT380" s="56">
        <v>0</v>
      </c>
      <c r="BU380" s="55">
        <v>0</v>
      </c>
      <c r="BV380" s="56">
        <v>0</v>
      </c>
      <c r="BW380" s="55">
        <v>0</v>
      </c>
      <c r="BX380" s="56">
        <v>0</v>
      </c>
      <c r="BY380" s="55">
        <v>0</v>
      </c>
      <c r="BZ380" s="56">
        <v>0</v>
      </c>
      <c r="CA380" s="57">
        <v>0</v>
      </c>
      <c r="CB380" s="3"/>
      <c r="CC380" s="32"/>
      <c r="CD380" s="3"/>
      <c r="CE380" s="33"/>
      <c r="CF380" s="3"/>
      <c r="CG380" s="54">
        <v>0</v>
      </c>
      <c r="CH380" s="55">
        <v>0</v>
      </c>
      <c r="CI380" s="56">
        <v>0</v>
      </c>
      <c r="CJ380" s="55">
        <v>0</v>
      </c>
      <c r="CK380" s="56">
        <v>0</v>
      </c>
      <c r="CL380" s="55">
        <v>0</v>
      </c>
      <c r="CM380" s="56">
        <v>0</v>
      </c>
      <c r="CN380" s="55">
        <v>0</v>
      </c>
      <c r="CO380" s="56">
        <v>0</v>
      </c>
      <c r="CP380" s="55">
        <v>0</v>
      </c>
      <c r="CQ380" s="56">
        <v>0</v>
      </c>
      <c r="CR380" s="55">
        <v>0</v>
      </c>
      <c r="CS380" s="56">
        <v>0</v>
      </c>
      <c r="CT380" s="55">
        <v>0</v>
      </c>
      <c r="CU380" s="56">
        <v>0</v>
      </c>
      <c r="CV380" s="55">
        <v>0</v>
      </c>
      <c r="CW380" s="56">
        <v>0</v>
      </c>
      <c r="CX380" s="55">
        <v>0</v>
      </c>
      <c r="CY380" s="56">
        <v>0</v>
      </c>
      <c r="CZ380" s="55">
        <v>0</v>
      </c>
      <c r="DA380" s="56">
        <v>0</v>
      </c>
      <c r="DB380" s="55">
        <v>0</v>
      </c>
      <c r="DC380" s="56">
        <v>0</v>
      </c>
      <c r="DD380" s="55">
        <v>0</v>
      </c>
      <c r="DE380" s="56">
        <v>0</v>
      </c>
      <c r="DF380" s="55">
        <v>0</v>
      </c>
      <c r="DG380" s="56">
        <v>0</v>
      </c>
      <c r="DH380" s="55">
        <v>0</v>
      </c>
      <c r="DI380" s="56">
        <v>0</v>
      </c>
      <c r="DJ380" s="55">
        <v>0</v>
      </c>
      <c r="DK380" s="56">
        <v>0</v>
      </c>
      <c r="DL380" s="55">
        <v>0</v>
      </c>
      <c r="DM380" s="56">
        <v>0</v>
      </c>
      <c r="DN380" s="55">
        <v>0</v>
      </c>
      <c r="DO380" s="56">
        <v>0</v>
      </c>
      <c r="DP380" s="57">
        <v>0</v>
      </c>
      <c r="DQ380" s="3"/>
      <c r="DR380" s="34"/>
      <c r="DS380" s="3"/>
      <c r="DT380" s="54">
        <v>0</v>
      </c>
      <c r="DU380" s="55">
        <v>0</v>
      </c>
      <c r="DV380" s="56">
        <v>0</v>
      </c>
      <c r="DW380" s="55">
        <v>0</v>
      </c>
      <c r="DX380" s="56">
        <v>0</v>
      </c>
      <c r="DY380" s="55">
        <v>0</v>
      </c>
      <c r="DZ380" s="56">
        <v>0</v>
      </c>
      <c r="EA380" s="55">
        <v>0</v>
      </c>
      <c r="EB380" s="56">
        <v>0</v>
      </c>
      <c r="EC380" s="55">
        <v>0</v>
      </c>
      <c r="ED380" s="56">
        <v>0</v>
      </c>
      <c r="EE380" s="55">
        <v>0</v>
      </c>
      <c r="EF380" s="56">
        <v>0</v>
      </c>
      <c r="EG380" s="55">
        <v>0</v>
      </c>
      <c r="EH380" s="56">
        <v>0</v>
      </c>
      <c r="EI380" s="55">
        <v>0</v>
      </c>
      <c r="EJ380" s="56">
        <v>0</v>
      </c>
      <c r="EK380" s="55">
        <v>0</v>
      </c>
      <c r="EL380" s="56">
        <v>0</v>
      </c>
      <c r="EM380" s="55">
        <v>0</v>
      </c>
      <c r="EN380" s="56">
        <v>0</v>
      </c>
      <c r="EO380" s="55">
        <v>0</v>
      </c>
      <c r="EP380" s="56">
        <v>0</v>
      </c>
      <c r="EQ380" s="55">
        <v>0</v>
      </c>
      <c r="ER380" s="56">
        <v>0</v>
      </c>
      <c r="ES380" s="55">
        <v>0</v>
      </c>
      <c r="ET380" s="56">
        <v>0</v>
      </c>
      <c r="EU380" s="55">
        <v>0</v>
      </c>
      <c r="EV380" s="56">
        <v>0</v>
      </c>
      <c r="EW380" s="55">
        <v>0</v>
      </c>
      <c r="EX380" s="56">
        <v>0</v>
      </c>
      <c r="EY380" s="55">
        <v>0</v>
      </c>
      <c r="EZ380" s="56">
        <v>0</v>
      </c>
      <c r="FA380" s="55">
        <v>0</v>
      </c>
      <c r="FB380" s="56">
        <v>0</v>
      </c>
      <c r="FC380" s="57">
        <v>0</v>
      </c>
      <c r="FD380" s="3"/>
      <c r="FE380" s="35"/>
      <c r="FF380" s="3"/>
      <c r="FG380" s="36"/>
      <c r="FI380" s="58" t="b">
        <v>1</v>
      </c>
    </row>
    <row r="381" spans="2:165" hidden="1" outlineLevel="1">
      <c r="B381" s="45">
        <v>362</v>
      </c>
      <c r="C381" s="74" t="s">
        <v>49</v>
      </c>
      <c r="E381" s="47">
        <v>0</v>
      </c>
      <c r="F381" s="48">
        <v>0</v>
      </c>
      <c r="G381" s="49">
        <v>0</v>
      </c>
      <c r="H381" s="48">
        <v>0</v>
      </c>
      <c r="I381" s="49">
        <v>0</v>
      </c>
      <c r="J381" s="48">
        <v>0</v>
      </c>
      <c r="K381" s="49">
        <v>0</v>
      </c>
      <c r="L381" s="48">
        <v>0</v>
      </c>
      <c r="M381" s="49">
        <v>0</v>
      </c>
      <c r="N381" s="48">
        <v>0</v>
      </c>
      <c r="O381" s="49">
        <v>0</v>
      </c>
      <c r="P381" s="48">
        <v>0</v>
      </c>
      <c r="Q381" s="49">
        <v>0</v>
      </c>
      <c r="R381" s="48">
        <v>0</v>
      </c>
      <c r="S381" s="49">
        <v>0</v>
      </c>
      <c r="T381" s="48">
        <v>0</v>
      </c>
      <c r="U381" s="49">
        <v>0</v>
      </c>
      <c r="V381" s="48">
        <v>0</v>
      </c>
      <c r="W381" s="49">
        <v>0</v>
      </c>
      <c r="X381" s="48">
        <v>0</v>
      </c>
      <c r="Y381" s="49">
        <v>0</v>
      </c>
      <c r="Z381" s="48">
        <v>0</v>
      </c>
      <c r="AA381" s="49">
        <v>0</v>
      </c>
      <c r="AB381" s="48">
        <v>0</v>
      </c>
      <c r="AC381" s="49">
        <v>0</v>
      </c>
      <c r="AD381" s="48">
        <v>0</v>
      </c>
      <c r="AE381" s="49">
        <v>0</v>
      </c>
      <c r="AF381" s="48">
        <v>0</v>
      </c>
      <c r="AG381" s="49">
        <v>0</v>
      </c>
      <c r="AH381" s="48">
        <v>0</v>
      </c>
      <c r="AI381" s="49">
        <v>0</v>
      </c>
      <c r="AJ381" s="48">
        <v>0</v>
      </c>
      <c r="AK381" s="49">
        <v>0</v>
      </c>
      <c r="AL381" s="48">
        <v>0</v>
      </c>
      <c r="AM381" s="49">
        <v>0</v>
      </c>
      <c r="AN381" s="50">
        <v>0</v>
      </c>
      <c r="AO381" s="3"/>
      <c r="AP381" s="21"/>
      <c r="AQ381" s="3"/>
      <c r="AR381" s="47">
        <v>0</v>
      </c>
      <c r="AS381" s="48">
        <v>0</v>
      </c>
      <c r="AT381" s="49">
        <v>0</v>
      </c>
      <c r="AU381" s="48">
        <v>0</v>
      </c>
      <c r="AV381" s="49">
        <v>0</v>
      </c>
      <c r="AW381" s="48">
        <v>0</v>
      </c>
      <c r="AX381" s="49">
        <v>0</v>
      </c>
      <c r="AY381" s="48">
        <v>0</v>
      </c>
      <c r="AZ381" s="49">
        <v>0</v>
      </c>
      <c r="BA381" s="48">
        <v>0</v>
      </c>
      <c r="BB381" s="49">
        <v>0</v>
      </c>
      <c r="BC381" s="48">
        <v>0</v>
      </c>
      <c r="BD381" s="49">
        <v>0</v>
      </c>
      <c r="BE381" s="48">
        <v>0</v>
      </c>
      <c r="BF381" s="49">
        <v>0</v>
      </c>
      <c r="BG381" s="48">
        <v>0</v>
      </c>
      <c r="BH381" s="49">
        <v>0</v>
      </c>
      <c r="BI381" s="48">
        <v>0</v>
      </c>
      <c r="BJ381" s="49">
        <v>0</v>
      </c>
      <c r="BK381" s="48">
        <v>0</v>
      </c>
      <c r="BL381" s="49">
        <v>0</v>
      </c>
      <c r="BM381" s="48">
        <v>0</v>
      </c>
      <c r="BN381" s="49">
        <v>0</v>
      </c>
      <c r="BO381" s="48">
        <v>0</v>
      </c>
      <c r="BP381" s="49">
        <v>0</v>
      </c>
      <c r="BQ381" s="48">
        <v>0</v>
      </c>
      <c r="BR381" s="49">
        <v>0</v>
      </c>
      <c r="BS381" s="48">
        <v>0</v>
      </c>
      <c r="BT381" s="49">
        <v>0</v>
      </c>
      <c r="BU381" s="48">
        <v>0</v>
      </c>
      <c r="BV381" s="49">
        <v>0</v>
      </c>
      <c r="BW381" s="48">
        <v>0</v>
      </c>
      <c r="BX381" s="49">
        <v>0</v>
      </c>
      <c r="BY381" s="48">
        <v>0</v>
      </c>
      <c r="BZ381" s="49">
        <v>0</v>
      </c>
      <c r="CA381" s="50">
        <v>0</v>
      </c>
      <c r="CB381" s="3"/>
      <c r="CC381" s="32"/>
      <c r="CD381" s="3"/>
      <c r="CE381" s="33"/>
      <c r="CF381" s="3"/>
      <c r="CG381" s="47">
        <v>0</v>
      </c>
      <c r="CH381" s="48">
        <v>0</v>
      </c>
      <c r="CI381" s="49">
        <v>0</v>
      </c>
      <c r="CJ381" s="48">
        <v>0</v>
      </c>
      <c r="CK381" s="49">
        <v>0</v>
      </c>
      <c r="CL381" s="48">
        <v>0</v>
      </c>
      <c r="CM381" s="49">
        <v>0</v>
      </c>
      <c r="CN381" s="48">
        <v>0</v>
      </c>
      <c r="CO381" s="49">
        <v>0</v>
      </c>
      <c r="CP381" s="48">
        <v>0</v>
      </c>
      <c r="CQ381" s="49">
        <v>0</v>
      </c>
      <c r="CR381" s="48">
        <v>0</v>
      </c>
      <c r="CS381" s="49">
        <v>0</v>
      </c>
      <c r="CT381" s="48">
        <v>0</v>
      </c>
      <c r="CU381" s="49">
        <v>0</v>
      </c>
      <c r="CV381" s="48">
        <v>0</v>
      </c>
      <c r="CW381" s="49">
        <v>0</v>
      </c>
      <c r="CX381" s="48">
        <v>0</v>
      </c>
      <c r="CY381" s="49">
        <v>0</v>
      </c>
      <c r="CZ381" s="48">
        <v>0</v>
      </c>
      <c r="DA381" s="49">
        <v>0</v>
      </c>
      <c r="DB381" s="48">
        <v>0</v>
      </c>
      <c r="DC381" s="49">
        <v>0</v>
      </c>
      <c r="DD381" s="48">
        <v>0</v>
      </c>
      <c r="DE381" s="49">
        <v>0</v>
      </c>
      <c r="DF381" s="48">
        <v>0</v>
      </c>
      <c r="DG381" s="49">
        <v>0</v>
      </c>
      <c r="DH381" s="48">
        <v>0</v>
      </c>
      <c r="DI381" s="49">
        <v>0</v>
      </c>
      <c r="DJ381" s="48">
        <v>0</v>
      </c>
      <c r="DK381" s="49">
        <v>0</v>
      </c>
      <c r="DL381" s="48">
        <v>0</v>
      </c>
      <c r="DM381" s="49">
        <v>0</v>
      </c>
      <c r="DN381" s="48">
        <v>0</v>
      </c>
      <c r="DO381" s="49">
        <v>0</v>
      </c>
      <c r="DP381" s="50">
        <v>0</v>
      </c>
      <c r="DQ381" s="3"/>
      <c r="DR381" s="34"/>
      <c r="DS381" s="3"/>
      <c r="DT381" s="47">
        <v>0</v>
      </c>
      <c r="DU381" s="48">
        <v>0</v>
      </c>
      <c r="DV381" s="49">
        <v>0</v>
      </c>
      <c r="DW381" s="48">
        <v>0</v>
      </c>
      <c r="DX381" s="49">
        <v>0</v>
      </c>
      <c r="DY381" s="48">
        <v>0</v>
      </c>
      <c r="DZ381" s="49">
        <v>0</v>
      </c>
      <c r="EA381" s="48">
        <v>0</v>
      </c>
      <c r="EB381" s="49">
        <v>0</v>
      </c>
      <c r="EC381" s="48">
        <v>0</v>
      </c>
      <c r="ED381" s="49">
        <v>0</v>
      </c>
      <c r="EE381" s="48">
        <v>0</v>
      </c>
      <c r="EF381" s="49">
        <v>0</v>
      </c>
      <c r="EG381" s="48">
        <v>0</v>
      </c>
      <c r="EH381" s="49">
        <v>0</v>
      </c>
      <c r="EI381" s="48">
        <v>0</v>
      </c>
      <c r="EJ381" s="49">
        <v>0</v>
      </c>
      <c r="EK381" s="48">
        <v>0</v>
      </c>
      <c r="EL381" s="49">
        <v>0</v>
      </c>
      <c r="EM381" s="48">
        <v>0</v>
      </c>
      <c r="EN381" s="49">
        <v>0</v>
      </c>
      <c r="EO381" s="48">
        <v>0</v>
      </c>
      <c r="EP381" s="49">
        <v>0</v>
      </c>
      <c r="EQ381" s="48">
        <v>0</v>
      </c>
      <c r="ER381" s="49">
        <v>0</v>
      </c>
      <c r="ES381" s="48">
        <v>0</v>
      </c>
      <c r="ET381" s="49">
        <v>0</v>
      </c>
      <c r="EU381" s="48">
        <v>0</v>
      </c>
      <c r="EV381" s="49">
        <v>0</v>
      </c>
      <c r="EW381" s="48">
        <v>0</v>
      </c>
      <c r="EX381" s="49">
        <v>0</v>
      </c>
      <c r="EY381" s="48">
        <v>0</v>
      </c>
      <c r="EZ381" s="49">
        <v>0</v>
      </c>
      <c r="FA381" s="48">
        <v>0</v>
      </c>
      <c r="FB381" s="49">
        <v>0</v>
      </c>
      <c r="FC381" s="50">
        <v>0</v>
      </c>
      <c r="FD381" s="3"/>
      <c r="FE381" s="35"/>
      <c r="FF381" s="3"/>
      <c r="FG381" s="36"/>
      <c r="FI381" s="51" t="b">
        <v>1</v>
      </c>
    </row>
    <row r="382" spans="2:165" hidden="1" outlineLevel="1">
      <c r="B382" s="52">
        <v>363</v>
      </c>
      <c r="C382" s="73" t="s">
        <v>50</v>
      </c>
      <c r="E382" s="54">
        <v>0</v>
      </c>
      <c r="F382" s="55">
        <v>0</v>
      </c>
      <c r="G382" s="56">
        <v>0</v>
      </c>
      <c r="H382" s="55">
        <v>0</v>
      </c>
      <c r="I382" s="56">
        <v>0</v>
      </c>
      <c r="J382" s="55">
        <v>0</v>
      </c>
      <c r="K382" s="56">
        <v>0</v>
      </c>
      <c r="L382" s="55">
        <v>0</v>
      </c>
      <c r="M382" s="56">
        <v>0</v>
      </c>
      <c r="N382" s="55">
        <v>0</v>
      </c>
      <c r="O382" s="56">
        <v>0</v>
      </c>
      <c r="P382" s="55">
        <v>0</v>
      </c>
      <c r="Q382" s="56">
        <v>0</v>
      </c>
      <c r="R382" s="55">
        <v>0</v>
      </c>
      <c r="S382" s="56">
        <v>0</v>
      </c>
      <c r="T382" s="55">
        <v>0</v>
      </c>
      <c r="U382" s="56">
        <v>0</v>
      </c>
      <c r="V382" s="55">
        <v>0</v>
      </c>
      <c r="W382" s="56">
        <v>0</v>
      </c>
      <c r="X382" s="55">
        <v>0</v>
      </c>
      <c r="Y382" s="56">
        <v>0</v>
      </c>
      <c r="Z382" s="55">
        <v>0</v>
      </c>
      <c r="AA382" s="56">
        <v>0</v>
      </c>
      <c r="AB382" s="55">
        <v>0</v>
      </c>
      <c r="AC382" s="56">
        <v>0</v>
      </c>
      <c r="AD382" s="55">
        <v>0</v>
      </c>
      <c r="AE382" s="56">
        <v>0</v>
      </c>
      <c r="AF382" s="55">
        <v>0</v>
      </c>
      <c r="AG382" s="56">
        <v>0</v>
      </c>
      <c r="AH382" s="55">
        <v>0</v>
      </c>
      <c r="AI382" s="56">
        <v>0</v>
      </c>
      <c r="AJ382" s="55">
        <v>0</v>
      </c>
      <c r="AK382" s="56">
        <v>0</v>
      </c>
      <c r="AL382" s="55">
        <v>0</v>
      </c>
      <c r="AM382" s="56">
        <v>0</v>
      </c>
      <c r="AN382" s="57">
        <v>0</v>
      </c>
      <c r="AO382" s="3"/>
      <c r="AP382" s="21"/>
      <c r="AQ382" s="3"/>
      <c r="AR382" s="54">
        <v>0</v>
      </c>
      <c r="AS382" s="55">
        <v>0</v>
      </c>
      <c r="AT382" s="56">
        <v>0</v>
      </c>
      <c r="AU382" s="55">
        <v>0</v>
      </c>
      <c r="AV382" s="56">
        <v>0</v>
      </c>
      <c r="AW382" s="55">
        <v>0</v>
      </c>
      <c r="AX382" s="56">
        <v>0</v>
      </c>
      <c r="AY382" s="55">
        <v>0</v>
      </c>
      <c r="AZ382" s="56">
        <v>0</v>
      </c>
      <c r="BA382" s="55">
        <v>0</v>
      </c>
      <c r="BB382" s="56">
        <v>0</v>
      </c>
      <c r="BC382" s="55">
        <v>0</v>
      </c>
      <c r="BD382" s="56">
        <v>0</v>
      </c>
      <c r="BE382" s="55">
        <v>0</v>
      </c>
      <c r="BF382" s="56">
        <v>0</v>
      </c>
      <c r="BG382" s="55">
        <v>0</v>
      </c>
      <c r="BH382" s="56">
        <v>0</v>
      </c>
      <c r="BI382" s="55">
        <v>0</v>
      </c>
      <c r="BJ382" s="56">
        <v>0</v>
      </c>
      <c r="BK382" s="55">
        <v>0</v>
      </c>
      <c r="BL382" s="56">
        <v>0</v>
      </c>
      <c r="BM382" s="55">
        <v>0</v>
      </c>
      <c r="BN382" s="56">
        <v>0</v>
      </c>
      <c r="BO382" s="55">
        <v>0</v>
      </c>
      <c r="BP382" s="56">
        <v>0</v>
      </c>
      <c r="BQ382" s="55">
        <v>0</v>
      </c>
      <c r="BR382" s="56">
        <v>0</v>
      </c>
      <c r="BS382" s="55">
        <v>0</v>
      </c>
      <c r="BT382" s="56">
        <v>0</v>
      </c>
      <c r="BU382" s="55">
        <v>0</v>
      </c>
      <c r="BV382" s="56">
        <v>0</v>
      </c>
      <c r="BW382" s="55">
        <v>0</v>
      </c>
      <c r="BX382" s="56">
        <v>0</v>
      </c>
      <c r="BY382" s="55">
        <v>0</v>
      </c>
      <c r="BZ382" s="56">
        <v>0</v>
      </c>
      <c r="CA382" s="57">
        <v>0</v>
      </c>
      <c r="CB382" s="3"/>
      <c r="CC382" s="32"/>
      <c r="CD382" s="3"/>
      <c r="CE382" s="33"/>
      <c r="CF382" s="3"/>
      <c r="CG382" s="54">
        <v>0</v>
      </c>
      <c r="CH382" s="55">
        <v>0</v>
      </c>
      <c r="CI382" s="56">
        <v>0</v>
      </c>
      <c r="CJ382" s="55">
        <v>0</v>
      </c>
      <c r="CK382" s="56">
        <v>0</v>
      </c>
      <c r="CL382" s="55">
        <v>0</v>
      </c>
      <c r="CM382" s="56">
        <v>0</v>
      </c>
      <c r="CN382" s="55">
        <v>0</v>
      </c>
      <c r="CO382" s="56">
        <v>0</v>
      </c>
      <c r="CP382" s="55">
        <v>0</v>
      </c>
      <c r="CQ382" s="56">
        <v>0</v>
      </c>
      <c r="CR382" s="55">
        <v>0</v>
      </c>
      <c r="CS382" s="56">
        <v>0</v>
      </c>
      <c r="CT382" s="55">
        <v>0</v>
      </c>
      <c r="CU382" s="56">
        <v>0</v>
      </c>
      <c r="CV382" s="55">
        <v>0</v>
      </c>
      <c r="CW382" s="56">
        <v>0</v>
      </c>
      <c r="CX382" s="55">
        <v>0</v>
      </c>
      <c r="CY382" s="56">
        <v>0</v>
      </c>
      <c r="CZ382" s="55">
        <v>0</v>
      </c>
      <c r="DA382" s="56">
        <v>0</v>
      </c>
      <c r="DB382" s="55">
        <v>0</v>
      </c>
      <c r="DC382" s="56">
        <v>0</v>
      </c>
      <c r="DD382" s="55">
        <v>0</v>
      </c>
      <c r="DE382" s="56">
        <v>0</v>
      </c>
      <c r="DF382" s="55">
        <v>0</v>
      </c>
      <c r="DG382" s="56">
        <v>0</v>
      </c>
      <c r="DH382" s="55">
        <v>0</v>
      </c>
      <c r="DI382" s="56">
        <v>0</v>
      </c>
      <c r="DJ382" s="55">
        <v>0</v>
      </c>
      <c r="DK382" s="56">
        <v>0</v>
      </c>
      <c r="DL382" s="55">
        <v>0</v>
      </c>
      <c r="DM382" s="56">
        <v>0</v>
      </c>
      <c r="DN382" s="55">
        <v>0</v>
      </c>
      <c r="DO382" s="56">
        <v>0</v>
      </c>
      <c r="DP382" s="57">
        <v>0</v>
      </c>
      <c r="DQ382" s="3"/>
      <c r="DR382" s="34"/>
      <c r="DS382" s="3"/>
      <c r="DT382" s="54">
        <v>0</v>
      </c>
      <c r="DU382" s="55">
        <v>0</v>
      </c>
      <c r="DV382" s="56">
        <v>0</v>
      </c>
      <c r="DW382" s="55">
        <v>0</v>
      </c>
      <c r="DX382" s="56">
        <v>0</v>
      </c>
      <c r="DY382" s="55">
        <v>0</v>
      </c>
      <c r="DZ382" s="56">
        <v>0</v>
      </c>
      <c r="EA382" s="55">
        <v>0</v>
      </c>
      <c r="EB382" s="56">
        <v>0</v>
      </c>
      <c r="EC382" s="55">
        <v>0</v>
      </c>
      <c r="ED382" s="56">
        <v>0</v>
      </c>
      <c r="EE382" s="55">
        <v>0</v>
      </c>
      <c r="EF382" s="56">
        <v>0</v>
      </c>
      <c r="EG382" s="55">
        <v>0</v>
      </c>
      <c r="EH382" s="56">
        <v>0</v>
      </c>
      <c r="EI382" s="55">
        <v>0</v>
      </c>
      <c r="EJ382" s="56">
        <v>0</v>
      </c>
      <c r="EK382" s="55">
        <v>0</v>
      </c>
      <c r="EL382" s="56">
        <v>0</v>
      </c>
      <c r="EM382" s="55">
        <v>0</v>
      </c>
      <c r="EN382" s="56">
        <v>0</v>
      </c>
      <c r="EO382" s="55">
        <v>0</v>
      </c>
      <c r="EP382" s="56">
        <v>0</v>
      </c>
      <c r="EQ382" s="55">
        <v>0</v>
      </c>
      <c r="ER382" s="56">
        <v>0</v>
      </c>
      <c r="ES382" s="55">
        <v>0</v>
      </c>
      <c r="ET382" s="56">
        <v>0</v>
      </c>
      <c r="EU382" s="55">
        <v>0</v>
      </c>
      <c r="EV382" s="56">
        <v>0</v>
      </c>
      <c r="EW382" s="55">
        <v>0</v>
      </c>
      <c r="EX382" s="56">
        <v>0</v>
      </c>
      <c r="EY382" s="55">
        <v>0</v>
      </c>
      <c r="EZ382" s="56">
        <v>0</v>
      </c>
      <c r="FA382" s="55">
        <v>0</v>
      </c>
      <c r="FB382" s="56">
        <v>0</v>
      </c>
      <c r="FC382" s="57">
        <v>0</v>
      </c>
      <c r="FD382" s="3"/>
      <c r="FE382" s="35"/>
      <c r="FF382" s="3"/>
      <c r="FG382" s="36"/>
      <c r="FI382" s="58" t="b">
        <v>1</v>
      </c>
    </row>
    <row r="383" spans="2:165" hidden="1" outlineLevel="1">
      <c r="B383" s="45">
        <v>364</v>
      </c>
      <c r="C383" s="74" t="s">
        <v>51</v>
      </c>
      <c r="E383" s="47">
        <v>0</v>
      </c>
      <c r="F383" s="48">
        <v>0</v>
      </c>
      <c r="G383" s="49">
        <v>0</v>
      </c>
      <c r="H383" s="48">
        <v>0</v>
      </c>
      <c r="I383" s="49">
        <v>0</v>
      </c>
      <c r="J383" s="48">
        <v>0</v>
      </c>
      <c r="K383" s="49">
        <v>0</v>
      </c>
      <c r="L383" s="48">
        <v>0</v>
      </c>
      <c r="M383" s="49">
        <v>0</v>
      </c>
      <c r="N383" s="48">
        <v>0</v>
      </c>
      <c r="O383" s="49">
        <v>0</v>
      </c>
      <c r="P383" s="48">
        <v>0</v>
      </c>
      <c r="Q383" s="49">
        <v>0</v>
      </c>
      <c r="R383" s="48">
        <v>0</v>
      </c>
      <c r="S383" s="49">
        <v>0</v>
      </c>
      <c r="T383" s="48">
        <v>0</v>
      </c>
      <c r="U383" s="49">
        <v>0</v>
      </c>
      <c r="V383" s="48">
        <v>0</v>
      </c>
      <c r="W383" s="49">
        <v>0</v>
      </c>
      <c r="X383" s="48">
        <v>0</v>
      </c>
      <c r="Y383" s="49">
        <v>0</v>
      </c>
      <c r="Z383" s="48">
        <v>0</v>
      </c>
      <c r="AA383" s="49">
        <v>0</v>
      </c>
      <c r="AB383" s="48">
        <v>0</v>
      </c>
      <c r="AC383" s="49">
        <v>0</v>
      </c>
      <c r="AD383" s="48">
        <v>0</v>
      </c>
      <c r="AE383" s="49">
        <v>0</v>
      </c>
      <c r="AF383" s="48">
        <v>0</v>
      </c>
      <c r="AG383" s="49">
        <v>0</v>
      </c>
      <c r="AH383" s="48">
        <v>0</v>
      </c>
      <c r="AI383" s="49">
        <v>0</v>
      </c>
      <c r="AJ383" s="48">
        <v>0</v>
      </c>
      <c r="AK383" s="49">
        <v>0</v>
      </c>
      <c r="AL383" s="48">
        <v>0</v>
      </c>
      <c r="AM383" s="49">
        <v>0</v>
      </c>
      <c r="AN383" s="50">
        <v>0</v>
      </c>
      <c r="AO383" s="3"/>
      <c r="AP383" s="21"/>
      <c r="AQ383" s="3"/>
      <c r="AR383" s="47">
        <v>0</v>
      </c>
      <c r="AS383" s="48">
        <v>0</v>
      </c>
      <c r="AT383" s="49">
        <v>0</v>
      </c>
      <c r="AU383" s="48">
        <v>0</v>
      </c>
      <c r="AV383" s="49">
        <v>0</v>
      </c>
      <c r="AW383" s="48">
        <v>0</v>
      </c>
      <c r="AX383" s="49">
        <v>0</v>
      </c>
      <c r="AY383" s="48">
        <v>0</v>
      </c>
      <c r="AZ383" s="49">
        <v>0</v>
      </c>
      <c r="BA383" s="48">
        <v>0</v>
      </c>
      <c r="BB383" s="49">
        <v>0</v>
      </c>
      <c r="BC383" s="48">
        <v>0</v>
      </c>
      <c r="BD383" s="49">
        <v>0</v>
      </c>
      <c r="BE383" s="48">
        <v>0</v>
      </c>
      <c r="BF383" s="49">
        <v>0</v>
      </c>
      <c r="BG383" s="48">
        <v>0</v>
      </c>
      <c r="BH383" s="49">
        <v>0</v>
      </c>
      <c r="BI383" s="48">
        <v>0</v>
      </c>
      <c r="BJ383" s="49">
        <v>0</v>
      </c>
      <c r="BK383" s="48">
        <v>0</v>
      </c>
      <c r="BL383" s="49">
        <v>0</v>
      </c>
      <c r="BM383" s="48">
        <v>0</v>
      </c>
      <c r="BN383" s="49">
        <v>0</v>
      </c>
      <c r="BO383" s="48">
        <v>0</v>
      </c>
      <c r="BP383" s="49">
        <v>0</v>
      </c>
      <c r="BQ383" s="48">
        <v>0</v>
      </c>
      <c r="BR383" s="49">
        <v>0</v>
      </c>
      <c r="BS383" s="48">
        <v>0</v>
      </c>
      <c r="BT383" s="49">
        <v>0</v>
      </c>
      <c r="BU383" s="48">
        <v>0</v>
      </c>
      <c r="BV383" s="49">
        <v>0</v>
      </c>
      <c r="BW383" s="48">
        <v>0</v>
      </c>
      <c r="BX383" s="49">
        <v>0</v>
      </c>
      <c r="BY383" s="48">
        <v>0</v>
      </c>
      <c r="BZ383" s="49">
        <v>0</v>
      </c>
      <c r="CA383" s="50">
        <v>0</v>
      </c>
      <c r="CB383" s="3"/>
      <c r="CC383" s="32"/>
      <c r="CD383" s="3"/>
      <c r="CE383" s="33"/>
      <c r="CF383" s="3"/>
      <c r="CG383" s="47">
        <v>0</v>
      </c>
      <c r="CH383" s="48">
        <v>0</v>
      </c>
      <c r="CI383" s="49">
        <v>0</v>
      </c>
      <c r="CJ383" s="48">
        <v>0</v>
      </c>
      <c r="CK383" s="49">
        <v>0</v>
      </c>
      <c r="CL383" s="48">
        <v>0</v>
      </c>
      <c r="CM383" s="49">
        <v>0</v>
      </c>
      <c r="CN383" s="48">
        <v>0</v>
      </c>
      <c r="CO383" s="49">
        <v>0</v>
      </c>
      <c r="CP383" s="48">
        <v>0</v>
      </c>
      <c r="CQ383" s="49">
        <v>0</v>
      </c>
      <c r="CR383" s="48">
        <v>0</v>
      </c>
      <c r="CS383" s="49">
        <v>0</v>
      </c>
      <c r="CT383" s="48">
        <v>0</v>
      </c>
      <c r="CU383" s="49">
        <v>0</v>
      </c>
      <c r="CV383" s="48">
        <v>0</v>
      </c>
      <c r="CW383" s="49">
        <v>0</v>
      </c>
      <c r="CX383" s="48">
        <v>0</v>
      </c>
      <c r="CY383" s="49">
        <v>0</v>
      </c>
      <c r="CZ383" s="48">
        <v>0</v>
      </c>
      <c r="DA383" s="49">
        <v>0</v>
      </c>
      <c r="DB383" s="48">
        <v>0</v>
      </c>
      <c r="DC383" s="49">
        <v>0</v>
      </c>
      <c r="DD383" s="48">
        <v>0</v>
      </c>
      <c r="DE383" s="49">
        <v>0</v>
      </c>
      <c r="DF383" s="48">
        <v>0</v>
      </c>
      <c r="DG383" s="49">
        <v>0</v>
      </c>
      <c r="DH383" s="48">
        <v>0</v>
      </c>
      <c r="DI383" s="49">
        <v>0</v>
      </c>
      <c r="DJ383" s="48">
        <v>0</v>
      </c>
      <c r="DK383" s="49">
        <v>0</v>
      </c>
      <c r="DL383" s="48">
        <v>0</v>
      </c>
      <c r="DM383" s="49">
        <v>0</v>
      </c>
      <c r="DN383" s="48">
        <v>0</v>
      </c>
      <c r="DO383" s="49">
        <v>0</v>
      </c>
      <c r="DP383" s="50">
        <v>0</v>
      </c>
      <c r="DQ383" s="3"/>
      <c r="DR383" s="34"/>
      <c r="DS383" s="3"/>
      <c r="DT383" s="47">
        <v>0</v>
      </c>
      <c r="DU383" s="48">
        <v>0</v>
      </c>
      <c r="DV383" s="49">
        <v>0</v>
      </c>
      <c r="DW383" s="48">
        <v>0</v>
      </c>
      <c r="DX383" s="49">
        <v>0</v>
      </c>
      <c r="DY383" s="48">
        <v>0</v>
      </c>
      <c r="DZ383" s="49">
        <v>0</v>
      </c>
      <c r="EA383" s="48">
        <v>0</v>
      </c>
      <c r="EB383" s="49">
        <v>0</v>
      </c>
      <c r="EC383" s="48">
        <v>0</v>
      </c>
      <c r="ED383" s="49">
        <v>0</v>
      </c>
      <c r="EE383" s="48">
        <v>0</v>
      </c>
      <c r="EF383" s="49">
        <v>0</v>
      </c>
      <c r="EG383" s="48">
        <v>0</v>
      </c>
      <c r="EH383" s="49">
        <v>0</v>
      </c>
      <c r="EI383" s="48">
        <v>0</v>
      </c>
      <c r="EJ383" s="49">
        <v>0</v>
      </c>
      <c r="EK383" s="48">
        <v>0</v>
      </c>
      <c r="EL383" s="49">
        <v>0</v>
      </c>
      <c r="EM383" s="48">
        <v>0</v>
      </c>
      <c r="EN383" s="49">
        <v>0</v>
      </c>
      <c r="EO383" s="48">
        <v>0</v>
      </c>
      <c r="EP383" s="49">
        <v>0</v>
      </c>
      <c r="EQ383" s="48">
        <v>0</v>
      </c>
      <c r="ER383" s="49">
        <v>0</v>
      </c>
      <c r="ES383" s="48">
        <v>0</v>
      </c>
      <c r="ET383" s="49">
        <v>0</v>
      </c>
      <c r="EU383" s="48">
        <v>0</v>
      </c>
      <c r="EV383" s="49">
        <v>0</v>
      </c>
      <c r="EW383" s="48">
        <v>0</v>
      </c>
      <c r="EX383" s="49">
        <v>0</v>
      </c>
      <c r="EY383" s="48">
        <v>0</v>
      </c>
      <c r="EZ383" s="49">
        <v>0</v>
      </c>
      <c r="FA383" s="48">
        <v>0</v>
      </c>
      <c r="FB383" s="49">
        <v>0</v>
      </c>
      <c r="FC383" s="50">
        <v>0</v>
      </c>
      <c r="FD383" s="3"/>
      <c r="FE383" s="35"/>
      <c r="FF383" s="3"/>
      <c r="FG383" s="36"/>
      <c r="FI383" s="51" t="b">
        <v>1</v>
      </c>
    </row>
    <row r="384" spans="2:165" hidden="1" outlineLevel="1">
      <c r="B384" s="52">
        <v>365</v>
      </c>
      <c r="C384" s="73" t="s">
        <v>52</v>
      </c>
      <c r="E384" s="54">
        <v>0</v>
      </c>
      <c r="F384" s="55">
        <v>0</v>
      </c>
      <c r="G384" s="56">
        <v>0</v>
      </c>
      <c r="H384" s="55">
        <v>0</v>
      </c>
      <c r="I384" s="56">
        <v>0</v>
      </c>
      <c r="J384" s="55">
        <v>0</v>
      </c>
      <c r="K384" s="56">
        <v>0</v>
      </c>
      <c r="L384" s="55">
        <v>0</v>
      </c>
      <c r="M384" s="56">
        <v>0</v>
      </c>
      <c r="N384" s="55">
        <v>0</v>
      </c>
      <c r="O384" s="56">
        <v>0</v>
      </c>
      <c r="P384" s="55">
        <v>0</v>
      </c>
      <c r="Q384" s="56">
        <v>0</v>
      </c>
      <c r="R384" s="55">
        <v>0</v>
      </c>
      <c r="S384" s="56">
        <v>0</v>
      </c>
      <c r="T384" s="55">
        <v>0</v>
      </c>
      <c r="U384" s="56">
        <v>0</v>
      </c>
      <c r="V384" s="55">
        <v>0</v>
      </c>
      <c r="W384" s="56">
        <v>0</v>
      </c>
      <c r="X384" s="55">
        <v>0</v>
      </c>
      <c r="Y384" s="56">
        <v>0</v>
      </c>
      <c r="Z384" s="55">
        <v>0</v>
      </c>
      <c r="AA384" s="56">
        <v>0</v>
      </c>
      <c r="AB384" s="55">
        <v>0</v>
      </c>
      <c r="AC384" s="56">
        <v>0</v>
      </c>
      <c r="AD384" s="55">
        <v>0</v>
      </c>
      <c r="AE384" s="56">
        <v>0</v>
      </c>
      <c r="AF384" s="55">
        <v>0</v>
      </c>
      <c r="AG384" s="56">
        <v>0</v>
      </c>
      <c r="AH384" s="55">
        <v>0</v>
      </c>
      <c r="AI384" s="56">
        <v>0</v>
      </c>
      <c r="AJ384" s="55">
        <v>0</v>
      </c>
      <c r="AK384" s="56">
        <v>0</v>
      </c>
      <c r="AL384" s="55">
        <v>0</v>
      </c>
      <c r="AM384" s="56">
        <v>0</v>
      </c>
      <c r="AN384" s="57">
        <v>0</v>
      </c>
      <c r="AO384" s="3"/>
      <c r="AP384" s="21"/>
      <c r="AQ384" s="3"/>
      <c r="AR384" s="54">
        <v>0</v>
      </c>
      <c r="AS384" s="55">
        <v>0</v>
      </c>
      <c r="AT384" s="56">
        <v>0</v>
      </c>
      <c r="AU384" s="55">
        <v>0</v>
      </c>
      <c r="AV384" s="56">
        <v>0</v>
      </c>
      <c r="AW384" s="55">
        <v>0</v>
      </c>
      <c r="AX384" s="56">
        <v>0</v>
      </c>
      <c r="AY384" s="55">
        <v>0</v>
      </c>
      <c r="AZ384" s="56">
        <v>0</v>
      </c>
      <c r="BA384" s="55">
        <v>0</v>
      </c>
      <c r="BB384" s="56">
        <v>0</v>
      </c>
      <c r="BC384" s="55">
        <v>0</v>
      </c>
      <c r="BD384" s="56">
        <v>0</v>
      </c>
      <c r="BE384" s="55">
        <v>0</v>
      </c>
      <c r="BF384" s="56">
        <v>0</v>
      </c>
      <c r="BG384" s="55">
        <v>0</v>
      </c>
      <c r="BH384" s="56">
        <v>0</v>
      </c>
      <c r="BI384" s="55">
        <v>0</v>
      </c>
      <c r="BJ384" s="56">
        <v>0</v>
      </c>
      <c r="BK384" s="55">
        <v>0</v>
      </c>
      <c r="BL384" s="56">
        <v>0</v>
      </c>
      <c r="BM384" s="55">
        <v>0</v>
      </c>
      <c r="BN384" s="56">
        <v>0</v>
      </c>
      <c r="BO384" s="55">
        <v>0</v>
      </c>
      <c r="BP384" s="56">
        <v>0</v>
      </c>
      <c r="BQ384" s="55">
        <v>0</v>
      </c>
      <c r="BR384" s="56">
        <v>0</v>
      </c>
      <c r="BS384" s="55">
        <v>0</v>
      </c>
      <c r="BT384" s="56">
        <v>0</v>
      </c>
      <c r="BU384" s="55">
        <v>0</v>
      </c>
      <c r="BV384" s="56">
        <v>0</v>
      </c>
      <c r="BW384" s="55">
        <v>0</v>
      </c>
      <c r="BX384" s="56">
        <v>0</v>
      </c>
      <c r="BY384" s="55">
        <v>0</v>
      </c>
      <c r="BZ384" s="56">
        <v>0</v>
      </c>
      <c r="CA384" s="57">
        <v>0</v>
      </c>
      <c r="CB384" s="3"/>
      <c r="CC384" s="32"/>
      <c r="CD384" s="3"/>
      <c r="CE384" s="33"/>
      <c r="CF384" s="3"/>
      <c r="CG384" s="54">
        <v>0</v>
      </c>
      <c r="CH384" s="55">
        <v>0</v>
      </c>
      <c r="CI384" s="56">
        <v>0</v>
      </c>
      <c r="CJ384" s="55">
        <v>0</v>
      </c>
      <c r="CK384" s="56">
        <v>0</v>
      </c>
      <c r="CL384" s="55">
        <v>0</v>
      </c>
      <c r="CM384" s="56">
        <v>0</v>
      </c>
      <c r="CN384" s="55">
        <v>0</v>
      </c>
      <c r="CO384" s="56">
        <v>0</v>
      </c>
      <c r="CP384" s="55">
        <v>0</v>
      </c>
      <c r="CQ384" s="56">
        <v>0</v>
      </c>
      <c r="CR384" s="55">
        <v>0</v>
      </c>
      <c r="CS384" s="56">
        <v>0</v>
      </c>
      <c r="CT384" s="55">
        <v>0</v>
      </c>
      <c r="CU384" s="56">
        <v>0</v>
      </c>
      <c r="CV384" s="55">
        <v>0</v>
      </c>
      <c r="CW384" s="56">
        <v>0</v>
      </c>
      <c r="CX384" s="55">
        <v>0</v>
      </c>
      <c r="CY384" s="56">
        <v>0</v>
      </c>
      <c r="CZ384" s="55">
        <v>0</v>
      </c>
      <c r="DA384" s="56">
        <v>0</v>
      </c>
      <c r="DB384" s="55">
        <v>0</v>
      </c>
      <c r="DC384" s="56">
        <v>0</v>
      </c>
      <c r="DD384" s="55">
        <v>0</v>
      </c>
      <c r="DE384" s="56">
        <v>0</v>
      </c>
      <c r="DF384" s="55">
        <v>0</v>
      </c>
      <c r="DG384" s="56">
        <v>0</v>
      </c>
      <c r="DH384" s="55">
        <v>0</v>
      </c>
      <c r="DI384" s="56">
        <v>0</v>
      </c>
      <c r="DJ384" s="55">
        <v>0</v>
      </c>
      <c r="DK384" s="56">
        <v>0</v>
      </c>
      <c r="DL384" s="55">
        <v>0</v>
      </c>
      <c r="DM384" s="56">
        <v>0</v>
      </c>
      <c r="DN384" s="55">
        <v>0</v>
      </c>
      <c r="DO384" s="56">
        <v>0</v>
      </c>
      <c r="DP384" s="57">
        <v>0</v>
      </c>
      <c r="DQ384" s="3"/>
      <c r="DR384" s="34"/>
      <c r="DS384" s="3"/>
      <c r="DT384" s="54">
        <v>0</v>
      </c>
      <c r="DU384" s="55">
        <v>0</v>
      </c>
      <c r="DV384" s="56">
        <v>0</v>
      </c>
      <c r="DW384" s="55">
        <v>0</v>
      </c>
      <c r="DX384" s="56">
        <v>0</v>
      </c>
      <c r="DY384" s="55">
        <v>0</v>
      </c>
      <c r="DZ384" s="56">
        <v>0</v>
      </c>
      <c r="EA384" s="55">
        <v>0</v>
      </c>
      <c r="EB384" s="56">
        <v>0</v>
      </c>
      <c r="EC384" s="55">
        <v>0</v>
      </c>
      <c r="ED384" s="56">
        <v>0</v>
      </c>
      <c r="EE384" s="55">
        <v>0</v>
      </c>
      <c r="EF384" s="56">
        <v>0</v>
      </c>
      <c r="EG384" s="55">
        <v>0</v>
      </c>
      <c r="EH384" s="56">
        <v>0</v>
      </c>
      <c r="EI384" s="55">
        <v>0</v>
      </c>
      <c r="EJ384" s="56">
        <v>0</v>
      </c>
      <c r="EK384" s="55">
        <v>0</v>
      </c>
      <c r="EL384" s="56">
        <v>0</v>
      </c>
      <c r="EM384" s="55">
        <v>0</v>
      </c>
      <c r="EN384" s="56">
        <v>0</v>
      </c>
      <c r="EO384" s="55">
        <v>0</v>
      </c>
      <c r="EP384" s="56">
        <v>0</v>
      </c>
      <c r="EQ384" s="55">
        <v>0</v>
      </c>
      <c r="ER384" s="56">
        <v>0</v>
      </c>
      <c r="ES384" s="55">
        <v>0</v>
      </c>
      <c r="ET384" s="56">
        <v>0</v>
      </c>
      <c r="EU384" s="55">
        <v>0</v>
      </c>
      <c r="EV384" s="56">
        <v>0</v>
      </c>
      <c r="EW384" s="55">
        <v>0</v>
      </c>
      <c r="EX384" s="56">
        <v>0</v>
      </c>
      <c r="EY384" s="55">
        <v>0</v>
      </c>
      <c r="EZ384" s="56">
        <v>0</v>
      </c>
      <c r="FA384" s="55">
        <v>0</v>
      </c>
      <c r="FB384" s="56">
        <v>0</v>
      </c>
      <c r="FC384" s="57">
        <v>0</v>
      </c>
      <c r="FD384" s="3"/>
      <c r="FE384" s="35"/>
      <c r="FF384" s="3"/>
      <c r="FG384" s="36"/>
      <c r="FI384" s="58" t="b">
        <v>1</v>
      </c>
    </row>
    <row r="385" spans="2:165" hidden="1" outlineLevel="1">
      <c r="B385" s="45">
        <v>366</v>
      </c>
      <c r="C385" s="74" t="s">
        <v>53</v>
      </c>
      <c r="E385" s="47">
        <v>0</v>
      </c>
      <c r="F385" s="48">
        <v>0</v>
      </c>
      <c r="G385" s="49">
        <v>0</v>
      </c>
      <c r="H385" s="48">
        <v>0</v>
      </c>
      <c r="I385" s="49">
        <v>0</v>
      </c>
      <c r="J385" s="48">
        <v>0</v>
      </c>
      <c r="K385" s="49">
        <v>0</v>
      </c>
      <c r="L385" s="48">
        <v>0</v>
      </c>
      <c r="M385" s="49">
        <v>0</v>
      </c>
      <c r="N385" s="48">
        <v>0</v>
      </c>
      <c r="O385" s="49">
        <v>0</v>
      </c>
      <c r="P385" s="48">
        <v>0</v>
      </c>
      <c r="Q385" s="49">
        <v>0</v>
      </c>
      <c r="R385" s="48">
        <v>0</v>
      </c>
      <c r="S385" s="49">
        <v>0</v>
      </c>
      <c r="T385" s="48">
        <v>0</v>
      </c>
      <c r="U385" s="49">
        <v>0</v>
      </c>
      <c r="V385" s="48">
        <v>0</v>
      </c>
      <c r="W385" s="49">
        <v>0</v>
      </c>
      <c r="X385" s="48">
        <v>0</v>
      </c>
      <c r="Y385" s="49">
        <v>0</v>
      </c>
      <c r="Z385" s="48">
        <v>0</v>
      </c>
      <c r="AA385" s="49">
        <v>0</v>
      </c>
      <c r="AB385" s="48">
        <v>0</v>
      </c>
      <c r="AC385" s="49">
        <v>0</v>
      </c>
      <c r="AD385" s="48">
        <v>0</v>
      </c>
      <c r="AE385" s="49">
        <v>0</v>
      </c>
      <c r="AF385" s="48">
        <v>0</v>
      </c>
      <c r="AG385" s="49">
        <v>0</v>
      </c>
      <c r="AH385" s="48">
        <v>0</v>
      </c>
      <c r="AI385" s="49">
        <v>0</v>
      </c>
      <c r="AJ385" s="48">
        <v>0</v>
      </c>
      <c r="AK385" s="49">
        <v>0</v>
      </c>
      <c r="AL385" s="48">
        <v>0</v>
      </c>
      <c r="AM385" s="49">
        <v>0</v>
      </c>
      <c r="AN385" s="50">
        <v>0</v>
      </c>
      <c r="AO385" s="3"/>
      <c r="AP385" s="21"/>
      <c r="AQ385" s="3"/>
      <c r="AR385" s="47">
        <v>0</v>
      </c>
      <c r="AS385" s="48">
        <v>0</v>
      </c>
      <c r="AT385" s="49">
        <v>0</v>
      </c>
      <c r="AU385" s="48">
        <v>0</v>
      </c>
      <c r="AV385" s="49">
        <v>0</v>
      </c>
      <c r="AW385" s="48">
        <v>0</v>
      </c>
      <c r="AX385" s="49">
        <v>0</v>
      </c>
      <c r="AY385" s="48">
        <v>0</v>
      </c>
      <c r="AZ385" s="49">
        <v>0</v>
      </c>
      <c r="BA385" s="48">
        <v>0</v>
      </c>
      <c r="BB385" s="49">
        <v>0</v>
      </c>
      <c r="BC385" s="48">
        <v>0</v>
      </c>
      <c r="BD385" s="49">
        <v>0</v>
      </c>
      <c r="BE385" s="48">
        <v>0</v>
      </c>
      <c r="BF385" s="49">
        <v>0</v>
      </c>
      <c r="BG385" s="48">
        <v>0</v>
      </c>
      <c r="BH385" s="49">
        <v>0</v>
      </c>
      <c r="BI385" s="48">
        <v>0</v>
      </c>
      <c r="BJ385" s="49">
        <v>0</v>
      </c>
      <c r="BK385" s="48">
        <v>0</v>
      </c>
      <c r="BL385" s="49">
        <v>0</v>
      </c>
      <c r="BM385" s="48">
        <v>0</v>
      </c>
      <c r="BN385" s="49">
        <v>0</v>
      </c>
      <c r="BO385" s="48">
        <v>0</v>
      </c>
      <c r="BP385" s="49">
        <v>0</v>
      </c>
      <c r="BQ385" s="48">
        <v>0</v>
      </c>
      <c r="BR385" s="49">
        <v>0</v>
      </c>
      <c r="BS385" s="48">
        <v>0</v>
      </c>
      <c r="BT385" s="49">
        <v>0</v>
      </c>
      <c r="BU385" s="48">
        <v>0</v>
      </c>
      <c r="BV385" s="49">
        <v>0</v>
      </c>
      <c r="BW385" s="48">
        <v>0</v>
      </c>
      <c r="BX385" s="49">
        <v>0</v>
      </c>
      <c r="BY385" s="48">
        <v>0</v>
      </c>
      <c r="BZ385" s="49">
        <v>0</v>
      </c>
      <c r="CA385" s="50">
        <v>0</v>
      </c>
      <c r="CB385" s="3"/>
      <c r="CC385" s="32"/>
      <c r="CD385" s="3"/>
      <c r="CE385" s="33"/>
      <c r="CF385" s="3"/>
      <c r="CG385" s="47">
        <v>0</v>
      </c>
      <c r="CH385" s="48">
        <v>0</v>
      </c>
      <c r="CI385" s="49">
        <v>0</v>
      </c>
      <c r="CJ385" s="48">
        <v>0</v>
      </c>
      <c r="CK385" s="49">
        <v>0</v>
      </c>
      <c r="CL385" s="48">
        <v>0</v>
      </c>
      <c r="CM385" s="49">
        <v>0</v>
      </c>
      <c r="CN385" s="48">
        <v>0</v>
      </c>
      <c r="CO385" s="49">
        <v>0</v>
      </c>
      <c r="CP385" s="48">
        <v>0</v>
      </c>
      <c r="CQ385" s="49">
        <v>0</v>
      </c>
      <c r="CR385" s="48">
        <v>0</v>
      </c>
      <c r="CS385" s="49">
        <v>0</v>
      </c>
      <c r="CT385" s="48">
        <v>0</v>
      </c>
      <c r="CU385" s="49">
        <v>0</v>
      </c>
      <c r="CV385" s="48">
        <v>0</v>
      </c>
      <c r="CW385" s="49">
        <v>0</v>
      </c>
      <c r="CX385" s="48">
        <v>0</v>
      </c>
      <c r="CY385" s="49">
        <v>0</v>
      </c>
      <c r="CZ385" s="48">
        <v>0</v>
      </c>
      <c r="DA385" s="49">
        <v>0</v>
      </c>
      <c r="DB385" s="48">
        <v>0</v>
      </c>
      <c r="DC385" s="49">
        <v>0</v>
      </c>
      <c r="DD385" s="48">
        <v>0</v>
      </c>
      <c r="DE385" s="49">
        <v>0</v>
      </c>
      <c r="DF385" s="48">
        <v>0</v>
      </c>
      <c r="DG385" s="49">
        <v>0</v>
      </c>
      <c r="DH385" s="48">
        <v>0</v>
      </c>
      <c r="DI385" s="49">
        <v>0</v>
      </c>
      <c r="DJ385" s="48">
        <v>0</v>
      </c>
      <c r="DK385" s="49">
        <v>0</v>
      </c>
      <c r="DL385" s="48">
        <v>0</v>
      </c>
      <c r="DM385" s="49">
        <v>0</v>
      </c>
      <c r="DN385" s="48">
        <v>0</v>
      </c>
      <c r="DO385" s="49">
        <v>0</v>
      </c>
      <c r="DP385" s="50">
        <v>0</v>
      </c>
      <c r="DQ385" s="3"/>
      <c r="DR385" s="34"/>
      <c r="DS385" s="3"/>
      <c r="DT385" s="47">
        <v>0</v>
      </c>
      <c r="DU385" s="48">
        <v>0</v>
      </c>
      <c r="DV385" s="49">
        <v>0</v>
      </c>
      <c r="DW385" s="48">
        <v>0</v>
      </c>
      <c r="DX385" s="49">
        <v>0</v>
      </c>
      <c r="DY385" s="48">
        <v>0</v>
      </c>
      <c r="DZ385" s="49">
        <v>0</v>
      </c>
      <c r="EA385" s="48">
        <v>0</v>
      </c>
      <c r="EB385" s="49">
        <v>0</v>
      </c>
      <c r="EC385" s="48">
        <v>0</v>
      </c>
      <c r="ED385" s="49">
        <v>0</v>
      </c>
      <c r="EE385" s="48">
        <v>0</v>
      </c>
      <c r="EF385" s="49">
        <v>0</v>
      </c>
      <c r="EG385" s="48">
        <v>0</v>
      </c>
      <c r="EH385" s="49">
        <v>0</v>
      </c>
      <c r="EI385" s="48">
        <v>0</v>
      </c>
      <c r="EJ385" s="49">
        <v>0</v>
      </c>
      <c r="EK385" s="48">
        <v>0</v>
      </c>
      <c r="EL385" s="49">
        <v>0</v>
      </c>
      <c r="EM385" s="48">
        <v>0</v>
      </c>
      <c r="EN385" s="49">
        <v>0</v>
      </c>
      <c r="EO385" s="48">
        <v>0</v>
      </c>
      <c r="EP385" s="49">
        <v>0</v>
      </c>
      <c r="EQ385" s="48">
        <v>0</v>
      </c>
      <c r="ER385" s="49">
        <v>0</v>
      </c>
      <c r="ES385" s="48">
        <v>0</v>
      </c>
      <c r="ET385" s="49">
        <v>0</v>
      </c>
      <c r="EU385" s="48">
        <v>0</v>
      </c>
      <c r="EV385" s="49">
        <v>0</v>
      </c>
      <c r="EW385" s="48">
        <v>0</v>
      </c>
      <c r="EX385" s="49">
        <v>0</v>
      </c>
      <c r="EY385" s="48">
        <v>0</v>
      </c>
      <c r="EZ385" s="49">
        <v>0</v>
      </c>
      <c r="FA385" s="48">
        <v>0</v>
      </c>
      <c r="FB385" s="49">
        <v>0</v>
      </c>
      <c r="FC385" s="50">
        <v>0</v>
      </c>
      <c r="FD385" s="3"/>
      <c r="FE385" s="35"/>
      <c r="FF385" s="3"/>
      <c r="FG385" s="36"/>
      <c r="FI385" s="51" t="b">
        <v>1</v>
      </c>
    </row>
    <row r="386" spans="2:165" hidden="1" outlineLevel="1">
      <c r="B386" s="52">
        <v>367</v>
      </c>
      <c r="C386" s="73" t="s">
        <v>54</v>
      </c>
      <c r="E386" s="54">
        <v>0</v>
      </c>
      <c r="F386" s="55">
        <v>0</v>
      </c>
      <c r="G386" s="56">
        <v>0</v>
      </c>
      <c r="H386" s="55">
        <v>0</v>
      </c>
      <c r="I386" s="56">
        <v>0</v>
      </c>
      <c r="J386" s="55">
        <v>0</v>
      </c>
      <c r="K386" s="56">
        <v>0</v>
      </c>
      <c r="L386" s="55">
        <v>0</v>
      </c>
      <c r="M386" s="56">
        <v>0</v>
      </c>
      <c r="N386" s="55">
        <v>0</v>
      </c>
      <c r="O386" s="56">
        <v>0</v>
      </c>
      <c r="P386" s="55">
        <v>0</v>
      </c>
      <c r="Q386" s="56">
        <v>0</v>
      </c>
      <c r="R386" s="55">
        <v>0</v>
      </c>
      <c r="S386" s="56">
        <v>0</v>
      </c>
      <c r="T386" s="55">
        <v>0</v>
      </c>
      <c r="U386" s="56">
        <v>0</v>
      </c>
      <c r="V386" s="55">
        <v>0</v>
      </c>
      <c r="W386" s="56">
        <v>0</v>
      </c>
      <c r="X386" s="55">
        <v>0</v>
      </c>
      <c r="Y386" s="56">
        <v>0</v>
      </c>
      <c r="Z386" s="55">
        <v>0</v>
      </c>
      <c r="AA386" s="56">
        <v>0</v>
      </c>
      <c r="AB386" s="55">
        <v>0</v>
      </c>
      <c r="AC386" s="56">
        <v>0</v>
      </c>
      <c r="AD386" s="55">
        <v>0</v>
      </c>
      <c r="AE386" s="56">
        <v>0</v>
      </c>
      <c r="AF386" s="55">
        <v>0</v>
      </c>
      <c r="AG386" s="56">
        <v>0</v>
      </c>
      <c r="AH386" s="55">
        <v>0</v>
      </c>
      <c r="AI386" s="56">
        <v>0</v>
      </c>
      <c r="AJ386" s="55">
        <v>0</v>
      </c>
      <c r="AK386" s="56">
        <v>0</v>
      </c>
      <c r="AL386" s="55">
        <v>0</v>
      </c>
      <c r="AM386" s="56">
        <v>0</v>
      </c>
      <c r="AN386" s="57">
        <v>0</v>
      </c>
      <c r="AO386" s="3"/>
      <c r="AP386" s="21"/>
      <c r="AQ386" s="3"/>
      <c r="AR386" s="54">
        <v>0</v>
      </c>
      <c r="AS386" s="55">
        <v>0</v>
      </c>
      <c r="AT386" s="56">
        <v>0</v>
      </c>
      <c r="AU386" s="55">
        <v>0</v>
      </c>
      <c r="AV386" s="56">
        <v>0</v>
      </c>
      <c r="AW386" s="55">
        <v>0</v>
      </c>
      <c r="AX386" s="56">
        <v>0</v>
      </c>
      <c r="AY386" s="55">
        <v>0</v>
      </c>
      <c r="AZ386" s="56">
        <v>0</v>
      </c>
      <c r="BA386" s="55">
        <v>0</v>
      </c>
      <c r="BB386" s="56">
        <v>0</v>
      </c>
      <c r="BC386" s="55">
        <v>0</v>
      </c>
      <c r="BD386" s="56">
        <v>0</v>
      </c>
      <c r="BE386" s="55">
        <v>0</v>
      </c>
      <c r="BF386" s="56">
        <v>0</v>
      </c>
      <c r="BG386" s="55">
        <v>0</v>
      </c>
      <c r="BH386" s="56">
        <v>0</v>
      </c>
      <c r="BI386" s="55">
        <v>0</v>
      </c>
      <c r="BJ386" s="56">
        <v>0</v>
      </c>
      <c r="BK386" s="55">
        <v>0</v>
      </c>
      <c r="BL386" s="56">
        <v>0</v>
      </c>
      <c r="BM386" s="55">
        <v>0</v>
      </c>
      <c r="BN386" s="56">
        <v>0</v>
      </c>
      <c r="BO386" s="55">
        <v>0</v>
      </c>
      <c r="BP386" s="56">
        <v>0</v>
      </c>
      <c r="BQ386" s="55">
        <v>0</v>
      </c>
      <c r="BR386" s="56">
        <v>0</v>
      </c>
      <c r="BS386" s="55">
        <v>0</v>
      </c>
      <c r="BT386" s="56">
        <v>0</v>
      </c>
      <c r="BU386" s="55">
        <v>0</v>
      </c>
      <c r="BV386" s="56">
        <v>0</v>
      </c>
      <c r="BW386" s="55">
        <v>0</v>
      </c>
      <c r="BX386" s="56">
        <v>0</v>
      </c>
      <c r="BY386" s="55">
        <v>0</v>
      </c>
      <c r="BZ386" s="56">
        <v>0</v>
      </c>
      <c r="CA386" s="57">
        <v>0</v>
      </c>
      <c r="CB386" s="3"/>
      <c r="CC386" s="32"/>
      <c r="CD386" s="3"/>
      <c r="CE386" s="33"/>
      <c r="CF386" s="3"/>
      <c r="CG386" s="54">
        <v>0</v>
      </c>
      <c r="CH386" s="55">
        <v>0</v>
      </c>
      <c r="CI386" s="56">
        <v>0</v>
      </c>
      <c r="CJ386" s="55">
        <v>0</v>
      </c>
      <c r="CK386" s="56">
        <v>0</v>
      </c>
      <c r="CL386" s="55">
        <v>0</v>
      </c>
      <c r="CM386" s="56">
        <v>0</v>
      </c>
      <c r="CN386" s="55">
        <v>0</v>
      </c>
      <c r="CO386" s="56">
        <v>0</v>
      </c>
      <c r="CP386" s="55">
        <v>0</v>
      </c>
      <c r="CQ386" s="56">
        <v>0</v>
      </c>
      <c r="CR386" s="55">
        <v>0</v>
      </c>
      <c r="CS386" s="56">
        <v>0</v>
      </c>
      <c r="CT386" s="55">
        <v>0</v>
      </c>
      <c r="CU386" s="56">
        <v>0</v>
      </c>
      <c r="CV386" s="55">
        <v>0</v>
      </c>
      <c r="CW386" s="56">
        <v>0</v>
      </c>
      <c r="CX386" s="55">
        <v>0</v>
      </c>
      <c r="CY386" s="56">
        <v>0</v>
      </c>
      <c r="CZ386" s="55">
        <v>0</v>
      </c>
      <c r="DA386" s="56">
        <v>0</v>
      </c>
      <c r="DB386" s="55">
        <v>0</v>
      </c>
      <c r="DC386" s="56">
        <v>0</v>
      </c>
      <c r="DD386" s="55">
        <v>0</v>
      </c>
      <c r="DE386" s="56">
        <v>0</v>
      </c>
      <c r="DF386" s="55">
        <v>0</v>
      </c>
      <c r="DG386" s="56">
        <v>0</v>
      </c>
      <c r="DH386" s="55">
        <v>0</v>
      </c>
      <c r="DI386" s="56">
        <v>0</v>
      </c>
      <c r="DJ386" s="55">
        <v>0</v>
      </c>
      <c r="DK386" s="56">
        <v>0</v>
      </c>
      <c r="DL386" s="55">
        <v>0</v>
      </c>
      <c r="DM386" s="56">
        <v>0</v>
      </c>
      <c r="DN386" s="55">
        <v>0</v>
      </c>
      <c r="DO386" s="56">
        <v>0</v>
      </c>
      <c r="DP386" s="57">
        <v>0</v>
      </c>
      <c r="DQ386" s="3"/>
      <c r="DR386" s="34"/>
      <c r="DS386" s="3"/>
      <c r="DT386" s="54">
        <v>0</v>
      </c>
      <c r="DU386" s="55">
        <v>0</v>
      </c>
      <c r="DV386" s="56">
        <v>0</v>
      </c>
      <c r="DW386" s="55">
        <v>0</v>
      </c>
      <c r="DX386" s="56">
        <v>0</v>
      </c>
      <c r="DY386" s="55">
        <v>0</v>
      </c>
      <c r="DZ386" s="56">
        <v>0</v>
      </c>
      <c r="EA386" s="55">
        <v>0</v>
      </c>
      <c r="EB386" s="56">
        <v>0</v>
      </c>
      <c r="EC386" s="55">
        <v>0</v>
      </c>
      <c r="ED386" s="56">
        <v>0</v>
      </c>
      <c r="EE386" s="55">
        <v>0</v>
      </c>
      <c r="EF386" s="56">
        <v>0</v>
      </c>
      <c r="EG386" s="55">
        <v>0</v>
      </c>
      <c r="EH386" s="56">
        <v>0</v>
      </c>
      <c r="EI386" s="55">
        <v>0</v>
      </c>
      <c r="EJ386" s="56">
        <v>0</v>
      </c>
      <c r="EK386" s="55">
        <v>0</v>
      </c>
      <c r="EL386" s="56">
        <v>0</v>
      </c>
      <c r="EM386" s="55">
        <v>0</v>
      </c>
      <c r="EN386" s="56">
        <v>0</v>
      </c>
      <c r="EO386" s="55">
        <v>0</v>
      </c>
      <c r="EP386" s="56">
        <v>0</v>
      </c>
      <c r="EQ386" s="55">
        <v>0</v>
      </c>
      <c r="ER386" s="56">
        <v>0</v>
      </c>
      <c r="ES386" s="55">
        <v>0</v>
      </c>
      <c r="ET386" s="56">
        <v>0</v>
      </c>
      <c r="EU386" s="55">
        <v>0</v>
      </c>
      <c r="EV386" s="56">
        <v>0</v>
      </c>
      <c r="EW386" s="55">
        <v>0</v>
      </c>
      <c r="EX386" s="56">
        <v>0</v>
      </c>
      <c r="EY386" s="55">
        <v>0</v>
      </c>
      <c r="EZ386" s="56">
        <v>0</v>
      </c>
      <c r="FA386" s="55">
        <v>0</v>
      </c>
      <c r="FB386" s="56">
        <v>0</v>
      </c>
      <c r="FC386" s="57">
        <v>0</v>
      </c>
      <c r="FD386" s="3"/>
      <c r="FE386" s="35"/>
      <c r="FF386" s="3"/>
      <c r="FG386" s="36"/>
      <c r="FI386" s="58" t="b">
        <v>1</v>
      </c>
    </row>
    <row r="387" spans="2:165" hidden="1" outlineLevel="1">
      <c r="B387" s="45">
        <v>368</v>
      </c>
      <c r="C387" s="74" t="s">
        <v>55</v>
      </c>
      <c r="E387" s="47">
        <v>0</v>
      </c>
      <c r="F387" s="48">
        <v>0</v>
      </c>
      <c r="G387" s="49">
        <v>0</v>
      </c>
      <c r="H387" s="48">
        <v>0</v>
      </c>
      <c r="I387" s="49">
        <v>0</v>
      </c>
      <c r="J387" s="48">
        <v>0</v>
      </c>
      <c r="K387" s="49">
        <v>0</v>
      </c>
      <c r="L387" s="48">
        <v>0</v>
      </c>
      <c r="M387" s="49">
        <v>0</v>
      </c>
      <c r="N387" s="48">
        <v>0</v>
      </c>
      <c r="O387" s="49">
        <v>0</v>
      </c>
      <c r="P387" s="48">
        <v>0</v>
      </c>
      <c r="Q387" s="49">
        <v>0</v>
      </c>
      <c r="R387" s="48">
        <v>0</v>
      </c>
      <c r="S387" s="49">
        <v>0</v>
      </c>
      <c r="T387" s="48">
        <v>0</v>
      </c>
      <c r="U387" s="49">
        <v>0</v>
      </c>
      <c r="V387" s="48">
        <v>0</v>
      </c>
      <c r="W387" s="49">
        <v>0</v>
      </c>
      <c r="X387" s="48">
        <v>0</v>
      </c>
      <c r="Y387" s="49">
        <v>0</v>
      </c>
      <c r="Z387" s="48">
        <v>0</v>
      </c>
      <c r="AA387" s="49">
        <v>0</v>
      </c>
      <c r="AB387" s="48">
        <v>0</v>
      </c>
      <c r="AC387" s="49">
        <v>0</v>
      </c>
      <c r="AD387" s="48">
        <v>0</v>
      </c>
      <c r="AE387" s="49">
        <v>0</v>
      </c>
      <c r="AF387" s="48">
        <v>0</v>
      </c>
      <c r="AG387" s="49">
        <v>0</v>
      </c>
      <c r="AH387" s="48">
        <v>0</v>
      </c>
      <c r="AI387" s="49">
        <v>0</v>
      </c>
      <c r="AJ387" s="48">
        <v>0</v>
      </c>
      <c r="AK387" s="49">
        <v>0</v>
      </c>
      <c r="AL387" s="48">
        <v>0</v>
      </c>
      <c r="AM387" s="49">
        <v>0</v>
      </c>
      <c r="AN387" s="50">
        <v>0</v>
      </c>
      <c r="AO387" s="3"/>
      <c r="AP387" s="21"/>
      <c r="AQ387" s="3"/>
      <c r="AR387" s="47">
        <v>0</v>
      </c>
      <c r="AS387" s="48">
        <v>0</v>
      </c>
      <c r="AT387" s="49">
        <v>0</v>
      </c>
      <c r="AU387" s="48">
        <v>0</v>
      </c>
      <c r="AV387" s="49">
        <v>0</v>
      </c>
      <c r="AW387" s="48">
        <v>0</v>
      </c>
      <c r="AX387" s="49">
        <v>0</v>
      </c>
      <c r="AY387" s="48">
        <v>0</v>
      </c>
      <c r="AZ387" s="49">
        <v>0</v>
      </c>
      <c r="BA387" s="48">
        <v>0</v>
      </c>
      <c r="BB387" s="49">
        <v>0</v>
      </c>
      <c r="BC387" s="48">
        <v>0</v>
      </c>
      <c r="BD387" s="49">
        <v>0</v>
      </c>
      <c r="BE387" s="48">
        <v>0</v>
      </c>
      <c r="BF387" s="49">
        <v>0</v>
      </c>
      <c r="BG387" s="48">
        <v>0</v>
      </c>
      <c r="BH387" s="49">
        <v>0</v>
      </c>
      <c r="BI387" s="48">
        <v>0</v>
      </c>
      <c r="BJ387" s="49">
        <v>0</v>
      </c>
      <c r="BK387" s="48">
        <v>0</v>
      </c>
      <c r="BL387" s="49">
        <v>0</v>
      </c>
      <c r="BM387" s="48">
        <v>0</v>
      </c>
      <c r="BN387" s="49">
        <v>0</v>
      </c>
      <c r="BO387" s="48">
        <v>0</v>
      </c>
      <c r="BP387" s="49">
        <v>0</v>
      </c>
      <c r="BQ387" s="48">
        <v>0</v>
      </c>
      <c r="BR387" s="49">
        <v>0</v>
      </c>
      <c r="BS387" s="48">
        <v>0</v>
      </c>
      <c r="BT387" s="49">
        <v>0</v>
      </c>
      <c r="BU387" s="48">
        <v>0</v>
      </c>
      <c r="BV387" s="49">
        <v>0</v>
      </c>
      <c r="BW387" s="48">
        <v>0</v>
      </c>
      <c r="BX387" s="49">
        <v>0</v>
      </c>
      <c r="BY387" s="48">
        <v>0</v>
      </c>
      <c r="BZ387" s="49">
        <v>0</v>
      </c>
      <c r="CA387" s="50">
        <v>0</v>
      </c>
      <c r="CB387" s="3"/>
      <c r="CC387" s="32"/>
      <c r="CD387" s="3"/>
      <c r="CE387" s="33"/>
      <c r="CF387" s="3"/>
      <c r="CG387" s="47">
        <v>0</v>
      </c>
      <c r="CH387" s="48">
        <v>0</v>
      </c>
      <c r="CI387" s="49">
        <v>0</v>
      </c>
      <c r="CJ387" s="48">
        <v>0</v>
      </c>
      <c r="CK387" s="49">
        <v>0</v>
      </c>
      <c r="CL387" s="48">
        <v>0</v>
      </c>
      <c r="CM387" s="49">
        <v>0</v>
      </c>
      <c r="CN387" s="48">
        <v>0</v>
      </c>
      <c r="CO387" s="49">
        <v>0</v>
      </c>
      <c r="CP387" s="48">
        <v>0</v>
      </c>
      <c r="CQ387" s="49">
        <v>0</v>
      </c>
      <c r="CR387" s="48">
        <v>0</v>
      </c>
      <c r="CS387" s="49">
        <v>0</v>
      </c>
      <c r="CT387" s="48">
        <v>0</v>
      </c>
      <c r="CU387" s="49">
        <v>0</v>
      </c>
      <c r="CV387" s="48">
        <v>0</v>
      </c>
      <c r="CW387" s="49">
        <v>0</v>
      </c>
      <c r="CX387" s="48">
        <v>0</v>
      </c>
      <c r="CY387" s="49">
        <v>0</v>
      </c>
      <c r="CZ387" s="48">
        <v>0</v>
      </c>
      <c r="DA387" s="49">
        <v>0</v>
      </c>
      <c r="DB387" s="48">
        <v>0</v>
      </c>
      <c r="DC387" s="49">
        <v>0</v>
      </c>
      <c r="DD387" s="48">
        <v>0</v>
      </c>
      <c r="DE387" s="49">
        <v>0</v>
      </c>
      <c r="DF387" s="48">
        <v>0</v>
      </c>
      <c r="DG387" s="49">
        <v>0</v>
      </c>
      <c r="DH387" s="48">
        <v>0</v>
      </c>
      <c r="DI387" s="49">
        <v>0</v>
      </c>
      <c r="DJ387" s="48">
        <v>0</v>
      </c>
      <c r="DK387" s="49">
        <v>0</v>
      </c>
      <c r="DL387" s="48">
        <v>0</v>
      </c>
      <c r="DM387" s="49">
        <v>0</v>
      </c>
      <c r="DN387" s="48">
        <v>0</v>
      </c>
      <c r="DO387" s="49">
        <v>0</v>
      </c>
      <c r="DP387" s="50">
        <v>0</v>
      </c>
      <c r="DQ387" s="3"/>
      <c r="DR387" s="34"/>
      <c r="DS387" s="3"/>
      <c r="DT387" s="47">
        <v>0</v>
      </c>
      <c r="DU387" s="48">
        <v>0</v>
      </c>
      <c r="DV387" s="49">
        <v>0</v>
      </c>
      <c r="DW387" s="48">
        <v>0</v>
      </c>
      <c r="DX387" s="49">
        <v>0</v>
      </c>
      <c r="DY387" s="48">
        <v>0</v>
      </c>
      <c r="DZ387" s="49">
        <v>0</v>
      </c>
      <c r="EA387" s="48">
        <v>0</v>
      </c>
      <c r="EB387" s="49">
        <v>0</v>
      </c>
      <c r="EC387" s="48">
        <v>0</v>
      </c>
      <c r="ED387" s="49">
        <v>0</v>
      </c>
      <c r="EE387" s="48">
        <v>0</v>
      </c>
      <c r="EF387" s="49">
        <v>0</v>
      </c>
      <c r="EG387" s="48">
        <v>0</v>
      </c>
      <c r="EH387" s="49">
        <v>0</v>
      </c>
      <c r="EI387" s="48">
        <v>0</v>
      </c>
      <c r="EJ387" s="49">
        <v>0</v>
      </c>
      <c r="EK387" s="48">
        <v>0</v>
      </c>
      <c r="EL387" s="49">
        <v>0</v>
      </c>
      <c r="EM387" s="48">
        <v>0</v>
      </c>
      <c r="EN387" s="49">
        <v>0</v>
      </c>
      <c r="EO387" s="48">
        <v>0</v>
      </c>
      <c r="EP387" s="49">
        <v>0</v>
      </c>
      <c r="EQ387" s="48">
        <v>0</v>
      </c>
      <c r="ER387" s="49">
        <v>0</v>
      </c>
      <c r="ES387" s="48">
        <v>0</v>
      </c>
      <c r="ET387" s="49">
        <v>0</v>
      </c>
      <c r="EU387" s="48">
        <v>0</v>
      </c>
      <c r="EV387" s="49">
        <v>0</v>
      </c>
      <c r="EW387" s="48">
        <v>0</v>
      </c>
      <c r="EX387" s="49">
        <v>0</v>
      </c>
      <c r="EY387" s="48">
        <v>0</v>
      </c>
      <c r="EZ387" s="49">
        <v>0</v>
      </c>
      <c r="FA387" s="48">
        <v>0</v>
      </c>
      <c r="FB387" s="49">
        <v>0</v>
      </c>
      <c r="FC387" s="50">
        <v>0</v>
      </c>
      <c r="FD387" s="3"/>
      <c r="FE387" s="35"/>
      <c r="FF387" s="3"/>
      <c r="FG387" s="36"/>
      <c r="FI387" s="51" t="b">
        <v>1</v>
      </c>
    </row>
    <row r="388" spans="2:165" hidden="1" outlineLevel="1">
      <c r="B388" s="52">
        <v>369</v>
      </c>
      <c r="C388" s="73" t="s">
        <v>56</v>
      </c>
      <c r="E388" s="54">
        <v>0</v>
      </c>
      <c r="F388" s="55">
        <v>0</v>
      </c>
      <c r="G388" s="56">
        <v>0</v>
      </c>
      <c r="H388" s="55">
        <v>0</v>
      </c>
      <c r="I388" s="56">
        <v>0</v>
      </c>
      <c r="J388" s="55">
        <v>0</v>
      </c>
      <c r="K388" s="56">
        <v>0</v>
      </c>
      <c r="L388" s="55">
        <v>0</v>
      </c>
      <c r="M388" s="56">
        <v>0</v>
      </c>
      <c r="N388" s="55">
        <v>0</v>
      </c>
      <c r="O388" s="56">
        <v>0</v>
      </c>
      <c r="P388" s="55">
        <v>0</v>
      </c>
      <c r="Q388" s="56">
        <v>0</v>
      </c>
      <c r="R388" s="55">
        <v>0</v>
      </c>
      <c r="S388" s="56">
        <v>0</v>
      </c>
      <c r="T388" s="55">
        <v>0</v>
      </c>
      <c r="U388" s="56">
        <v>0</v>
      </c>
      <c r="V388" s="55">
        <v>0</v>
      </c>
      <c r="W388" s="56">
        <v>0</v>
      </c>
      <c r="X388" s="55">
        <v>0</v>
      </c>
      <c r="Y388" s="56">
        <v>0</v>
      </c>
      <c r="Z388" s="55">
        <v>0</v>
      </c>
      <c r="AA388" s="56">
        <v>0</v>
      </c>
      <c r="AB388" s="55">
        <v>0</v>
      </c>
      <c r="AC388" s="56">
        <v>0</v>
      </c>
      <c r="AD388" s="55">
        <v>0</v>
      </c>
      <c r="AE388" s="56">
        <v>0</v>
      </c>
      <c r="AF388" s="55">
        <v>0</v>
      </c>
      <c r="AG388" s="56">
        <v>0</v>
      </c>
      <c r="AH388" s="55">
        <v>0</v>
      </c>
      <c r="AI388" s="56">
        <v>0</v>
      </c>
      <c r="AJ388" s="55">
        <v>0</v>
      </c>
      <c r="AK388" s="56">
        <v>0</v>
      </c>
      <c r="AL388" s="55">
        <v>0</v>
      </c>
      <c r="AM388" s="56">
        <v>0</v>
      </c>
      <c r="AN388" s="57">
        <v>0</v>
      </c>
      <c r="AO388" s="3"/>
      <c r="AP388" s="21"/>
      <c r="AQ388" s="3"/>
      <c r="AR388" s="54">
        <v>0</v>
      </c>
      <c r="AS388" s="55">
        <v>0</v>
      </c>
      <c r="AT388" s="56">
        <v>0</v>
      </c>
      <c r="AU388" s="55">
        <v>0</v>
      </c>
      <c r="AV388" s="56">
        <v>0</v>
      </c>
      <c r="AW388" s="55">
        <v>0</v>
      </c>
      <c r="AX388" s="56">
        <v>0</v>
      </c>
      <c r="AY388" s="55">
        <v>0</v>
      </c>
      <c r="AZ388" s="56">
        <v>0</v>
      </c>
      <c r="BA388" s="55">
        <v>0</v>
      </c>
      <c r="BB388" s="56">
        <v>0</v>
      </c>
      <c r="BC388" s="55">
        <v>0</v>
      </c>
      <c r="BD388" s="56">
        <v>0</v>
      </c>
      <c r="BE388" s="55">
        <v>0</v>
      </c>
      <c r="BF388" s="56">
        <v>0</v>
      </c>
      <c r="BG388" s="55">
        <v>0</v>
      </c>
      <c r="BH388" s="56">
        <v>0</v>
      </c>
      <c r="BI388" s="55">
        <v>0</v>
      </c>
      <c r="BJ388" s="56">
        <v>0</v>
      </c>
      <c r="BK388" s="55">
        <v>0</v>
      </c>
      <c r="BL388" s="56">
        <v>0</v>
      </c>
      <c r="BM388" s="55">
        <v>0</v>
      </c>
      <c r="BN388" s="56">
        <v>0</v>
      </c>
      <c r="BO388" s="55">
        <v>0</v>
      </c>
      <c r="BP388" s="56">
        <v>0</v>
      </c>
      <c r="BQ388" s="55">
        <v>0</v>
      </c>
      <c r="BR388" s="56">
        <v>0</v>
      </c>
      <c r="BS388" s="55">
        <v>0</v>
      </c>
      <c r="BT388" s="56">
        <v>0</v>
      </c>
      <c r="BU388" s="55">
        <v>0</v>
      </c>
      <c r="BV388" s="56">
        <v>0</v>
      </c>
      <c r="BW388" s="55">
        <v>0</v>
      </c>
      <c r="BX388" s="56">
        <v>0</v>
      </c>
      <c r="BY388" s="55">
        <v>0</v>
      </c>
      <c r="BZ388" s="56">
        <v>0</v>
      </c>
      <c r="CA388" s="57">
        <v>0</v>
      </c>
      <c r="CB388" s="3"/>
      <c r="CC388" s="32"/>
      <c r="CD388" s="3"/>
      <c r="CE388" s="33"/>
      <c r="CF388" s="3"/>
      <c r="CG388" s="54">
        <v>0</v>
      </c>
      <c r="CH388" s="55">
        <v>0</v>
      </c>
      <c r="CI388" s="56">
        <v>0</v>
      </c>
      <c r="CJ388" s="55">
        <v>0</v>
      </c>
      <c r="CK388" s="56">
        <v>0</v>
      </c>
      <c r="CL388" s="55">
        <v>0</v>
      </c>
      <c r="CM388" s="56">
        <v>0</v>
      </c>
      <c r="CN388" s="55">
        <v>0</v>
      </c>
      <c r="CO388" s="56">
        <v>0</v>
      </c>
      <c r="CP388" s="55">
        <v>0</v>
      </c>
      <c r="CQ388" s="56">
        <v>0</v>
      </c>
      <c r="CR388" s="55">
        <v>0</v>
      </c>
      <c r="CS388" s="56">
        <v>0</v>
      </c>
      <c r="CT388" s="55">
        <v>0</v>
      </c>
      <c r="CU388" s="56">
        <v>0</v>
      </c>
      <c r="CV388" s="55">
        <v>0</v>
      </c>
      <c r="CW388" s="56">
        <v>0</v>
      </c>
      <c r="CX388" s="55">
        <v>0</v>
      </c>
      <c r="CY388" s="56">
        <v>0</v>
      </c>
      <c r="CZ388" s="55">
        <v>0</v>
      </c>
      <c r="DA388" s="56">
        <v>0</v>
      </c>
      <c r="DB388" s="55">
        <v>0</v>
      </c>
      <c r="DC388" s="56">
        <v>0</v>
      </c>
      <c r="DD388" s="55">
        <v>0</v>
      </c>
      <c r="DE388" s="56">
        <v>0</v>
      </c>
      <c r="DF388" s="55">
        <v>0</v>
      </c>
      <c r="DG388" s="56">
        <v>0</v>
      </c>
      <c r="DH388" s="55">
        <v>0</v>
      </c>
      <c r="DI388" s="56">
        <v>0</v>
      </c>
      <c r="DJ388" s="55">
        <v>0</v>
      </c>
      <c r="DK388" s="56">
        <v>0</v>
      </c>
      <c r="DL388" s="55">
        <v>0</v>
      </c>
      <c r="DM388" s="56">
        <v>0</v>
      </c>
      <c r="DN388" s="55">
        <v>0</v>
      </c>
      <c r="DO388" s="56">
        <v>0</v>
      </c>
      <c r="DP388" s="57">
        <v>0</v>
      </c>
      <c r="DQ388" s="3"/>
      <c r="DR388" s="34"/>
      <c r="DS388" s="3"/>
      <c r="DT388" s="54">
        <v>0</v>
      </c>
      <c r="DU388" s="55">
        <v>0</v>
      </c>
      <c r="DV388" s="56">
        <v>0</v>
      </c>
      <c r="DW388" s="55">
        <v>0</v>
      </c>
      <c r="DX388" s="56">
        <v>0</v>
      </c>
      <c r="DY388" s="55">
        <v>0</v>
      </c>
      <c r="DZ388" s="56">
        <v>0</v>
      </c>
      <c r="EA388" s="55">
        <v>0</v>
      </c>
      <c r="EB388" s="56">
        <v>0</v>
      </c>
      <c r="EC388" s="55">
        <v>0</v>
      </c>
      <c r="ED388" s="56">
        <v>0</v>
      </c>
      <c r="EE388" s="55">
        <v>0</v>
      </c>
      <c r="EF388" s="56">
        <v>0</v>
      </c>
      <c r="EG388" s="55">
        <v>0</v>
      </c>
      <c r="EH388" s="56">
        <v>0</v>
      </c>
      <c r="EI388" s="55">
        <v>0</v>
      </c>
      <c r="EJ388" s="56">
        <v>0</v>
      </c>
      <c r="EK388" s="55">
        <v>0</v>
      </c>
      <c r="EL388" s="56">
        <v>0</v>
      </c>
      <c r="EM388" s="55">
        <v>0</v>
      </c>
      <c r="EN388" s="56">
        <v>0</v>
      </c>
      <c r="EO388" s="55">
        <v>0</v>
      </c>
      <c r="EP388" s="56">
        <v>0</v>
      </c>
      <c r="EQ388" s="55">
        <v>0</v>
      </c>
      <c r="ER388" s="56">
        <v>0</v>
      </c>
      <c r="ES388" s="55">
        <v>0</v>
      </c>
      <c r="ET388" s="56">
        <v>0</v>
      </c>
      <c r="EU388" s="55">
        <v>0</v>
      </c>
      <c r="EV388" s="56">
        <v>0</v>
      </c>
      <c r="EW388" s="55">
        <v>0</v>
      </c>
      <c r="EX388" s="56">
        <v>0</v>
      </c>
      <c r="EY388" s="55">
        <v>0</v>
      </c>
      <c r="EZ388" s="56">
        <v>0</v>
      </c>
      <c r="FA388" s="55">
        <v>0</v>
      </c>
      <c r="FB388" s="56">
        <v>0</v>
      </c>
      <c r="FC388" s="57">
        <v>0</v>
      </c>
      <c r="FD388" s="3"/>
      <c r="FE388" s="35"/>
      <c r="FF388" s="3"/>
      <c r="FG388" s="36"/>
      <c r="FI388" s="58" t="b">
        <v>1</v>
      </c>
    </row>
    <row r="389" spans="2:165" hidden="1" outlineLevel="1">
      <c r="B389" s="45">
        <v>370</v>
      </c>
      <c r="C389" s="74" t="s">
        <v>57</v>
      </c>
      <c r="E389" s="47">
        <v>0</v>
      </c>
      <c r="F389" s="48">
        <v>0</v>
      </c>
      <c r="G389" s="49">
        <v>0</v>
      </c>
      <c r="H389" s="48">
        <v>0</v>
      </c>
      <c r="I389" s="49">
        <v>0</v>
      </c>
      <c r="J389" s="48">
        <v>0</v>
      </c>
      <c r="K389" s="49">
        <v>0</v>
      </c>
      <c r="L389" s="48">
        <v>0</v>
      </c>
      <c r="M389" s="49">
        <v>0</v>
      </c>
      <c r="N389" s="48">
        <v>0</v>
      </c>
      <c r="O389" s="49">
        <v>0</v>
      </c>
      <c r="P389" s="48">
        <v>0</v>
      </c>
      <c r="Q389" s="49">
        <v>0</v>
      </c>
      <c r="R389" s="48">
        <v>0</v>
      </c>
      <c r="S389" s="49">
        <v>0</v>
      </c>
      <c r="T389" s="48">
        <v>0</v>
      </c>
      <c r="U389" s="49">
        <v>0</v>
      </c>
      <c r="V389" s="48">
        <v>0</v>
      </c>
      <c r="W389" s="49">
        <v>0</v>
      </c>
      <c r="X389" s="48">
        <v>0</v>
      </c>
      <c r="Y389" s="49">
        <v>0</v>
      </c>
      <c r="Z389" s="48">
        <v>0</v>
      </c>
      <c r="AA389" s="49">
        <v>0</v>
      </c>
      <c r="AB389" s="48">
        <v>0</v>
      </c>
      <c r="AC389" s="49">
        <v>0</v>
      </c>
      <c r="AD389" s="48">
        <v>0</v>
      </c>
      <c r="AE389" s="49">
        <v>0</v>
      </c>
      <c r="AF389" s="48">
        <v>0</v>
      </c>
      <c r="AG389" s="49">
        <v>0</v>
      </c>
      <c r="AH389" s="48">
        <v>0</v>
      </c>
      <c r="AI389" s="49">
        <v>0</v>
      </c>
      <c r="AJ389" s="48">
        <v>0</v>
      </c>
      <c r="AK389" s="49">
        <v>0</v>
      </c>
      <c r="AL389" s="48">
        <v>0</v>
      </c>
      <c r="AM389" s="49">
        <v>0</v>
      </c>
      <c r="AN389" s="50">
        <v>0</v>
      </c>
      <c r="AO389" s="3"/>
      <c r="AP389" s="21"/>
      <c r="AQ389" s="3"/>
      <c r="AR389" s="47">
        <v>0</v>
      </c>
      <c r="AS389" s="48">
        <v>0</v>
      </c>
      <c r="AT389" s="49">
        <v>0</v>
      </c>
      <c r="AU389" s="48">
        <v>0</v>
      </c>
      <c r="AV389" s="49">
        <v>0</v>
      </c>
      <c r="AW389" s="48">
        <v>0</v>
      </c>
      <c r="AX389" s="49">
        <v>0</v>
      </c>
      <c r="AY389" s="48">
        <v>0</v>
      </c>
      <c r="AZ389" s="49">
        <v>0</v>
      </c>
      <c r="BA389" s="48">
        <v>0</v>
      </c>
      <c r="BB389" s="49">
        <v>0</v>
      </c>
      <c r="BC389" s="48">
        <v>0</v>
      </c>
      <c r="BD389" s="49">
        <v>0</v>
      </c>
      <c r="BE389" s="48">
        <v>0</v>
      </c>
      <c r="BF389" s="49">
        <v>0</v>
      </c>
      <c r="BG389" s="48">
        <v>0</v>
      </c>
      <c r="BH389" s="49">
        <v>0</v>
      </c>
      <c r="BI389" s="48">
        <v>0</v>
      </c>
      <c r="BJ389" s="49">
        <v>0</v>
      </c>
      <c r="BK389" s="48">
        <v>0</v>
      </c>
      <c r="BL389" s="49">
        <v>0</v>
      </c>
      <c r="BM389" s="48">
        <v>0</v>
      </c>
      <c r="BN389" s="49">
        <v>0</v>
      </c>
      <c r="BO389" s="48">
        <v>0</v>
      </c>
      <c r="BP389" s="49">
        <v>0</v>
      </c>
      <c r="BQ389" s="48">
        <v>0</v>
      </c>
      <c r="BR389" s="49">
        <v>0</v>
      </c>
      <c r="BS389" s="48">
        <v>0</v>
      </c>
      <c r="BT389" s="49">
        <v>0</v>
      </c>
      <c r="BU389" s="48">
        <v>0</v>
      </c>
      <c r="BV389" s="49">
        <v>0</v>
      </c>
      <c r="BW389" s="48">
        <v>0</v>
      </c>
      <c r="BX389" s="49">
        <v>0</v>
      </c>
      <c r="BY389" s="48">
        <v>0</v>
      </c>
      <c r="BZ389" s="49">
        <v>0</v>
      </c>
      <c r="CA389" s="50">
        <v>0</v>
      </c>
      <c r="CB389" s="3"/>
      <c r="CC389" s="32"/>
      <c r="CD389" s="3"/>
      <c r="CE389" s="33"/>
      <c r="CF389" s="3"/>
      <c r="CG389" s="47">
        <v>0</v>
      </c>
      <c r="CH389" s="48">
        <v>0</v>
      </c>
      <c r="CI389" s="49">
        <v>0</v>
      </c>
      <c r="CJ389" s="48">
        <v>0</v>
      </c>
      <c r="CK389" s="49">
        <v>0</v>
      </c>
      <c r="CL389" s="48">
        <v>0</v>
      </c>
      <c r="CM389" s="49">
        <v>0</v>
      </c>
      <c r="CN389" s="48">
        <v>0</v>
      </c>
      <c r="CO389" s="49">
        <v>0</v>
      </c>
      <c r="CP389" s="48">
        <v>0</v>
      </c>
      <c r="CQ389" s="49">
        <v>0</v>
      </c>
      <c r="CR389" s="48">
        <v>0</v>
      </c>
      <c r="CS389" s="49">
        <v>0</v>
      </c>
      <c r="CT389" s="48">
        <v>0</v>
      </c>
      <c r="CU389" s="49">
        <v>0</v>
      </c>
      <c r="CV389" s="48">
        <v>0</v>
      </c>
      <c r="CW389" s="49">
        <v>0</v>
      </c>
      <c r="CX389" s="48">
        <v>0</v>
      </c>
      <c r="CY389" s="49">
        <v>0</v>
      </c>
      <c r="CZ389" s="48">
        <v>0</v>
      </c>
      <c r="DA389" s="49">
        <v>0</v>
      </c>
      <c r="DB389" s="48">
        <v>0</v>
      </c>
      <c r="DC389" s="49">
        <v>0</v>
      </c>
      <c r="DD389" s="48">
        <v>0</v>
      </c>
      <c r="DE389" s="49">
        <v>0</v>
      </c>
      <c r="DF389" s="48">
        <v>0</v>
      </c>
      <c r="DG389" s="49">
        <v>0</v>
      </c>
      <c r="DH389" s="48">
        <v>0</v>
      </c>
      <c r="DI389" s="49">
        <v>0</v>
      </c>
      <c r="DJ389" s="48">
        <v>0</v>
      </c>
      <c r="DK389" s="49">
        <v>0</v>
      </c>
      <c r="DL389" s="48">
        <v>0</v>
      </c>
      <c r="DM389" s="49">
        <v>0</v>
      </c>
      <c r="DN389" s="48">
        <v>0</v>
      </c>
      <c r="DO389" s="49">
        <v>0</v>
      </c>
      <c r="DP389" s="50">
        <v>0</v>
      </c>
      <c r="DQ389" s="3"/>
      <c r="DR389" s="34"/>
      <c r="DS389" s="3"/>
      <c r="DT389" s="47">
        <v>0</v>
      </c>
      <c r="DU389" s="48">
        <v>0</v>
      </c>
      <c r="DV389" s="49">
        <v>0</v>
      </c>
      <c r="DW389" s="48">
        <v>0</v>
      </c>
      <c r="DX389" s="49">
        <v>0</v>
      </c>
      <c r="DY389" s="48">
        <v>0</v>
      </c>
      <c r="DZ389" s="49">
        <v>0</v>
      </c>
      <c r="EA389" s="48">
        <v>0</v>
      </c>
      <c r="EB389" s="49">
        <v>0</v>
      </c>
      <c r="EC389" s="48">
        <v>0</v>
      </c>
      <c r="ED389" s="49">
        <v>0</v>
      </c>
      <c r="EE389" s="48">
        <v>0</v>
      </c>
      <c r="EF389" s="49">
        <v>0</v>
      </c>
      <c r="EG389" s="48">
        <v>0</v>
      </c>
      <c r="EH389" s="49">
        <v>0</v>
      </c>
      <c r="EI389" s="48">
        <v>0</v>
      </c>
      <c r="EJ389" s="49">
        <v>0</v>
      </c>
      <c r="EK389" s="48">
        <v>0</v>
      </c>
      <c r="EL389" s="49">
        <v>0</v>
      </c>
      <c r="EM389" s="48">
        <v>0</v>
      </c>
      <c r="EN389" s="49">
        <v>0</v>
      </c>
      <c r="EO389" s="48">
        <v>0</v>
      </c>
      <c r="EP389" s="49">
        <v>0</v>
      </c>
      <c r="EQ389" s="48">
        <v>0</v>
      </c>
      <c r="ER389" s="49">
        <v>0</v>
      </c>
      <c r="ES389" s="48">
        <v>0</v>
      </c>
      <c r="ET389" s="49">
        <v>0</v>
      </c>
      <c r="EU389" s="48">
        <v>0</v>
      </c>
      <c r="EV389" s="49">
        <v>0</v>
      </c>
      <c r="EW389" s="48">
        <v>0</v>
      </c>
      <c r="EX389" s="49">
        <v>0</v>
      </c>
      <c r="EY389" s="48">
        <v>0</v>
      </c>
      <c r="EZ389" s="49">
        <v>0</v>
      </c>
      <c r="FA389" s="48">
        <v>0</v>
      </c>
      <c r="FB389" s="49">
        <v>0</v>
      </c>
      <c r="FC389" s="50">
        <v>0</v>
      </c>
      <c r="FD389" s="3"/>
      <c r="FE389" s="35"/>
      <c r="FF389" s="3"/>
      <c r="FG389" s="36"/>
      <c r="FI389" s="51" t="b">
        <v>1</v>
      </c>
    </row>
    <row r="390" spans="2:165" hidden="1" outlineLevel="1">
      <c r="B390" s="52">
        <v>371</v>
      </c>
      <c r="C390" s="73" t="s">
        <v>58</v>
      </c>
      <c r="E390" s="54">
        <v>0</v>
      </c>
      <c r="F390" s="55">
        <v>0</v>
      </c>
      <c r="G390" s="56">
        <v>0</v>
      </c>
      <c r="H390" s="55">
        <v>0</v>
      </c>
      <c r="I390" s="56">
        <v>0</v>
      </c>
      <c r="J390" s="55">
        <v>0</v>
      </c>
      <c r="K390" s="56">
        <v>0</v>
      </c>
      <c r="L390" s="55">
        <v>0</v>
      </c>
      <c r="M390" s="56">
        <v>0</v>
      </c>
      <c r="N390" s="55">
        <v>0</v>
      </c>
      <c r="O390" s="56">
        <v>0</v>
      </c>
      <c r="P390" s="55">
        <v>0</v>
      </c>
      <c r="Q390" s="56">
        <v>0</v>
      </c>
      <c r="R390" s="55">
        <v>0</v>
      </c>
      <c r="S390" s="56">
        <v>0</v>
      </c>
      <c r="T390" s="55">
        <v>0</v>
      </c>
      <c r="U390" s="56">
        <v>0</v>
      </c>
      <c r="V390" s="55">
        <v>0</v>
      </c>
      <c r="W390" s="56">
        <v>0</v>
      </c>
      <c r="X390" s="55">
        <v>0</v>
      </c>
      <c r="Y390" s="56">
        <v>0</v>
      </c>
      <c r="Z390" s="55">
        <v>0</v>
      </c>
      <c r="AA390" s="56">
        <v>0</v>
      </c>
      <c r="AB390" s="55">
        <v>0</v>
      </c>
      <c r="AC390" s="56">
        <v>0</v>
      </c>
      <c r="AD390" s="55">
        <v>0</v>
      </c>
      <c r="AE390" s="56">
        <v>0</v>
      </c>
      <c r="AF390" s="55">
        <v>0</v>
      </c>
      <c r="AG390" s="56">
        <v>0</v>
      </c>
      <c r="AH390" s="55">
        <v>0</v>
      </c>
      <c r="AI390" s="56">
        <v>0</v>
      </c>
      <c r="AJ390" s="55">
        <v>0</v>
      </c>
      <c r="AK390" s="56">
        <v>0</v>
      </c>
      <c r="AL390" s="55">
        <v>0</v>
      </c>
      <c r="AM390" s="56">
        <v>0</v>
      </c>
      <c r="AN390" s="57">
        <v>0</v>
      </c>
      <c r="AO390" s="3"/>
      <c r="AP390" s="21"/>
      <c r="AQ390" s="3"/>
      <c r="AR390" s="54">
        <v>0</v>
      </c>
      <c r="AS390" s="55">
        <v>0</v>
      </c>
      <c r="AT390" s="56">
        <v>0</v>
      </c>
      <c r="AU390" s="55">
        <v>0</v>
      </c>
      <c r="AV390" s="56">
        <v>0</v>
      </c>
      <c r="AW390" s="55">
        <v>0</v>
      </c>
      <c r="AX390" s="56">
        <v>0</v>
      </c>
      <c r="AY390" s="55">
        <v>0</v>
      </c>
      <c r="AZ390" s="56">
        <v>0</v>
      </c>
      <c r="BA390" s="55">
        <v>0</v>
      </c>
      <c r="BB390" s="56">
        <v>0</v>
      </c>
      <c r="BC390" s="55">
        <v>0</v>
      </c>
      <c r="BD390" s="56">
        <v>0</v>
      </c>
      <c r="BE390" s="55">
        <v>0</v>
      </c>
      <c r="BF390" s="56">
        <v>0</v>
      </c>
      <c r="BG390" s="55">
        <v>0</v>
      </c>
      <c r="BH390" s="56">
        <v>0</v>
      </c>
      <c r="BI390" s="55">
        <v>0</v>
      </c>
      <c r="BJ390" s="56">
        <v>0</v>
      </c>
      <c r="BK390" s="55">
        <v>0</v>
      </c>
      <c r="BL390" s="56">
        <v>0</v>
      </c>
      <c r="BM390" s="55">
        <v>0</v>
      </c>
      <c r="BN390" s="56">
        <v>0</v>
      </c>
      <c r="BO390" s="55">
        <v>0</v>
      </c>
      <c r="BP390" s="56">
        <v>0</v>
      </c>
      <c r="BQ390" s="55">
        <v>0</v>
      </c>
      <c r="BR390" s="56">
        <v>0</v>
      </c>
      <c r="BS390" s="55">
        <v>0</v>
      </c>
      <c r="BT390" s="56">
        <v>0</v>
      </c>
      <c r="BU390" s="55">
        <v>0</v>
      </c>
      <c r="BV390" s="56">
        <v>0</v>
      </c>
      <c r="BW390" s="55">
        <v>0</v>
      </c>
      <c r="BX390" s="56">
        <v>0</v>
      </c>
      <c r="BY390" s="55">
        <v>0</v>
      </c>
      <c r="BZ390" s="56">
        <v>0</v>
      </c>
      <c r="CA390" s="57">
        <v>0</v>
      </c>
      <c r="CB390" s="3"/>
      <c r="CC390" s="32"/>
      <c r="CD390" s="3"/>
      <c r="CE390" s="33"/>
      <c r="CF390" s="3"/>
      <c r="CG390" s="54">
        <v>0</v>
      </c>
      <c r="CH390" s="55">
        <v>0</v>
      </c>
      <c r="CI390" s="56">
        <v>0</v>
      </c>
      <c r="CJ390" s="55">
        <v>0</v>
      </c>
      <c r="CK390" s="56">
        <v>0</v>
      </c>
      <c r="CL390" s="55">
        <v>0</v>
      </c>
      <c r="CM390" s="56">
        <v>0</v>
      </c>
      <c r="CN390" s="55">
        <v>0</v>
      </c>
      <c r="CO390" s="56">
        <v>0</v>
      </c>
      <c r="CP390" s="55">
        <v>0</v>
      </c>
      <c r="CQ390" s="56">
        <v>0</v>
      </c>
      <c r="CR390" s="55">
        <v>0</v>
      </c>
      <c r="CS390" s="56">
        <v>0</v>
      </c>
      <c r="CT390" s="55">
        <v>0</v>
      </c>
      <c r="CU390" s="56">
        <v>0</v>
      </c>
      <c r="CV390" s="55">
        <v>0</v>
      </c>
      <c r="CW390" s="56">
        <v>0</v>
      </c>
      <c r="CX390" s="55">
        <v>0</v>
      </c>
      <c r="CY390" s="56">
        <v>0</v>
      </c>
      <c r="CZ390" s="55">
        <v>0</v>
      </c>
      <c r="DA390" s="56">
        <v>0</v>
      </c>
      <c r="DB390" s="55">
        <v>0</v>
      </c>
      <c r="DC390" s="56">
        <v>0</v>
      </c>
      <c r="DD390" s="55">
        <v>0</v>
      </c>
      <c r="DE390" s="56">
        <v>0</v>
      </c>
      <c r="DF390" s="55">
        <v>0</v>
      </c>
      <c r="DG390" s="56">
        <v>0</v>
      </c>
      <c r="DH390" s="55">
        <v>0</v>
      </c>
      <c r="DI390" s="56">
        <v>0</v>
      </c>
      <c r="DJ390" s="55">
        <v>0</v>
      </c>
      <c r="DK390" s="56">
        <v>0</v>
      </c>
      <c r="DL390" s="55">
        <v>0</v>
      </c>
      <c r="DM390" s="56">
        <v>0</v>
      </c>
      <c r="DN390" s="55">
        <v>0</v>
      </c>
      <c r="DO390" s="56">
        <v>0</v>
      </c>
      <c r="DP390" s="57">
        <v>0</v>
      </c>
      <c r="DQ390" s="3"/>
      <c r="DR390" s="34"/>
      <c r="DS390" s="3"/>
      <c r="DT390" s="54">
        <v>0</v>
      </c>
      <c r="DU390" s="55">
        <v>0</v>
      </c>
      <c r="DV390" s="56">
        <v>0</v>
      </c>
      <c r="DW390" s="55">
        <v>0</v>
      </c>
      <c r="DX390" s="56">
        <v>0</v>
      </c>
      <c r="DY390" s="55">
        <v>0</v>
      </c>
      <c r="DZ390" s="56">
        <v>0</v>
      </c>
      <c r="EA390" s="55">
        <v>0</v>
      </c>
      <c r="EB390" s="56">
        <v>0</v>
      </c>
      <c r="EC390" s="55">
        <v>0</v>
      </c>
      <c r="ED390" s="56">
        <v>0</v>
      </c>
      <c r="EE390" s="55">
        <v>0</v>
      </c>
      <c r="EF390" s="56">
        <v>0</v>
      </c>
      <c r="EG390" s="55">
        <v>0</v>
      </c>
      <c r="EH390" s="56">
        <v>0</v>
      </c>
      <c r="EI390" s="55">
        <v>0</v>
      </c>
      <c r="EJ390" s="56">
        <v>0</v>
      </c>
      <c r="EK390" s="55">
        <v>0</v>
      </c>
      <c r="EL390" s="56">
        <v>0</v>
      </c>
      <c r="EM390" s="55">
        <v>0</v>
      </c>
      <c r="EN390" s="56">
        <v>0</v>
      </c>
      <c r="EO390" s="55">
        <v>0</v>
      </c>
      <c r="EP390" s="56">
        <v>0</v>
      </c>
      <c r="EQ390" s="55">
        <v>0</v>
      </c>
      <c r="ER390" s="56">
        <v>0</v>
      </c>
      <c r="ES390" s="55">
        <v>0</v>
      </c>
      <c r="ET390" s="56">
        <v>0</v>
      </c>
      <c r="EU390" s="55">
        <v>0</v>
      </c>
      <c r="EV390" s="56">
        <v>0</v>
      </c>
      <c r="EW390" s="55">
        <v>0</v>
      </c>
      <c r="EX390" s="56">
        <v>0</v>
      </c>
      <c r="EY390" s="55">
        <v>0</v>
      </c>
      <c r="EZ390" s="56">
        <v>0</v>
      </c>
      <c r="FA390" s="55">
        <v>0</v>
      </c>
      <c r="FB390" s="56">
        <v>0</v>
      </c>
      <c r="FC390" s="57">
        <v>0</v>
      </c>
      <c r="FD390" s="3"/>
      <c r="FE390" s="35"/>
      <c r="FF390" s="3"/>
      <c r="FG390" s="36"/>
      <c r="FI390" s="58" t="b">
        <v>1</v>
      </c>
    </row>
    <row r="391" spans="2:165" hidden="1" outlineLevel="1">
      <c r="B391" s="45">
        <v>372</v>
      </c>
      <c r="C391" s="74" t="s">
        <v>59</v>
      </c>
      <c r="E391" s="47">
        <v>0</v>
      </c>
      <c r="F391" s="48">
        <v>0</v>
      </c>
      <c r="G391" s="49">
        <v>0</v>
      </c>
      <c r="H391" s="48">
        <v>0</v>
      </c>
      <c r="I391" s="49">
        <v>0</v>
      </c>
      <c r="J391" s="48">
        <v>0</v>
      </c>
      <c r="K391" s="49">
        <v>0</v>
      </c>
      <c r="L391" s="48">
        <v>0</v>
      </c>
      <c r="M391" s="49">
        <v>0</v>
      </c>
      <c r="N391" s="48">
        <v>0</v>
      </c>
      <c r="O391" s="49">
        <v>0</v>
      </c>
      <c r="P391" s="48">
        <v>0</v>
      </c>
      <c r="Q391" s="49">
        <v>0</v>
      </c>
      <c r="R391" s="48">
        <v>0</v>
      </c>
      <c r="S391" s="49">
        <v>0</v>
      </c>
      <c r="T391" s="48">
        <v>0</v>
      </c>
      <c r="U391" s="49">
        <v>0</v>
      </c>
      <c r="V391" s="48">
        <v>0</v>
      </c>
      <c r="W391" s="49">
        <v>0</v>
      </c>
      <c r="X391" s="48">
        <v>0</v>
      </c>
      <c r="Y391" s="49">
        <v>0</v>
      </c>
      <c r="Z391" s="48">
        <v>0</v>
      </c>
      <c r="AA391" s="49">
        <v>0</v>
      </c>
      <c r="AB391" s="48">
        <v>0</v>
      </c>
      <c r="AC391" s="49">
        <v>0</v>
      </c>
      <c r="AD391" s="48">
        <v>0</v>
      </c>
      <c r="AE391" s="49">
        <v>0</v>
      </c>
      <c r="AF391" s="48">
        <v>0</v>
      </c>
      <c r="AG391" s="49">
        <v>0</v>
      </c>
      <c r="AH391" s="48">
        <v>0</v>
      </c>
      <c r="AI391" s="49">
        <v>0</v>
      </c>
      <c r="AJ391" s="48">
        <v>0</v>
      </c>
      <c r="AK391" s="49">
        <v>0</v>
      </c>
      <c r="AL391" s="48">
        <v>0</v>
      </c>
      <c r="AM391" s="49">
        <v>0</v>
      </c>
      <c r="AN391" s="50">
        <v>0</v>
      </c>
      <c r="AO391" s="3"/>
      <c r="AP391" s="21"/>
      <c r="AQ391" s="3"/>
      <c r="AR391" s="47">
        <v>0</v>
      </c>
      <c r="AS391" s="48">
        <v>0</v>
      </c>
      <c r="AT391" s="49">
        <v>0</v>
      </c>
      <c r="AU391" s="48">
        <v>0</v>
      </c>
      <c r="AV391" s="49">
        <v>0</v>
      </c>
      <c r="AW391" s="48">
        <v>0</v>
      </c>
      <c r="AX391" s="49">
        <v>0</v>
      </c>
      <c r="AY391" s="48">
        <v>0</v>
      </c>
      <c r="AZ391" s="49">
        <v>0</v>
      </c>
      <c r="BA391" s="48">
        <v>0</v>
      </c>
      <c r="BB391" s="49">
        <v>0</v>
      </c>
      <c r="BC391" s="48">
        <v>0</v>
      </c>
      <c r="BD391" s="49">
        <v>0</v>
      </c>
      <c r="BE391" s="48">
        <v>0</v>
      </c>
      <c r="BF391" s="49">
        <v>0</v>
      </c>
      <c r="BG391" s="48">
        <v>0</v>
      </c>
      <c r="BH391" s="49">
        <v>0</v>
      </c>
      <c r="BI391" s="48">
        <v>0</v>
      </c>
      <c r="BJ391" s="49">
        <v>0</v>
      </c>
      <c r="BK391" s="48">
        <v>0</v>
      </c>
      <c r="BL391" s="49">
        <v>0</v>
      </c>
      <c r="BM391" s="48">
        <v>0</v>
      </c>
      <c r="BN391" s="49">
        <v>0</v>
      </c>
      <c r="BO391" s="48">
        <v>0</v>
      </c>
      <c r="BP391" s="49">
        <v>0</v>
      </c>
      <c r="BQ391" s="48">
        <v>0</v>
      </c>
      <c r="BR391" s="49">
        <v>0</v>
      </c>
      <c r="BS391" s="48">
        <v>0</v>
      </c>
      <c r="BT391" s="49">
        <v>0</v>
      </c>
      <c r="BU391" s="48">
        <v>0</v>
      </c>
      <c r="BV391" s="49">
        <v>0</v>
      </c>
      <c r="BW391" s="48">
        <v>0</v>
      </c>
      <c r="BX391" s="49">
        <v>0</v>
      </c>
      <c r="BY391" s="48">
        <v>0</v>
      </c>
      <c r="BZ391" s="49">
        <v>0</v>
      </c>
      <c r="CA391" s="50">
        <v>0</v>
      </c>
      <c r="CB391" s="3"/>
      <c r="CC391" s="32"/>
      <c r="CD391" s="3"/>
      <c r="CE391" s="33"/>
      <c r="CF391" s="3"/>
      <c r="CG391" s="47">
        <v>0</v>
      </c>
      <c r="CH391" s="48">
        <v>0</v>
      </c>
      <c r="CI391" s="49">
        <v>0</v>
      </c>
      <c r="CJ391" s="48">
        <v>0</v>
      </c>
      <c r="CK391" s="49">
        <v>0</v>
      </c>
      <c r="CL391" s="48">
        <v>0</v>
      </c>
      <c r="CM391" s="49">
        <v>0</v>
      </c>
      <c r="CN391" s="48">
        <v>0</v>
      </c>
      <c r="CO391" s="49">
        <v>0</v>
      </c>
      <c r="CP391" s="48">
        <v>0</v>
      </c>
      <c r="CQ391" s="49">
        <v>0</v>
      </c>
      <c r="CR391" s="48">
        <v>0</v>
      </c>
      <c r="CS391" s="49">
        <v>0</v>
      </c>
      <c r="CT391" s="48">
        <v>0</v>
      </c>
      <c r="CU391" s="49">
        <v>0</v>
      </c>
      <c r="CV391" s="48">
        <v>0</v>
      </c>
      <c r="CW391" s="49">
        <v>0</v>
      </c>
      <c r="CX391" s="48">
        <v>0</v>
      </c>
      <c r="CY391" s="49">
        <v>0</v>
      </c>
      <c r="CZ391" s="48">
        <v>0</v>
      </c>
      <c r="DA391" s="49">
        <v>0</v>
      </c>
      <c r="DB391" s="48">
        <v>0</v>
      </c>
      <c r="DC391" s="49">
        <v>0</v>
      </c>
      <c r="DD391" s="48">
        <v>0</v>
      </c>
      <c r="DE391" s="49">
        <v>0</v>
      </c>
      <c r="DF391" s="48">
        <v>0</v>
      </c>
      <c r="DG391" s="49">
        <v>0</v>
      </c>
      <c r="DH391" s="48">
        <v>0</v>
      </c>
      <c r="DI391" s="49">
        <v>0</v>
      </c>
      <c r="DJ391" s="48">
        <v>0</v>
      </c>
      <c r="DK391" s="49">
        <v>0</v>
      </c>
      <c r="DL391" s="48">
        <v>0</v>
      </c>
      <c r="DM391" s="49">
        <v>0</v>
      </c>
      <c r="DN391" s="48">
        <v>0</v>
      </c>
      <c r="DO391" s="49">
        <v>0</v>
      </c>
      <c r="DP391" s="50">
        <v>0</v>
      </c>
      <c r="DQ391" s="3"/>
      <c r="DR391" s="34"/>
      <c r="DS391" s="3"/>
      <c r="DT391" s="47">
        <v>0</v>
      </c>
      <c r="DU391" s="48">
        <v>0</v>
      </c>
      <c r="DV391" s="49">
        <v>0</v>
      </c>
      <c r="DW391" s="48">
        <v>0</v>
      </c>
      <c r="DX391" s="49">
        <v>0</v>
      </c>
      <c r="DY391" s="48">
        <v>0</v>
      </c>
      <c r="DZ391" s="49">
        <v>0</v>
      </c>
      <c r="EA391" s="48">
        <v>0</v>
      </c>
      <c r="EB391" s="49">
        <v>0</v>
      </c>
      <c r="EC391" s="48">
        <v>0</v>
      </c>
      <c r="ED391" s="49">
        <v>0</v>
      </c>
      <c r="EE391" s="48">
        <v>0</v>
      </c>
      <c r="EF391" s="49">
        <v>0</v>
      </c>
      <c r="EG391" s="48">
        <v>0</v>
      </c>
      <c r="EH391" s="49">
        <v>0</v>
      </c>
      <c r="EI391" s="48">
        <v>0</v>
      </c>
      <c r="EJ391" s="49">
        <v>0</v>
      </c>
      <c r="EK391" s="48">
        <v>0</v>
      </c>
      <c r="EL391" s="49">
        <v>0</v>
      </c>
      <c r="EM391" s="48">
        <v>0</v>
      </c>
      <c r="EN391" s="49">
        <v>0</v>
      </c>
      <c r="EO391" s="48">
        <v>0</v>
      </c>
      <c r="EP391" s="49">
        <v>0</v>
      </c>
      <c r="EQ391" s="48">
        <v>0</v>
      </c>
      <c r="ER391" s="49">
        <v>0</v>
      </c>
      <c r="ES391" s="48">
        <v>0</v>
      </c>
      <c r="ET391" s="49">
        <v>0</v>
      </c>
      <c r="EU391" s="48">
        <v>0</v>
      </c>
      <c r="EV391" s="49">
        <v>0</v>
      </c>
      <c r="EW391" s="48">
        <v>0</v>
      </c>
      <c r="EX391" s="49">
        <v>0</v>
      </c>
      <c r="EY391" s="48">
        <v>0</v>
      </c>
      <c r="EZ391" s="49">
        <v>0</v>
      </c>
      <c r="FA391" s="48">
        <v>0</v>
      </c>
      <c r="FB391" s="49">
        <v>0</v>
      </c>
      <c r="FC391" s="50">
        <v>0</v>
      </c>
      <c r="FD391" s="3"/>
      <c r="FE391" s="35"/>
      <c r="FF391" s="3"/>
      <c r="FG391" s="36"/>
      <c r="FI391" s="51" t="b">
        <v>1</v>
      </c>
    </row>
    <row r="392" spans="2:165" hidden="1" outlineLevel="1">
      <c r="B392" s="52">
        <v>373</v>
      </c>
      <c r="C392" s="73" t="s">
        <v>60</v>
      </c>
      <c r="E392" s="54">
        <v>0</v>
      </c>
      <c r="F392" s="55">
        <v>0</v>
      </c>
      <c r="G392" s="56">
        <v>0</v>
      </c>
      <c r="H392" s="55">
        <v>0</v>
      </c>
      <c r="I392" s="56">
        <v>0</v>
      </c>
      <c r="J392" s="55">
        <v>0</v>
      </c>
      <c r="K392" s="56">
        <v>0</v>
      </c>
      <c r="L392" s="55">
        <v>0</v>
      </c>
      <c r="M392" s="56">
        <v>0</v>
      </c>
      <c r="N392" s="55">
        <v>0</v>
      </c>
      <c r="O392" s="56">
        <v>0</v>
      </c>
      <c r="P392" s="55">
        <v>0</v>
      </c>
      <c r="Q392" s="56">
        <v>0</v>
      </c>
      <c r="R392" s="55">
        <v>0</v>
      </c>
      <c r="S392" s="56">
        <v>0</v>
      </c>
      <c r="T392" s="55">
        <v>0</v>
      </c>
      <c r="U392" s="56">
        <v>0</v>
      </c>
      <c r="V392" s="55">
        <v>0</v>
      </c>
      <c r="W392" s="56">
        <v>0</v>
      </c>
      <c r="X392" s="55">
        <v>0</v>
      </c>
      <c r="Y392" s="56">
        <v>0</v>
      </c>
      <c r="Z392" s="55">
        <v>0</v>
      </c>
      <c r="AA392" s="56">
        <v>0</v>
      </c>
      <c r="AB392" s="55">
        <v>0</v>
      </c>
      <c r="AC392" s="56">
        <v>0</v>
      </c>
      <c r="AD392" s="55">
        <v>0</v>
      </c>
      <c r="AE392" s="56">
        <v>0</v>
      </c>
      <c r="AF392" s="55">
        <v>0</v>
      </c>
      <c r="AG392" s="56">
        <v>0</v>
      </c>
      <c r="AH392" s="55">
        <v>0</v>
      </c>
      <c r="AI392" s="56">
        <v>0</v>
      </c>
      <c r="AJ392" s="55">
        <v>0</v>
      </c>
      <c r="AK392" s="56">
        <v>0</v>
      </c>
      <c r="AL392" s="55">
        <v>0</v>
      </c>
      <c r="AM392" s="56">
        <v>0</v>
      </c>
      <c r="AN392" s="57">
        <v>0</v>
      </c>
      <c r="AO392" s="3"/>
      <c r="AP392" s="21"/>
      <c r="AQ392" s="3"/>
      <c r="AR392" s="54">
        <v>0</v>
      </c>
      <c r="AS392" s="55">
        <v>0</v>
      </c>
      <c r="AT392" s="56">
        <v>0</v>
      </c>
      <c r="AU392" s="55">
        <v>0</v>
      </c>
      <c r="AV392" s="56">
        <v>0</v>
      </c>
      <c r="AW392" s="55">
        <v>0</v>
      </c>
      <c r="AX392" s="56">
        <v>0</v>
      </c>
      <c r="AY392" s="55">
        <v>0</v>
      </c>
      <c r="AZ392" s="56">
        <v>0</v>
      </c>
      <c r="BA392" s="55">
        <v>0</v>
      </c>
      <c r="BB392" s="56">
        <v>0</v>
      </c>
      <c r="BC392" s="55">
        <v>0</v>
      </c>
      <c r="BD392" s="56">
        <v>0</v>
      </c>
      <c r="BE392" s="55">
        <v>0</v>
      </c>
      <c r="BF392" s="56">
        <v>0</v>
      </c>
      <c r="BG392" s="55">
        <v>0</v>
      </c>
      <c r="BH392" s="56">
        <v>0</v>
      </c>
      <c r="BI392" s="55">
        <v>0</v>
      </c>
      <c r="BJ392" s="56">
        <v>0</v>
      </c>
      <c r="BK392" s="55">
        <v>0</v>
      </c>
      <c r="BL392" s="56">
        <v>0</v>
      </c>
      <c r="BM392" s="55">
        <v>0</v>
      </c>
      <c r="BN392" s="56">
        <v>0</v>
      </c>
      <c r="BO392" s="55">
        <v>0</v>
      </c>
      <c r="BP392" s="56">
        <v>0</v>
      </c>
      <c r="BQ392" s="55">
        <v>0</v>
      </c>
      <c r="BR392" s="56">
        <v>0</v>
      </c>
      <c r="BS392" s="55">
        <v>0</v>
      </c>
      <c r="BT392" s="56">
        <v>0</v>
      </c>
      <c r="BU392" s="55">
        <v>0</v>
      </c>
      <c r="BV392" s="56">
        <v>0</v>
      </c>
      <c r="BW392" s="55">
        <v>0</v>
      </c>
      <c r="BX392" s="56">
        <v>0</v>
      </c>
      <c r="BY392" s="55">
        <v>0</v>
      </c>
      <c r="BZ392" s="56">
        <v>0</v>
      </c>
      <c r="CA392" s="57">
        <v>0</v>
      </c>
      <c r="CB392" s="3"/>
      <c r="CC392" s="32"/>
      <c r="CD392" s="3"/>
      <c r="CE392" s="33"/>
      <c r="CF392" s="3"/>
      <c r="CG392" s="54">
        <v>0</v>
      </c>
      <c r="CH392" s="55">
        <v>0</v>
      </c>
      <c r="CI392" s="56">
        <v>0</v>
      </c>
      <c r="CJ392" s="55">
        <v>0</v>
      </c>
      <c r="CK392" s="56">
        <v>0</v>
      </c>
      <c r="CL392" s="55">
        <v>0</v>
      </c>
      <c r="CM392" s="56">
        <v>0</v>
      </c>
      <c r="CN392" s="55">
        <v>0</v>
      </c>
      <c r="CO392" s="56">
        <v>0</v>
      </c>
      <c r="CP392" s="55">
        <v>0</v>
      </c>
      <c r="CQ392" s="56">
        <v>0</v>
      </c>
      <c r="CR392" s="55">
        <v>0</v>
      </c>
      <c r="CS392" s="56">
        <v>0</v>
      </c>
      <c r="CT392" s="55">
        <v>0</v>
      </c>
      <c r="CU392" s="56">
        <v>0</v>
      </c>
      <c r="CV392" s="55">
        <v>0</v>
      </c>
      <c r="CW392" s="56">
        <v>0</v>
      </c>
      <c r="CX392" s="55">
        <v>0</v>
      </c>
      <c r="CY392" s="56">
        <v>0</v>
      </c>
      <c r="CZ392" s="55">
        <v>0</v>
      </c>
      <c r="DA392" s="56">
        <v>0</v>
      </c>
      <c r="DB392" s="55">
        <v>0</v>
      </c>
      <c r="DC392" s="56">
        <v>0</v>
      </c>
      <c r="DD392" s="55">
        <v>0</v>
      </c>
      <c r="DE392" s="56">
        <v>0</v>
      </c>
      <c r="DF392" s="55">
        <v>0</v>
      </c>
      <c r="DG392" s="56">
        <v>0</v>
      </c>
      <c r="DH392" s="55">
        <v>0</v>
      </c>
      <c r="DI392" s="56">
        <v>0</v>
      </c>
      <c r="DJ392" s="55">
        <v>0</v>
      </c>
      <c r="DK392" s="56">
        <v>0</v>
      </c>
      <c r="DL392" s="55">
        <v>0</v>
      </c>
      <c r="DM392" s="56">
        <v>0</v>
      </c>
      <c r="DN392" s="55">
        <v>0</v>
      </c>
      <c r="DO392" s="56">
        <v>0</v>
      </c>
      <c r="DP392" s="57">
        <v>0</v>
      </c>
      <c r="DQ392" s="3"/>
      <c r="DR392" s="34"/>
      <c r="DS392" s="3"/>
      <c r="DT392" s="54">
        <v>0</v>
      </c>
      <c r="DU392" s="55">
        <v>0</v>
      </c>
      <c r="DV392" s="56">
        <v>0</v>
      </c>
      <c r="DW392" s="55">
        <v>0</v>
      </c>
      <c r="DX392" s="56">
        <v>0</v>
      </c>
      <c r="DY392" s="55">
        <v>0</v>
      </c>
      <c r="DZ392" s="56">
        <v>0</v>
      </c>
      <c r="EA392" s="55">
        <v>0</v>
      </c>
      <c r="EB392" s="56">
        <v>0</v>
      </c>
      <c r="EC392" s="55">
        <v>0</v>
      </c>
      <c r="ED392" s="56">
        <v>0</v>
      </c>
      <c r="EE392" s="55">
        <v>0</v>
      </c>
      <c r="EF392" s="56">
        <v>0</v>
      </c>
      <c r="EG392" s="55">
        <v>0</v>
      </c>
      <c r="EH392" s="56">
        <v>0</v>
      </c>
      <c r="EI392" s="55">
        <v>0</v>
      </c>
      <c r="EJ392" s="56">
        <v>0</v>
      </c>
      <c r="EK392" s="55">
        <v>0</v>
      </c>
      <c r="EL392" s="56">
        <v>0</v>
      </c>
      <c r="EM392" s="55">
        <v>0</v>
      </c>
      <c r="EN392" s="56">
        <v>0</v>
      </c>
      <c r="EO392" s="55">
        <v>0</v>
      </c>
      <c r="EP392" s="56">
        <v>0</v>
      </c>
      <c r="EQ392" s="55">
        <v>0</v>
      </c>
      <c r="ER392" s="56">
        <v>0</v>
      </c>
      <c r="ES392" s="55">
        <v>0</v>
      </c>
      <c r="ET392" s="56">
        <v>0</v>
      </c>
      <c r="EU392" s="55">
        <v>0</v>
      </c>
      <c r="EV392" s="56">
        <v>0</v>
      </c>
      <c r="EW392" s="55">
        <v>0</v>
      </c>
      <c r="EX392" s="56">
        <v>0</v>
      </c>
      <c r="EY392" s="55">
        <v>0</v>
      </c>
      <c r="EZ392" s="56">
        <v>0</v>
      </c>
      <c r="FA392" s="55">
        <v>0</v>
      </c>
      <c r="FB392" s="56">
        <v>0</v>
      </c>
      <c r="FC392" s="57">
        <v>0</v>
      </c>
      <c r="FD392" s="3"/>
      <c r="FE392" s="35"/>
      <c r="FF392" s="3"/>
      <c r="FG392" s="36"/>
      <c r="FI392" s="58" t="b">
        <v>1</v>
      </c>
    </row>
    <row r="393" spans="2:165" hidden="1" outlineLevel="1">
      <c r="B393" s="45">
        <v>374</v>
      </c>
      <c r="C393" s="74" t="s">
        <v>61</v>
      </c>
      <c r="E393" s="47">
        <v>0</v>
      </c>
      <c r="F393" s="48">
        <v>0</v>
      </c>
      <c r="G393" s="49">
        <v>0</v>
      </c>
      <c r="H393" s="48">
        <v>0</v>
      </c>
      <c r="I393" s="49">
        <v>0</v>
      </c>
      <c r="J393" s="48">
        <v>0</v>
      </c>
      <c r="K393" s="49">
        <v>0</v>
      </c>
      <c r="L393" s="48">
        <v>0</v>
      </c>
      <c r="M393" s="49">
        <v>0</v>
      </c>
      <c r="N393" s="48">
        <v>0</v>
      </c>
      <c r="O393" s="49">
        <v>0</v>
      </c>
      <c r="P393" s="48">
        <v>0</v>
      </c>
      <c r="Q393" s="49">
        <v>0</v>
      </c>
      <c r="R393" s="48">
        <v>0</v>
      </c>
      <c r="S393" s="49">
        <v>0</v>
      </c>
      <c r="T393" s="48">
        <v>0</v>
      </c>
      <c r="U393" s="49">
        <v>0</v>
      </c>
      <c r="V393" s="48">
        <v>0</v>
      </c>
      <c r="W393" s="49">
        <v>0</v>
      </c>
      <c r="X393" s="48">
        <v>0</v>
      </c>
      <c r="Y393" s="49">
        <v>0</v>
      </c>
      <c r="Z393" s="48">
        <v>0</v>
      </c>
      <c r="AA393" s="49">
        <v>0</v>
      </c>
      <c r="AB393" s="48">
        <v>0</v>
      </c>
      <c r="AC393" s="49">
        <v>0</v>
      </c>
      <c r="AD393" s="48">
        <v>0</v>
      </c>
      <c r="AE393" s="49">
        <v>0</v>
      </c>
      <c r="AF393" s="48">
        <v>0</v>
      </c>
      <c r="AG393" s="49">
        <v>0</v>
      </c>
      <c r="AH393" s="48">
        <v>0</v>
      </c>
      <c r="AI393" s="49">
        <v>0</v>
      </c>
      <c r="AJ393" s="48">
        <v>0</v>
      </c>
      <c r="AK393" s="49">
        <v>0</v>
      </c>
      <c r="AL393" s="48">
        <v>0</v>
      </c>
      <c r="AM393" s="49">
        <v>0</v>
      </c>
      <c r="AN393" s="50">
        <v>0</v>
      </c>
      <c r="AO393" s="3"/>
      <c r="AP393" s="21"/>
      <c r="AQ393" s="3"/>
      <c r="AR393" s="47">
        <v>0</v>
      </c>
      <c r="AS393" s="48">
        <v>0</v>
      </c>
      <c r="AT393" s="49">
        <v>0</v>
      </c>
      <c r="AU393" s="48">
        <v>0</v>
      </c>
      <c r="AV393" s="49">
        <v>0</v>
      </c>
      <c r="AW393" s="48">
        <v>0</v>
      </c>
      <c r="AX393" s="49">
        <v>0</v>
      </c>
      <c r="AY393" s="48">
        <v>0</v>
      </c>
      <c r="AZ393" s="49">
        <v>0</v>
      </c>
      <c r="BA393" s="48">
        <v>0</v>
      </c>
      <c r="BB393" s="49">
        <v>0</v>
      </c>
      <c r="BC393" s="48">
        <v>0</v>
      </c>
      <c r="BD393" s="49">
        <v>0</v>
      </c>
      <c r="BE393" s="48">
        <v>0</v>
      </c>
      <c r="BF393" s="49">
        <v>0</v>
      </c>
      <c r="BG393" s="48">
        <v>0</v>
      </c>
      <c r="BH393" s="49">
        <v>0</v>
      </c>
      <c r="BI393" s="48">
        <v>0</v>
      </c>
      <c r="BJ393" s="49">
        <v>0</v>
      </c>
      <c r="BK393" s="48">
        <v>0</v>
      </c>
      <c r="BL393" s="49">
        <v>0</v>
      </c>
      <c r="BM393" s="48">
        <v>0</v>
      </c>
      <c r="BN393" s="49">
        <v>0</v>
      </c>
      <c r="BO393" s="48">
        <v>0</v>
      </c>
      <c r="BP393" s="49">
        <v>0</v>
      </c>
      <c r="BQ393" s="48">
        <v>0</v>
      </c>
      <c r="BR393" s="49">
        <v>0</v>
      </c>
      <c r="BS393" s="48">
        <v>0</v>
      </c>
      <c r="BT393" s="49">
        <v>0</v>
      </c>
      <c r="BU393" s="48">
        <v>0</v>
      </c>
      <c r="BV393" s="49">
        <v>0</v>
      </c>
      <c r="BW393" s="48">
        <v>0</v>
      </c>
      <c r="BX393" s="49">
        <v>0</v>
      </c>
      <c r="BY393" s="48">
        <v>0</v>
      </c>
      <c r="BZ393" s="49">
        <v>0</v>
      </c>
      <c r="CA393" s="50">
        <v>0</v>
      </c>
      <c r="CB393" s="3"/>
      <c r="CC393" s="32"/>
      <c r="CD393" s="3"/>
      <c r="CE393" s="33"/>
      <c r="CF393" s="3"/>
      <c r="CG393" s="47">
        <v>0</v>
      </c>
      <c r="CH393" s="48">
        <v>0</v>
      </c>
      <c r="CI393" s="49">
        <v>0</v>
      </c>
      <c r="CJ393" s="48">
        <v>0</v>
      </c>
      <c r="CK393" s="49">
        <v>0</v>
      </c>
      <c r="CL393" s="48">
        <v>0</v>
      </c>
      <c r="CM393" s="49">
        <v>0</v>
      </c>
      <c r="CN393" s="48">
        <v>0</v>
      </c>
      <c r="CO393" s="49">
        <v>0</v>
      </c>
      <c r="CP393" s="48">
        <v>0</v>
      </c>
      <c r="CQ393" s="49">
        <v>0</v>
      </c>
      <c r="CR393" s="48">
        <v>0</v>
      </c>
      <c r="CS393" s="49">
        <v>0</v>
      </c>
      <c r="CT393" s="48">
        <v>0</v>
      </c>
      <c r="CU393" s="49">
        <v>0</v>
      </c>
      <c r="CV393" s="48">
        <v>0</v>
      </c>
      <c r="CW393" s="49">
        <v>0</v>
      </c>
      <c r="CX393" s="48">
        <v>0</v>
      </c>
      <c r="CY393" s="49">
        <v>0</v>
      </c>
      <c r="CZ393" s="48">
        <v>0</v>
      </c>
      <c r="DA393" s="49">
        <v>0</v>
      </c>
      <c r="DB393" s="48">
        <v>0</v>
      </c>
      <c r="DC393" s="49">
        <v>0</v>
      </c>
      <c r="DD393" s="48">
        <v>0</v>
      </c>
      <c r="DE393" s="49">
        <v>0</v>
      </c>
      <c r="DF393" s="48">
        <v>0</v>
      </c>
      <c r="DG393" s="49">
        <v>0</v>
      </c>
      <c r="DH393" s="48">
        <v>0</v>
      </c>
      <c r="DI393" s="49">
        <v>0</v>
      </c>
      <c r="DJ393" s="48">
        <v>0</v>
      </c>
      <c r="DK393" s="49">
        <v>0</v>
      </c>
      <c r="DL393" s="48">
        <v>0</v>
      </c>
      <c r="DM393" s="49">
        <v>0</v>
      </c>
      <c r="DN393" s="48">
        <v>0</v>
      </c>
      <c r="DO393" s="49">
        <v>0</v>
      </c>
      <c r="DP393" s="50">
        <v>0</v>
      </c>
      <c r="DQ393" s="3"/>
      <c r="DR393" s="34"/>
      <c r="DS393" s="3"/>
      <c r="DT393" s="47">
        <v>0</v>
      </c>
      <c r="DU393" s="48">
        <v>0</v>
      </c>
      <c r="DV393" s="49">
        <v>0</v>
      </c>
      <c r="DW393" s="48">
        <v>0</v>
      </c>
      <c r="DX393" s="49">
        <v>0</v>
      </c>
      <c r="DY393" s="48">
        <v>0</v>
      </c>
      <c r="DZ393" s="49">
        <v>0</v>
      </c>
      <c r="EA393" s="48">
        <v>0</v>
      </c>
      <c r="EB393" s="49">
        <v>0</v>
      </c>
      <c r="EC393" s="48">
        <v>0</v>
      </c>
      <c r="ED393" s="49">
        <v>0</v>
      </c>
      <c r="EE393" s="48">
        <v>0</v>
      </c>
      <c r="EF393" s="49">
        <v>0</v>
      </c>
      <c r="EG393" s="48">
        <v>0</v>
      </c>
      <c r="EH393" s="49">
        <v>0</v>
      </c>
      <c r="EI393" s="48">
        <v>0</v>
      </c>
      <c r="EJ393" s="49">
        <v>0</v>
      </c>
      <c r="EK393" s="48">
        <v>0</v>
      </c>
      <c r="EL393" s="49">
        <v>0</v>
      </c>
      <c r="EM393" s="48">
        <v>0</v>
      </c>
      <c r="EN393" s="49">
        <v>0</v>
      </c>
      <c r="EO393" s="48">
        <v>0</v>
      </c>
      <c r="EP393" s="49">
        <v>0</v>
      </c>
      <c r="EQ393" s="48">
        <v>0</v>
      </c>
      <c r="ER393" s="49">
        <v>0</v>
      </c>
      <c r="ES393" s="48">
        <v>0</v>
      </c>
      <c r="ET393" s="49">
        <v>0</v>
      </c>
      <c r="EU393" s="48">
        <v>0</v>
      </c>
      <c r="EV393" s="49">
        <v>0</v>
      </c>
      <c r="EW393" s="48">
        <v>0</v>
      </c>
      <c r="EX393" s="49">
        <v>0</v>
      </c>
      <c r="EY393" s="48">
        <v>0</v>
      </c>
      <c r="EZ393" s="49">
        <v>0</v>
      </c>
      <c r="FA393" s="48">
        <v>0</v>
      </c>
      <c r="FB393" s="49">
        <v>0</v>
      </c>
      <c r="FC393" s="50">
        <v>0</v>
      </c>
      <c r="FD393" s="3"/>
      <c r="FE393" s="35"/>
      <c r="FF393" s="3"/>
      <c r="FG393" s="36"/>
      <c r="FI393" s="51" t="b">
        <v>1</v>
      </c>
    </row>
    <row r="394" spans="2:165" hidden="1" outlineLevel="1">
      <c r="B394" s="52">
        <v>375</v>
      </c>
      <c r="C394" s="53" t="s">
        <v>62</v>
      </c>
      <c r="E394" s="54">
        <v>0</v>
      </c>
      <c r="F394" s="55">
        <v>0</v>
      </c>
      <c r="G394" s="56">
        <v>0</v>
      </c>
      <c r="H394" s="55">
        <v>0</v>
      </c>
      <c r="I394" s="56">
        <v>0</v>
      </c>
      <c r="J394" s="55">
        <v>0</v>
      </c>
      <c r="K394" s="56">
        <v>0</v>
      </c>
      <c r="L394" s="55">
        <v>0</v>
      </c>
      <c r="M394" s="56">
        <v>0</v>
      </c>
      <c r="N394" s="55">
        <v>0</v>
      </c>
      <c r="O394" s="56">
        <v>0</v>
      </c>
      <c r="P394" s="55">
        <v>0</v>
      </c>
      <c r="Q394" s="56">
        <v>0</v>
      </c>
      <c r="R394" s="55">
        <v>0</v>
      </c>
      <c r="S394" s="56">
        <v>0</v>
      </c>
      <c r="T394" s="55">
        <v>0</v>
      </c>
      <c r="U394" s="56">
        <v>0</v>
      </c>
      <c r="V394" s="55">
        <v>0</v>
      </c>
      <c r="W394" s="56">
        <v>0</v>
      </c>
      <c r="X394" s="55">
        <v>0</v>
      </c>
      <c r="Y394" s="56">
        <v>0</v>
      </c>
      <c r="Z394" s="55">
        <v>0</v>
      </c>
      <c r="AA394" s="56">
        <v>0</v>
      </c>
      <c r="AB394" s="55">
        <v>0</v>
      </c>
      <c r="AC394" s="56">
        <v>0</v>
      </c>
      <c r="AD394" s="55">
        <v>0</v>
      </c>
      <c r="AE394" s="56">
        <v>0</v>
      </c>
      <c r="AF394" s="55">
        <v>0</v>
      </c>
      <c r="AG394" s="56">
        <v>0</v>
      </c>
      <c r="AH394" s="55">
        <v>0</v>
      </c>
      <c r="AI394" s="56">
        <v>0</v>
      </c>
      <c r="AJ394" s="55">
        <v>0</v>
      </c>
      <c r="AK394" s="56">
        <v>0</v>
      </c>
      <c r="AL394" s="55">
        <v>0</v>
      </c>
      <c r="AM394" s="56">
        <v>0</v>
      </c>
      <c r="AN394" s="57">
        <v>0</v>
      </c>
      <c r="AO394" s="3"/>
      <c r="AP394" s="21"/>
      <c r="AQ394" s="3"/>
      <c r="AR394" s="54">
        <v>0</v>
      </c>
      <c r="AS394" s="55">
        <v>0</v>
      </c>
      <c r="AT394" s="56">
        <v>0</v>
      </c>
      <c r="AU394" s="55">
        <v>0</v>
      </c>
      <c r="AV394" s="56">
        <v>0</v>
      </c>
      <c r="AW394" s="55">
        <v>0</v>
      </c>
      <c r="AX394" s="56">
        <v>0</v>
      </c>
      <c r="AY394" s="55">
        <v>0</v>
      </c>
      <c r="AZ394" s="56">
        <v>0</v>
      </c>
      <c r="BA394" s="55">
        <v>0</v>
      </c>
      <c r="BB394" s="56">
        <v>0</v>
      </c>
      <c r="BC394" s="55">
        <v>0</v>
      </c>
      <c r="BD394" s="56">
        <v>0</v>
      </c>
      <c r="BE394" s="55">
        <v>0</v>
      </c>
      <c r="BF394" s="56">
        <v>0</v>
      </c>
      <c r="BG394" s="55">
        <v>0</v>
      </c>
      <c r="BH394" s="56">
        <v>0</v>
      </c>
      <c r="BI394" s="55">
        <v>0</v>
      </c>
      <c r="BJ394" s="56">
        <v>0</v>
      </c>
      <c r="BK394" s="55">
        <v>0</v>
      </c>
      <c r="BL394" s="56">
        <v>0</v>
      </c>
      <c r="BM394" s="55">
        <v>0</v>
      </c>
      <c r="BN394" s="56">
        <v>0</v>
      </c>
      <c r="BO394" s="55">
        <v>0</v>
      </c>
      <c r="BP394" s="56">
        <v>0</v>
      </c>
      <c r="BQ394" s="55">
        <v>0</v>
      </c>
      <c r="BR394" s="56">
        <v>0</v>
      </c>
      <c r="BS394" s="55">
        <v>0</v>
      </c>
      <c r="BT394" s="56">
        <v>0</v>
      </c>
      <c r="BU394" s="55">
        <v>0</v>
      </c>
      <c r="BV394" s="56">
        <v>0</v>
      </c>
      <c r="BW394" s="55">
        <v>0</v>
      </c>
      <c r="BX394" s="56">
        <v>0</v>
      </c>
      <c r="BY394" s="55">
        <v>0</v>
      </c>
      <c r="BZ394" s="56">
        <v>0</v>
      </c>
      <c r="CA394" s="57">
        <v>0</v>
      </c>
      <c r="CB394" s="3"/>
      <c r="CC394" s="32"/>
      <c r="CD394" s="3"/>
      <c r="CE394" s="33"/>
      <c r="CF394" s="3"/>
      <c r="CG394" s="54">
        <v>0</v>
      </c>
      <c r="CH394" s="55">
        <v>0</v>
      </c>
      <c r="CI394" s="56">
        <v>0</v>
      </c>
      <c r="CJ394" s="55">
        <v>0</v>
      </c>
      <c r="CK394" s="56">
        <v>0</v>
      </c>
      <c r="CL394" s="55">
        <v>0</v>
      </c>
      <c r="CM394" s="56">
        <v>0</v>
      </c>
      <c r="CN394" s="55">
        <v>0</v>
      </c>
      <c r="CO394" s="56">
        <v>0</v>
      </c>
      <c r="CP394" s="55">
        <v>0</v>
      </c>
      <c r="CQ394" s="56">
        <v>0</v>
      </c>
      <c r="CR394" s="55">
        <v>0</v>
      </c>
      <c r="CS394" s="56">
        <v>0</v>
      </c>
      <c r="CT394" s="55">
        <v>0</v>
      </c>
      <c r="CU394" s="56">
        <v>0</v>
      </c>
      <c r="CV394" s="55">
        <v>0</v>
      </c>
      <c r="CW394" s="56">
        <v>0</v>
      </c>
      <c r="CX394" s="55">
        <v>0</v>
      </c>
      <c r="CY394" s="56">
        <v>0</v>
      </c>
      <c r="CZ394" s="55">
        <v>0</v>
      </c>
      <c r="DA394" s="56">
        <v>0</v>
      </c>
      <c r="DB394" s="55">
        <v>0</v>
      </c>
      <c r="DC394" s="56">
        <v>0</v>
      </c>
      <c r="DD394" s="55">
        <v>0</v>
      </c>
      <c r="DE394" s="56">
        <v>0</v>
      </c>
      <c r="DF394" s="55">
        <v>0</v>
      </c>
      <c r="DG394" s="56">
        <v>0</v>
      </c>
      <c r="DH394" s="55">
        <v>0</v>
      </c>
      <c r="DI394" s="56">
        <v>0</v>
      </c>
      <c r="DJ394" s="55">
        <v>0</v>
      </c>
      <c r="DK394" s="56">
        <v>0</v>
      </c>
      <c r="DL394" s="55">
        <v>0</v>
      </c>
      <c r="DM394" s="56">
        <v>0</v>
      </c>
      <c r="DN394" s="55">
        <v>0</v>
      </c>
      <c r="DO394" s="56">
        <v>0</v>
      </c>
      <c r="DP394" s="57">
        <v>0</v>
      </c>
      <c r="DQ394" s="3"/>
      <c r="DR394" s="34"/>
      <c r="DS394" s="3"/>
      <c r="DT394" s="54">
        <v>0</v>
      </c>
      <c r="DU394" s="55">
        <v>0</v>
      </c>
      <c r="DV394" s="56">
        <v>0</v>
      </c>
      <c r="DW394" s="55">
        <v>0</v>
      </c>
      <c r="DX394" s="56">
        <v>0</v>
      </c>
      <c r="DY394" s="55">
        <v>0</v>
      </c>
      <c r="DZ394" s="56">
        <v>0</v>
      </c>
      <c r="EA394" s="55">
        <v>0</v>
      </c>
      <c r="EB394" s="56">
        <v>0</v>
      </c>
      <c r="EC394" s="55">
        <v>0</v>
      </c>
      <c r="ED394" s="56">
        <v>0</v>
      </c>
      <c r="EE394" s="55">
        <v>0</v>
      </c>
      <c r="EF394" s="56">
        <v>0</v>
      </c>
      <c r="EG394" s="55">
        <v>0</v>
      </c>
      <c r="EH394" s="56">
        <v>0</v>
      </c>
      <c r="EI394" s="55">
        <v>0</v>
      </c>
      <c r="EJ394" s="56">
        <v>0</v>
      </c>
      <c r="EK394" s="55">
        <v>0</v>
      </c>
      <c r="EL394" s="56">
        <v>0</v>
      </c>
      <c r="EM394" s="55">
        <v>0</v>
      </c>
      <c r="EN394" s="56">
        <v>0</v>
      </c>
      <c r="EO394" s="55">
        <v>0</v>
      </c>
      <c r="EP394" s="56">
        <v>0</v>
      </c>
      <c r="EQ394" s="55">
        <v>0</v>
      </c>
      <c r="ER394" s="56">
        <v>0</v>
      </c>
      <c r="ES394" s="55">
        <v>0</v>
      </c>
      <c r="ET394" s="56">
        <v>0</v>
      </c>
      <c r="EU394" s="55">
        <v>0</v>
      </c>
      <c r="EV394" s="56">
        <v>0</v>
      </c>
      <c r="EW394" s="55">
        <v>0</v>
      </c>
      <c r="EX394" s="56">
        <v>0</v>
      </c>
      <c r="EY394" s="55">
        <v>0</v>
      </c>
      <c r="EZ394" s="56">
        <v>0</v>
      </c>
      <c r="FA394" s="55">
        <v>0</v>
      </c>
      <c r="FB394" s="56">
        <v>0</v>
      </c>
      <c r="FC394" s="57">
        <v>0</v>
      </c>
      <c r="FD394" s="3"/>
      <c r="FE394" s="35"/>
      <c r="FF394" s="3"/>
      <c r="FG394" s="36"/>
      <c r="FI394" s="58" t="b">
        <v>1</v>
      </c>
    </row>
    <row r="395" spans="2:165" hidden="1" outlineLevel="1">
      <c r="B395" s="45">
        <v>376</v>
      </c>
      <c r="C395" s="46" t="s">
        <v>63</v>
      </c>
      <c r="E395" s="47">
        <v>0</v>
      </c>
      <c r="F395" s="48">
        <v>0</v>
      </c>
      <c r="G395" s="49">
        <v>0</v>
      </c>
      <c r="H395" s="48">
        <v>0</v>
      </c>
      <c r="I395" s="49">
        <v>0</v>
      </c>
      <c r="J395" s="48">
        <v>0</v>
      </c>
      <c r="K395" s="49">
        <v>0</v>
      </c>
      <c r="L395" s="48">
        <v>0</v>
      </c>
      <c r="M395" s="49">
        <v>0</v>
      </c>
      <c r="N395" s="48">
        <v>0</v>
      </c>
      <c r="O395" s="49">
        <v>0</v>
      </c>
      <c r="P395" s="48">
        <v>0</v>
      </c>
      <c r="Q395" s="49">
        <v>0</v>
      </c>
      <c r="R395" s="48">
        <v>0</v>
      </c>
      <c r="S395" s="49">
        <v>0</v>
      </c>
      <c r="T395" s="48">
        <v>0</v>
      </c>
      <c r="U395" s="49">
        <v>0</v>
      </c>
      <c r="V395" s="48">
        <v>0</v>
      </c>
      <c r="W395" s="49">
        <v>0</v>
      </c>
      <c r="X395" s="48">
        <v>0</v>
      </c>
      <c r="Y395" s="49">
        <v>0</v>
      </c>
      <c r="Z395" s="48">
        <v>0</v>
      </c>
      <c r="AA395" s="49">
        <v>0</v>
      </c>
      <c r="AB395" s="48">
        <v>0</v>
      </c>
      <c r="AC395" s="49">
        <v>0</v>
      </c>
      <c r="AD395" s="48">
        <v>0</v>
      </c>
      <c r="AE395" s="49">
        <v>0</v>
      </c>
      <c r="AF395" s="48">
        <v>0</v>
      </c>
      <c r="AG395" s="49">
        <v>0</v>
      </c>
      <c r="AH395" s="48">
        <v>0</v>
      </c>
      <c r="AI395" s="49">
        <v>0</v>
      </c>
      <c r="AJ395" s="48">
        <v>0</v>
      </c>
      <c r="AK395" s="49">
        <v>0</v>
      </c>
      <c r="AL395" s="48">
        <v>0</v>
      </c>
      <c r="AM395" s="49">
        <v>0</v>
      </c>
      <c r="AN395" s="50">
        <v>0</v>
      </c>
      <c r="AO395" s="3"/>
      <c r="AP395" s="21"/>
      <c r="AQ395" s="3"/>
      <c r="AR395" s="47">
        <v>0</v>
      </c>
      <c r="AS395" s="48">
        <v>0</v>
      </c>
      <c r="AT395" s="49">
        <v>0</v>
      </c>
      <c r="AU395" s="48">
        <v>0</v>
      </c>
      <c r="AV395" s="49">
        <v>0</v>
      </c>
      <c r="AW395" s="48">
        <v>0</v>
      </c>
      <c r="AX395" s="49">
        <v>0</v>
      </c>
      <c r="AY395" s="48">
        <v>0</v>
      </c>
      <c r="AZ395" s="49">
        <v>0</v>
      </c>
      <c r="BA395" s="48">
        <v>0</v>
      </c>
      <c r="BB395" s="49">
        <v>0</v>
      </c>
      <c r="BC395" s="48">
        <v>0</v>
      </c>
      <c r="BD395" s="49">
        <v>0</v>
      </c>
      <c r="BE395" s="48">
        <v>0</v>
      </c>
      <c r="BF395" s="49">
        <v>0</v>
      </c>
      <c r="BG395" s="48">
        <v>0</v>
      </c>
      <c r="BH395" s="49">
        <v>0</v>
      </c>
      <c r="BI395" s="48">
        <v>0</v>
      </c>
      <c r="BJ395" s="49">
        <v>0</v>
      </c>
      <c r="BK395" s="48">
        <v>0</v>
      </c>
      <c r="BL395" s="49">
        <v>0</v>
      </c>
      <c r="BM395" s="48">
        <v>0</v>
      </c>
      <c r="BN395" s="49">
        <v>0</v>
      </c>
      <c r="BO395" s="48">
        <v>0</v>
      </c>
      <c r="BP395" s="49">
        <v>0</v>
      </c>
      <c r="BQ395" s="48">
        <v>0</v>
      </c>
      <c r="BR395" s="49">
        <v>0</v>
      </c>
      <c r="BS395" s="48">
        <v>0</v>
      </c>
      <c r="BT395" s="49">
        <v>0</v>
      </c>
      <c r="BU395" s="48">
        <v>0</v>
      </c>
      <c r="BV395" s="49">
        <v>0</v>
      </c>
      <c r="BW395" s="48">
        <v>0</v>
      </c>
      <c r="BX395" s="49">
        <v>0</v>
      </c>
      <c r="BY395" s="48">
        <v>0</v>
      </c>
      <c r="BZ395" s="49">
        <v>0</v>
      </c>
      <c r="CA395" s="50">
        <v>0</v>
      </c>
      <c r="CB395" s="3"/>
      <c r="CC395" s="32"/>
      <c r="CD395" s="3"/>
      <c r="CE395" s="33"/>
      <c r="CF395" s="3"/>
      <c r="CG395" s="47">
        <v>0</v>
      </c>
      <c r="CH395" s="48">
        <v>0</v>
      </c>
      <c r="CI395" s="49">
        <v>0</v>
      </c>
      <c r="CJ395" s="48">
        <v>0</v>
      </c>
      <c r="CK395" s="49">
        <v>0</v>
      </c>
      <c r="CL395" s="48">
        <v>0</v>
      </c>
      <c r="CM395" s="49">
        <v>0</v>
      </c>
      <c r="CN395" s="48">
        <v>0</v>
      </c>
      <c r="CO395" s="49">
        <v>0</v>
      </c>
      <c r="CP395" s="48">
        <v>0</v>
      </c>
      <c r="CQ395" s="49">
        <v>0</v>
      </c>
      <c r="CR395" s="48">
        <v>0</v>
      </c>
      <c r="CS395" s="49">
        <v>0</v>
      </c>
      <c r="CT395" s="48">
        <v>0</v>
      </c>
      <c r="CU395" s="49">
        <v>0</v>
      </c>
      <c r="CV395" s="48">
        <v>0</v>
      </c>
      <c r="CW395" s="49">
        <v>0</v>
      </c>
      <c r="CX395" s="48">
        <v>0</v>
      </c>
      <c r="CY395" s="49">
        <v>0</v>
      </c>
      <c r="CZ395" s="48">
        <v>0</v>
      </c>
      <c r="DA395" s="49">
        <v>0</v>
      </c>
      <c r="DB395" s="48">
        <v>0</v>
      </c>
      <c r="DC395" s="49">
        <v>0</v>
      </c>
      <c r="DD395" s="48">
        <v>0</v>
      </c>
      <c r="DE395" s="49">
        <v>0</v>
      </c>
      <c r="DF395" s="48">
        <v>0</v>
      </c>
      <c r="DG395" s="49">
        <v>0</v>
      </c>
      <c r="DH395" s="48">
        <v>0</v>
      </c>
      <c r="DI395" s="49">
        <v>0</v>
      </c>
      <c r="DJ395" s="48">
        <v>0</v>
      </c>
      <c r="DK395" s="49">
        <v>0</v>
      </c>
      <c r="DL395" s="48">
        <v>0</v>
      </c>
      <c r="DM395" s="49">
        <v>0</v>
      </c>
      <c r="DN395" s="48">
        <v>0</v>
      </c>
      <c r="DO395" s="49">
        <v>0</v>
      </c>
      <c r="DP395" s="50">
        <v>0</v>
      </c>
      <c r="DQ395" s="3"/>
      <c r="DR395" s="34"/>
      <c r="DS395" s="3"/>
      <c r="DT395" s="47">
        <v>0</v>
      </c>
      <c r="DU395" s="48">
        <v>0</v>
      </c>
      <c r="DV395" s="49">
        <v>0</v>
      </c>
      <c r="DW395" s="48">
        <v>0</v>
      </c>
      <c r="DX395" s="49">
        <v>0</v>
      </c>
      <c r="DY395" s="48">
        <v>0</v>
      </c>
      <c r="DZ395" s="49">
        <v>0</v>
      </c>
      <c r="EA395" s="48">
        <v>0</v>
      </c>
      <c r="EB395" s="49">
        <v>0</v>
      </c>
      <c r="EC395" s="48">
        <v>0</v>
      </c>
      <c r="ED395" s="49">
        <v>0</v>
      </c>
      <c r="EE395" s="48">
        <v>0</v>
      </c>
      <c r="EF395" s="49">
        <v>0</v>
      </c>
      <c r="EG395" s="48">
        <v>0</v>
      </c>
      <c r="EH395" s="49">
        <v>0</v>
      </c>
      <c r="EI395" s="48">
        <v>0</v>
      </c>
      <c r="EJ395" s="49">
        <v>0</v>
      </c>
      <c r="EK395" s="48">
        <v>0</v>
      </c>
      <c r="EL395" s="49">
        <v>0</v>
      </c>
      <c r="EM395" s="48">
        <v>0</v>
      </c>
      <c r="EN395" s="49">
        <v>0</v>
      </c>
      <c r="EO395" s="48">
        <v>0</v>
      </c>
      <c r="EP395" s="49">
        <v>0</v>
      </c>
      <c r="EQ395" s="48">
        <v>0</v>
      </c>
      <c r="ER395" s="49">
        <v>0</v>
      </c>
      <c r="ES395" s="48">
        <v>0</v>
      </c>
      <c r="ET395" s="49">
        <v>0</v>
      </c>
      <c r="EU395" s="48">
        <v>0</v>
      </c>
      <c r="EV395" s="49">
        <v>0</v>
      </c>
      <c r="EW395" s="48">
        <v>0</v>
      </c>
      <c r="EX395" s="49">
        <v>0</v>
      </c>
      <c r="EY395" s="48">
        <v>0</v>
      </c>
      <c r="EZ395" s="49">
        <v>0</v>
      </c>
      <c r="FA395" s="48">
        <v>0</v>
      </c>
      <c r="FB395" s="49">
        <v>0</v>
      </c>
      <c r="FC395" s="50">
        <v>0</v>
      </c>
      <c r="FD395" s="3"/>
      <c r="FE395" s="35"/>
      <c r="FF395" s="3"/>
      <c r="FG395" s="36"/>
      <c r="FI395" s="51" t="b">
        <v>1</v>
      </c>
    </row>
    <row r="396" spans="2:165" hidden="1" outlineLevel="1">
      <c r="B396" s="52">
        <v>377</v>
      </c>
      <c r="C396" s="53" t="s">
        <v>64</v>
      </c>
      <c r="E396" s="54">
        <v>0</v>
      </c>
      <c r="F396" s="55">
        <v>0</v>
      </c>
      <c r="G396" s="56">
        <v>0</v>
      </c>
      <c r="H396" s="55">
        <v>0</v>
      </c>
      <c r="I396" s="56">
        <v>0</v>
      </c>
      <c r="J396" s="55">
        <v>0</v>
      </c>
      <c r="K396" s="56">
        <v>0</v>
      </c>
      <c r="L396" s="55">
        <v>0</v>
      </c>
      <c r="M396" s="56">
        <v>0</v>
      </c>
      <c r="N396" s="55">
        <v>0</v>
      </c>
      <c r="O396" s="56">
        <v>0</v>
      </c>
      <c r="P396" s="55">
        <v>0</v>
      </c>
      <c r="Q396" s="56">
        <v>0</v>
      </c>
      <c r="R396" s="55">
        <v>0</v>
      </c>
      <c r="S396" s="56">
        <v>0</v>
      </c>
      <c r="T396" s="55">
        <v>0</v>
      </c>
      <c r="U396" s="56">
        <v>0</v>
      </c>
      <c r="V396" s="55">
        <v>0</v>
      </c>
      <c r="W396" s="56">
        <v>0</v>
      </c>
      <c r="X396" s="55">
        <v>0</v>
      </c>
      <c r="Y396" s="56">
        <v>0</v>
      </c>
      <c r="Z396" s="55">
        <v>0</v>
      </c>
      <c r="AA396" s="56">
        <v>0</v>
      </c>
      <c r="AB396" s="55">
        <v>0</v>
      </c>
      <c r="AC396" s="56">
        <v>0</v>
      </c>
      <c r="AD396" s="55">
        <v>0</v>
      </c>
      <c r="AE396" s="56">
        <v>0</v>
      </c>
      <c r="AF396" s="55">
        <v>0</v>
      </c>
      <c r="AG396" s="56">
        <v>0</v>
      </c>
      <c r="AH396" s="55">
        <v>0</v>
      </c>
      <c r="AI396" s="56">
        <v>0</v>
      </c>
      <c r="AJ396" s="55">
        <v>0</v>
      </c>
      <c r="AK396" s="56">
        <v>0</v>
      </c>
      <c r="AL396" s="55">
        <v>0</v>
      </c>
      <c r="AM396" s="56">
        <v>0</v>
      </c>
      <c r="AN396" s="57">
        <v>0</v>
      </c>
      <c r="AO396" s="3"/>
      <c r="AP396" s="21"/>
      <c r="AQ396" s="3"/>
      <c r="AR396" s="54">
        <v>0</v>
      </c>
      <c r="AS396" s="55">
        <v>0</v>
      </c>
      <c r="AT396" s="56">
        <v>0</v>
      </c>
      <c r="AU396" s="55">
        <v>0</v>
      </c>
      <c r="AV396" s="56">
        <v>0</v>
      </c>
      <c r="AW396" s="55">
        <v>0</v>
      </c>
      <c r="AX396" s="56">
        <v>0</v>
      </c>
      <c r="AY396" s="55">
        <v>0</v>
      </c>
      <c r="AZ396" s="56">
        <v>0</v>
      </c>
      <c r="BA396" s="55">
        <v>0</v>
      </c>
      <c r="BB396" s="56">
        <v>0</v>
      </c>
      <c r="BC396" s="55">
        <v>0</v>
      </c>
      <c r="BD396" s="56">
        <v>0</v>
      </c>
      <c r="BE396" s="55">
        <v>0</v>
      </c>
      <c r="BF396" s="56">
        <v>0</v>
      </c>
      <c r="BG396" s="55">
        <v>0</v>
      </c>
      <c r="BH396" s="56">
        <v>0</v>
      </c>
      <c r="BI396" s="55">
        <v>0</v>
      </c>
      <c r="BJ396" s="56">
        <v>0</v>
      </c>
      <c r="BK396" s="55">
        <v>0</v>
      </c>
      <c r="BL396" s="56">
        <v>0</v>
      </c>
      <c r="BM396" s="55">
        <v>0</v>
      </c>
      <c r="BN396" s="56">
        <v>0</v>
      </c>
      <c r="BO396" s="55">
        <v>0</v>
      </c>
      <c r="BP396" s="56">
        <v>0</v>
      </c>
      <c r="BQ396" s="55">
        <v>0</v>
      </c>
      <c r="BR396" s="56">
        <v>0</v>
      </c>
      <c r="BS396" s="55">
        <v>0</v>
      </c>
      <c r="BT396" s="56">
        <v>0</v>
      </c>
      <c r="BU396" s="55">
        <v>0</v>
      </c>
      <c r="BV396" s="56">
        <v>0</v>
      </c>
      <c r="BW396" s="55">
        <v>0</v>
      </c>
      <c r="BX396" s="56">
        <v>0</v>
      </c>
      <c r="BY396" s="55">
        <v>0</v>
      </c>
      <c r="BZ396" s="56">
        <v>0</v>
      </c>
      <c r="CA396" s="57">
        <v>0</v>
      </c>
      <c r="CB396" s="3"/>
      <c r="CC396" s="32"/>
      <c r="CD396" s="3"/>
      <c r="CE396" s="33"/>
      <c r="CF396" s="3"/>
      <c r="CG396" s="54">
        <v>0</v>
      </c>
      <c r="CH396" s="55">
        <v>0</v>
      </c>
      <c r="CI396" s="56">
        <v>0</v>
      </c>
      <c r="CJ396" s="55">
        <v>0</v>
      </c>
      <c r="CK396" s="56">
        <v>0</v>
      </c>
      <c r="CL396" s="55">
        <v>0</v>
      </c>
      <c r="CM396" s="56">
        <v>0</v>
      </c>
      <c r="CN396" s="55">
        <v>0</v>
      </c>
      <c r="CO396" s="56">
        <v>0</v>
      </c>
      <c r="CP396" s="55">
        <v>0</v>
      </c>
      <c r="CQ396" s="56">
        <v>0</v>
      </c>
      <c r="CR396" s="55">
        <v>0</v>
      </c>
      <c r="CS396" s="56">
        <v>0</v>
      </c>
      <c r="CT396" s="55">
        <v>0</v>
      </c>
      <c r="CU396" s="56">
        <v>0</v>
      </c>
      <c r="CV396" s="55">
        <v>0</v>
      </c>
      <c r="CW396" s="56">
        <v>0</v>
      </c>
      <c r="CX396" s="55">
        <v>0</v>
      </c>
      <c r="CY396" s="56">
        <v>0</v>
      </c>
      <c r="CZ396" s="55">
        <v>0</v>
      </c>
      <c r="DA396" s="56">
        <v>0</v>
      </c>
      <c r="DB396" s="55">
        <v>0</v>
      </c>
      <c r="DC396" s="56">
        <v>0</v>
      </c>
      <c r="DD396" s="55">
        <v>0</v>
      </c>
      <c r="DE396" s="56">
        <v>0</v>
      </c>
      <c r="DF396" s="55">
        <v>0</v>
      </c>
      <c r="DG396" s="56">
        <v>0</v>
      </c>
      <c r="DH396" s="55">
        <v>0</v>
      </c>
      <c r="DI396" s="56">
        <v>0</v>
      </c>
      <c r="DJ396" s="55">
        <v>0</v>
      </c>
      <c r="DK396" s="56">
        <v>0</v>
      </c>
      <c r="DL396" s="55">
        <v>0</v>
      </c>
      <c r="DM396" s="56">
        <v>0</v>
      </c>
      <c r="DN396" s="55">
        <v>0</v>
      </c>
      <c r="DO396" s="56">
        <v>0</v>
      </c>
      <c r="DP396" s="57">
        <v>0</v>
      </c>
      <c r="DQ396" s="3"/>
      <c r="DR396" s="34"/>
      <c r="DS396" s="3"/>
      <c r="DT396" s="54">
        <v>0</v>
      </c>
      <c r="DU396" s="55">
        <v>0</v>
      </c>
      <c r="DV396" s="56">
        <v>0</v>
      </c>
      <c r="DW396" s="55">
        <v>0</v>
      </c>
      <c r="DX396" s="56">
        <v>0</v>
      </c>
      <c r="DY396" s="55">
        <v>0</v>
      </c>
      <c r="DZ396" s="56">
        <v>0</v>
      </c>
      <c r="EA396" s="55">
        <v>0</v>
      </c>
      <c r="EB396" s="56">
        <v>0</v>
      </c>
      <c r="EC396" s="55">
        <v>0</v>
      </c>
      <c r="ED396" s="56">
        <v>0</v>
      </c>
      <c r="EE396" s="55">
        <v>0</v>
      </c>
      <c r="EF396" s="56">
        <v>0</v>
      </c>
      <c r="EG396" s="55">
        <v>0</v>
      </c>
      <c r="EH396" s="56">
        <v>0</v>
      </c>
      <c r="EI396" s="55">
        <v>0</v>
      </c>
      <c r="EJ396" s="56">
        <v>0</v>
      </c>
      <c r="EK396" s="55">
        <v>0</v>
      </c>
      <c r="EL396" s="56">
        <v>0</v>
      </c>
      <c r="EM396" s="55">
        <v>0</v>
      </c>
      <c r="EN396" s="56">
        <v>0</v>
      </c>
      <c r="EO396" s="55">
        <v>0</v>
      </c>
      <c r="EP396" s="56">
        <v>0</v>
      </c>
      <c r="EQ396" s="55">
        <v>0</v>
      </c>
      <c r="ER396" s="56">
        <v>0</v>
      </c>
      <c r="ES396" s="55">
        <v>0</v>
      </c>
      <c r="ET396" s="56">
        <v>0</v>
      </c>
      <c r="EU396" s="55">
        <v>0</v>
      </c>
      <c r="EV396" s="56">
        <v>0</v>
      </c>
      <c r="EW396" s="55">
        <v>0</v>
      </c>
      <c r="EX396" s="56">
        <v>0</v>
      </c>
      <c r="EY396" s="55">
        <v>0</v>
      </c>
      <c r="EZ396" s="56">
        <v>0</v>
      </c>
      <c r="FA396" s="55">
        <v>0</v>
      </c>
      <c r="FB396" s="56">
        <v>0</v>
      </c>
      <c r="FC396" s="57">
        <v>0</v>
      </c>
      <c r="FD396" s="3"/>
      <c r="FE396" s="35"/>
      <c r="FF396" s="3"/>
      <c r="FG396" s="36"/>
      <c r="FI396" s="58" t="b">
        <v>1</v>
      </c>
    </row>
    <row r="397" spans="2:165" hidden="1" outlineLevel="1">
      <c r="B397" s="75">
        <v>378</v>
      </c>
      <c r="C397" s="83" t="s">
        <v>65</v>
      </c>
      <c r="E397" s="77">
        <v>0</v>
      </c>
      <c r="F397" s="78">
        <v>0</v>
      </c>
      <c r="G397" s="79">
        <v>0</v>
      </c>
      <c r="H397" s="78">
        <v>0</v>
      </c>
      <c r="I397" s="79">
        <v>0</v>
      </c>
      <c r="J397" s="78">
        <v>0</v>
      </c>
      <c r="K397" s="79">
        <v>0</v>
      </c>
      <c r="L397" s="78">
        <v>0</v>
      </c>
      <c r="M397" s="79">
        <v>0</v>
      </c>
      <c r="N397" s="78">
        <v>0</v>
      </c>
      <c r="O397" s="79">
        <v>0</v>
      </c>
      <c r="P397" s="78">
        <v>0</v>
      </c>
      <c r="Q397" s="79">
        <v>0</v>
      </c>
      <c r="R397" s="78">
        <v>0</v>
      </c>
      <c r="S397" s="79">
        <v>0</v>
      </c>
      <c r="T397" s="78">
        <v>0</v>
      </c>
      <c r="U397" s="79">
        <v>0</v>
      </c>
      <c r="V397" s="78">
        <v>0</v>
      </c>
      <c r="W397" s="79">
        <v>0</v>
      </c>
      <c r="X397" s="78">
        <v>0</v>
      </c>
      <c r="Y397" s="79">
        <v>0</v>
      </c>
      <c r="Z397" s="78">
        <v>0</v>
      </c>
      <c r="AA397" s="79">
        <v>0</v>
      </c>
      <c r="AB397" s="78">
        <v>0</v>
      </c>
      <c r="AC397" s="79">
        <v>0</v>
      </c>
      <c r="AD397" s="78">
        <v>0</v>
      </c>
      <c r="AE397" s="79">
        <v>0</v>
      </c>
      <c r="AF397" s="78">
        <v>0</v>
      </c>
      <c r="AG397" s="79">
        <v>0</v>
      </c>
      <c r="AH397" s="78">
        <v>0</v>
      </c>
      <c r="AI397" s="79">
        <v>0</v>
      </c>
      <c r="AJ397" s="78">
        <v>0</v>
      </c>
      <c r="AK397" s="79">
        <v>0</v>
      </c>
      <c r="AL397" s="78">
        <v>0</v>
      </c>
      <c r="AM397" s="79">
        <v>0</v>
      </c>
      <c r="AN397" s="80">
        <v>0</v>
      </c>
      <c r="AO397" s="3"/>
      <c r="AP397" s="21"/>
      <c r="AQ397" s="3"/>
      <c r="AR397" s="77">
        <v>0</v>
      </c>
      <c r="AS397" s="78">
        <v>0</v>
      </c>
      <c r="AT397" s="79">
        <v>0</v>
      </c>
      <c r="AU397" s="78">
        <v>0</v>
      </c>
      <c r="AV397" s="79">
        <v>0</v>
      </c>
      <c r="AW397" s="78">
        <v>0</v>
      </c>
      <c r="AX397" s="79">
        <v>0</v>
      </c>
      <c r="AY397" s="78">
        <v>0</v>
      </c>
      <c r="AZ397" s="79">
        <v>0</v>
      </c>
      <c r="BA397" s="78">
        <v>0</v>
      </c>
      <c r="BB397" s="79">
        <v>0</v>
      </c>
      <c r="BC397" s="78">
        <v>0</v>
      </c>
      <c r="BD397" s="79">
        <v>0</v>
      </c>
      <c r="BE397" s="78">
        <v>0</v>
      </c>
      <c r="BF397" s="79">
        <v>0</v>
      </c>
      <c r="BG397" s="78">
        <v>0</v>
      </c>
      <c r="BH397" s="79">
        <v>0</v>
      </c>
      <c r="BI397" s="78">
        <v>0</v>
      </c>
      <c r="BJ397" s="79">
        <v>0</v>
      </c>
      <c r="BK397" s="78">
        <v>0</v>
      </c>
      <c r="BL397" s="79">
        <v>0</v>
      </c>
      <c r="BM397" s="78">
        <v>0</v>
      </c>
      <c r="BN397" s="79">
        <v>0</v>
      </c>
      <c r="BO397" s="78">
        <v>0</v>
      </c>
      <c r="BP397" s="79">
        <v>0</v>
      </c>
      <c r="BQ397" s="78">
        <v>0</v>
      </c>
      <c r="BR397" s="79">
        <v>0</v>
      </c>
      <c r="BS397" s="78">
        <v>0</v>
      </c>
      <c r="BT397" s="79">
        <v>0</v>
      </c>
      <c r="BU397" s="78">
        <v>0</v>
      </c>
      <c r="BV397" s="79">
        <v>0</v>
      </c>
      <c r="BW397" s="78">
        <v>0</v>
      </c>
      <c r="BX397" s="79">
        <v>0</v>
      </c>
      <c r="BY397" s="78">
        <v>0</v>
      </c>
      <c r="BZ397" s="79">
        <v>0</v>
      </c>
      <c r="CA397" s="80">
        <v>0</v>
      </c>
      <c r="CB397" s="3"/>
      <c r="CC397" s="32"/>
      <c r="CD397" s="3"/>
      <c r="CE397" s="33"/>
      <c r="CF397" s="3"/>
      <c r="CG397" s="77">
        <v>0</v>
      </c>
      <c r="CH397" s="78">
        <v>0</v>
      </c>
      <c r="CI397" s="79">
        <v>0</v>
      </c>
      <c r="CJ397" s="78">
        <v>0</v>
      </c>
      <c r="CK397" s="79">
        <v>0</v>
      </c>
      <c r="CL397" s="78">
        <v>0</v>
      </c>
      <c r="CM397" s="79">
        <v>0</v>
      </c>
      <c r="CN397" s="78">
        <v>0</v>
      </c>
      <c r="CO397" s="79">
        <v>0</v>
      </c>
      <c r="CP397" s="78">
        <v>0</v>
      </c>
      <c r="CQ397" s="79">
        <v>0</v>
      </c>
      <c r="CR397" s="78">
        <v>0</v>
      </c>
      <c r="CS397" s="79">
        <v>0</v>
      </c>
      <c r="CT397" s="78">
        <v>0</v>
      </c>
      <c r="CU397" s="79">
        <v>0</v>
      </c>
      <c r="CV397" s="78">
        <v>0</v>
      </c>
      <c r="CW397" s="79">
        <v>0</v>
      </c>
      <c r="CX397" s="78">
        <v>0</v>
      </c>
      <c r="CY397" s="79">
        <v>0</v>
      </c>
      <c r="CZ397" s="78">
        <v>0</v>
      </c>
      <c r="DA397" s="79">
        <v>0</v>
      </c>
      <c r="DB397" s="78">
        <v>0</v>
      </c>
      <c r="DC397" s="79">
        <v>0</v>
      </c>
      <c r="DD397" s="78">
        <v>0</v>
      </c>
      <c r="DE397" s="79">
        <v>0</v>
      </c>
      <c r="DF397" s="78">
        <v>0</v>
      </c>
      <c r="DG397" s="79">
        <v>0</v>
      </c>
      <c r="DH397" s="78">
        <v>0</v>
      </c>
      <c r="DI397" s="79">
        <v>0</v>
      </c>
      <c r="DJ397" s="78">
        <v>0</v>
      </c>
      <c r="DK397" s="79">
        <v>0</v>
      </c>
      <c r="DL397" s="78">
        <v>0</v>
      </c>
      <c r="DM397" s="79">
        <v>0</v>
      </c>
      <c r="DN397" s="78">
        <v>0</v>
      </c>
      <c r="DO397" s="79">
        <v>0</v>
      </c>
      <c r="DP397" s="80">
        <v>0</v>
      </c>
      <c r="DQ397" s="3"/>
      <c r="DR397" s="34"/>
      <c r="DS397" s="3"/>
      <c r="DT397" s="77">
        <v>0</v>
      </c>
      <c r="DU397" s="78">
        <v>0</v>
      </c>
      <c r="DV397" s="79">
        <v>0</v>
      </c>
      <c r="DW397" s="78">
        <v>0</v>
      </c>
      <c r="DX397" s="79">
        <v>0</v>
      </c>
      <c r="DY397" s="78">
        <v>0</v>
      </c>
      <c r="DZ397" s="79">
        <v>0</v>
      </c>
      <c r="EA397" s="78">
        <v>0</v>
      </c>
      <c r="EB397" s="79">
        <v>0</v>
      </c>
      <c r="EC397" s="78">
        <v>0</v>
      </c>
      <c r="ED397" s="79">
        <v>0</v>
      </c>
      <c r="EE397" s="78">
        <v>0</v>
      </c>
      <c r="EF397" s="79">
        <v>0</v>
      </c>
      <c r="EG397" s="78">
        <v>0</v>
      </c>
      <c r="EH397" s="79">
        <v>0</v>
      </c>
      <c r="EI397" s="78">
        <v>0</v>
      </c>
      <c r="EJ397" s="79">
        <v>0</v>
      </c>
      <c r="EK397" s="78">
        <v>0</v>
      </c>
      <c r="EL397" s="79">
        <v>0</v>
      </c>
      <c r="EM397" s="78">
        <v>0</v>
      </c>
      <c r="EN397" s="79">
        <v>0</v>
      </c>
      <c r="EO397" s="78">
        <v>0</v>
      </c>
      <c r="EP397" s="79">
        <v>0</v>
      </c>
      <c r="EQ397" s="78">
        <v>0</v>
      </c>
      <c r="ER397" s="79">
        <v>0</v>
      </c>
      <c r="ES397" s="78">
        <v>0</v>
      </c>
      <c r="ET397" s="79">
        <v>0</v>
      </c>
      <c r="EU397" s="78">
        <v>0</v>
      </c>
      <c r="EV397" s="79">
        <v>0</v>
      </c>
      <c r="EW397" s="78">
        <v>0</v>
      </c>
      <c r="EX397" s="79">
        <v>0</v>
      </c>
      <c r="EY397" s="78">
        <v>0</v>
      </c>
      <c r="EZ397" s="79">
        <v>0</v>
      </c>
      <c r="FA397" s="78">
        <v>0</v>
      </c>
      <c r="FB397" s="79">
        <v>0</v>
      </c>
      <c r="FC397" s="80">
        <v>0</v>
      </c>
      <c r="FD397" s="3"/>
      <c r="FE397" s="35"/>
      <c r="FF397" s="3"/>
      <c r="FG397" s="36"/>
      <c r="FI397" s="81" t="b">
        <v>1</v>
      </c>
    </row>
    <row r="398" spans="2:165" hidden="1" outlineLevel="1">
      <c r="B398" s="38">
        <v>379</v>
      </c>
      <c r="C398" s="39" t="s">
        <v>66</v>
      </c>
      <c r="E398" s="40">
        <v>0</v>
      </c>
      <c r="F398" s="41">
        <v>0</v>
      </c>
      <c r="G398" s="42">
        <v>0</v>
      </c>
      <c r="H398" s="41">
        <v>0</v>
      </c>
      <c r="I398" s="42">
        <v>0</v>
      </c>
      <c r="J398" s="41">
        <v>0</v>
      </c>
      <c r="K398" s="42">
        <v>0</v>
      </c>
      <c r="L398" s="41">
        <v>0</v>
      </c>
      <c r="M398" s="42">
        <v>0</v>
      </c>
      <c r="N398" s="41">
        <v>0</v>
      </c>
      <c r="O398" s="42">
        <v>0</v>
      </c>
      <c r="P398" s="41">
        <v>0</v>
      </c>
      <c r="Q398" s="42">
        <v>0</v>
      </c>
      <c r="R398" s="41">
        <v>0</v>
      </c>
      <c r="S398" s="42">
        <v>0</v>
      </c>
      <c r="T398" s="41">
        <v>0</v>
      </c>
      <c r="U398" s="42">
        <v>0</v>
      </c>
      <c r="V398" s="41">
        <v>0</v>
      </c>
      <c r="W398" s="42">
        <v>0</v>
      </c>
      <c r="X398" s="41">
        <v>0</v>
      </c>
      <c r="Y398" s="42">
        <v>0</v>
      </c>
      <c r="Z398" s="41">
        <v>0</v>
      </c>
      <c r="AA398" s="42">
        <v>0</v>
      </c>
      <c r="AB398" s="41">
        <v>0</v>
      </c>
      <c r="AC398" s="42">
        <v>0</v>
      </c>
      <c r="AD398" s="41">
        <v>0</v>
      </c>
      <c r="AE398" s="42">
        <v>0</v>
      </c>
      <c r="AF398" s="41">
        <v>0</v>
      </c>
      <c r="AG398" s="42">
        <v>0</v>
      </c>
      <c r="AH398" s="41">
        <v>0</v>
      </c>
      <c r="AI398" s="42">
        <v>0</v>
      </c>
      <c r="AJ398" s="41">
        <v>0</v>
      </c>
      <c r="AK398" s="42">
        <v>0</v>
      </c>
      <c r="AL398" s="41">
        <v>0</v>
      </c>
      <c r="AM398" s="42">
        <v>0</v>
      </c>
      <c r="AN398" s="43">
        <v>0</v>
      </c>
      <c r="AO398" s="3"/>
      <c r="AP398" s="21"/>
      <c r="AQ398" s="3"/>
      <c r="AR398" s="40">
        <v>0</v>
      </c>
      <c r="AS398" s="41">
        <v>0</v>
      </c>
      <c r="AT398" s="42">
        <v>0</v>
      </c>
      <c r="AU398" s="41">
        <v>0</v>
      </c>
      <c r="AV398" s="42">
        <v>0</v>
      </c>
      <c r="AW398" s="41">
        <v>0</v>
      </c>
      <c r="AX398" s="42">
        <v>0</v>
      </c>
      <c r="AY398" s="41">
        <v>0</v>
      </c>
      <c r="AZ398" s="42">
        <v>0</v>
      </c>
      <c r="BA398" s="41">
        <v>0</v>
      </c>
      <c r="BB398" s="42">
        <v>0</v>
      </c>
      <c r="BC398" s="41">
        <v>0</v>
      </c>
      <c r="BD398" s="42">
        <v>0</v>
      </c>
      <c r="BE398" s="41">
        <v>0</v>
      </c>
      <c r="BF398" s="42">
        <v>0</v>
      </c>
      <c r="BG398" s="41">
        <v>0</v>
      </c>
      <c r="BH398" s="42">
        <v>0</v>
      </c>
      <c r="BI398" s="41">
        <v>0</v>
      </c>
      <c r="BJ398" s="42">
        <v>0</v>
      </c>
      <c r="BK398" s="41">
        <v>0</v>
      </c>
      <c r="BL398" s="42">
        <v>0</v>
      </c>
      <c r="BM398" s="41">
        <v>0</v>
      </c>
      <c r="BN398" s="42">
        <v>0</v>
      </c>
      <c r="BO398" s="41">
        <v>0</v>
      </c>
      <c r="BP398" s="42">
        <v>0</v>
      </c>
      <c r="BQ398" s="41">
        <v>0</v>
      </c>
      <c r="BR398" s="42">
        <v>0</v>
      </c>
      <c r="BS398" s="41">
        <v>0</v>
      </c>
      <c r="BT398" s="42">
        <v>0</v>
      </c>
      <c r="BU398" s="41">
        <v>0</v>
      </c>
      <c r="BV398" s="42">
        <v>0</v>
      </c>
      <c r="BW398" s="41">
        <v>0</v>
      </c>
      <c r="BX398" s="42">
        <v>0</v>
      </c>
      <c r="BY398" s="41">
        <v>0</v>
      </c>
      <c r="BZ398" s="42">
        <v>0</v>
      </c>
      <c r="CA398" s="43">
        <v>0</v>
      </c>
      <c r="CB398" s="3"/>
      <c r="CC398" s="32"/>
      <c r="CD398" s="3"/>
      <c r="CE398" s="33"/>
      <c r="CF398" s="3"/>
      <c r="CG398" s="40">
        <v>0</v>
      </c>
      <c r="CH398" s="41">
        <v>0</v>
      </c>
      <c r="CI398" s="42">
        <v>0</v>
      </c>
      <c r="CJ398" s="41">
        <v>0</v>
      </c>
      <c r="CK398" s="42">
        <v>0</v>
      </c>
      <c r="CL398" s="41">
        <v>0</v>
      </c>
      <c r="CM398" s="42">
        <v>0</v>
      </c>
      <c r="CN398" s="41">
        <v>0</v>
      </c>
      <c r="CO398" s="42">
        <v>0</v>
      </c>
      <c r="CP398" s="41">
        <v>0</v>
      </c>
      <c r="CQ398" s="42">
        <v>0</v>
      </c>
      <c r="CR398" s="41">
        <v>0</v>
      </c>
      <c r="CS398" s="42">
        <v>0</v>
      </c>
      <c r="CT398" s="41">
        <v>0</v>
      </c>
      <c r="CU398" s="42">
        <v>0</v>
      </c>
      <c r="CV398" s="41">
        <v>0</v>
      </c>
      <c r="CW398" s="42">
        <v>0</v>
      </c>
      <c r="CX398" s="41">
        <v>0</v>
      </c>
      <c r="CY398" s="42">
        <v>0</v>
      </c>
      <c r="CZ398" s="41">
        <v>0</v>
      </c>
      <c r="DA398" s="42">
        <v>0</v>
      </c>
      <c r="DB398" s="41">
        <v>0</v>
      </c>
      <c r="DC398" s="42">
        <v>0</v>
      </c>
      <c r="DD398" s="41">
        <v>0</v>
      </c>
      <c r="DE398" s="42">
        <v>0</v>
      </c>
      <c r="DF398" s="41">
        <v>0</v>
      </c>
      <c r="DG398" s="42">
        <v>0</v>
      </c>
      <c r="DH398" s="41">
        <v>0</v>
      </c>
      <c r="DI398" s="42">
        <v>0</v>
      </c>
      <c r="DJ398" s="41">
        <v>0</v>
      </c>
      <c r="DK398" s="42">
        <v>0</v>
      </c>
      <c r="DL398" s="41">
        <v>0</v>
      </c>
      <c r="DM398" s="42">
        <v>0</v>
      </c>
      <c r="DN398" s="41">
        <v>0</v>
      </c>
      <c r="DO398" s="42">
        <v>0</v>
      </c>
      <c r="DP398" s="43">
        <v>0</v>
      </c>
      <c r="DQ398" s="3"/>
      <c r="DR398" s="34"/>
      <c r="DS398" s="3"/>
      <c r="DT398" s="40">
        <v>0</v>
      </c>
      <c r="DU398" s="41">
        <v>0</v>
      </c>
      <c r="DV398" s="42">
        <v>0</v>
      </c>
      <c r="DW398" s="41">
        <v>0</v>
      </c>
      <c r="DX398" s="42">
        <v>0</v>
      </c>
      <c r="DY398" s="41">
        <v>0</v>
      </c>
      <c r="DZ398" s="42">
        <v>0</v>
      </c>
      <c r="EA398" s="41">
        <v>0</v>
      </c>
      <c r="EB398" s="42">
        <v>0</v>
      </c>
      <c r="EC398" s="41">
        <v>0</v>
      </c>
      <c r="ED398" s="42">
        <v>0</v>
      </c>
      <c r="EE398" s="41">
        <v>0</v>
      </c>
      <c r="EF398" s="42">
        <v>0</v>
      </c>
      <c r="EG398" s="41">
        <v>0</v>
      </c>
      <c r="EH398" s="42">
        <v>0</v>
      </c>
      <c r="EI398" s="41">
        <v>0</v>
      </c>
      <c r="EJ398" s="42">
        <v>0</v>
      </c>
      <c r="EK398" s="41">
        <v>0</v>
      </c>
      <c r="EL398" s="42">
        <v>0</v>
      </c>
      <c r="EM398" s="41">
        <v>0</v>
      </c>
      <c r="EN398" s="42">
        <v>0</v>
      </c>
      <c r="EO398" s="41">
        <v>0</v>
      </c>
      <c r="EP398" s="42">
        <v>0</v>
      </c>
      <c r="EQ398" s="41">
        <v>0</v>
      </c>
      <c r="ER398" s="42">
        <v>0</v>
      </c>
      <c r="ES398" s="41">
        <v>0</v>
      </c>
      <c r="ET398" s="42">
        <v>0</v>
      </c>
      <c r="EU398" s="41">
        <v>0</v>
      </c>
      <c r="EV398" s="42">
        <v>0</v>
      </c>
      <c r="EW398" s="41">
        <v>0</v>
      </c>
      <c r="EX398" s="42">
        <v>0</v>
      </c>
      <c r="EY398" s="41">
        <v>0</v>
      </c>
      <c r="EZ398" s="42">
        <v>0</v>
      </c>
      <c r="FA398" s="41">
        <v>0</v>
      </c>
      <c r="FB398" s="42">
        <v>0</v>
      </c>
      <c r="FC398" s="43">
        <v>0</v>
      </c>
      <c r="FD398" s="3"/>
      <c r="FE398" s="35"/>
      <c r="FF398" s="3"/>
      <c r="FG398" s="36"/>
      <c r="FI398" s="44" t="b">
        <v>1</v>
      </c>
    </row>
    <row r="399" spans="2:165" hidden="1" outlineLevel="1">
      <c r="B399" s="45">
        <v>380</v>
      </c>
      <c r="C399" s="46" t="s">
        <v>67</v>
      </c>
      <c r="E399" s="47">
        <v>0</v>
      </c>
      <c r="F399" s="48">
        <v>0</v>
      </c>
      <c r="G399" s="49">
        <v>0</v>
      </c>
      <c r="H399" s="48">
        <v>0</v>
      </c>
      <c r="I399" s="49">
        <v>0</v>
      </c>
      <c r="J399" s="48">
        <v>0</v>
      </c>
      <c r="K399" s="49">
        <v>0</v>
      </c>
      <c r="L399" s="48">
        <v>0</v>
      </c>
      <c r="M399" s="49">
        <v>0</v>
      </c>
      <c r="N399" s="48">
        <v>0</v>
      </c>
      <c r="O399" s="49">
        <v>0</v>
      </c>
      <c r="P399" s="48">
        <v>0</v>
      </c>
      <c r="Q399" s="49">
        <v>0</v>
      </c>
      <c r="R399" s="48">
        <v>0</v>
      </c>
      <c r="S399" s="49">
        <v>0</v>
      </c>
      <c r="T399" s="48">
        <v>0</v>
      </c>
      <c r="U399" s="49">
        <v>0</v>
      </c>
      <c r="V399" s="48">
        <v>0</v>
      </c>
      <c r="W399" s="49">
        <v>0</v>
      </c>
      <c r="X399" s="48">
        <v>0</v>
      </c>
      <c r="Y399" s="49">
        <v>0</v>
      </c>
      <c r="Z399" s="48">
        <v>0</v>
      </c>
      <c r="AA399" s="49">
        <v>0</v>
      </c>
      <c r="AB399" s="48">
        <v>0</v>
      </c>
      <c r="AC399" s="49">
        <v>0</v>
      </c>
      <c r="AD399" s="48">
        <v>0</v>
      </c>
      <c r="AE399" s="49">
        <v>0</v>
      </c>
      <c r="AF399" s="48">
        <v>0</v>
      </c>
      <c r="AG399" s="49">
        <v>0</v>
      </c>
      <c r="AH399" s="48">
        <v>0</v>
      </c>
      <c r="AI399" s="49">
        <v>0</v>
      </c>
      <c r="AJ399" s="48">
        <v>0</v>
      </c>
      <c r="AK399" s="49">
        <v>0</v>
      </c>
      <c r="AL399" s="48">
        <v>0</v>
      </c>
      <c r="AM399" s="49">
        <v>0</v>
      </c>
      <c r="AN399" s="50">
        <v>0</v>
      </c>
      <c r="AO399" s="3"/>
      <c r="AP399" s="21"/>
      <c r="AQ399" s="3"/>
      <c r="AR399" s="47">
        <v>0</v>
      </c>
      <c r="AS399" s="48">
        <v>0</v>
      </c>
      <c r="AT399" s="49">
        <v>0</v>
      </c>
      <c r="AU399" s="48">
        <v>0</v>
      </c>
      <c r="AV399" s="49">
        <v>0</v>
      </c>
      <c r="AW399" s="48">
        <v>0</v>
      </c>
      <c r="AX399" s="49">
        <v>0</v>
      </c>
      <c r="AY399" s="48">
        <v>0</v>
      </c>
      <c r="AZ399" s="49">
        <v>0</v>
      </c>
      <c r="BA399" s="48">
        <v>0</v>
      </c>
      <c r="BB399" s="49">
        <v>0</v>
      </c>
      <c r="BC399" s="48">
        <v>0</v>
      </c>
      <c r="BD399" s="49">
        <v>0</v>
      </c>
      <c r="BE399" s="48">
        <v>0</v>
      </c>
      <c r="BF399" s="49">
        <v>0</v>
      </c>
      <c r="BG399" s="48">
        <v>0</v>
      </c>
      <c r="BH399" s="49">
        <v>0</v>
      </c>
      <c r="BI399" s="48">
        <v>0</v>
      </c>
      <c r="BJ399" s="49">
        <v>0</v>
      </c>
      <c r="BK399" s="48">
        <v>0</v>
      </c>
      <c r="BL399" s="49">
        <v>0</v>
      </c>
      <c r="BM399" s="48">
        <v>0</v>
      </c>
      <c r="BN399" s="49">
        <v>0</v>
      </c>
      <c r="BO399" s="48">
        <v>0</v>
      </c>
      <c r="BP399" s="49">
        <v>0</v>
      </c>
      <c r="BQ399" s="48">
        <v>0</v>
      </c>
      <c r="BR399" s="49">
        <v>0</v>
      </c>
      <c r="BS399" s="48">
        <v>0</v>
      </c>
      <c r="BT399" s="49">
        <v>0</v>
      </c>
      <c r="BU399" s="48">
        <v>0</v>
      </c>
      <c r="BV399" s="49">
        <v>0</v>
      </c>
      <c r="BW399" s="48">
        <v>0</v>
      </c>
      <c r="BX399" s="49">
        <v>0</v>
      </c>
      <c r="BY399" s="48">
        <v>0</v>
      </c>
      <c r="BZ399" s="49">
        <v>0</v>
      </c>
      <c r="CA399" s="50">
        <v>0</v>
      </c>
      <c r="CB399" s="3"/>
      <c r="CC399" s="32"/>
      <c r="CD399" s="3"/>
      <c r="CE399" s="33"/>
      <c r="CF399" s="3"/>
      <c r="CG399" s="47">
        <v>0</v>
      </c>
      <c r="CH399" s="48">
        <v>0</v>
      </c>
      <c r="CI399" s="49">
        <v>0</v>
      </c>
      <c r="CJ399" s="48">
        <v>0</v>
      </c>
      <c r="CK399" s="49">
        <v>0</v>
      </c>
      <c r="CL399" s="48">
        <v>0</v>
      </c>
      <c r="CM399" s="49">
        <v>0</v>
      </c>
      <c r="CN399" s="48">
        <v>0</v>
      </c>
      <c r="CO399" s="49">
        <v>0</v>
      </c>
      <c r="CP399" s="48">
        <v>0</v>
      </c>
      <c r="CQ399" s="49">
        <v>0</v>
      </c>
      <c r="CR399" s="48">
        <v>0</v>
      </c>
      <c r="CS399" s="49">
        <v>0</v>
      </c>
      <c r="CT399" s="48">
        <v>0</v>
      </c>
      <c r="CU399" s="49">
        <v>0</v>
      </c>
      <c r="CV399" s="48">
        <v>0</v>
      </c>
      <c r="CW399" s="49">
        <v>0</v>
      </c>
      <c r="CX399" s="48">
        <v>0</v>
      </c>
      <c r="CY399" s="49">
        <v>0</v>
      </c>
      <c r="CZ399" s="48">
        <v>0</v>
      </c>
      <c r="DA399" s="49">
        <v>0</v>
      </c>
      <c r="DB399" s="48">
        <v>0</v>
      </c>
      <c r="DC399" s="49">
        <v>0</v>
      </c>
      <c r="DD399" s="48">
        <v>0</v>
      </c>
      <c r="DE399" s="49">
        <v>0</v>
      </c>
      <c r="DF399" s="48">
        <v>0</v>
      </c>
      <c r="DG399" s="49">
        <v>0</v>
      </c>
      <c r="DH399" s="48">
        <v>0</v>
      </c>
      <c r="DI399" s="49">
        <v>0</v>
      </c>
      <c r="DJ399" s="48">
        <v>0</v>
      </c>
      <c r="DK399" s="49">
        <v>0</v>
      </c>
      <c r="DL399" s="48">
        <v>0</v>
      </c>
      <c r="DM399" s="49">
        <v>0</v>
      </c>
      <c r="DN399" s="48">
        <v>0</v>
      </c>
      <c r="DO399" s="49">
        <v>0</v>
      </c>
      <c r="DP399" s="50">
        <v>0</v>
      </c>
      <c r="DQ399" s="3"/>
      <c r="DR399" s="34"/>
      <c r="DS399" s="3"/>
      <c r="DT399" s="47">
        <v>0</v>
      </c>
      <c r="DU399" s="48">
        <v>0</v>
      </c>
      <c r="DV399" s="49">
        <v>0</v>
      </c>
      <c r="DW399" s="48">
        <v>0</v>
      </c>
      <c r="DX399" s="49">
        <v>0</v>
      </c>
      <c r="DY399" s="48">
        <v>0</v>
      </c>
      <c r="DZ399" s="49">
        <v>0</v>
      </c>
      <c r="EA399" s="48">
        <v>0</v>
      </c>
      <c r="EB399" s="49">
        <v>0</v>
      </c>
      <c r="EC399" s="48">
        <v>0</v>
      </c>
      <c r="ED399" s="49">
        <v>0</v>
      </c>
      <c r="EE399" s="48">
        <v>0</v>
      </c>
      <c r="EF399" s="49">
        <v>0</v>
      </c>
      <c r="EG399" s="48">
        <v>0</v>
      </c>
      <c r="EH399" s="49">
        <v>0</v>
      </c>
      <c r="EI399" s="48">
        <v>0</v>
      </c>
      <c r="EJ399" s="49">
        <v>0</v>
      </c>
      <c r="EK399" s="48">
        <v>0</v>
      </c>
      <c r="EL399" s="49">
        <v>0</v>
      </c>
      <c r="EM399" s="48">
        <v>0</v>
      </c>
      <c r="EN399" s="49">
        <v>0</v>
      </c>
      <c r="EO399" s="48">
        <v>0</v>
      </c>
      <c r="EP399" s="49">
        <v>0</v>
      </c>
      <c r="EQ399" s="48">
        <v>0</v>
      </c>
      <c r="ER399" s="49">
        <v>0</v>
      </c>
      <c r="ES399" s="48">
        <v>0</v>
      </c>
      <c r="ET399" s="49">
        <v>0</v>
      </c>
      <c r="EU399" s="48">
        <v>0</v>
      </c>
      <c r="EV399" s="49">
        <v>0</v>
      </c>
      <c r="EW399" s="48">
        <v>0</v>
      </c>
      <c r="EX399" s="49">
        <v>0</v>
      </c>
      <c r="EY399" s="48">
        <v>0</v>
      </c>
      <c r="EZ399" s="49">
        <v>0</v>
      </c>
      <c r="FA399" s="48">
        <v>0</v>
      </c>
      <c r="FB399" s="49">
        <v>0</v>
      </c>
      <c r="FC399" s="50">
        <v>0</v>
      </c>
      <c r="FD399" s="3"/>
      <c r="FE399" s="35"/>
      <c r="FF399" s="3"/>
      <c r="FG399" s="36"/>
      <c r="FI399" s="51" t="b">
        <v>1</v>
      </c>
    </row>
    <row r="400" spans="2:165" hidden="1" outlineLevel="1">
      <c r="B400" s="59">
        <v>381</v>
      </c>
      <c r="C400" s="60" t="s">
        <v>68</v>
      </c>
      <c r="E400" s="61">
        <v>0</v>
      </c>
      <c r="F400" s="62">
        <v>0</v>
      </c>
      <c r="G400" s="63">
        <v>0</v>
      </c>
      <c r="H400" s="62">
        <v>0</v>
      </c>
      <c r="I400" s="63">
        <v>0</v>
      </c>
      <c r="J400" s="62">
        <v>0</v>
      </c>
      <c r="K400" s="63">
        <v>0</v>
      </c>
      <c r="L400" s="62">
        <v>0</v>
      </c>
      <c r="M400" s="63">
        <v>0</v>
      </c>
      <c r="N400" s="62">
        <v>0</v>
      </c>
      <c r="O400" s="63">
        <v>0</v>
      </c>
      <c r="P400" s="62">
        <v>0</v>
      </c>
      <c r="Q400" s="63">
        <v>0</v>
      </c>
      <c r="R400" s="62">
        <v>0</v>
      </c>
      <c r="S400" s="63">
        <v>0</v>
      </c>
      <c r="T400" s="62">
        <v>0</v>
      </c>
      <c r="U400" s="63">
        <v>0</v>
      </c>
      <c r="V400" s="62">
        <v>0</v>
      </c>
      <c r="W400" s="63">
        <v>0</v>
      </c>
      <c r="X400" s="62">
        <v>0</v>
      </c>
      <c r="Y400" s="63">
        <v>0</v>
      </c>
      <c r="Z400" s="62">
        <v>0</v>
      </c>
      <c r="AA400" s="63">
        <v>0</v>
      </c>
      <c r="AB400" s="62">
        <v>0</v>
      </c>
      <c r="AC400" s="63">
        <v>0</v>
      </c>
      <c r="AD400" s="62">
        <v>0</v>
      </c>
      <c r="AE400" s="63">
        <v>0</v>
      </c>
      <c r="AF400" s="62">
        <v>0</v>
      </c>
      <c r="AG400" s="63">
        <v>0</v>
      </c>
      <c r="AH400" s="62">
        <v>0</v>
      </c>
      <c r="AI400" s="63">
        <v>0</v>
      </c>
      <c r="AJ400" s="62">
        <v>0</v>
      </c>
      <c r="AK400" s="63">
        <v>0</v>
      </c>
      <c r="AL400" s="62">
        <v>0</v>
      </c>
      <c r="AM400" s="63">
        <v>0</v>
      </c>
      <c r="AN400" s="64">
        <v>0</v>
      </c>
      <c r="AO400" s="3"/>
      <c r="AP400" s="21"/>
      <c r="AQ400" s="3"/>
      <c r="AR400" s="61">
        <v>0</v>
      </c>
      <c r="AS400" s="62">
        <v>0</v>
      </c>
      <c r="AT400" s="63">
        <v>0</v>
      </c>
      <c r="AU400" s="62">
        <v>0</v>
      </c>
      <c r="AV400" s="63">
        <v>0</v>
      </c>
      <c r="AW400" s="62">
        <v>0</v>
      </c>
      <c r="AX400" s="63">
        <v>0</v>
      </c>
      <c r="AY400" s="62">
        <v>0</v>
      </c>
      <c r="AZ400" s="63">
        <v>0</v>
      </c>
      <c r="BA400" s="62">
        <v>0</v>
      </c>
      <c r="BB400" s="63">
        <v>0</v>
      </c>
      <c r="BC400" s="62">
        <v>0</v>
      </c>
      <c r="BD400" s="63">
        <v>0</v>
      </c>
      <c r="BE400" s="62">
        <v>0</v>
      </c>
      <c r="BF400" s="63">
        <v>0</v>
      </c>
      <c r="BG400" s="62">
        <v>0</v>
      </c>
      <c r="BH400" s="63">
        <v>0</v>
      </c>
      <c r="BI400" s="62">
        <v>0</v>
      </c>
      <c r="BJ400" s="63">
        <v>0</v>
      </c>
      <c r="BK400" s="62">
        <v>0</v>
      </c>
      <c r="BL400" s="63">
        <v>0</v>
      </c>
      <c r="BM400" s="62">
        <v>0</v>
      </c>
      <c r="BN400" s="63">
        <v>0</v>
      </c>
      <c r="BO400" s="62">
        <v>0</v>
      </c>
      <c r="BP400" s="63">
        <v>0</v>
      </c>
      <c r="BQ400" s="62">
        <v>0</v>
      </c>
      <c r="BR400" s="63">
        <v>0</v>
      </c>
      <c r="BS400" s="62">
        <v>0</v>
      </c>
      <c r="BT400" s="63">
        <v>0</v>
      </c>
      <c r="BU400" s="62">
        <v>0</v>
      </c>
      <c r="BV400" s="63">
        <v>0</v>
      </c>
      <c r="BW400" s="62">
        <v>0</v>
      </c>
      <c r="BX400" s="63">
        <v>0</v>
      </c>
      <c r="BY400" s="62">
        <v>0</v>
      </c>
      <c r="BZ400" s="63">
        <v>0</v>
      </c>
      <c r="CA400" s="64">
        <v>0</v>
      </c>
      <c r="CB400" s="3"/>
      <c r="CC400" s="32"/>
      <c r="CD400" s="3"/>
      <c r="CE400" s="33"/>
      <c r="CF400" s="3"/>
      <c r="CG400" s="61">
        <v>0</v>
      </c>
      <c r="CH400" s="62">
        <v>0</v>
      </c>
      <c r="CI400" s="63">
        <v>0</v>
      </c>
      <c r="CJ400" s="62">
        <v>0</v>
      </c>
      <c r="CK400" s="63">
        <v>0</v>
      </c>
      <c r="CL400" s="62">
        <v>0</v>
      </c>
      <c r="CM400" s="63">
        <v>0</v>
      </c>
      <c r="CN400" s="62">
        <v>0</v>
      </c>
      <c r="CO400" s="63">
        <v>0</v>
      </c>
      <c r="CP400" s="62">
        <v>0</v>
      </c>
      <c r="CQ400" s="63">
        <v>0</v>
      </c>
      <c r="CR400" s="62">
        <v>0</v>
      </c>
      <c r="CS400" s="63">
        <v>0</v>
      </c>
      <c r="CT400" s="62">
        <v>0</v>
      </c>
      <c r="CU400" s="63">
        <v>0</v>
      </c>
      <c r="CV400" s="62">
        <v>0</v>
      </c>
      <c r="CW400" s="63">
        <v>0</v>
      </c>
      <c r="CX400" s="62">
        <v>0</v>
      </c>
      <c r="CY400" s="63">
        <v>0</v>
      </c>
      <c r="CZ400" s="62">
        <v>0</v>
      </c>
      <c r="DA400" s="63">
        <v>0</v>
      </c>
      <c r="DB400" s="62">
        <v>0</v>
      </c>
      <c r="DC400" s="63">
        <v>0</v>
      </c>
      <c r="DD400" s="62">
        <v>0</v>
      </c>
      <c r="DE400" s="63">
        <v>0</v>
      </c>
      <c r="DF400" s="62">
        <v>0</v>
      </c>
      <c r="DG400" s="63">
        <v>0</v>
      </c>
      <c r="DH400" s="62">
        <v>0</v>
      </c>
      <c r="DI400" s="63">
        <v>0</v>
      </c>
      <c r="DJ400" s="62">
        <v>0</v>
      </c>
      <c r="DK400" s="63">
        <v>0</v>
      </c>
      <c r="DL400" s="62">
        <v>0</v>
      </c>
      <c r="DM400" s="63">
        <v>0</v>
      </c>
      <c r="DN400" s="62">
        <v>0</v>
      </c>
      <c r="DO400" s="63">
        <v>0</v>
      </c>
      <c r="DP400" s="64">
        <v>0</v>
      </c>
      <c r="DQ400" s="3"/>
      <c r="DR400" s="34"/>
      <c r="DS400" s="3"/>
      <c r="DT400" s="61">
        <v>0</v>
      </c>
      <c r="DU400" s="62">
        <v>0</v>
      </c>
      <c r="DV400" s="63">
        <v>0</v>
      </c>
      <c r="DW400" s="62">
        <v>0</v>
      </c>
      <c r="DX400" s="63">
        <v>0</v>
      </c>
      <c r="DY400" s="62">
        <v>0</v>
      </c>
      <c r="DZ400" s="63">
        <v>0</v>
      </c>
      <c r="EA400" s="62">
        <v>0</v>
      </c>
      <c r="EB400" s="63">
        <v>0</v>
      </c>
      <c r="EC400" s="62">
        <v>0</v>
      </c>
      <c r="ED400" s="63">
        <v>0</v>
      </c>
      <c r="EE400" s="62">
        <v>0</v>
      </c>
      <c r="EF400" s="63">
        <v>0</v>
      </c>
      <c r="EG400" s="62">
        <v>0</v>
      </c>
      <c r="EH400" s="63">
        <v>0</v>
      </c>
      <c r="EI400" s="62">
        <v>0</v>
      </c>
      <c r="EJ400" s="63">
        <v>0</v>
      </c>
      <c r="EK400" s="62">
        <v>0</v>
      </c>
      <c r="EL400" s="63">
        <v>0</v>
      </c>
      <c r="EM400" s="62">
        <v>0</v>
      </c>
      <c r="EN400" s="63">
        <v>0</v>
      </c>
      <c r="EO400" s="62">
        <v>0</v>
      </c>
      <c r="EP400" s="63">
        <v>0</v>
      </c>
      <c r="EQ400" s="62">
        <v>0</v>
      </c>
      <c r="ER400" s="63">
        <v>0</v>
      </c>
      <c r="ES400" s="62">
        <v>0</v>
      </c>
      <c r="ET400" s="63">
        <v>0</v>
      </c>
      <c r="EU400" s="62">
        <v>0</v>
      </c>
      <c r="EV400" s="63">
        <v>0</v>
      </c>
      <c r="EW400" s="62">
        <v>0</v>
      </c>
      <c r="EX400" s="63">
        <v>0</v>
      </c>
      <c r="EY400" s="62">
        <v>0</v>
      </c>
      <c r="EZ400" s="63">
        <v>0</v>
      </c>
      <c r="FA400" s="62">
        <v>0</v>
      </c>
      <c r="FB400" s="63">
        <v>0</v>
      </c>
      <c r="FC400" s="64">
        <v>0</v>
      </c>
      <c r="FD400" s="3"/>
      <c r="FE400" s="35"/>
      <c r="FF400" s="3"/>
      <c r="FG400" s="36"/>
      <c r="FI400" s="65" t="b">
        <v>1</v>
      </c>
    </row>
    <row r="401" spans="2:165" hidden="1" outlineLevel="1">
      <c r="B401" s="66">
        <v>382</v>
      </c>
      <c r="C401" s="84" t="s">
        <v>69</v>
      </c>
      <c r="E401" s="68">
        <v>0</v>
      </c>
      <c r="F401" s="69">
        <v>0</v>
      </c>
      <c r="G401" s="70">
        <v>0</v>
      </c>
      <c r="H401" s="69">
        <v>0</v>
      </c>
      <c r="I401" s="70">
        <v>0</v>
      </c>
      <c r="J401" s="69">
        <v>0</v>
      </c>
      <c r="K401" s="70">
        <v>0</v>
      </c>
      <c r="L401" s="69">
        <v>0</v>
      </c>
      <c r="M401" s="70">
        <v>0</v>
      </c>
      <c r="N401" s="69">
        <v>0</v>
      </c>
      <c r="O401" s="70">
        <v>0</v>
      </c>
      <c r="P401" s="69">
        <v>0</v>
      </c>
      <c r="Q401" s="70">
        <v>0</v>
      </c>
      <c r="R401" s="69">
        <v>0</v>
      </c>
      <c r="S401" s="70">
        <v>0</v>
      </c>
      <c r="T401" s="69">
        <v>0</v>
      </c>
      <c r="U401" s="70">
        <v>0</v>
      </c>
      <c r="V401" s="69">
        <v>0</v>
      </c>
      <c r="W401" s="70">
        <v>0</v>
      </c>
      <c r="X401" s="69">
        <v>0</v>
      </c>
      <c r="Y401" s="70">
        <v>0</v>
      </c>
      <c r="Z401" s="69">
        <v>0</v>
      </c>
      <c r="AA401" s="70">
        <v>0</v>
      </c>
      <c r="AB401" s="69">
        <v>0</v>
      </c>
      <c r="AC401" s="70">
        <v>0</v>
      </c>
      <c r="AD401" s="69">
        <v>0</v>
      </c>
      <c r="AE401" s="70">
        <v>0</v>
      </c>
      <c r="AF401" s="69">
        <v>0</v>
      </c>
      <c r="AG401" s="70">
        <v>0</v>
      </c>
      <c r="AH401" s="69">
        <v>0</v>
      </c>
      <c r="AI401" s="70">
        <v>0</v>
      </c>
      <c r="AJ401" s="69">
        <v>0</v>
      </c>
      <c r="AK401" s="70">
        <v>0</v>
      </c>
      <c r="AL401" s="69">
        <v>0</v>
      </c>
      <c r="AM401" s="70">
        <v>0</v>
      </c>
      <c r="AN401" s="71">
        <v>0</v>
      </c>
      <c r="AO401" s="3"/>
      <c r="AP401" s="21"/>
      <c r="AQ401" s="3"/>
      <c r="AR401" s="68">
        <v>0</v>
      </c>
      <c r="AS401" s="69">
        <v>0</v>
      </c>
      <c r="AT401" s="70">
        <v>0</v>
      </c>
      <c r="AU401" s="69">
        <v>0</v>
      </c>
      <c r="AV401" s="70">
        <v>0</v>
      </c>
      <c r="AW401" s="69">
        <v>0</v>
      </c>
      <c r="AX401" s="70">
        <v>0</v>
      </c>
      <c r="AY401" s="69">
        <v>0</v>
      </c>
      <c r="AZ401" s="70">
        <v>0</v>
      </c>
      <c r="BA401" s="69">
        <v>0</v>
      </c>
      <c r="BB401" s="70">
        <v>0</v>
      </c>
      <c r="BC401" s="69">
        <v>0</v>
      </c>
      <c r="BD401" s="70">
        <v>0</v>
      </c>
      <c r="BE401" s="69">
        <v>0</v>
      </c>
      <c r="BF401" s="70">
        <v>0</v>
      </c>
      <c r="BG401" s="69">
        <v>0</v>
      </c>
      <c r="BH401" s="70">
        <v>0</v>
      </c>
      <c r="BI401" s="69">
        <v>0</v>
      </c>
      <c r="BJ401" s="70">
        <v>0</v>
      </c>
      <c r="BK401" s="69">
        <v>0</v>
      </c>
      <c r="BL401" s="70">
        <v>0</v>
      </c>
      <c r="BM401" s="69">
        <v>0</v>
      </c>
      <c r="BN401" s="70">
        <v>0</v>
      </c>
      <c r="BO401" s="69">
        <v>0</v>
      </c>
      <c r="BP401" s="70">
        <v>0</v>
      </c>
      <c r="BQ401" s="69">
        <v>0</v>
      </c>
      <c r="BR401" s="70">
        <v>0</v>
      </c>
      <c r="BS401" s="69">
        <v>0</v>
      </c>
      <c r="BT401" s="70">
        <v>0</v>
      </c>
      <c r="BU401" s="69">
        <v>0</v>
      </c>
      <c r="BV401" s="70">
        <v>0</v>
      </c>
      <c r="BW401" s="69">
        <v>0</v>
      </c>
      <c r="BX401" s="70">
        <v>0</v>
      </c>
      <c r="BY401" s="69">
        <v>0</v>
      </c>
      <c r="BZ401" s="70">
        <v>0</v>
      </c>
      <c r="CA401" s="71">
        <v>0</v>
      </c>
      <c r="CB401" s="3"/>
      <c r="CC401" s="32"/>
      <c r="CD401" s="3"/>
      <c r="CE401" s="33"/>
      <c r="CF401" s="3"/>
      <c r="CG401" s="68">
        <v>0</v>
      </c>
      <c r="CH401" s="69">
        <v>0</v>
      </c>
      <c r="CI401" s="70">
        <v>0</v>
      </c>
      <c r="CJ401" s="69">
        <v>0</v>
      </c>
      <c r="CK401" s="70">
        <v>0</v>
      </c>
      <c r="CL401" s="69">
        <v>0</v>
      </c>
      <c r="CM401" s="70">
        <v>0</v>
      </c>
      <c r="CN401" s="69">
        <v>0</v>
      </c>
      <c r="CO401" s="70">
        <v>0</v>
      </c>
      <c r="CP401" s="69">
        <v>0</v>
      </c>
      <c r="CQ401" s="70">
        <v>0</v>
      </c>
      <c r="CR401" s="69">
        <v>0</v>
      </c>
      <c r="CS401" s="70">
        <v>0</v>
      </c>
      <c r="CT401" s="69">
        <v>0</v>
      </c>
      <c r="CU401" s="70">
        <v>0</v>
      </c>
      <c r="CV401" s="69">
        <v>0</v>
      </c>
      <c r="CW401" s="70">
        <v>0</v>
      </c>
      <c r="CX401" s="69">
        <v>0</v>
      </c>
      <c r="CY401" s="70">
        <v>0</v>
      </c>
      <c r="CZ401" s="69">
        <v>0</v>
      </c>
      <c r="DA401" s="70">
        <v>0</v>
      </c>
      <c r="DB401" s="69">
        <v>0</v>
      </c>
      <c r="DC401" s="70">
        <v>0</v>
      </c>
      <c r="DD401" s="69">
        <v>0</v>
      </c>
      <c r="DE401" s="70">
        <v>0</v>
      </c>
      <c r="DF401" s="69">
        <v>0</v>
      </c>
      <c r="DG401" s="70">
        <v>0</v>
      </c>
      <c r="DH401" s="69">
        <v>0</v>
      </c>
      <c r="DI401" s="70">
        <v>0</v>
      </c>
      <c r="DJ401" s="69">
        <v>0</v>
      </c>
      <c r="DK401" s="70">
        <v>0</v>
      </c>
      <c r="DL401" s="69">
        <v>0</v>
      </c>
      <c r="DM401" s="70">
        <v>0</v>
      </c>
      <c r="DN401" s="69">
        <v>0</v>
      </c>
      <c r="DO401" s="70">
        <v>0</v>
      </c>
      <c r="DP401" s="71">
        <v>0</v>
      </c>
      <c r="DQ401" s="3"/>
      <c r="DR401" s="34"/>
      <c r="DS401" s="3"/>
      <c r="DT401" s="68">
        <v>0</v>
      </c>
      <c r="DU401" s="69">
        <v>0</v>
      </c>
      <c r="DV401" s="70">
        <v>0</v>
      </c>
      <c r="DW401" s="69">
        <v>0</v>
      </c>
      <c r="DX401" s="70">
        <v>0</v>
      </c>
      <c r="DY401" s="69">
        <v>0</v>
      </c>
      <c r="DZ401" s="70">
        <v>0</v>
      </c>
      <c r="EA401" s="69">
        <v>0</v>
      </c>
      <c r="EB401" s="70">
        <v>0</v>
      </c>
      <c r="EC401" s="69">
        <v>0</v>
      </c>
      <c r="ED401" s="70">
        <v>0</v>
      </c>
      <c r="EE401" s="69">
        <v>0</v>
      </c>
      <c r="EF401" s="70">
        <v>0</v>
      </c>
      <c r="EG401" s="69">
        <v>0</v>
      </c>
      <c r="EH401" s="70">
        <v>0</v>
      </c>
      <c r="EI401" s="69">
        <v>0</v>
      </c>
      <c r="EJ401" s="70">
        <v>0</v>
      </c>
      <c r="EK401" s="69">
        <v>0</v>
      </c>
      <c r="EL401" s="70">
        <v>0</v>
      </c>
      <c r="EM401" s="69">
        <v>0</v>
      </c>
      <c r="EN401" s="70">
        <v>0</v>
      </c>
      <c r="EO401" s="69">
        <v>0</v>
      </c>
      <c r="EP401" s="70">
        <v>0</v>
      </c>
      <c r="EQ401" s="69">
        <v>0</v>
      </c>
      <c r="ER401" s="70">
        <v>0</v>
      </c>
      <c r="ES401" s="69">
        <v>0</v>
      </c>
      <c r="ET401" s="70">
        <v>0</v>
      </c>
      <c r="EU401" s="69">
        <v>0</v>
      </c>
      <c r="EV401" s="70">
        <v>0</v>
      </c>
      <c r="EW401" s="69">
        <v>0</v>
      </c>
      <c r="EX401" s="70">
        <v>0</v>
      </c>
      <c r="EY401" s="69">
        <v>0</v>
      </c>
      <c r="EZ401" s="70">
        <v>0</v>
      </c>
      <c r="FA401" s="69">
        <v>0</v>
      </c>
      <c r="FB401" s="70">
        <v>0</v>
      </c>
      <c r="FC401" s="71">
        <v>0</v>
      </c>
      <c r="FD401" s="3"/>
      <c r="FE401" s="35"/>
      <c r="FF401" s="3"/>
      <c r="FG401" s="36"/>
      <c r="FI401" s="72" t="b">
        <v>1</v>
      </c>
    </row>
    <row r="402" spans="2:165" hidden="1" outlineLevel="1">
      <c r="B402" s="52">
        <v>383</v>
      </c>
      <c r="C402" s="53" t="s">
        <v>70</v>
      </c>
      <c r="E402" s="54">
        <v>0</v>
      </c>
      <c r="F402" s="55">
        <v>0</v>
      </c>
      <c r="G402" s="56">
        <v>0</v>
      </c>
      <c r="H402" s="55">
        <v>0</v>
      </c>
      <c r="I402" s="56">
        <v>0</v>
      </c>
      <c r="J402" s="55">
        <v>0</v>
      </c>
      <c r="K402" s="56">
        <v>0</v>
      </c>
      <c r="L402" s="55">
        <v>0</v>
      </c>
      <c r="M402" s="56">
        <v>0</v>
      </c>
      <c r="N402" s="55">
        <v>0</v>
      </c>
      <c r="O402" s="56">
        <v>0</v>
      </c>
      <c r="P402" s="55">
        <v>0</v>
      </c>
      <c r="Q402" s="56">
        <v>0</v>
      </c>
      <c r="R402" s="55">
        <v>0</v>
      </c>
      <c r="S402" s="56">
        <v>0</v>
      </c>
      <c r="T402" s="55">
        <v>0</v>
      </c>
      <c r="U402" s="56">
        <v>0</v>
      </c>
      <c r="V402" s="55">
        <v>0</v>
      </c>
      <c r="W402" s="56">
        <v>0</v>
      </c>
      <c r="X402" s="55">
        <v>0</v>
      </c>
      <c r="Y402" s="56">
        <v>0</v>
      </c>
      <c r="Z402" s="55">
        <v>0</v>
      </c>
      <c r="AA402" s="56">
        <v>0</v>
      </c>
      <c r="AB402" s="55">
        <v>0</v>
      </c>
      <c r="AC402" s="56">
        <v>0</v>
      </c>
      <c r="AD402" s="55">
        <v>0</v>
      </c>
      <c r="AE402" s="56">
        <v>0</v>
      </c>
      <c r="AF402" s="55">
        <v>0</v>
      </c>
      <c r="AG402" s="56">
        <v>0</v>
      </c>
      <c r="AH402" s="55">
        <v>0</v>
      </c>
      <c r="AI402" s="56">
        <v>0</v>
      </c>
      <c r="AJ402" s="55">
        <v>0</v>
      </c>
      <c r="AK402" s="56">
        <v>0</v>
      </c>
      <c r="AL402" s="55">
        <v>0</v>
      </c>
      <c r="AM402" s="56">
        <v>0</v>
      </c>
      <c r="AN402" s="57">
        <v>0</v>
      </c>
      <c r="AO402" s="3"/>
      <c r="AP402" s="21"/>
      <c r="AQ402" s="3"/>
      <c r="AR402" s="54">
        <v>0</v>
      </c>
      <c r="AS402" s="55">
        <v>0</v>
      </c>
      <c r="AT402" s="56">
        <v>0</v>
      </c>
      <c r="AU402" s="55">
        <v>0</v>
      </c>
      <c r="AV402" s="56">
        <v>0</v>
      </c>
      <c r="AW402" s="55">
        <v>0</v>
      </c>
      <c r="AX402" s="56">
        <v>0</v>
      </c>
      <c r="AY402" s="55">
        <v>0</v>
      </c>
      <c r="AZ402" s="56">
        <v>0</v>
      </c>
      <c r="BA402" s="55">
        <v>0</v>
      </c>
      <c r="BB402" s="56">
        <v>0</v>
      </c>
      <c r="BC402" s="55">
        <v>0</v>
      </c>
      <c r="BD402" s="56">
        <v>0</v>
      </c>
      <c r="BE402" s="55">
        <v>0</v>
      </c>
      <c r="BF402" s="56">
        <v>0</v>
      </c>
      <c r="BG402" s="55">
        <v>0</v>
      </c>
      <c r="BH402" s="56">
        <v>0</v>
      </c>
      <c r="BI402" s="55">
        <v>0</v>
      </c>
      <c r="BJ402" s="56">
        <v>0</v>
      </c>
      <c r="BK402" s="55">
        <v>0</v>
      </c>
      <c r="BL402" s="56">
        <v>0</v>
      </c>
      <c r="BM402" s="55">
        <v>0</v>
      </c>
      <c r="BN402" s="56">
        <v>0</v>
      </c>
      <c r="BO402" s="55">
        <v>0</v>
      </c>
      <c r="BP402" s="56">
        <v>0</v>
      </c>
      <c r="BQ402" s="55">
        <v>0</v>
      </c>
      <c r="BR402" s="56">
        <v>0</v>
      </c>
      <c r="BS402" s="55">
        <v>0</v>
      </c>
      <c r="BT402" s="56">
        <v>0</v>
      </c>
      <c r="BU402" s="55">
        <v>0</v>
      </c>
      <c r="BV402" s="56">
        <v>0</v>
      </c>
      <c r="BW402" s="55">
        <v>0</v>
      </c>
      <c r="BX402" s="56">
        <v>0</v>
      </c>
      <c r="BY402" s="55">
        <v>0</v>
      </c>
      <c r="BZ402" s="56">
        <v>0</v>
      </c>
      <c r="CA402" s="57">
        <v>0</v>
      </c>
      <c r="CB402" s="3"/>
      <c r="CC402" s="32"/>
      <c r="CD402" s="3"/>
      <c r="CE402" s="33"/>
      <c r="CF402" s="3"/>
      <c r="CG402" s="54">
        <v>0</v>
      </c>
      <c r="CH402" s="55">
        <v>0</v>
      </c>
      <c r="CI402" s="56">
        <v>0</v>
      </c>
      <c r="CJ402" s="55">
        <v>0</v>
      </c>
      <c r="CK402" s="56">
        <v>0</v>
      </c>
      <c r="CL402" s="55">
        <v>0</v>
      </c>
      <c r="CM402" s="56">
        <v>0</v>
      </c>
      <c r="CN402" s="55">
        <v>0</v>
      </c>
      <c r="CO402" s="56">
        <v>0</v>
      </c>
      <c r="CP402" s="55">
        <v>0</v>
      </c>
      <c r="CQ402" s="56">
        <v>0</v>
      </c>
      <c r="CR402" s="55">
        <v>0</v>
      </c>
      <c r="CS402" s="56">
        <v>0</v>
      </c>
      <c r="CT402" s="55">
        <v>0</v>
      </c>
      <c r="CU402" s="56">
        <v>0</v>
      </c>
      <c r="CV402" s="55">
        <v>0</v>
      </c>
      <c r="CW402" s="56">
        <v>0</v>
      </c>
      <c r="CX402" s="55">
        <v>0</v>
      </c>
      <c r="CY402" s="56">
        <v>0</v>
      </c>
      <c r="CZ402" s="55">
        <v>0</v>
      </c>
      <c r="DA402" s="56">
        <v>0</v>
      </c>
      <c r="DB402" s="55">
        <v>0</v>
      </c>
      <c r="DC402" s="56">
        <v>0</v>
      </c>
      <c r="DD402" s="55">
        <v>0</v>
      </c>
      <c r="DE402" s="56">
        <v>0</v>
      </c>
      <c r="DF402" s="55">
        <v>0</v>
      </c>
      <c r="DG402" s="56">
        <v>0</v>
      </c>
      <c r="DH402" s="55">
        <v>0</v>
      </c>
      <c r="DI402" s="56">
        <v>0</v>
      </c>
      <c r="DJ402" s="55">
        <v>0</v>
      </c>
      <c r="DK402" s="56">
        <v>0</v>
      </c>
      <c r="DL402" s="55">
        <v>0</v>
      </c>
      <c r="DM402" s="56">
        <v>0</v>
      </c>
      <c r="DN402" s="55">
        <v>0</v>
      </c>
      <c r="DO402" s="56">
        <v>0</v>
      </c>
      <c r="DP402" s="57">
        <v>0</v>
      </c>
      <c r="DQ402" s="3"/>
      <c r="DR402" s="34"/>
      <c r="DS402" s="3"/>
      <c r="DT402" s="54">
        <v>0</v>
      </c>
      <c r="DU402" s="55">
        <v>0</v>
      </c>
      <c r="DV402" s="56">
        <v>0</v>
      </c>
      <c r="DW402" s="55">
        <v>0</v>
      </c>
      <c r="DX402" s="56">
        <v>0</v>
      </c>
      <c r="DY402" s="55">
        <v>0</v>
      </c>
      <c r="DZ402" s="56">
        <v>0</v>
      </c>
      <c r="EA402" s="55">
        <v>0</v>
      </c>
      <c r="EB402" s="56">
        <v>0</v>
      </c>
      <c r="EC402" s="55">
        <v>0</v>
      </c>
      <c r="ED402" s="56">
        <v>0</v>
      </c>
      <c r="EE402" s="55">
        <v>0</v>
      </c>
      <c r="EF402" s="56">
        <v>0</v>
      </c>
      <c r="EG402" s="55">
        <v>0</v>
      </c>
      <c r="EH402" s="56">
        <v>0</v>
      </c>
      <c r="EI402" s="55">
        <v>0</v>
      </c>
      <c r="EJ402" s="56">
        <v>0</v>
      </c>
      <c r="EK402" s="55">
        <v>0</v>
      </c>
      <c r="EL402" s="56">
        <v>0</v>
      </c>
      <c r="EM402" s="55">
        <v>0</v>
      </c>
      <c r="EN402" s="56">
        <v>0</v>
      </c>
      <c r="EO402" s="55">
        <v>0</v>
      </c>
      <c r="EP402" s="56">
        <v>0</v>
      </c>
      <c r="EQ402" s="55">
        <v>0</v>
      </c>
      <c r="ER402" s="56">
        <v>0</v>
      </c>
      <c r="ES402" s="55">
        <v>0</v>
      </c>
      <c r="ET402" s="56">
        <v>0</v>
      </c>
      <c r="EU402" s="55">
        <v>0</v>
      </c>
      <c r="EV402" s="56">
        <v>0</v>
      </c>
      <c r="EW402" s="55">
        <v>0</v>
      </c>
      <c r="EX402" s="56">
        <v>0</v>
      </c>
      <c r="EY402" s="55">
        <v>0</v>
      </c>
      <c r="EZ402" s="56">
        <v>0</v>
      </c>
      <c r="FA402" s="55">
        <v>0</v>
      </c>
      <c r="FB402" s="56">
        <v>0</v>
      </c>
      <c r="FC402" s="57">
        <v>0</v>
      </c>
      <c r="FD402" s="3"/>
      <c r="FE402" s="35"/>
      <c r="FF402" s="3"/>
      <c r="FG402" s="36"/>
      <c r="FI402" s="58" t="b">
        <v>1</v>
      </c>
    </row>
    <row r="403" spans="2:165" hidden="1" outlineLevel="1">
      <c r="B403" s="75">
        <v>384</v>
      </c>
      <c r="C403" s="83" t="s">
        <v>71</v>
      </c>
      <c r="E403" s="77">
        <v>0</v>
      </c>
      <c r="F403" s="78">
        <v>0</v>
      </c>
      <c r="G403" s="79">
        <v>0</v>
      </c>
      <c r="H403" s="78">
        <v>0</v>
      </c>
      <c r="I403" s="79">
        <v>0</v>
      </c>
      <c r="J403" s="78">
        <v>0</v>
      </c>
      <c r="K403" s="79">
        <v>0</v>
      </c>
      <c r="L403" s="78">
        <v>0</v>
      </c>
      <c r="M403" s="79">
        <v>0</v>
      </c>
      <c r="N403" s="78">
        <v>0</v>
      </c>
      <c r="O403" s="79">
        <v>0</v>
      </c>
      <c r="P403" s="78">
        <v>0</v>
      </c>
      <c r="Q403" s="79">
        <v>0</v>
      </c>
      <c r="R403" s="78">
        <v>0</v>
      </c>
      <c r="S403" s="79">
        <v>0</v>
      </c>
      <c r="T403" s="78">
        <v>0</v>
      </c>
      <c r="U403" s="79">
        <v>0</v>
      </c>
      <c r="V403" s="78">
        <v>0</v>
      </c>
      <c r="W403" s="79">
        <v>0</v>
      </c>
      <c r="X403" s="78">
        <v>0</v>
      </c>
      <c r="Y403" s="79">
        <v>0</v>
      </c>
      <c r="Z403" s="78">
        <v>0</v>
      </c>
      <c r="AA403" s="79">
        <v>0</v>
      </c>
      <c r="AB403" s="78">
        <v>0</v>
      </c>
      <c r="AC403" s="79">
        <v>0</v>
      </c>
      <c r="AD403" s="78">
        <v>0</v>
      </c>
      <c r="AE403" s="79">
        <v>0</v>
      </c>
      <c r="AF403" s="78">
        <v>0</v>
      </c>
      <c r="AG403" s="79">
        <v>0</v>
      </c>
      <c r="AH403" s="78">
        <v>0</v>
      </c>
      <c r="AI403" s="79">
        <v>0</v>
      </c>
      <c r="AJ403" s="78">
        <v>0</v>
      </c>
      <c r="AK403" s="79">
        <v>0</v>
      </c>
      <c r="AL403" s="78">
        <v>0</v>
      </c>
      <c r="AM403" s="79">
        <v>0</v>
      </c>
      <c r="AN403" s="80">
        <v>0</v>
      </c>
      <c r="AO403" s="3"/>
      <c r="AP403" s="21"/>
      <c r="AQ403" s="3"/>
      <c r="AR403" s="77">
        <v>0</v>
      </c>
      <c r="AS403" s="78">
        <v>0</v>
      </c>
      <c r="AT403" s="79">
        <v>0</v>
      </c>
      <c r="AU403" s="78">
        <v>0</v>
      </c>
      <c r="AV403" s="79">
        <v>0</v>
      </c>
      <c r="AW403" s="78">
        <v>0</v>
      </c>
      <c r="AX403" s="79">
        <v>0</v>
      </c>
      <c r="AY403" s="78">
        <v>0</v>
      </c>
      <c r="AZ403" s="79">
        <v>0</v>
      </c>
      <c r="BA403" s="78">
        <v>0</v>
      </c>
      <c r="BB403" s="79">
        <v>0</v>
      </c>
      <c r="BC403" s="78">
        <v>0</v>
      </c>
      <c r="BD403" s="79">
        <v>0</v>
      </c>
      <c r="BE403" s="78">
        <v>0</v>
      </c>
      <c r="BF403" s="79">
        <v>0</v>
      </c>
      <c r="BG403" s="78">
        <v>0</v>
      </c>
      <c r="BH403" s="79">
        <v>0</v>
      </c>
      <c r="BI403" s="78">
        <v>0</v>
      </c>
      <c r="BJ403" s="79">
        <v>0</v>
      </c>
      <c r="BK403" s="78">
        <v>0</v>
      </c>
      <c r="BL403" s="79">
        <v>0</v>
      </c>
      <c r="BM403" s="78">
        <v>0</v>
      </c>
      <c r="BN403" s="79">
        <v>0</v>
      </c>
      <c r="BO403" s="78">
        <v>0</v>
      </c>
      <c r="BP403" s="79">
        <v>0</v>
      </c>
      <c r="BQ403" s="78">
        <v>0</v>
      </c>
      <c r="BR403" s="79">
        <v>0</v>
      </c>
      <c r="BS403" s="78">
        <v>0</v>
      </c>
      <c r="BT403" s="79">
        <v>0</v>
      </c>
      <c r="BU403" s="78">
        <v>0</v>
      </c>
      <c r="BV403" s="79">
        <v>0</v>
      </c>
      <c r="BW403" s="78">
        <v>0</v>
      </c>
      <c r="BX403" s="79">
        <v>0</v>
      </c>
      <c r="BY403" s="78">
        <v>0</v>
      </c>
      <c r="BZ403" s="79">
        <v>0</v>
      </c>
      <c r="CA403" s="80">
        <v>0</v>
      </c>
      <c r="CB403" s="3"/>
      <c r="CC403" s="32"/>
      <c r="CD403" s="3"/>
      <c r="CE403" s="33"/>
      <c r="CF403" s="3"/>
      <c r="CG403" s="77">
        <v>0</v>
      </c>
      <c r="CH403" s="78">
        <v>0</v>
      </c>
      <c r="CI403" s="79">
        <v>0</v>
      </c>
      <c r="CJ403" s="78">
        <v>0</v>
      </c>
      <c r="CK403" s="79">
        <v>0</v>
      </c>
      <c r="CL403" s="78">
        <v>0</v>
      </c>
      <c r="CM403" s="79">
        <v>0</v>
      </c>
      <c r="CN403" s="78">
        <v>0</v>
      </c>
      <c r="CO403" s="79">
        <v>0</v>
      </c>
      <c r="CP403" s="78">
        <v>0</v>
      </c>
      <c r="CQ403" s="79">
        <v>0</v>
      </c>
      <c r="CR403" s="78">
        <v>0</v>
      </c>
      <c r="CS403" s="79">
        <v>0</v>
      </c>
      <c r="CT403" s="78">
        <v>0</v>
      </c>
      <c r="CU403" s="79">
        <v>0</v>
      </c>
      <c r="CV403" s="78">
        <v>0</v>
      </c>
      <c r="CW403" s="79">
        <v>0</v>
      </c>
      <c r="CX403" s="78">
        <v>0</v>
      </c>
      <c r="CY403" s="79">
        <v>0</v>
      </c>
      <c r="CZ403" s="78">
        <v>0</v>
      </c>
      <c r="DA403" s="79">
        <v>0</v>
      </c>
      <c r="DB403" s="78">
        <v>0</v>
      </c>
      <c r="DC403" s="79">
        <v>0</v>
      </c>
      <c r="DD403" s="78">
        <v>0</v>
      </c>
      <c r="DE403" s="79">
        <v>0</v>
      </c>
      <c r="DF403" s="78">
        <v>0</v>
      </c>
      <c r="DG403" s="79">
        <v>0</v>
      </c>
      <c r="DH403" s="78">
        <v>0</v>
      </c>
      <c r="DI403" s="79">
        <v>0</v>
      </c>
      <c r="DJ403" s="78">
        <v>0</v>
      </c>
      <c r="DK403" s="79">
        <v>0</v>
      </c>
      <c r="DL403" s="78">
        <v>0</v>
      </c>
      <c r="DM403" s="79">
        <v>0</v>
      </c>
      <c r="DN403" s="78">
        <v>0</v>
      </c>
      <c r="DO403" s="79">
        <v>0</v>
      </c>
      <c r="DP403" s="80">
        <v>0</v>
      </c>
      <c r="DQ403" s="3"/>
      <c r="DR403" s="34"/>
      <c r="DS403" s="3"/>
      <c r="DT403" s="77">
        <v>0</v>
      </c>
      <c r="DU403" s="78">
        <v>0</v>
      </c>
      <c r="DV403" s="79">
        <v>0</v>
      </c>
      <c r="DW403" s="78">
        <v>0</v>
      </c>
      <c r="DX403" s="79">
        <v>0</v>
      </c>
      <c r="DY403" s="78">
        <v>0</v>
      </c>
      <c r="DZ403" s="79">
        <v>0</v>
      </c>
      <c r="EA403" s="78">
        <v>0</v>
      </c>
      <c r="EB403" s="79">
        <v>0</v>
      </c>
      <c r="EC403" s="78">
        <v>0</v>
      </c>
      <c r="ED403" s="79">
        <v>0</v>
      </c>
      <c r="EE403" s="78">
        <v>0</v>
      </c>
      <c r="EF403" s="79">
        <v>0</v>
      </c>
      <c r="EG403" s="78">
        <v>0</v>
      </c>
      <c r="EH403" s="79">
        <v>0</v>
      </c>
      <c r="EI403" s="78">
        <v>0</v>
      </c>
      <c r="EJ403" s="79">
        <v>0</v>
      </c>
      <c r="EK403" s="78">
        <v>0</v>
      </c>
      <c r="EL403" s="79">
        <v>0</v>
      </c>
      <c r="EM403" s="78">
        <v>0</v>
      </c>
      <c r="EN403" s="79">
        <v>0</v>
      </c>
      <c r="EO403" s="78">
        <v>0</v>
      </c>
      <c r="EP403" s="79">
        <v>0</v>
      </c>
      <c r="EQ403" s="78">
        <v>0</v>
      </c>
      <c r="ER403" s="79">
        <v>0</v>
      </c>
      <c r="ES403" s="78">
        <v>0</v>
      </c>
      <c r="ET403" s="79">
        <v>0</v>
      </c>
      <c r="EU403" s="78">
        <v>0</v>
      </c>
      <c r="EV403" s="79">
        <v>0</v>
      </c>
      <c r="EW403" s="78">
        <v>0</v>
      </c>
      <c r="EX403" s="79">
        <v>0</v>
      </c>
      <c r="EY403" s="78">
        <v>0</v>
      </c>
      <c r="EZ403" s="79">
        <v>0</v>
      </c>
      <c r="FA403" s="78">
        <v>0</v>
      </c>
      <c r="FB403" s="79">
        <v>0</v>
      </c>
      <c r="FC403" s="80">
        <v>0</v>
      </c>
      <c r="FD403" s="3"/>
      <c r="FE403" s="35"/>
      <c r="FF403" s="3"/>
      <c r="FG403" s="36"/>
      <c r="FI403" s="81" t="b">
        <v>1</v>
      </c>
    </row>
    <row r="404" spans="2:165" hidden="1" outlineLevel="1">
      <c r="B404" s="38">
        <v>385</v>
      </c>
      <c r="C404" s="39" t="s">
        <v>72</v>
      </c>
      <c r="E404" s="40">
        <v>0</v>
      </c>
      <c r="F404" s="41">
        <v>0</v>
      </c>
      <c r="G404" s="42">
        <v>0</v>
      </c>
      <c r="H404" s="41">
        <v>0</v>
      </c>
      <c r="I404" s="42">
        <v>0</v>
      </c>
      <c r="J404" s="41">
        <v>0</v>
      </c>
      <c r="K404" s="42">
        <v>0</v>
      </c>
      <c r="L404" s="41">
        <v>0</v>
      </c>
      <c r="M404" s="42">
        <v>0</v>
      </c>
      <c r="N404" s="41">
        <v>0</v>
      </c>
      <c r="O404" s="42">
        <v>0</v>
      </c>
      <c r="P404" s="41">
        <v>0</v>
      </c>
      <c r="Q404" s="42">
        <v>0</v>
      </c>
      <c r="R404" s="41">
        <v>0</v>
      </c>
      <c r="S404" s="42">
        <v>0</v>
      </c>
      <c r="T404" s="41">
        <v>0</v>
      </c>
      <c r="U404" s="42">
        <v>0</v>
      </c>
      <c r="V404" s="41">
        <v>0</v>
      </c>
      <c r="W404" s="42">
        <v>0</v>
      </c>
      <c r="X404" s="41">
        <v>0</v>
      </c>
      <c r="Y404" s="42">
        <v>0</v>
      </c>
      <c r="Z404" s="41">
        <v>0</v>
      </c>
      <c r="AA404" s="42">
        <v>0</v>
      </c>
      <c r="AB404" s="41">
        <v>0</v>
      </c>
      <c r="AC404" s="42">
        <v>0</v>
      </c>
      <c r="AD404" s="41">
        <v>0</v>
      </c>
      <c r="AE404" s="42">
        <v>0</v>
      </c>
      <c r="AF404" s="41">
        <v>0</v>
      </c>
      <c r="AG404" s="42">
        <v>0</v>
      </c>
      <c r="AH404" s="41">
        <v>0</v>
      </c>
      <c r="AI404" s="42">
        <v>0</v>
      </c>
      <c r="AJ404" s="41">
        <v>0</v>
      </c>
      <c r="AK404" s="42">
        <v>0</v>
      </c>
      <c r="AL404" s="41">
        <v>0</v>
      </c>
      <c r="AM404" s="42">
        <v>0</v>
      </c>
      <c r="AN404" s="43">
        <v>0</v>
      </c>
      <c r="AO404" s="3"/>
      <c r="AP404" s="21"/>
      <c r="AQ404" s="3"/>
      <c r="AR404" s="40">
        <v>0</v>
      </c>
      <c r="AS404" s="41">
        <v>0</v>
      </c>
      <c r="AT404" s="42">
        <v>0</v>
      </c>
      <c r="AU404" s="41">
        <v>0</v>
      </c>
      <c r="AV404" s="42">
        <v>0</v>
      </c>
      <c r="AW404" s="41">
        <v>0</v>
      </c>
      <c r="AX404" s="42">
        <v>0</v>
      </c>
      <c r="AY404" s="41">
        <v>0</v>
      </c>
      <c r="AZ404" s="42">
        <v>0</v>
      </c>
      <c r="BA404" s="41">
        <v>0</v>
      </c>
      <c r="BB404" s="42">
        <v>0</v>
      </c>
      <c r="BC404" s="41">
        <v>0</v>
      </c>
      <c r="BD404" s="42">
        <v>0</v>
      </c>
      <c r="BE404" s="41">
        <v>0</v>
      </c>
      <c r="BF404" s="42">
        <v>0</v>
      </c>
      <c r="BG404" s="41">
        <v>0</v>
      </c>
      <c r="BH404" s="42">
        <v>0</v>
      </c>
      <c r="BI404" s="41">
        <v>0</v>
      </c>
      <c r="BJ404" s="42">
        <v>0</v>
      </c>
      <c r="BK404" s="41">
        <v>0</v>
      </c>
      <c r="BL404" s="42">
        <v>0</v>
      </c>
      <c r="BM404" s="41">
        <v>0</v>
      </c>
      <c r="BN404" s="42">
        <v>0</v>
      </c>
      <c r="BO404" s="41">
        <v>0</v>
      </c>
      <c r="BP404" s="42">
        <v>0</v>
      </c>
      <c r="BQ404" s="41">
        <v>0</v>
      </c>
      <c r="BR404" s="42">
        <v>0</v>
      </c>
      <c r="BS404" s="41">
        <v>0</v>
      </c>
      <c r="BT404" s="42">
        <v>0</v>
      </c>
      <c r="BU404" s="41">
        <v>0</v>
      </c>
      <c r="BV404" s="42">
        <v>0</v>
      </c>
      <c r="BW404" s="41">
        <v>0</v>
      </c>
      <c r="BX404" s="42">
        <v>0</v>
      </c>
      <c r="BY404" s="41">
        <v>0</v>
      </c>
      <c r="BZ404" s="42">
        <v>0</v>
      </c>
      <c r="CA404" s="43">
        <v>0</v>
      </c>
      <c r="CB404" s="3"/>
      <c r="CC404" s="32"/>
      <c r="CD404" s="3"/>
      <c r="CE404" s="33"/>
      <c r="CF404" s="3"/>
      <c r="CG404" s="40">
        <v>0</v>
      </c>
      <c r="CH404" s="41">
        <v>0</v>
      </c>
      <c r="CI404" s="42">
        <v>0</v>
      </c>
      <c r="CJ404" s="41">
        <v>0</v>
      </c>
      <c r="CK404" s="42">
        <v>0</v>
      </c>
      <c r="CL404" s="41">
        <v>0</v>
      </c>
      <c r="CM404" s="42">
        <v>0</v>
      </c>
      <c r="CN404" s="41">
        <v>0</v>
      </c>
      <c r="CO404" s="42">
        <v>0</v>
      </c>
      <c r="CP404" s="41">
        <v>0</v>
      </c>
      <c r="CQ404" s="42">
        <v>0</v>
      </c>
      <c r="CR404" s="41">
        <v>0</v>
      </c>
      <c r="CS404" s="42">
        <v>0</v>
      </c>
      <c r="CT404" s="41">
        <v>0</v>
      </c>
      <c r="CU404" s="42">
        <v>0</v>
      </c>
      <c r="CV404" s="41">
        <v>0</v>
      </c>
      <c r="CW404" s="42">
        <v>0</v>
      </c>
      <c r="CX404" s="41">
        <v>0</v>
      </c>
      <c r="CY404" s="42">
        <v>0</v>
      </c>
      <c r="CZ404" s="41">
        <v>0</v>
      </c>
      <c r="DA404" s="42">
        <v>0</v>
      </c>
      <c r="DB404" s="41">
        <v>0</v>
      </c>
      <c r="DC404" s="42">
        <v>0</v>
      </c>
      <c r="DD404" s="41">
        <v>0</v>
      </c>
      <c r="DE404" s="42">
        <v>0</v>
      </c>
      <c r="DF404" s="41">
        <v>0</v>
      </c>
      <c r="DG404" s="42">
        <v>0</v>
      </c>
      <c r="DH404" s="41">
        <v>0</v>
      </c>
      <c r="DI404" s="42">
        <v>0</v>
      </c>
      <c r="DJ404" s="41">
        <v>0</v>
      </c>
      <c r="DK404" s="42">
        <v>0</v>
      </c>
      <c r="DL404" s="41">
        <v>0</v>
      </c>
      <c r="DM404" s="42">
        <v>0</v>
      </c>
      <c r="DN404" s="41">
        <v>0</v>
      </c>
      <c r="DO404" s="42">
        <v>0</v>
      </c>
      <c r="DP404" s="43">
        <v>0</v>
      </c>
      <c r="DQ404" s="3"/>
      <c r="DR404" s="34"/>
      <c r="DS404" s="3"/>
      <c r="DT404" s="40">
        <v>0</v>
      </c>
      <c r="DU404" s="41">
        <v>0</v>
      </c>
      <c r="DV404" s="42">
        <v>0</v>
      </c>
      <c r="DW404" s="41">
        <v>0</v>
      </c>
      <c r="DX404" s="42">
        <v>0</v>
      </c>
      <c r="DY404" s="41">
        <v>0</v>
      </c>
      <c r="DZ404" s="42">
        <v>0</v>
      </c>
      <c r="EA404" s="41">
        <v>0</v>
      </c>
      <c r="EB404" s="42">
        <v>0</v>
      </c>
      <c r="EC404" s="41">
        <v>0</v>
      </c>
      <c r="ED404" s="42">
        <v>0</v>
      </c>
      <c r="EE404" s="41">
        <v>0</v>
      </c>
      <c r="EF404" s="42">
        <v>0</v>
      </c>
      <c r="EG404" s="41">
        <v>0</v>
      </c>
      <c r="EH404" s="42">
        <v>0</v>
      </c>
      <c r="EI404" s="41">
        <v>0</v>
      </c>
      <c r="EJ404" s="42">
        <v>0</v>
      </c>
      <c r="EK404" s="41">
        <v>0</v>
      </c>
      <c r="EL404" s="42">
        <v>0</v>
      </c>
      <c r="EM404" s="41">
        <v>0</v>
      </c>
      <c r="EN404" s="42">
        <v>0</v>
      </c>
      <c r="EO404" s="41">
        <v>0</v>
      </c>
      <c r="EP404" s="42">
        <v>0</v>
      </c>
      <c r="EQ404" s="41">
        <v>0</v>
      </c>
      <c r="ER404" s="42">
        <v>0</v>
      </c>
      <c r="ES404" s="41">
        <v>0</v>
      </c>
      <c r="ET404" s="42">
        <v>0</v>
      </c>
      <c r="EU404" s="41">
        <v>0</v>
      </c>
      <c r="EV404" s="42">
        <v>0</v>
      </c>
      <c r="EW404" s="41">
        <v>0</v>
      </c>
      <c r="EX404" s="42">
        <v>0</v>
      </c>
      <c r="EY404" s="41">
        <v>0</v>
      </c>
      <c r="EZ404" s="42">
        <v>0</v>
      </c>
      <c r="FA404" s="41">
        <v>0</v>
      </c>
      <c r="FB404" s="42">
        <v>0</v>
      </c>
      <c r="FC404" s="43">
        <v>0</v>
      </c>
      <c r="FD404" s="3"/>
      <c r="FE404" s="35"/>
      <c r="FF404" s="3"/>
      <c r="FG404" s="36"/>
      <c r="FI404" s="44" t="b">
        <v>1</v>
      </c>
    </row>
    <row r="405" spans="2:165" hidden="1" outlineLevel="1">
      <c r="B405" s="75">
        <v>386</v>
      </c>
      <c r="C405" s="83" t="s">
        <v>73</v>
      </c>
      <c r="E405" s="77">
        <v>0</v>
      </c>
      <c r="F405" s="78">
        <v>0</v>
      </c>
      <c r="G405" s="79">
        <v>0</v>
      </c>
      <c r="H405" s="78">
        <v>0</v>
      </c>
      <c r="I405" s="79">
        <v>0</v>
      </c>
      <c r="J405" s="78">
        <v>0</v>
      </c>
      <c r="K405" s="79">
        <v>0</v>
      </c>
      <c r="L405" s="78">
        <v>0</v>
      </c>
      <c r="M405" s="79">
        <v>0</v>
      </c>
      <c r="N405" s="78">
        <v>0</v>
      </c>
      <c r="O405" s="79">
        <v>0</v>
      </c>
      <c r="P405" s="78">
        <v>0</v>
      </c>
      <c r="Q405" s="79">
        <v>0</v>
      </c>
      <c r="R405" s="78">
        <v>0</v>
      </c>
      <c r="S405" s="79">
        <v>0</v>
      </c>
      <c r="T405" s="78">
        <v>0</v>
      </c>
      <c r="U405" s="79">
        <v>0</v>
      </c>
      <c r="V405" s="78">
        <v>0</v>
      </c>
      <c r="W405" s="79">
        <v>0</v>
      </c>
      <c r="X405" s="78">
        <v>0</v>
      </c>
      <c r="Y405" s="79">
        <v>0</v>
      </c>
      <c r="Z405" s="78">
        <v>0</v>
      </c>
      <c r="AA405" s="79">
        <v>0</v>
      </c>
      <c r="AB405" s="78">
        <v>0</v>
      </c>
      <c r="AC405" s="79">
        <v>0</v>
      </c>
      <c r="AD405" s="78">
        <v>0</v>
      </c>
      <c r="AE405" s="79">
        <v>0</v>
      </c>
      <c r="AF405" s="78">
        <v>0</v>
      </c>
      <c r="AG405" s="79">
        <v>0</v>
      </c>
      <c r="AH405" s="78">
        <v>0</v>
      </c>
      <c r="AI405" s="79">
        <v>0</v>
      </c>
      <c r="AJ405" s="78">
        <v>0</v>
      </c>
      <c r="AK405" s="79">
        <v>0</v>
      </c>
      <c r="AL405" s="78">
        <v>0</v>
      </c>
      <c r="AM405" s="79">
        <v>0</v>
      </c>
      <c r="AN405" s="80">
        <v>0</v>
      </c>
      <c r="AO405" s="3"/>
      <c r="AP405" s="21"/>
      <c r="AQ405" s="3"/>
      <c r="AR405" s="77">
        <v>0</v>
      </c>
      <c r="AS405" s="78">
        <v>0</v>
      </c>
      <c r="AT405" s="79">
        <v>0</v>
      </c>
      <c r="AU405" s="78">
        <v>0</v>
      </c>
      <c r="AV405" s="79">
        <v>0</v>
      </c>
      <c r="AW405" s="78">
        <v>0</v>
      </c>
      <c r="AX405" s="79">
        <v>0</v>
      </c>
      <c r="AY405" s="78">
        <v>0</v>
      </c>
      <c r="AZ405" s="79">
        <v>0</v>
      </c>
      <c r="BA405" s="78">
        <v>0</v>
      </c>
      <c r="BB405" s="79">
        <v>0</v>
      </c>
      <c r="BC405" s="78">
        <v>0</v>
      </c>
      <c r="BD405" s="79">
        <v>0</v>
      </c>
      <c r="BE405" s="78">
        <v>0</v>
      </c>
      <c r="BF405" s="79">
        <v>0</v>
      </c>
      <c r="BG405" s="78">
        <v>0</v>
      </c>
      <c r="BH405" s="79">
        <v>0</v>
      </c>
      <c r="BI405" s="78">
        <v>0</v>
      </c>
      <c r="BJ405" s="79">
        <v>0</v>
      </c>
      <c r="BK405" s="78">
        <v>0</v>
      </c>
      <c r="BL405" s="79">
        <v>0</v>
      </c>
      <c r="BM405" s="78">
        <v>0</v>
      </c>
      <c r="BN405" s="79">
        <v>0</v>
      </c>
      <c r="BO405" s="78">
        <v>0</v>
      </c>
      <c r="BP405" s="79">
        <v>0</v>
      </c>
      <c r="BQ405" s="78">
        <v>0</v>
      </c>
      <c r="BR405" s="79">
        <v>0</v>
      </c>
      <c r="BS405" s="78">
        <v>0</v>
      </c>
      <c r="BT405" s="79">
        <v>0</v>
      </c>
      <c r="BU405" s="78">
        <v>0</v>
      </c>
      <c r="BV405" s="79">
        <v>0</v>
      </c>
      <c r="BW405" s="78">
        <v>0</v>
      </c>
      <c r="BX405" s="79">
        <v>0</v>
      </c>
      <c r="BY405" s="78">
        <v>0</v>
      </c>
      <c r="BZ405" s="79">
        <v>0</v>
      </c>
      <c r="CA405" s="80">
        <v>0</v>
      </c>
      <c r="CB405" s="3"/>
      <c r="CC405" s="32"/>
      <c r="CD405" s="3"/>
      <c r="CE405" s="33"/>
      <c r="CF405" s="3"/>
      <c r="CG405" s="77">
        <v>0</v>
      </c>
      <c r="CH405" s="78">
        <v>0</v>
      </c>
      <c r="CI405" s="79">
        <v>0</v>
      </c>
      <c r="CJ405" s="78">
        <v>0</v>
      </c>
      <c r="CK405" s="79">
        <v>0</v>
      </c>
      <c r="CL405" s="78">
        <v>0</v>
      </c>
      <c r="CM405" s="79">
        <v>0</v>
      </c>
      <c r="CN405" s="78">
        <v>0</v>
      </c>
      <c r="CO405" s="79">
        <v>0</v>
      </c>
      <c r="CP405" s="78">
        <v>0</v>
      </c>
      <c r="CQ405" s="79">
        <v>0</v>
      </c>
      <c r="CR405" s="78">
        <v>0</v>
      </c>
      <c r="CS405" s="79">
        <v>0</v>
      </c>
      <c r="CT405" s="78">
        <v>0</v>
      </c>
      <c r="CU405" s="79">
        <v>0</v>
      </c>
      <c r="CV405" s="78">
        <v>0</v>
      </c>
      <c r="CW405" s="79">
        <v>0</v>
      </c>
      <c r="CX405" s="78">
        <v>0</v>
      </c>
      <c r="CY405" s="79">
        <v>0</v>
      </c>
      <c r="CZ405" s="78">
        <v>0</v>
      </c>
      <c r="DA405" s="79">
        <v>0</v>
      </c>
      <c r="DB405" s="78">
        <v>0</v>
      </c>
      <c r="DC405" s="79">
        <v>0</v>
      </c>
      <c r="DD405" s="78">
        <v>0</v>
      </c>
      <c r="DE405" s="79">
        <v>0</v>
      </c>
      <c r="DF405" s="78">
        <v>0</v>
      </c>
      <c r="DG405" s="79">
        <v>0</v>
      </c>
      <c r="DH405" s="78">
        <v>0</v>
      </c>
      <c r="DI405" s="79">
        <v>0</v>
      </c>
      <c r="DJ405" s="78">
        <v>0</v>
      </c>
      <c r="DK405" s="79">
        <v>0</v>
      </c>
      <c r="DL405" s="78">
        <v>0</v>
      </c>
      <c r="DM405" s="79">
        <v>0</v>
      </c>
      <c r="DN405" s="78">
        <v>0</v>
      </c>
      <c r="DO405" s="79">
        <v>0</v>
      </c>
      <c r="DP405" s="80">
        <v>0</v>
      </c>
      <c r="DQ405" s="3"/>
      <c r="DR405" s="34"/>
      <c r="DS405" s="3"/>
      <c r="DT405" s="77">
        <v>0</v>
      </c>
      <c r="DU405" s="78">
        <v>0</v>
      </c>
      <c r="DV405" s="79">
        <v>0</v>
      </c>
      <c r="DW405" s="78">
        <v>0</v>
      </c>
      <c r="DX405" s="79">
        <v>0</v>
      </c>
      <c r="DY405" s="78">
        <v>0</v>
      </c>
      <c r="DZ405" s="79">
        <v>0</v>
      </c>
      <c r="EA405" s="78">
        <v>0</v>
      </c>
      <c r="EB405" s="79">
        <v>0</v>
      </c>
      <c r="EC405" s="78">
        <v>0</v>
      </c>
      <c r="ED405" s="79">
        <v>0</v>
      </c>
      <c r="EE405" s="78">
        <v>0</v>
      </c>
      <c r="EF405" s="79">
        <v>0</v>
      </c>
      <c r="EG405" s="78">
        <v>0</v>
      </c>
      <c r="EH405" s="79">
        <v>0</v>
      </c>
      <c r="EI405" s="78">
        <v>0</v>
      </c>
      <c r="EJ405" s="79">
        <v>0</v>
      </c>
      <c r="EK405" s="78">
        <v>0</v>
      </c>
      <c r="EL405" s="79">
        <v>0</v>
      </c>
      <c r="EM405" s="78">
        <v>0</v>
      </c>
      <c r="EN405" s="79">
        <v>0</v>
      </c>
      <c r="EO405" s="78">
        <v>0</v>
      </c>
      <c r="EP405" s="79">
        <v>0</v>
      </c>
      <c r="EQ405" s="78">
        <v>0</v>
      </c>
      <c r="ER405" s="79">
        <v>0</v>
      </c>
      <c r="ES405" s="78">
        <v>0</v>
      </c>
      <c r="ET405" s="79">
        <v>0</v>
      </c>
      <c r="EU405" s="78">
        <v>0</v>
      </c>
      <c r="EV405" s="79">
        <v>0</v>
      </c>
      <c r="EW405" s="78">
        <v>0</v>
      </c>
      <c r="EX405" s="79">
        <v>0</v>
      </c>
      <c r="EY405" s="78">
        <v>0</v>
      </c>
      <c r="EZ405" s="79">
        <v>0</v>
      </c>
      <c r="FA405" s="78">
        <v>0</v>
      </c>
      <c r="FB405" s="79">
        <v>0</v>
      </c>
      <c r="FC405" s="80">
        <v>0</v>
      </c>
      <c r="FD405" s="3"/>
      <c r="FE405" s="35"/>
      <c r="FF405" s="3"/>
      <c r="FG405" s="36"/>
      <c r="FI405" s="81" t="b">
        <v>1</v>
      </c>
    </row>
    <row r="406" spans="2:165" hidden="1" outlineLevel="1">
      <c r="B406" s="38">
        <v>387</v>
      </c>
      <c r="C406" s="39" t="s">
        <v>74</v>
      </c>
      <c r="E406" s="40">
        <v>0</v>
      </c>
      <c r="F406" s="41">
        <v>0</v>
      </c>
      <c r="G406" s="42">
        <v>0</v>
      </c>
      <c r="H406" s="41">
        <v>0</v>
      </c>
      <c r="I406" s="42">
        <v>0</v>
      </c>
      <c r="J406" s="41">
        <v>0</v>
      </c>
      <c r="K406" s="42">
        <v>0</v>
      </c>
      <c r="L406" s="41">
        <v>0</v>
      </c>
      <c r="M406" s="42">
        <v>0</v>
      </c>
      <c r="N406" s="41">
        <v>0</v>
      </c>
      <c r="O406" s="42">
        <v>0</v>
      </c>
      <c r="P406" s="41">
        <v>0</v>
      </c>
      <c r="Q406" s="42">
        <v>0</v>
      </c>
      <c r="R406" s="41">
        <v>0</v>
      </c>
      <c r="S406" s="42">
        <v>0</v>
      </c>
      <c r="T406" s="41">
        <v>0</v>
      </c>
      <c r="U406" s="42">
        <v>0</v>
      </c>
      <c r="V406" s="41">
        <v>0</v>
      </c>
      <c r="W406" s="42">
        <v>0</v>
      </c>
      <c r="X406" s="41">
        <v>0</v>
      </c>
      <c r="Y406" s="42">
        <v>0</v>
      </c>
      <c r="Z406" s="41">
        <v>0</v>
      </c>
      <c r="AA406" s="42">
        <v>0</v>
      </c>
      <c r="AB406" s="41">
        <v>0</v>
      </c>
      <c r="AC406" s="42">
        <v>0</v>
      </c>
      <c r="AD406" s="41">
        <v>0</v>
      </c>
      <c r="AE406" s="42">
        <v>0</v>
      </c>
      <c r="AF406" s="41">
        <v>0</v>
      </c>
      <c r="AG406" s="42">
        <v>0</v>
      </c>
      <c r="AH406" s="41">
        <v>0</v>
      </c>
      <c r="AI406" s="42">
        <v>0</v>
      </c>
      <c r="AJ406" s="41">
        <v>0</v>
      </c>
      <c r="AK406" s="42">
        <v>0</v>
      </c>
      <c r="AL406" s="41">
        <v>0</v>
      </c>
      <c r="AM406" s="42">
        <v>0</v>
      </c>
      <c r="AN406" s="43">
        <v>0</v>
      </c>
      <c r="AO406" s="3"/>
      <c r="AP406" s="21"/>
      <c r="AQ406" s="3"/>
      <c r="AR406" s="40">
        <v>0</v>
      </c>
      <c r="AS406" s="41">
        <v>0</v>
      </c>
      <c r="AT406" s="42">
        <v>0</v>
      </c>
      <c r="AU406" s="41">
        <v>0</v>
      </c>
      <c r="AV406" s="42">
        <v>0</v>
      </c>
      <c r="AW406" s="41">
        <v>0</v>
      </c>
      <c r="AX406" s="42">
        <v>0</v>
      </c>
      <c r="AY406" s="41">
        <v>0</v>
      </c>
      <c r="AZ406" s="42">
        <v>0</v>
      </c>
      <c r="BA406" s="41">
        <v>0</v>
      </c>
      <c r="BB406" s="42">
        <v>0</v>
      </c>
      <c r="BC406" s="41">
        <v>0</v>
      </c>
      <c r="BD406" s="42">
        <v>0</v>
      </c>
      <c r="BE406" s="41">
        <v>0</v>
      </c>
      <c r="BF406" s="42">
        <v>0</v>
      </c>
      <c r="BG406" s="41">
        <v>0</v>
      </c>
      <c r="BH406" s="42">
        <v>0</v>
      </c>
      <c r="BI406" s="41">
        <v>0</v>
      </c>
      <c r="BJ406" s="42">
        <v>0</v>
      </c>
      <c r="BK406" s="41">
        <v>0</v>
      </c>
      <c r="BL406" s="42">
        <v>0</v>
      </c>
      <c r="BM406" s="41">
        <v>0</v>
      </c>
      <c r="BN406" s="42">
        <v>0</v>
      </c>
      <c r="BO406" s="41">
        <v>0</v>
      </c>
      <c r="BP406" s="42">
        <v>0</v>
      </c>
      <c r="BQ406" s="41">
        <v>0</v>
      </c>
      <c r="BR406" s="42">
        <v>0</v>
      </c>
      <c r="BS406" s="41">
        <v>0</v>
      </c>
      <c r="BT406" s="42">
        <v>0</v>
      </c>
      <c r="BU406" s="41">
        <v>0</v>
      </c>
      <c r="BV406" s="42">
        <v>0</v>
      </c>
      <c r="BW406" s="41">
        <v>0</v>
      </c>
      <c r="BX406" s="42">
        <v>0</v>
      </c>
      <c r="BY406" s="41">
        <v>0</v>
      </c>
      <c r="BZ406" s="42">
        <v>0</v>
      </c>
      <c r="CA406" s="43">
        <v>0</v>
      </c>
      <c r="CB406" s="3"/>
      <c r="CC406" s="32"/>
      <c r="CD406" s="3"/>
      <c r="CE406" s="33"/>
      <c r="CF406" s="3"/>
      <c r="CG406" s="40">
        <v>0</v>
      </c>
      <c r="CH406" s="41">
        <v>0</v>
      </c>
      <c r="CI406" s="42">
        <v>0</v>
      </c>
      <c r="CJ406" s="41">
        <v>0</v>
      </c>
      <c r="CK406" s="42">
        <v>0</v>
      </c>
      <c r="CL406" s="41">
        <v>0</v>
      </c>
      <c r="CM406" s="42">
        <v>0</v>
      </c>
      <c r="CN406" s="41">
        <v>0</v>
      </c>
      <c r="CO406" s="42">
        <v>0</v>
      </c>
      <c r="CP406" s="41">
        <v>0</v>
      </c>
      <c r="CQ406" s="42">
        <v>0</v>
      </c>
      <c r="CR406" s="41">
        <v>0</v>
      </c>
      <c r="CS406" s="42">
        <v>0</v>
      </c>
      <c r="CT406" s="41">
        <v>0</v>
      </c>
      <c r="CU406" s="42">
        <v>0</v>
      </c>
      <c r="CV406" s="41">
        <v>0</v>
      </c>
      <c r="CW406" s="42">
        <v>0</v>
      </c>
      <c r="CX406" s="41">
        <v>0</v>
      </c>
      <c r="CY406" s="42">
        <v>0</v>
      </c>
      <c r="CZ406" s="41">
        <v>0</v>
      </c>
      <c r="DA406" s="42">
        <v>0</v>
      </c>
      <c r="DB406" s="41">
        <v>0</v>
      </c>
      <c r="DC406" s="42">
        <v>0</v>
      </c>
      <c r="DD406" s="41">
        <v>0</v>
      </c>
      <c r="DE406" s="42">
        <v>0</v>
      </c>
      <c r="DF406" s="41">
        <v>0</v>
      </c>
      <c r="DG406" s="42">
        <v>0</v>
      </c>
      <c r="DH406" s="41">
        <v>0</v>
      </c>
      <c r="DI406" s="42">
        <v>0</v>
      </c>
      <c r="DJ406" s="41">
        <v>0</v>
      </c>
      <c r="DK406" s="42">
        <v>0</v>
      </c>
      <c r="DL406" s="41">
        <v>0</v>
      </c>
      <c r="DM406" s="42">
        <v>0</v>
      </c>
      <c r="DN406" s="41">
        <v>0</v>
      </c>
      <c r="DO406" s="42">
        <v>0</v>
      </c>
      <c r="DP406" s="43">
        <v>0</v>
      </c>
      <c r="DQ406" s="3"/>
      <c r="DR406" s="34"/>
      <c r="DS406" s="3"/>
      <c r="DT406" s="40">
        <v>0</v>
      </c>
      <c r="DU406" s="41">
        <v>0</v>
      </c>
      <c r="DV406" s="42">
        <v>0</v>
      </c>
      <c r="DW406" s="41">
        <v>0</v>
      </c>
      <c r="DX406" s="42">
        <v>0</v>
      </c>
      <c r="DY406" s="41">
        <v>0</v>
      </c>
      <c r="DZ406" s="42">
        <v>0</v>
      </c>
      <c r="EA406" s="41">
        <v>0</v>
      </c>
      <c r="EB406" s="42">
        <v>0</v>
      </c>
      <c r="EC406" s="41">
        <v>0</v>
      </c>
      <c r="ED406" s="42">
        <v>0</v>
      </c>
      <c r="EE406" s="41">
        <v>0</v>
      </c>
      <c r="EF406" s="42">
        <v>0</v>
      </c>
      <c r="EG406" s="41">
        <v>0</v>
      </c>
      <c r="EH406" s="42">
        <v>0</v>
      </c>
      <c r="EI406" s="41">
        <v>0</v>
      </c>
      <c r="EJ406" s="42">
        <v>0</v>
      </c>
      <c r="EK406" s="41">
        <v>0</v>
      </c>
      <c r="EL406" s="42">
        <v>0</v>
      </c>
      <c r="EM406" s="41">
        <v>0</v>
      </c>
      <c r="EN406" s="42">
        <v>0</v>
      </c>
      <c r="EO406" s="41">
        <v>0</v>
      </c>
      <c r="EP406" s="42">
        <v>0</v>
      </c>
      <c r="EQ406" s="41">
        <v>0</v>
      </c>
      <c r="ER406" s="42">
        <v>0</v>
      </c>
      <c r="ES406" s="41">
        <v>0</v>
      </c>
      <c r="ET406" s="42">
        <v>0</v>
      </c>
      <c r="EU406" s="41">
        <v>0</v>
      </c>
      <c r="EV406" s="42">
        <v>0</v>
      </c>
      <c r="EW406" s="41">
        <v>0</v>
      </c>
      <c r="EX406" s="42">
        <v>0</v>
      </c>
      <c r="EY406" s="41">
        <v>0</v>
      </c>
      <c r="EZ406" s="42">
        <v>0</v>
      </c>
      <c r="FA406" s="41">
        <v>0</v>
      </c>
      <c r="FB406" s="42">
        <v>0</v>
      </c>
      <c r="FC406" s="43">
        <v>0</v>
      </c>
      <c r="FD406" s="3"/>
      <c r="FE406" s="35"/>
      <c r="FF406" s="3"/>
      <c r="FG406" s="36"/>
      <c r="FI406" s="44" t="b">
        <v>1</v>
      </c>
    </row>
    <row r="407" spans="2:165" hidden="1" outlineLevel="1">
      <c r="B407" s="45">
        <v>388</v>
      </c>
      <c r="C407" s="46" t="s">
        <v>75</v>
      </c>
      <c r="E407" s="47">
        <v>0</v>
      </c>
      <c r="F407" s="48">
        <v>0</v>
      </c>
      <c r="G407" s="49">
        <v>0</v>
      </c>
      <c r="H407" s="48">
        <v>0</v>
      </c>
      <c r="I407" s="49">
        <v>0</v>
      </c>
      <c r="J407" s="48">
        <v>0</v>
      </c>
      <c r="K407" s="49">
        <v>0</v>
      </c>
      <c r="L407" s="48">
        <v>0</v>
      </c>
      <c r="M407" s="49">
        <v>0</v>
      </c>
      <c r="N407" s="48">
        <v>0</v>
      </c>
      <c r="O407" s="49">
        <v>0</v>
      </c>
      <c r="P407" s="48">
        <v>0</v>
      </c>
      <c r="Q407" s="49">
        <v>0</v>
      </c>
      <c r="R407" s="48">
        <v>0</v>
      </c>
      <c r="S407" s="49">
        <v>0</v>
      </c>
      <c r="T407" s="48">
        <v>0</v>
      </c>
      <c r="U407" s="49">
        <v>0</v>
      </c>
      <c r="V407" s="48">
        <v>0</v>
      </c>
      <c r="W407" s="49">
        <v>0</v>
      </c>
      <c r="X407" s="48">
        <v>0</v>
      </c>
      <c r="Y407" s="49">
        <v>0</v>
      </c>
      <c r="Z407" s="48">
        <v>0</v>
      </c>
      <c r="AA407" s="49">
        <v>0</v>
      </c>
      <c r="AB407" s="48">
        <v>0</v>
      </c>
      <c r="AC407" s="49">
        <v>0</v>
      </c>
      <c r="AD407" s="48">
        <v>0</v>
      </c>
      <c r="AE407" s="49">
        <v>0</v>
      </c>
      <c r="AF407" s="48">
        <v>0</v>
      </c>
      <c r="AG407" s="49">
        <v>0</v>
      </c>
      <c r="AH407" s="48">
        <v>0</v>
      </c>
      <c r="AI407" s="49">
        <v>0</v>
      </c>
      <c r="AJ407" s="48">
        <v>0</v>
      </c>
      <c r="AK407" s="49">
        <v>0</v>
      </c>
      <c r="AL407" s="48">
        <v>0</v>
      </c>
      <c r="AM407" s="49">
        <v>0</v>
      </c>
      <c r="AN407" s="50">
        <v>0</v>
      </c>
      <c r="AO407" s="3"/>
      <c r="AP407" s="21"/>
      <c r="AQ407" s="3"/>
      <c r="AR407" s="47">
        <v>0</v>
      </c>
      <c r="AS407" s="48">
        <v>0</v>
      </c>
      <c r="AT407" s="49">
        <v>0</v>
      </c>
      <c r="AU407" s="48">
        <v>0</v>
      </c>
      <c r="AV407" s="49">
        <v>0</v>
      </c>
      <c r="AW407" s="48">
        <v>0</v>
      </c>
      <c r="AX407" s="49">
        <v>0</v>
      </c>
      <c r="AY407" s="48">
        <v>0</v>
      </c>
      <c r="AZ407" s="49">
        <v>0</v>
      </c>
      <c r="BA407" s="48">
        <v>0</v>
      </c>
      <c r="BB407" s="49">
        <v>0</v>
      </c>
      <c r="BC407" s="48">
        <v>0</v>
      </c>
      <c r="BD407" s="49">
        <v>0</v>
      </c>
      <c r="BE407" s="48">
        <v>0</v>
      </c>
      <c r="BF407" s="49">
        <v>0</v>
      </c>
      <c r="BG407" s="48">
        <v>0</v>
      </c>
      <c r="BH407" s="49">
        <v>0</v>
      </c>
      <c r="BI407" s="48">
        <v>0</v>
      </c>
      <c r="BJ407" s="49">
        <v>0</v>
      </c>
      <c r="BK407" s="48">
        <v>0</v>
      </c>
      <c r="BL407" s="49">
        <v>0</v>
      </c>
      <c r="BM407" s="48">
        <v>0</v>
      </c>
      <c r="BN407" s="49">
        <v>0</v>
      </c>
      <c r="BO407" s="48">
        <v>0</v>
      </c>
      <c r="BP407" s="49">
        <v>0</v>
      </c>
      <c r="BQ407" s="48">
        <v>0</v>
      </c>
      <c r="BR407" s="49">
        <v>0</v>
      </c>
      <c r="BS407" s="48">
        <v>0</v>
      </c>
      <c r="BT407" s="49">
        <v>0</v>
      </c>
      <c r="BU407" s="48">
        <v>0</v>
      </c>
      <c r="BV407" s="49">
        <v>0</v>
      </c>
      <c r="BW407" s="48">
        <v>0</v>
      </c>
      <c r="BX407" s="49">
        <v>0</v>
      </c>
      <c r="BY407" s="48">
        <v>0</v>
      </c>
      <c r="BZ407" s="49">
        <v>0</v>
      </c>
      <c r="CA407" s="50">
        <v>0</v>
      </c>
      <c r="CB407" s="3"/>
      <c r="CC407" s="32"/>
      <c r="CD407" s="3"/>
      <c r="CE407" s="33"/>
      <c r="CF407" s="3"/>
      <c r="CG407" s="47">
        <v>0</v>
      </c>
      <c r="CH407" s="48">
        <v>0</v>
      </c>
      <c r="CI407" s="49">
        <v>0</v>
      </c>
      <c r="CJ407" s="48">
        <v>0</v>
      </c>
      <c r="CK407" s="49">
        <v>0</v>
      </c>
      <c r="CL407" s="48">
        <v>0</v>
      </c>
      <c r="CM407" s="49">
        <v>0</v>
      </c>
      <c r="CN407" s="48">
        <v>0</v>
      </c>
      <c r="CO407" s="49">
        <v>0</v>
      </c>
      <c r="CP407" s="48">
        <v>0</v>
      </c>
      <c r="CQ407" s="49">
        <v>0</v>
      </c>
      <c r="CR407" s="48">
        <v>0</v>
      </c>
      <c r="CS407" s="49">
        <v>0</v>
      </c>
      <c r="CT407" s="48">
        <v>0</v>
      </c>
      <c r="CU407" s="49">
        <v>0</v>
      </c>
      <c r="CV407" s="48">
        <v>0</v>
      </c>
      <c r="CW407" s="49">
        <v>0</v>
      </c>
      <c r="CX407" s="48">
        <v>0</v>
      </c>
      <c r="CY407" s="49">
        <v>0</v>
      </c>
      <c r="CZ407" s="48">
        <v>0</v>
      </c>
      <c r="DA407" s="49">
        <v>0</v>
      </c>
      <c r="DB407" s="48">
        <v>0</v>
      </c>
      <c r="DC407" s="49">
        <v>0</v>
      </c>
      <c r="DD407" s="48">
        <v>0</v>
      </c>
      <c r="DE407" s="49">
        <v>0</v>
      </c>
      <c r="DF407" s="48">
        <v>0</v>
      </c>
      <c r="DG407" s="49">
        <v>0</v>
      </c>
      <c r="DH407" s="48">
        <v>0</v>
      </c>
      <c r="DI407" s="49">
        <v>0</v>
      </c>
      <c r="DJ407" s="48">
        <v>0</v>
      </c>
      <c r="DK407" s="49">
        <v>0</v>
      </c>
      <c r="DL407" s="48">
        <v>0</v>
      </c>
      <c r="DM407" s="49">
        <v>0</v>
      </c>
      <c r="DN407" s="48">
        <v>0</v>
      </c>
      <c r="DO407" s="49">
        <v>0</v>
      </c>
      <c r="DP407" s="50">
        <v>0</v>
      </c>
      <c r="DQ407" s="3"/>
      <c r="DR407" s="34"/>
      <c r="DS407" s="3"/>
      <c r="DT407" s="47">
        <v>0</v>
      </c>
      <c r="DU407" s="48">
        <v>0</v>
      </c>
      <c r="DV407" s="49">
        <v>0</v>
      </c>
      <c r="DW407" s="48">
        <v>0</v>
      </c>
      <c r="DX407" s="49">
        <v>0</v>
      </c>
      <c r="DY407" s="48">
        <v>0</v>
      </c>
      <c r="DZ407" s="49">
        <v>0</v>
      </c>
      <c r="EA407" s="48">
        <v>0</v>
      </c>
      <c r="EB407" s="49">
        <v>0</v>
      </c>
      <c r="EC407" s="48">
        <v>0</v>
      </c>
      <c r="ED407" s="49">
        <v>0</v>
      </c>
      <c r="EE407" s="48">
        <v>0</v>
      </c>
      <c r="EF407" s="49">
        <v>0</v>
      </c>
      <c r="EG407" s="48">
        <v>0</v>
      </c>
      <c r="EH407" s="49">
        <v>0</v>
      </c>
      <c r="EI407" s="48">
        <v>0</v>
      </c>
      <c r="EJ407" s="49">
        <v>0</v>
      </c>
      <c r="EK407" s="48">
        <v>0</v>
      </c>
      <c r="EL407" s="49">
        <v>0</v>
      </c>
      <c r="EM407" s="48">
        <v>0</v>
      </c>
      <c r="EN407" s="49">
        <v>0</v>
      </c>
      <c r="EO407" s="48">
        <v>0</v>
      </c>
      <c r="EP407" s="49">
        <v>0</v>
      </c>
      <c r="EQ407" s="48">
        <v>0</v>
      </c>
      <c r="ER407" s="49">
        <v>0</v>
      </c>
      <c r="ES407" s="48">
        <v>0</v>
      </c>
      <c r="ET407" s="49">
        <v>0</v>
      </c>
      <c r="EU407" s="48">
        <v>0</v>
      </c>
      <c r="EV407" s="49">
        <v>0</v>
      </c>
      <c r="EW407" s="48">
        <v>0</v>
      </c>
      <c r="EX407" s="49">
        <v>0</v>
      </c>
      <c r="EY407" s="48">
        <v>0</v>
      </c>
      <c r="EZ407" s="49">
        <v>0</v>
      </c>
      <c r="FA407" s="48">
        <v>0</v>
      </c>
      <c r="FB407" s="49">
        <v>0</v>
      </c>
      <c r="FC407" s="50">
        <v>0</v>
      </c>
      <c r="FD407" s="3"/>
      <c r="FE407" s="35"/>
      <c r="FF407" s="3"/>
      <c r="FG407" s="36"/>
      <c r="FI407" s="51" t="b">
        <v>1</v>
      </c>
    </row>
    <row r="408" spans="2:165" hidden="1" outlineLevel="1">
      <c r="B408" s="52">
        <v>389</v>
      </c>
      <c r="C408" s="53" t="s">
        <v>76</v>
      </c>
      <c r="E408" s="54">
        <v>0</v>
      </c>
      <c r="F408" s="55">
        <v>0</v>
      </c>
      <c r="G408" s="56">
        <v>0</v>
      </c>
      <c r="H408" s="55">
        <v>0</v>
      </c>
      <c r="I408" s="56">
        <v>0</v>
      </c>
      <c r="J408" s="55">
        <v>0</v>
      </c>
      <c r="K408" s="56">
        <v>0</v>
      </c>
      <c r="L408" s="55">
        <v>0</v>
      </c>
      <c r="M408" s="56">
        <v>0</v>
      </c>
      <c r="N408" s="55">
        <v>0</v>
      </c>
      <c r="O408" s="56">
        <v>0</v>
      </c>
      <c r="P408" s="55">
        <v>0</v>
      </c>
      <c r="Q408" s="56">
        <v>0</v>
      </c>
      <c r="R408" s="55">
        <v>0</v>
      </c>
      <c r="S408" s="56">
        <v>0</v>
      </c>
      <c r="T408" s="55">
        <v>0</v>
      </c>
      <c r="U408" s="56">
        <v>0</v>
      </c>
      <c r="V408" s="55">
        <v>0</v>
      </c>
      <c r="W408" s="56">
        <v>0</v>
      </c>
      <c r="X408" s="55">
        <v>0</v>
      </c>
      <c r="Y408" s="56">
        <v>0</v>
      </c>
      <c r="Z408" s="55">
        <v>0</v>
      </c>
      <c r="AA408" s="56">
        <v>0</v>
      </c>
      <c r="AB408" s="55">
        <v>0</v>
      </c>
      <c r="AC408" s="56">
        <v>0</v>
      </c>
      <c r="AD408" s="55">
        <v>0</v>
      </c>
      <c r="AE408" s="56">
        <v>0</v>
      </c>
      <c r="AF408" s="55">
        <v>0</v>
      </c>
      <c r="AG408" s="56">
        <v>0</v>
      </c>
      <c r="AH408" s="55">
        <v>0</v>
      </c>
      <c r="AI408" s="56">
        <v>0</v>
      </c>
      <c r="AJ408" s="55">
        <v>0</v>
      </c>
      <c r="AK408" s="56">
        <v>0</v>
      </c>
      <c r="AL408" s="55">
        <v>0</v>
      </c>
      <c r="AM408" s="56">
        <v>0</v>
      </c>
      <c r="AN408" s="57">
        <v>0</v>
      </c>
      <c r="AO408" s="3"/>
      <c r="AP408" s="21"/>
      <c r="AQ408" s="3"/>
      <c r="AR408" s="54">
        <v>0</v>
      </c>
      <c r="AS408" s="55">
        <v>0</v>
      </c>
      <c r="AT408" s="56">
        <v>0</v>
      </c>
      <c r="AU408" s="55">
        <v>0</v>
      </c>
      <c r="AV408" s="56">
        <v>0</v>
      </c>
      <c r="AW408" s="55">
        <v>0</v>
      </c>
      <c r="AX408" s="56">
        <v>0</v>
      </c>
      <c r="AY408" s="55">
        <v>0</v>
      </c>
      <c r="AZ408" s="56">
        <v>0</v>
      </c>
      <c r="BA408" s="55">
        <v>0</v>
      </c>
      <c r="BB408" s="56">
        <v>0</v>
      </c>
      <c r="BC408" s="55">
        <v>0</v>
      </c>
      <c r="BD408" s="56">
        <v>0</v>
      </c>
      <c r="BE408" s="55">
        <v>0</v>
      </c>
      <c r="BF408" s="56">
        <v>0</v>
      </c>
      <c r="BG408" s="55">
        <v>0</v>
      </c>
      <c r="BH408" s="56">
        <v>0</v>
      </c>
      <c r="BI408" s="55">
        <v>0</v>
      </c>
      <c r="BJ408" s="56">
        <v>0</v>
      </c>
      <c r="BK408" s="55">
        <v>0</v>
      </c>
      <c r="BL408" s="56">
        <v>0</v>
      </c>
      <c r="BM408" s="55">
        <v>0</v>
      </c>
      <c r="BN408" s="56">
        <v>0</v>
      </c>
      <c r="BO408" s="55">
        <v>0</v>
      </c>
      <c r="BP408" s="56">
        <v>0</v>
      </c>
      <c r="BQ408" s="55">
        <v>0</v>
      </c>
      <c r="BR408" s="56">
        <v>0</v>
      </c>
      <c r="BS408" s="55">
        <v>0</v>
      </c>
      <c r="BT408" s="56">
        <v>0</v>
      </c>
      <c r="BU408" s="55">
        <v>0</v>
      </c>
      <c r="BV408" s="56">
        <v>0</v>
      </c>
      <c r="BW408" s="55">
        <v>0</v>
      </c>
      <c r="BX408" s="56">
        <v>0</v>
      </c>
      <c r="BY408" s="55">
        <v>0</v>
      </c>
      <c r="BZ408" s="56">
        <v>0</v>
      </c>
      <c r="CA408" s="57">
        <v>0</v>
      </c>
      <c r="CB408" s="3"/>
      <c r="CC408" s="32"/>
      <c r="CD408" s="3"/>
      <c r="CE408" s="33"/>
      <c r="CF408" s="3"/>
      <c r="CG408" s="54">
        <v>0</v>
      </c>
      <c r="CH408" s="55">
        <v>0</v>
      </c>
      <c r="CI408" s="56">
        <v>0</v>
      </c>
      <c r="CJ408" s="55">
        <v>0</v>
      </c>
      <c r="CK408" s="56">
        <v>0</v>
      </c>
      <c r="CL408" s="55">
        <v>0</v>
      </c>
      <c r="CM408" s="56">
        <v>0</v>
      </c>
      <c r="CN408" s="55">
        <v>0</v>
      </c>
      <c r="CO408" s="56">
        <v>0</v>
      </c>
      <c r="CP408" s="55">
        <v>0</v>
      </c>
      <c r="CQ408" s="56">
        <v>0</v>
      </c>
      <c r="CR408" s="55">
        <v>0</v>
      </c>
      <c r="CS408" s="56">
        <v>0</v>
      </c>
      <c r="CT408" s="55">
        <v>0</v>
      </c>
      <c r="CU408" s="56">
        <v>0</v>
      </c>
      <c r="CV408" s="55">
        <v>0</v>
      </c>
      <c r="CW408" s="56">
        <v>0</v>
      </c>
      <c r="CX408" s="55">
        <v>0</v>
      </c>
      <c r="CY408" s="56">
        <v>0</v>
      </c>
      <c r="CZ408" s="55">
        <v>0</v>
      </c>
      <c r="DA408" s="56">
        <v>0</v>
      </c>
      <c r="DB408" s="55">
        <v>0</v>
      </c>
      <c r="DC408" s="56">
        <v>0</v>
      </c>
      <c r="DD408" s="55">
        <v>0</v>
      </c>
      <c r="DE408" s="56">
        <v>0</v>
      </c>
      <c r="DF408" s="55">
        <v>0</v>
      </c>
      <c r="DG408" s="56">
        <v>0</v>
      </c>
      <c r="DH408" s="55">
        <v>0</v>
      </c>
      <c r="DI408" s="56">
        <v>0</v>
      </c>
      <c r="DJ408" s="55">
        <v>0</v>
      </c>
      <c r="DK408" s="56">
        <v>0</v>
      </c>
      <c r="DL408" s="55">
        <v>0</v>
      </c>
      <c r="DM408" s="56">
        <v>0</v>
      </c>
      <c r="DN408" s="55">
        <v>0</v>
      </c>
      <c r="DO408" s="56">
        <v>0</v>
      </c>
      <c r="DP408" s="57">
        <v>0</v>
      </c>
      <c r="DQ408" s="3"/>
      <c r="DR408" s="34"/>
      <c r="DS408" s="3"/>
      <c r="DT408" s="54">
        <v>0</v>
      </c>
      <c r="DU408" s="55">
        <v>0</v>
      </c>
      <c r="DV408" s="56">
        <v>0</v>
      </c>
      <c r="DW408" s="55">
        <v>0</v>
      </c>
      <c r="DX408" s="56">
        <v>0</v>
      </c>
      <c r="DY408" s="55">
        <v>0</v>
      </c>
      <c r="DZ408" s="56">
        <v>0</v>
      </c>
      <c r="EA408" s="55">
        <v>0</v>
      </c>
      <c r="EB408" s="56">
        <v>0</v>
      </c>
      <c r="EC408" s="55">
        <v>0</v>
      </c>
      <c r="ED408" s="56">
        <v>0</v>
      </c>
      <c r="EE408" s="55">
        <v>0</v>
      </c>
      <c r="EF408" s="56">
        <v>0</v>
      </c>
      <c r="EG408" s="55">
        <v>0</v>
      </c>
      <c r="EH408" s="56">
        <v>0</v>
      </c>
      <c r="EI408" s="55">
        <v>0</v>
      </c>
      <c r="EJ408" s="56">
        <v>0</v>
      </c>
      <c r="EK408" s="55">
        <v>0</v>
      </c>
      <c r="EL408" s="56">
        <v>0</v>
      </c>
      <c r="EM408" s="55">
        <v>0</v>
      </c>
      <c r="EN408" s="56">
        <v>0</v>
      </c>
      <c r="EO408" s="55">
        <v>0</v>
      </c>
      <c r="EP408" s="56">
        <v>0</v>
      </c>
      <c r="EQ408" s="55">
        <v>0</v>
      </c>
      <c r="ER408" s="56">
        <v>0</v>
      </c>
      <c r="ES408" s="55">
        <v>0</v>
      </c>
      <c r="ET408" s="56">
        <v>0</v>
      </c>
      <c r="EU408" s="55">
        <v>0</v>
      </c>
      <c r="EV408" s="56">
        <v>0</v>
      </c>
      <c r="EW408" s="55">
        <v>0</v>
      </c>
      <c r="EX408" s="56">
        <v>0</v>
      </c>
      <c r="EY408" s="55">
        <v>0</v>
      </c>
      <c r="EZ408" s="56">
        <v>0</v>
      </c>
      <c r="FA408" s="55">
        <v>0</v>
      </c>
      <c r="FB408" s="56">
        <v>0</v>
      </c>
      <c r="FC408" s="57">
        <v>0</v>
      </c>
      <c r="FD408" s="3"/>
      <c r="FE408" s="35"/>
      <c r="FF408" s="3"/>
      <c r="FG408" s="36"/>
      <c r="FI408" s="58" t="b">
        <v>1</v>
      </c>
    </row>
    <row r="409" spans="2:165" hidden="1" outlineLevel="1">
      <c r="B409" s="45">
        <v>390</v>
      </c>
      <c r="C409" s="46" t="s">
        <v>77</v>
      </c>
      <c r="E409" s="47">
        <v>0</v>
      </c>
      <c r="F409" s="48">
        <v>0</v>
      </c>
      <c r="G409" s="49">
        <v>0</v>
      </c>
      <c r="H409" s="48">
        <v>0</v>
      </c>
      <c r="I409" s="49">
        <v>0</v>
      </c>
      <c r="J409" s="48">
        <v>0</v>
      </c>
      <c r="K409" s="49">
        <v>0</v>
      </c>
      <c r="L409" s="48">
        <v>0</v>
      </c>
      <c r="M409" s="49">
        <v>0</v>
      </c>
      <c r="N409" s="48">
        <v>0</v>
      </c>
      <c r="O409" s="49">
        <v>0</v>
      </c>
      <c r="P409" s="48">
        <v>0</v>
      </c>
      <c r="Q409" s="49">
        <v>0</v>
      </c>
      <c r="R409" s="48">
        <v>0</v>
      </c>
      <c r="S409" s="49">
        <v>0</v>
      </c>
      <c r="T409" s="48">
        <v>0</v>
      </c>
      <c r="U409" s="49">
        <v>0</v>
      </c>
      <c r="V409" s="48">
        <v>0</v>
      </c>
      <c r="W409" s="49">
        <v>0</v>
      </c>
      <c r="X409" s="48">
        <v>0</v>
      </c>
      <c r="Y409" s="49">
        <v>0</v>
      </c>
      <c r="Z409" s="48">
        <v>0</v>
      </c>
      <c r="AA409" s="49">
        <v>0</v>
      </c>
      <c r="AB409" s="48">
        <v>0</v>
      </c>
      <c r="AC409" s="49">
        <v>0</v>
      </c>
      <c r="AD409" s="48">
        <v>0</v>
      </c>
      <c r="AE409" s="49">
        <v>0</v>
      </c>
      <c r="AF409" s="48">
        <v>0</v>
      </c>
      <c r="AG409" s="49">
        <v>0</v>
      </c>
      <c r="AH409" s="48">
        <v>0</v>
      </c>
      <c r="AI409" s="49">
        <v>0</v>
      </c>
      <c r="AJ409" s="48">
        <v>0</v>
      </c>
      <c r="AK409" s="49">
        <v>0</v>
      </c>
      <c r="AL409" s="48">
        <v>0</v>
      </c>
      <c r="AM409" s="49">
        <v>0</v>
      </c>
      <c r="AN409" s="50">
        <v>0</v>
      </c>
      <c r="AO409" s="3"/>
      <c r="AP409" s="21"/>
      <c r="AQ409" s="3"/>
      <c r="AR409" s="47">
        <v>0</v>
      </c>
      <c r="AS409" s="48">
        <v>0</v>
      </c>
      <c r="AT409" s="49">
        <v>0</v>
      </c>
      <c r="AU409" s="48">
        <v>0</v>
      </c>
      <c r="AV409" s="49">
        <v>0</v>
      </c>
      <c r="AW409" s="48">
        <v>0</v>
      </c>
      <c r="AX409" s="49">
        <v>0</v>
      </c>
      <c r="AY409" s="48">
        <v>0</v>
      </c>
      <c r="AZ409" s="49">
        <v>0</v>
      </c>
      <c r="BA409" s="48">
        <v>0</v>
      </c>
      <c r="BB409" s="49">
        <v>0</v>
      </c>
      <c r="BC409" s="48">
        <v>0</v>
      </c>
      <c r="BD409" s="49">
        <v>0</v>
      </c>
      <c r="BE409" s="48">
        <v>0</v>
      </c>
      <c r="BF409" s="49">
        <v>0</v>
      </c>
      <c r="BG409" s="48">
        <v>0</v>
      </c>
      <c r="BH409" s="49">
        <v>0</v>
      </c>
      <c r="BI409" s="48">
        <v>0</v>
      </c>
      <c r="BJ409" s="49">
        <v>0</v>
      </c>
      <c r="BK409" s="48">
        <v>0</v>
      </c>
      <c r="BL409" s="49">
        <v>0</v>
      </c>
      <c r="BM409" s="48">
        <v>0</v>
      </c>
      <c r="BN409" s="49">
        <v>0</v>
      </c>
      <c r="BO409" s="48">
        <v>0</v>
      </c>
      <c r="BP409" s="49">
        <v>0</v>
      </c>
      <c r="BQ409" s="48">
        <v>0</v>
      </c>
      <c r="BR409" s="49">
        <v>0</v>
      </c>
      <c r="BS409" s="48">
        <v>0</v>
      </c>
      <c r="BT409" s="49">
        <v>0</v>
      </c>
      <c r="BU409" s="48">
        <v>0</v>
      </c>
      <c r="BV409" s="49">
        <v>0</v>
      </c>
      <c r="BW409" s="48">
        <v>0</v>
      </c>
      <c r="BX409" s="49">
        <v>0</v>
      </c>
      <c r="BY409" s="48">
        <v>0</v>
      </c>
      <c r="BZ409" s="49">
        <v>0</v>
      </c>
      <c r="CA409" s="50">
        <v>0</v>
      </c>
      <c r="CB409" s="3"/>
      <c r="CC409" s="32"/>
      <c r="CD409" s="3"/>
      <c r="CE409" s="33"/>
      <c r="CF409" s="3"/>
      <c r="CG409" s="47">
        <v>0</v>
      </c>
      <c r="CH409" s="48">
        <v>0</v>
      </c>
      <c r="CI409" s="49">
        <v>0</v>
      </c>
      <c r="CJ409" s="48">
        <v>0</v>
      </c>
      <c r="CK409" s="49">
        <v>0</v>
      </c>
      <c r="CL409" s="48">
        <v>0</v>
      </c>
      <c r="CM409" s="49">
        <v>0</v>
      </c>
      <c r="CN409" s="48">
        <v>0</v>
      </c>
      <c r="CO409" s="49">
        <v>0</v>
      </c>
      <c r="CP409" s="48">
        <v>0</v>
      </c>
      <c r="CQ409" s="49">
        <v>0</v>
      </c>
      <c r="CR409" s="48">
        <v>0</v>
      </c>
      <c r="CS409" s="49">
        <v>0</v>
      </c>
      <c r="CT409" s="48">
        <v>0</v>
      </c>
      <c r="CU409" s="49">
        <v>0</v>
      </c>
      <c r="CV409" s="48">
        <v>0</v>
      </c>
      <c r="CW409" s="49">
        <v>0</v>
      </c>
      <c r="CX409" s="48">
        <v>0</v>
      </c>
      <c r="CY409" s="49">
        <v>0</v>
      </c>
      <c r="CZ409" s="48">
        <v>0</v>
      </c>
      <c r="DA409" s="49">
        <v>0</v>
      </c>
      <c r="DB409" s="48">
        <v>0</v>
      </c>
      <c r="DC409" s="49">
        <v>0</v>
      </c>
      <c r="DD409" s="48">
        <v>0</v>
      </c>
      <c r="DE409" s="49">
        <v>0</v>
      </c>
      <c r="DF409" s="48">
        <v>0</v>
      </c>
      <c r="DG409" s="49">
        <v>0</v>
      </c>
      <c r="DH409" s="48">
        <v>0</v>
      </c>
      <c r="DI409" s="49">
        <v>0</v>
      </c>
      <c r="DJ409" s="48">
        <v>0</v>
      </c>
      <c r="DK409" s="49">
        <v>0</v>
      </c>
      <c r="DL409" s="48">
        <v>0</v>
      </c>
      <c r="DM409" s="49">
        <v>0</v>
      </c>
      <c r="DN409" s="48">
        <v>0</v>
      </c>
      <c r="DO409" s="49">
        <v>0</v>
      </c>
      <c r="DP409" s="50">
        <v>0</v>
      </c>
      <c r="DQ409" s="3"/>
      <c r="DR409" s="34"/>
      <c r="DS409" s="3"/>
      <c r="DT409" s="47">
        <v>0</v>
      </c>
      <c r="DU409" s="48">
        <v>0</v>
      </c>
      <c r="DV409" s="49">
        <v>0</v>
      </c>
      <c r="DW409" s="48">
        <v>0</v>
      </c>
      <c r="DX409" s="49">
        <v>0</v>
      </c>
      <c r="DY409" s="48">
        <v>0</v>
      </c>
      <c r="DZ409" s="49">
        <v>0</v>
      </c>
      <c r="EA409" s="48">
        <v>0</v>
      </c>
      <c r="EB409" s="49">
        <v>0</v>
      </c>
      <c r="EC409" s="48">
        <v>0</v>
      </c>
      <c r="ED409" s="49">
        <v>0</v>
      </c>
      <c r="EE409" s="48">
        <v>0</v>
      </c>
      <c r="EF409" s="49">
        <v>0</v>
      </c>
      <c r="EG409" s="48">
        <v>0</v>
      </c>
      <c r="EH409" s="49">
        <v>0</v>
      </c>
      <c r="EI409" s="48">
        <v>0</v>
      </c>
      <c r="EJ409" s="49">
        <v>0</v>
      </c>
      <c r="EK409" s="48">
        <v>0</v>
      </c>
      <c r="EL409" s="49">
        <v>0</v>
      </c>
      <c r="EM409" s="48">
        <v>0</v>
      </c>
      <c r="EN409" s="49">
        <v>0</v>
      </c>
      <c r="EO409" s="48">
        <v>0</v>
      </c>
      <c r="EP409" s="49">
        <v>0</v>
      </c>
      <c r="EQ409" s="48">
        <v>0</v>
      </c>
      <c r="ER409" s="49">
        <v>0</v>
      </c>
      <c r="ES409" s="48">
        <v>0</v>
      </c>
      <c r="ET409" s="49">
        <v>0</v>
      </c>
      <c r="EU409" s="48">
        <v>0</v>
      </c>
      <c r="EV409" s="49">
        <v>0</v>
      </c>
      <c r="EW409" s="48">
        <v>0</v>
      </c>
      <c r="EX409" s="49">
        <v>0</v>
      </c>
      <c r="EY409" s="48">
        <v>0</v>
      </c>
      <c r="EZ409" s="49">
        <v>0</v>
      </c>
      <c r="FA409" s="48">
        <v>0</v>
      </c>
      <c r="FB409" s="49">
        <v>0</v>
      </c>
      <c r="FC409" s="50">
        <v>0</v>
      </c>
      <c r="FD409" s="3"/>
      <c r="FE409" s="35"/>
      <c r="FF409" s="3"/>
      <c r="FG409" s="36"/>
      <c r="FI409" s="51" t="b">
        <v>1</v>
      </c>
    </row>
    <row r="410" spans="2:165" hidden="1" outlineLevel="1">
      <c r="B410" s="52">
        <v>391</v>
      </c>
      <c r="C410" s="53" t="s">
        <v>78</v>
      </c>
      <c r="E410" s="54">
        <v>0</v>
      </c>
      <c r="F410" s="55">
        <v>0</v>
      </c>
      <c r="G410" s="56">
        <v>0</v>
      </c>
      <c r="H410" s="55">
        <v>0</v>
      </c>
      <c r="I410" s="56">
        <v>0</v>
      </c>
      <c r="J410" s="55">
        <v>0</v>
      </c>
      <c r="K410" s="56">
        <v>0</v>
      </c>
      <c r="L410" s="55">
        <v>0</v>
      </c>
      <c r="M410" s="56">
        <v>0</v>
      </c>
      <c r="N410" s="55">
        <v>0</v>
      </c>
      <c r="O410" s="56">
        <v>0</v>
      </c>
      <c r="P410" s="55">
        <v>0</v>
      </c>
      <c r="Q410" s="56">
        <v>0</v>
      </c>
      <c r="R410" s="55">
        <v>0</v>
      </c>
      <c r="S410" s="56">
        <v>0</v>
      </c>
      <c r="T410" s="55">
        <v>0</v>
      </c>
      <c r="U410" s="56">
        <v>0</v>
      </c>
      <c r="V410" s="55">
        <v>0</v>
      </c>
      <c r="W410" s="56">
        <v>0</v>
      </c>
      <c r="X410" s="55">
        <v>0</v>
      </c>
      <c r="Y410" s="56">
        <v>0</v>
      </c>
      <c r="Z410" s="55">
        <v>0</v>
      </c>
      <c r="AA410" s="56">
        <v>0</v>
      </c>
      <c r="AB410" s="55">
        <v>0</v>
      </c>
      <c r="AC410" s="56">
        <v>0</v>
      </c>
      <c r="AD410" s="55">
        <v>0</v>
      </c>
      <c r="AE410" s="56">
        <v>0</v>
      </c>
      <c r="AF410" s="55">
        <v>0</v>
      </c>
      <c r="AG410" s="56">
        <v>0</v>
      </c>
      <c r="AH410" s="55">
        <v>0</v>
      </c>
      <c r="AI410" s="56">
        <v>0</v>
      </c>
      <c r="AJ410" s="55">
        <v>0</v>
      </c>
      <c r="AK410" s="56">
        <v>0</v>
      </c>
      <c r="AL410" s="55">
        <v>0</v>
      </c>
      <c r="AM410" s="56">
        <v>0</v>
      </c>
      <c r="AN410" s="57">
        <v>0</v>
      </c>
      <c r="AO410" s="3"/>
      <c r="AP410" s="21"/>
      <c r="AQ410" s="3"/>
      <c r="AR410" s="54">
        <v>0</v>
      </c>
      <c r="AS410" s="55">
        <v>0</v>
      </c>
      <c r="AT410" s="56">
        <v>0</v>
      </c>
      <c r="AU410" s="55">
        <v>0</v>
      </c>
      <c r="AV410" s="56">
        <v>0</v>
      </c>
      <c r="AW410" s="55">
        <v>0</v>
      </c>
      <c r="AX410" s="56">
        <v>0</v>
      </c>
      <c r="AY410" s="55">
        <v>0</v>
      </c>
      <c r="AZ410" s="56">
        <v>0</v>
      </c>
      <c r="BA410" s="55">
        <v>0</v>
      </c>
      <c r="BB410" s="56">
        <v>0</v>
      </c>
      <c r="BC410" s="55">
        <v>0</v>
      </c>
      <c r="BD410" s="56">
        <v>0</v>
      </c>
      <c r="BE410" s="55">
        <v>0</v>
      </c>
      <c r="BF410" s="56">
        <v>0</v>
      </c>
      <c r="BG410" s="55">
        <v>0</v>
      </c>
      <c r="BH410" s="56">
        <v>0</v>
      </c>
      <c r="BI410" s="55">
        <v>0</v>
      </c>
      <c r="BJ410" s="56">
        <v>0</v>
      </c>
      <c r="BK410" s="55">
        <v>0</v>
      </c>
      <c r="BL410" s="56">
        <v>0</v>
      </c>
      <c r="BM410" s="55">
        <v>0</v>
      </c>
      <c r="BN410" s="56">
        <v>0</v>
      </c>
      <c r="BO410" s="55">
        <v>0</v>
      </c>
      <c r="BP410" s="56">
        <v>0</v>
      </c>
      <c r="BQ410" s="55">
        <v>0</v>
      </c>
      <c r="BR410" s="56">
        <v>0</v>
      </c>
      <c r="BS410" s="55">
        <v>0</v>
      </c>
      <c r="BT410" s="56">
        <v>0</v>
      </c>
      <c r="BU410" s="55">
        <v>0</v>
      </c>
      <c r="BV410" s="56">
        <v>0</v>
      </c>
      <c r="BW410" s="55">
        <v>0</v>
      </c>
      <c r="BX410" s="56">
        <v>0</v>
      </c>
      <c r="BY410" s="55">
        <v>0</v>
      </c>
      <c r="BZ410" s="56">
        <v>0</v>
      </c>
      <c r="CA410" s="57">
        <v>0</v>
      </c>
      <c r="CB410" s="3"/>
      <c r="CC410" s="32"/>
      <c r="CD410" s="3"/>
      <c r="CE410" s="33"/>
      <c r="CF410" s="3"/>
      <c r="CG410" s="54">
        <v>0</v>
      </c>
      <c r="CH410" s="55">
        <v>0</v>
      </c>
      <c r="CI410" s="56">
        <v>0</v>
      </c>
      <c r="CJ410" s="55">
        <v>0</v>
      </c>
      <c r="CK410" s="56">
        <v>0</v>
      </c>
      <c r="CL410" s="55">
        <v>0</v>
      </c>
      <c r="CM410" s="56">
        <v>0</v>
      </c>
      <c r="CN410" s="55">
        <v>0</v>
      </c>
      <c r="CO410" s="56">
        <v>0</v>
      </c>
      <c r="CP410" s="55">
        <v>0</v>
      </c>
      <c r="CQ410" s="56">
        <v>0</v>
      </c>
      <c r="CR410" s="55">
        <v>0</v>
      </c>
      <c r="CS410" s="56">
        <v>0</v>
      </c>
      <c r="CT410" s="55">
        <v>0</v>
      </c>
      <c r="CU410" s="56">
        <v>0</v>
      </c>
      <c r="CV410" s="55">
        <v>0</v>
      </c>
      <c r="CW410" s="56">
        <v>0</v>
      </c>
      <c r="CX410" s="55">
        <v>0</v>
      </c>
      <c r="CY410" s="56">
        <v>0</v>
      </c>
      <c r="CZ410" s="55">
        <v>0</v>
      </c>
      <c r="DA410" s="56">
        <v>0</v>
      </c>
      <c r="DB410" s="55">
        <v>0</v>
      </c>
      <c r="DC410" s="56">
        <v>0</v>
      </c>
      <c r="DD410" s="55">
        <v>0</v>
      </c>
      <c r="DE410" s="56">
        <v>0</v>
      </c>
      <c r="DF410" s="55">
        <v>0</v>
      </c>
      <c r="DG410" s="56">
        <v>0</v>
      </c>
      <c r="DH410" s="55">
        <v>0</v>
      </c>
      <c r="DI410" s="56">
        <v>0</v>
      </c>
      <c r="DJ410" s="55">
        <v>0</v>
      </c>
      <c r="DK410" s="56">
        <v>0</v>
      </c>
      <c r="DL410" s="55">
        <v>0</v>
      </c>
      <c r="DM410" s="56">
        <v>0</v>
      </c>
      <c r="DN410" s="55">
        <v>0</v>
      </c>
      <c r="DO410" s="56">
        <v>0</v>
      </c>
      <c r="DP410" s="57">
        <v>0</v>
      </c>
      <c r="DQ410" s="3"/>
      <c r="DR410" s="34"/>
      <c r="DS410" s="3"/>
      <c r="DT410" s="54">
        <v>0</v>
      </c>
      <c r="DU410" s="55">
        <v>0</v>
      </c>
      <c r="DV410" s="56">
        <v>0</v>
      </c>
      <c r="DW410" s="55">
        <v>0</v>
      </c>
      <c r="DX410" s="56">
        <v>0</v>
      </c>
      <c r="DY410" s="55">
        <v>0</v>
      </c>
      <c r="DZ410" s="56">
        <v>0</v>
      </c>
      <c r="EA410" s="55">
        <v>0</v>
      </c>
      <c r="EB410" s="56">
        <v>0</v>
      </c>
      <c r="EC410" s="55">
        <v>0</v>
      </c>
      <c r="ED410" s="56">
        <v>0</v>
      </c>
      <c r="EE410" s="55">
        <v>0</v>
      </c>
      <c r="EF410" s="56">
        <v>0</v>
      </c>
      <c r="EG410" s="55">
        <v>0</v>
      </c>
      <c r="EH410" s="56">
        <v>0</v>
      </c>
      <c r="EI410" s="55">
        <v>0</v>
      </c>
      <c r="EJ410" s="56">
        <v>0</v>
      </c>
      <c r="EK410" s="55">
        <v>0</v>
      </c>
      <c r="EL410" s="56">
        <v>0</v>
      </c>
      <c r="EM410" s="55">
        <v>0</v>
      </c>
      <c r="EN410" s="56">
        <v>0</v>
      </c>
      <c r="EO410" s="55">
        <v>0</v>
      </c>
      <c r="EP410" s="56">
        <v>0</v>
      </c>
      <c r="EQ410" s="55">
        <v>0</v>
      </c>
      <c r="ER410" s="56">
        <v>0</v>
      </c>
      <c r="ES410" s="55">
        <v>0</v>
      </c>
      <c r="ET410" s="56">
        <v>0</v>
      </c>
      <c r="EU410" s="55">
        <v>0</v>
      </c>
      <c r="EV410" s="56">
        <v>0</v>
      </c>
      <c r="EW410" s="55">
        <v>0</v>
      </c>
      <c r="EX410" s="56">
        <v>0</v>
      </c>
      <c r="EY410" s="55">
        <v>0</v>
      </c>
      <c r="EZ410" s="56">
        <v>0</v>
      </c>
      <c r="FA410" s="55">
        <v>0</v>
      </c>
      <c r="FB410" s="56">
        <v>0</v>
      </c>
      <c r="FC410" s="57">
        <v>0</v>
      </c>
      <c r="FD410" s="3"/>
      <c r="FE410" s="35"/>
      <c r="FF410" s="3"/>
      <c r="FG410" s="36"/>
      <c r="FI410" s="58" t="b">
        <v>1</v>
      </c>
    </row>
    <row r="411" spans="2:165" hidden="1" outlineLevel="1">
      <c r="B411" s="45">
        <v>392</v>
      </c>
      <c r="C411" s="46" t="s">
        <v>79</v>
      </c>
      <c r="E411" s="47">
        <v>0</v>
      </c>
      <c r="F411" s="48">
        <v>0</v>
      </c>
      <c r="G411" s="49">
        <v>0</v>
      </c>
      <c r="H411" s="48">
        <v>0</v>
      </c>
      <c r="I411" s="49">
        <v>0</v>
      </c>
      <c r="J411" s="48">
        <v>0</v>
      </c>
      <c r="K411" s="49">
        <v>0</v>
      </c>
      <c r="L411" s="48">
        <v>0</v>
      </c>
      <c r="M411" s="49">
        <v>0</v>
      </c>
      <c r="N411" s="48">
        <v>0</v>
      </c>
      <c r="O411" s="49">
        <v>0</v>
      </c>
      <c r="P411" s="48">
        <v>0</v>
      </c>
      <c r="Q411" s="49">
        <v>0</v>
      </c>
      <c r="R411" s="48">
        <v>0</v>
      </c>
      <c r="S411" s="49">
        <v>0</v>
      </c>
      <c r="T411" s="48">
        <v>0</v>
      </c>
      <c r="U411" s="49">
        <v>0</v>
      </c>
      <c r="V411" s="48">
        <v>0</v>
      </c>
      <c r="W411" s="49">
        <v>0</v>
      </c>
      <c r="X411" s="48">
        <v>0</v>
      </c>
      <c r="Y411" s="49">
        <v>0</v>
      </c>
      <c r="Z411" s="48">
        <v>0</v>
      </c>
      <c r="AA411" s="49">
        <v>0</v>
      </c>
      <c r="AB411" s="48">
        <v>0</v>
      </c>
      <c r="AC411" s="49">
        <v>0</v>
      </c>
      <c r="AD411" s="48">
        <v>0</v>
      </c>
      <c r="AE411" s="49">
        <v>0</v>
      </c>
      <c r="AF411" s="48">
        <v>0</v>
      </c>
      <c r="AG411" s="49">
        <v>0</v>
      </c>
      <c r="AH411" s="48">
        <v>0</v>
      </c>
      <c r="AI411" s="49">
        <v>0</v>
      </c>
      <c r="AJ411" s="48">
        <v>0</v>
      </c>
      <c r="AK411" s="49">
        <v>0</v>
      </c>
      <c r="AL411" s="48">
        <v>0</v>
      </c>
      <c r="AM411" s="49">
        <v>0</v>
      </c>
      <c r="AN411" s="50">
        <v>0</v>
      </c>
      <c r="AO411" s="3"/>
      <c r="AP411" s="21"/>
      <c r="AQ411" s="3"/>
      <c r="AR411" s="47">
        <v>0</v>
      </c>
      <c r="AS411" s="48">
        <v>0</v>
      </c>
      <c r="AT411" s="49">
        <v>0</v>
      </c>
      <c r="AU411" s="48">
        <v>0</v>
      </c>
      <c r="AV411" s="49">
        <v>0</v>
      </c>
      <c r="AW411" s="48">
        <v>0</v>
      </c>
      <c r="AX411" s="49">
        <v>0</v>
      </c>
      <c r="AY411" s="48">
        <v>0</v>
      </c>
      <c r="AZ411" s="49">
        <v>0</v>
      </c>
      <c r="BA411" s="48">
        <v>0</v>
      </c>
      <c r="BB411" s="49">
        <v>0</v>
      </c>
      <c r="BC411" s="48">
        <v>0</v>
      </c>
      <c r="BD411" s="49">
        <v>0</v>
      </c>
      <c r="BE411" s="48">
        <v>0</v>
      </c>
      <c r="BF411" s="49">
        <v>0</v>
      </c>
      <c r="BG411" s="48">
        <v>0</v>
      </c>
      <c r="BH411" s="49">
        <v>0</v>
      </c>
      <c r="BI411" s="48">
        <v>0</v>
      </c>
      <c r="BJ411" s="49">
        <v>0</v>
      </c>
      <c r="BK411" s="48">
        <v>0</v>
      </c>
      <c r="BL411" s="49">
        <v>0</v>
      </c>
      <c r="BM411" s="48">
        <v>0</v>
      </c>
      <c r="BN411" s="49">
        <v>0</v>
      </c>
      <c r="BO411" s="48">
        <v>0</v>
      </c>
      <c r="BP411" s="49">
        <v>0</v>
      </c>
      <c r="BQ411" s="48">
        <v>0</v>
      </c>
      <c r="BR411" s="49">
        <v>0</v>
      </c>
      <c r="BS411" s="48">
        <v>0</v>
      </c>
      <c r="BT411" s="49">
        <v>0</v>
      </c>
      <c r="BU411" s="48">
        <v>0</v>
      </c>
      <c r="BV411" s="49">
        <v>0</v>
      </c>
      <c r="BW411" s="48">
        <v>0</v>
      </c>
      <c r="BX411" s="49">
        <v>0</v>
      </c>
      <c r="BY411" s="48">
        <v>0</v>
      </c>
      <c r="BZ411" s="49">
        <v>0</v>
      </c>
      <c r="CA411" s="50">
        <v>0</v>
      </c>
      <c r="CB411" s="3"/>
      <c r="CC411" s="32"/>
      <c r="CD411" s="3"/>
      <c r="CE411" s="33"/>
      <c r="CF411" s="3"/>
      <c r="CG411" s="47">
        <v>0</v>
      </c>
      <c r="CH411" s="48">
        <v>0</v>
      </c>
      <c r="CI411" s="49">
        <v>0</v>
      </c>
      <c r="CJ411" s="48">
        <v>0</v>
      </c>
      <c r="CK411" s="49">
        <v>0</v>
      </c>
      <c r="CL411" s="48">
        <v>0</v>
      </c>
      <c r="CM411" s="49">
        <v>0</v>
      </c>
      <c r="CN411" s="48">
        <v>0</v>
      </c>
      <c r="CO411" s="49">
        <v>0</v>
      </c>
      <c r="CP411" s="48">
        <v>0</v>
      </c>
      <c r="CQ411" s="49">
        <v>0</v>
      </c>
      <c r="CR411" s="48">
        <v>0</v>
      </c>
      <c r="CS411" s="49">
        <v>0</v>
      </c>
      <c r="CT411" s="48">
        <v>0</v>
      </c>
      <c r="CU411" s="49">
        <v>0</v>
      </c>
      <c r="CV411" s="48">
        <v>0</v>
      </c>
      <c r="CW411" s="49">
        <v>0</v>
      </c>
      <c r="CX411" s="48">
        <v>0</v>
      </c>
      <c r="CY411" s="49">
        <v>0</v>
      </c>
      <c r="CZ411" s="48">
        <v>0</v>
      </c>
      <c r="DA411" s="49">
        <v>0</v>
      </c>
      <c r="DB411" s="48">
        <v>0</v>
      </c>
      <c r="DC411" s="49">
        <v>0</v>
      </c>
      <c r="DD411" s="48">
        <v>0</v>
      </c>
      <c r="DE411" s="49">
        <v>0</v>
      </c>
      <c r="DF411" s="48">
        <v>0</v>
      </c>
      <c r="DG411" s="49">
        <v>0</v>
      </c>
      <c r="DH411" s="48">
        <v>0</v>
      </c>
      <c r="DI411" s="49">
        <v>0</v>
      </c>
      <c r="DJ411" s="48">
        <v>0</v>
      </c>
      <c r="DK411" s="49">
        <v>0</v>
      </c>
      <c r="DL411" s="48">
        <v>0</v>
      </c>
      <c r="DM411" s="49">
        <v>0</v>
      </c>
      <c r="DN411" s="48">
        <v>0</v>
      </c>
      <c r="DO411" s="49">
        <v>0</v>
      </c>
      <c r="DP411" s="50">
        <v>0</v>
      </c>
      <c r="DQ411" s="3"/>
      <c r="DR411" s="34"/>
      <c r="DS411" s="3"/>
      <c r="DT411" s="47">
        <v>0</v>
      </c>
      <c r="DU411" s="48">
        <v>0</v>
      </c>
      <c r="DV411" s="49">
        <v>0</v>
      </c>
      <c r="DW411" s="48">
        <v>0</v>
      </c>
      <c r="DX411" s="49">
        <v>0</v>
      </c>
      <c r="DY411" s="48">
        <v>0</v>
      </c>
      <c r="DZ411" s="49">
        <v>0</v>
      </c>
      <c r="EA411" s="48">
        <v>0</v>
      </c>
      <c r="EB411" s="49">
        <v>0</v>
      </c>
      <c r="EC411" s="48">
        <v>0</v>
      </c>
      <c r="ED411" s="49">
        <v>0</v>
      </c>
      <c r="EE411" s="48">
        <v>0</v>
      </c>
      <c r="EF411" s="49">
        <v>0</v>
      </c>
      <c r="EG411" s="48">
        <v>0</v>
      </c>
      <c r="EH411" s="49">
        <v>0</v>
      </c>
      <c r="EI411" s="48">
        <v>0</v>
      </c>
      <c r="EJ411" s="49">
        <v>0</v>
      </c>
      <c r="EK411" s="48">
        <v>0</v>
      </c>
      <c r="EL411" s="49">
        <v>0</v>
      </c>
      <c r="EM411" s="48">
        <v>0</v>
      </c>
      <c r="EN411" s="49">
        <v>0</v>
      </c>
      <c r="EO411" s="48">
        <v>0</v>
      </c>
      <c r="EP411" s="49">
        <v>0</v>
      </c>
      <c r="EQ411" s="48">
        <v>0</v>
      </c>
      <c r="ER411" s="49">
        <v>0</v>
      </c>
      <c r="ES411" s="48">
        <v>0</v>
      </c>
      <c r="ET411" s="49">
        <v>0</v>
      </c>
      <c r="EU411" s="48">
        <v>0</v>
      </c>
      <c r="EV411" s="49">
        <v>0</v>
      </c>
      <c r="EW411" s="48">
        <v>0</v>
      </c>
      <c r="EX411" s="49">
        <v>0</v>
      </c>
      <c r="EY411" s="48">
        <v>0</v>
      </c>
      <c r="EZ411" s="49">
        <v>0</v>
      </c>
      <c r="FA411" s="48">
        <v>0</v>
      </c>
      <c r="FB411" s="49">
        <v>0</v>
      </c>
      <c r="FC411" s="50">
        <v>0</v>
      </c>
      <c r="FD411" s="3"/>
      <c r="FE411" s="35"/>
      <c r="FF411" s="3"/>
      <c r="FG411" s="36"/>
      <c r="FI411" s="51" t="b">
        <v>1</v>
      </c>
    </row>
    <row r="412" spans="2:165" hidden="1" outlineLevel="1">
      <c r="B412" s="52">
        <v>393</v>
      </c>
      <c r="C412" s="53" t="s">
        <v>80</v>
      </c>
      <c r="E412" s="54">
        <v>0</v>
      </c>
      <c r="F412" s="55">
        <v>0</v>
      </c>
      <c r="G412" s="56">
        <v>0</v>
      </c>
      <c r="H412" s="55">
        <v>0</v>
      </c>
      <c r="I412" s="56">
        <v>0</v>
      </c>
      <c r="J412" s="55">
        <v>0</v>
      </c>
      <c r="K412" s="56">
        <v>0</v>
      </c>
      <c r="L412" s="55">
        <v>0</v>
      </c>
      <c r="M412" s="56">
        <v>0</v>
      </c>
      <c r="N412" s="55">
        <v>0</v>
      </c>
      <c r="O412" s="56">
        <v>0</v>
      </c>
      <c r="P412" s="55">
        <v>0</v>
      </c>
      <c r="Q412" s="56">
        <v>0</v>
      </c>
      <c r="R412" s="55">
        <v>0</v>
      </c>
      <c r="S412" s="56">
        <v>0</v>
      </c>
      <c r="T412" s="55">
        <v>0</v>
      </c>
      <c r="U412" s="56">
        <v>0</v>
      </c>
      <c r="V412" s="55">
        <v>0</v>
      </c>
      <c r="W412" s="56">
        <v>0</v>
      </c>
      <c r="X412" s="55">
        <v>0</v>
      </c>
      <c r="Y412" s="56">
        <v>0</v>
      </c>
      <c r="Z412" s="55">
        <v>0</v>
      </c>
      <c r="AA412" s="56">
        <v>0</v>
      </c>
      <c r="AB412" s="55">
        <v>0</v>
      </c>
      <c r="AC412" s="56">
        <v>0</v>
      </c>
      <c r="AD412" s="55">
        <v>0</v>
      </c>
      <c r="AE412" s="56">
        <v>0</v>
      </c>
      <c r="AF412" s="55">
        <v>0</v>
      </c>
      <c r="AG412" s="56">
        <v>0</v>
      </c>
      <c r="AH412" s="55">
        <v>0</v>
      </c>
      <c r="AI412" s="56">
        <v>0</v>
      </c>
      <c r="AJ412" s="55">
        <v>0</v>
      </c>
      <c r="AK412" s="56">
        <v>0</v>
      </c>
      <c r="AL412" s="55">
        <v>0</v>
      </c>
      <c r="AM412" s="56">
        <v>0</v>
      </c>
      <c r="AN412" s="57">
        <v>0</v>
      </c>
      <c r="AO412" s="3"/>
      <c r="AP412" s="21"/>
      <c r="AQ412" s="3"/>
      <c r="AR412" s="54">
        <v>0</v>
      </c>
      <c r="AS412" s="55">
        <v>0</v>
      </c>
      <c r="AT412" s="56">
        <v>0</v>
      </c>
      <c r="AU412" s="55">
        <v>0</v>
      </c>
      <c r="AV412" s="56">
        <v>0</v>
      </c>
      <c r="AW412" s="55">
        <v>0</v>
      </c>
      <c r="AX412" s="56">
        <v>0</v>
      </c>
      <c r="AY412" s="55">
        <v>0</v>
      </c>
      <c r="AZ412" s="56">
        <v>0</v>
      </c>
      <c r="BA412" s="55">
        <v>0</v>
      </c>
      <c r="BB412" s="56">
        <v>0</v>
      </c>
      <c r="BC412" s="55">
        <v>0</v>
      </c>
      <c r="BD412" s="56">
        <v>0</v>
      </c>
      <c r="BE412" s="55">
        <v>0</v>
      </c>
      <c r="BF412" s="56">
        <v>0</v>
      </c>
      <c r="BG412" s="55">
        <v>0</v>
      </c>
      <c r="BH412" s="56">
        <v>0</v>
      </c>
      <c r="BI412" s="55">
        <v>0</v>
      </c>
      <c r="BJ412" s="56">
        <v>0</v>
      </c>
      <c r="BK412" s="55">
        <v>0</v>
      </c>
      <c r="BL412" s="56">
        <v>0</v>
      </c>
      <c r="BM412" s="55">
        <v>0</v>
      </c>
      <c r="BN412" s="56">
        <v>0</v>
      </c>
      <c r="BO412" s="55">
        <v>0</v>
      </c>
      <c r="BP412" s="56">
        <v>0</v>
      </c>
      <c r="BQ412" s="55">
        <v>0</v>
      </c>
      <c r="BR412" s="56">
        <v>0</v>
      </c>
      <c r="BS412" s="55">
        <v>0</v>
      </c>
      <c r="BT412" s="56">
        <v>0</v>
      </c>
      <c r="BU412" s="55">
        <v>0</v>
      </c>
      <c r="BV412" s="56">
        <v>0</v>
      </c>
      <c r="BW412" s="55">
        <v>0</v>
      </c>
      <c r="BX412" s="56">
        <v>0</v>
      </c>
      <c r="BY412" s="55">
        <v>0</v>
      </c>
      <c r="BZ412" s="56">
        <v>0</v>
      </c>
      <c r="CA412" s="57">
        <v>0</v>
      </c>
      <c r="CB412" s="3"/>
      <c r="CC412" s="32"/>
      <c r="CD412" s="3"/>
      <c r="CE412" s="33"/>
      <c r="CF412" s="3"/>
      <c r="CG412" s="54">
        <v>0</v>
      </c>
      <c r="CH412" s="55">
        <v>0</v>
      </c>
      <c r="CI412" s="56">
        <v>0</v>
      </c>
      <c r="CJ412" s="55">
        <v>0</v>
      </c>
      <c r="CK412" s="56">
        <v>0</v>
      </c>
      <c r="CL412" s="55">
        <v>0</v>
      </c>
      <c r="CM412" s="56">
        <v>0</v>
      </c>
      <c r="CN412" s="55">
        <v>0</v>
      </c>
      <c r="CO412" s="56">
        <v>0</v>
      </c>
      <c r="CP412" s="55">
        <v>0</v>
      </c>
      <c r="CQ412" s="56">
        <v>0</v>
      </c>
      <c r="CR412" s="55">
        <v>0</v>
      </c>
      <c r="CS412" s="56">
        <v>0</v>
      </c>
      <c r="CT412" s="55">
        <v>0</v>
      </c>
      <c r="CU412" s="56">
        <v>0</v>
      </c>
      <c r="CV412" s="55">
        <v>0</v>
      </c>
      <c r="CW412" s="56">
        <v>0</v>
      </c>
      <c r="CX412" s="55">
        <v>0</v>
      </c>
      <c r="CY412" s="56">
        <v>0</v>
      </c>
      <c r="CZ412" s="55">
        <v>0</v>
      </c>
      <c r="DA412" s="56">
        <v>0</v>
      </c>
      <c r="DB412" s="55">
        <v>0</v>
      </c>
      <c r="DC412" s="56">
        <v>0</v>
      </c>
      <c r="DD412" s="55">
        <v>0</v>
      </c>
      <c r="DE412" s="56">
        <v>0</v>
      </c>
      <c r="DF412" s="55">
        <v>0</v>
      </c>
      <c r="DG412" s="56">
        <v>0</v>
      </c>
      <c r="DH412" s="55">
        <v>0</v>
      </c>
      <c r="DI412" s="56">
        <v>0</v>
      </c>
      <c r="DJ412" s="55">
        <v>0</v>
      </c>
      <c r="DK412" s="56">
        <v>0</v>
      </c>
      <c r="DL412" s="55">
        <v>0</v>
      </c>
      <c r="DM412" s="56">
        <v>0</v>
      </c>
      <c r="DN412" s="55">
        <v>0</v>
      </c>
      <c r="DO412" s="56">
        <v>0</v>
      </c>
      <c r="DP412" s="57">
        <v>0</v>
      </c>
      <c r="DQ412" s="3"/>
      <c r="DR412" s="34"/>
      <c r="DS412" s="3"/>
      <c r="DT412" s="54">
        <v>0</v>
      </c>
      <c r="DU412" s="55">
        <v>0</v>
      </c>
      <c r="DV412" s="56">
        <v>0</v>
      </c>
      <c r="DW412" s="55">
        <v>0</v>
      </c>
      <c r="DX412" s="56">
        <v>0</v>
      </c>
      <c r="DY412" s="55">
        <v>0</v>
      </c>
      <c r="DZ412" s="56">
        <v>0</v>
      </c>
      <c r="EA412" s="55">
        <v>0</v>
      </c>
      <c r="EB412" s="56">
        <v>0</v>
      </c>
      <c r="EC412" s="55">
        <v>0</v>
      </c>
      <c r="ED412" s="56">
        <v>0</v>
      </c>
      <c r="EE412" s="55">
        <v>0</v>
      </c>
      <c r="EF412" s="56">
        <v>0</v>
      </c>
      <c r="EG412" s="55">
        <v>0</v>
      </c>
      <c r="EH412" s="56">
        <v>0</v>
      </c>
      <c r="EI412" s="55">
        <v>0</v>
      </c>
      <c r="EJ412" s="56">
        <v>0</v>
      </c>
      <c r="EK412" s="55">
        <v>0</v>
      </c>
      <c r="EL412" s="56">
        <v>0</v>
      </c>
      <c r="EM412" s="55">
        <v>0</v>
      </c>
      <c r="EN412" s="56">
        <v>0</v>
      </c>
      <c r="EO412" s="55">
        <v>0</v>
      </c>
      <c r="EP412" s="56">
        <v>0</v>
      </c>
      <c r="EQ412" s="55">
        <v>0</v>
      </c>
      <c r="ER412" s="56">
        <v>0</v>
      </c>
      <c r="ES412" s="55">
        <v>0</v>
      </c>
      <c r="ET412" s="56">
        <v>0</v>
      </c>
      <c r="EU412" s="55">
        <v>0</v>
      </c>
      <c r="EV412" s="56">
        <v>0</v>
      </c>
      <c r="EW412" s="55">
        <v>0</v>
      </c>
      <c r="EX412" s="56">
        <v>0</v>
      </c>
      <c r="EY412" s="55">
        <v>0</v>
      </c>
      <c r="EZ412" s="56">
        <v>0</v>
      </c>
      <c r="FA412" s="55">
        <v>0</v>
      </c>
      <c r="FB412" s="56">
        <v>0</v>
      </c>
      <c r="FC412" s="57">
        <v>0</v>
      </c>
      <c r="FD412" s="3"/>
      <c r="FE412" s="35"/>
      <c r="FF412" s="3"/>
      <c r="FG412" s="36"/>
      <c r="FI412" s="58" t="b">
        <v>1</v>
      </c>
    </row>
    <row r="413" spans="2:165" hidden="1" outlineLevel="1">
      <c r="B413" s="75">
        <v>394</v>
      </c>
      <c r="C413" s="83" t="s">
        <v>81</v>
      </c>
      <c r="E413" s="77">
        <v>0</v>
      </c>
      <c r="F413" s="78">
        <v>0</v>
      </c>
      <c r="G413" s="79">
        <v>0</v>
      </c>
      <c r="H413" s="78">
        <v>0</v>
      </c>
      <c r="I413" s="79">
        <v>0</v>
      </c>
      <c r="J413" s="78">
        <v>0</v>
      </c>
      <c r="K413" s="79">
        <v>0</v>
      </c>
      <c r="L413" s="78">
        <v>0</v>
      </c>
      <c r="M413" s="79">
        <v>0</v>
      </c>
      <c r="N413" s="78">
        <v>0</v>
      </c>
      <c r="O413" s="79">
        <v>0</v>
      </c>
      <c r="P413" s="78">
        <v>0</v>
      </c>
      <c r="Q413" s="79">
        <v>0</v>
      </c>
      <c r="R413" s="78">
        <v>0</v>
      </c>
      <c r="S413" s="79">
        <v>0</v>
      </c>
      <c r="T413" s="78">
        <v>0</v>
      </c>
      <c r="U413" s="79">
        <v>0</v>
      </c>
      <c r="V413" s="78">
        <v>0</v>
      </c>
      <c r="W413" s="79">
        <v>0</v>
      </c>
      <c r="X413" s="78">
        <v>0</v>
      </c>
      <c r="Y413" s="79">
        <v>0</v>
      </c>
      <c r="Z413" s="78">
        <v>0</v>
      </c>
      <c r="AA413" s="79">
        <v>0</v>
      </c>
      <c r="AB413" s="78">
        <v>0</v>
      </c>
      <c r="AC413" s="79">
        <v>0</v>
      </c>
      <c r="AD413" s="78">
        <v>0</v>
      </c>
      <c r="AE413" s="79">
        <v>0</v>
      </c>
      <c r="AF413" s="78">
        <v>0</v>
      </c>
      <c r="AG413" s="79">
        <v>0</v>
      </c>
      <c r="AH413" s="78">
        <v>0</v>
      </c>
      <c r="AI413" s="79">
        <v>0</v>
      </c>
      <c r="AJ413" s="78">
        <v>0</v>
      </c>
      <c r="AK413" s="79">
        <v>0</v>
      </c>
      <c r="AL413" s="78">
        <v>0</v>
      </c>
      <c r="AM413" s="79">
        <v>0</v>
      </c>
      <c r="AN413" s="80">
        <v>0</v>
      </c>
      <c r="AO413" s="3"/>
      <c r="AP413" s="21"/>
      <c r="AQ413" s="3"/>
      <c r="AR413" s="77">
        <v>0</v>
      </c>
      <c r="AS413" s="78">
        <v>0</v>
      </c>
      <c r="AT413" s="79">
        <v>0</v>
      </c>
      <c r="AU413" s="78">
        <v>0</v>
      </c>
      <c r="AV413" s="79">
        <v>0</v>
      </c>
      <c r="AW413" s="78">
        <v>0</v>
      </c>
      <c r="AX413" s="79">
        <v>0</v>
      </c>
      <c r="AY413" s="78">
        <v>0</v>
      </c>
      <c r="AZ413" s="79">
        <v>0</v>
      </c>
      <c r="BA413" s="78">
        <v>0</v>
      </c>
      <c r="BB413" s="79">
        <v>0</v>
      </c>
      <c r="BC413" s="78">
        <v>0</v>
      </c>
      <c r="BD413" s="79">
        <v>0</v>
      </c>
      <c r="BE413" s="78">
        <v>0</v>
      </c>
      <c r="BF413" s="79">
        <v>0</v>
      </c>
      <c r="BG413" s="78">
        <v>0</v>
      </c>
      <c r="BH413" s="79">
        <v>0</v>
      </c>
      <c r="BI413" s="78">
        <v>0</v>
      </c>
      <c r="BJ413" s="79">
        <v>0</v>
      </c>
      <c r="BK413" s="78">
        <v>0</v>
      </c>
      <c r="BL413" s="79">
        <v>0</v>
      </c>
      <c r="BM413" s="78">
        <v>0</v>
      </c>
      <c r="BN413" s="79">
        <v>0</v>
      </c>
      <c r="BO413" s="78">
        <v>0</v>
      </c>
      <c r="BP413" s="79">
        <v>0</v>
      </c>
      <c r="BQ413" s="78">
        <v>0</v>
      </c>
      <c r="BR413" s="79">
        <v>0</v>
      </c>
      <c r="BS413" s="78">
        <v>0</v>
      </c>
      <c r="BT413" s="79">
        <v>0</v>
      </c>
      <c r="BU413" s="78">
        <v>0</v>
      </c>
      <c r="BV413" s="79">
        <v>0</v>
      </c>
      <c r="BW413" s="78">
        <v>0</v>
      </c>
      <c r="BX413" s="79">
        <v>0</v>
      </c>
      <c r="BY413" s="78">
        <v>0</v>
      </c>
      <c r="BZ413" s="79">
        <v>0</v>
      </c>
      <c r="CA413" s="80">
        <v>0</v>
      </c>
      <c r="CB413" s="3"/>
      <c r="CC413" s="32"/>
      <c r="CD413" s="3"/>
      <c r="CE413" s="33"/>
      <c r="CF413" s="3"/>
      <c r="CG413" s="77">
        <v>0</v>
      </c>
      <c r="CH413" s="78">
        <v>0</v>
      </c>
      <c r="CI413" s="79">
        <v>0</v>
      </c>
      <c r="CJ413" s="78">
        <v>0</v>
      </c>
      <c r="CK413" s="79">
        <v>0</v>
      </c>
      <c r="CL413" s="78">
        <v>0</v>
      </c>
      <c r="CM413" s="79">
        <v>0</v>
      </c>
      <c r="CN413" s="78">
        <v>0</v>
      </c>
      <c r="CO413" s="79">
        <v>0</v>
      </c>
      <c r="CP413" s="78">
        <v>0</v>
      </c>
      <c r="CQ413" s="79">
        <v>0</v>
      </c>
      <c r="CR413" s="78">
        <v>0</v>
      </c>
      <c r="CS413" s="79">
        <v>0</v>
      </c>
      <c r="CT413" s="78">
        <v>0</v>
      </c>
      <c r="CU413" s="79">
        <v>0</v>
      </c>
      <c r="CV413" s="78">
        <v>0</v>
      </c>
      <c r="CW413" s="79">
        <v>0</v>
      </c>
      <c r="CX413" s="78">
        <v>0</v>
      </c>
      <c r="CY413" s="79">
        <v>0</v>
      </c>
      <c r="CZ413" s="78">
        <v>0</v>
      </c>
      <c r="DA413" s="79">
        <v>0</v>
      </c>
      <c r="DB413" s="78">
        <v>0</v>
      </c>
      <c r="DC413" s="79">
        <v>0</v>
      </c>
      <c r="DD413" s="78">
        <v>0</v>
      </c>
      <c r="DE413" s="79">
        <v>0</v>
      </c>
      <c r="DF413" s="78">
        <v>0</v>
      </c>
      <c r="DG413" s="79">
        <v>0</v>
      </c>
      <c r="DH413" s="78">
        <v>0</v>
      </c>
      <c r="DI413" s="79">
        <v>0</v>
      </c>
      <c r="DJ413" s="78">
        <v>0</v>
      </c>
      <c r="DK413" s="79">
        <v>0</v>
      </c>
      <c r="DL413" s="78">
        <v>0</v>
      </c>
      <c r="DM413" s="79">
        <v>0</v>
      </c>
      <c r="DN413" s="78">
        <v>0</v>
      </c>
      <c r="DO413" s="79">
        <v>0</v>
      </c>
      <c r="DP413" s="80">
        <v>0</v>
      </c>
      <c r="DQ413" s="3"/>
      <c r="DR413" s="34"/>
      <c r="DS413" s="3"/>
      <c r="DT413" s="77">
        <v>0</v>
      </c>
      <c r="DU413" s="78">
        <v>0</v>
      </c>
      <c r="DV413" s="79">
        <v>0</v>
      </c>
      <c r="DW413" s="78">
        <v>0</v>
      </c>
      <c r="DX413" s="79">
        <v>0</v>
      </c>
      <c r="DY413" s="78">
        <v>0</v>
      </c>
      <c r="DZ413" s="79">
        <v>0</v>
      </c>
      <c r="EA413" s="78">
        <v>0</v>
      </c>
      <c r="EB413" s="79">
        <v>0</v>
      </c>
      <c r="EC413" s="78">
        <v>0</v>
      </c>
      <c r="ED413" s="79">
        <v>0</v>
      </c>
      <c r="EE413" s="78">
        <v>0</v>
      </c>
      <c r="EF413" s="79">
        <v>0</v>
      </c>
      <c r="EG413" s="78">
        <v>0</v>
      </c>
      <c r="EH413" s="79">
        <v>0</v>
      </c>
      <c r="EI413" s="78">
        <v>0</v>
      </c>
      <c r="EJ413" s="79">
        <v>0</v>
      </c>
      <c r="EK413" s="78">
        <v>0</v>
      </c>
      <c r="EL413" s="79">
        <v>0</v>
      </c>
      <c r="EM413" s="78">
        <v>0</v>
      </c>
      <c r="EN413" s="79">
        <v>0</v>
      </c>
      <c r="EO413" s="78">
        <v>0</v>
      </c>
      <c r="EP413" s="79">
        <v>0</v>
      </c>
      <c r="EQ413" s="78">
        <v>0</v>
      </c>
      <c r="ER413" s="79">
        <v>0</v>
      </c>
      <c r="ES413" s="78">
        <v>0</v>
      </c>
      <c r="ET413" s="79">
        <v>0</v>
      </c>
      <c r="EU413" s="78">
        <v>0</v>
      </c>
      <c r="EV413" s="79">
        <v>0</v>
      </c>
      <c r="EW413" s="78">
        <v>0</v>
      </c>
      <c r="EX413" s="79">
        <v>0</v>
      </c>
      <c r="EY413" s="78">
        <v>0</v>
      </c>
      <c r="EZ413" s="79">
        <v>0</v>
      </c>
      <c r="FA413" s="78">
        <v>0</v>
      </c>
      <c r="FB413" s="79">
        <v>0</v>
      </c>
      <c r="FC413" s="80">
        <v>0</v>
      </c>
      <c r="FD413" s="3"/>
      <c r="FE413" s="35"/>
      <c r="FF413" s="3"/>
      <c r="FG413" s="36"/>
      <c r="FI413" s="81" t="b">
        <v>1</v>
      </c>
    </row>
    <row r="414" spans="2:165" hidden="1" outlineLevel="1">
      <c r="B414" s="38">
        <v>395</v>
      </c>
      <c r="C414" s="39" t="s">
        <v>82</v>
      </c>
      <c r="E414" s="40">
        <v>0</v>
      </c>
      <c r="F414" s="41">
        <v>0</v>
      </c>
      <c r="G414" s="42">
        <v>0</v>
      </c>
      <c r="H414" s="41">
        <v>0</v>
      </c>
      <c r="I414" s="42">
        <v>0</v>
      </c>
      <c r="J414" s="41">
        <v>0</v>
      </c>
      <c r="K414" s="42">
        <v>0</v>
      </c>
      <c r="L414" s="41">
        <v>0</v>
      </c>
      <c r="M414" s="42">
        <v>0</v>
      </c>
      <c r="N414" s="41">
        <v>0</v>
      </c>
      <c r="O414" s="42">
        <v>0</v>
      </c>
      <c r="P414" s="41">
        <v>0</v>
      </c>
      <c r="Q414" s="42">
        <v>0</v>
      </c>
      <c r="R414" s="41">
        <v>0</v>
      </c>
      <c r="S414" s="42">
        <v>0</v>
      </c>
      <c r="T414" s="41">
        <v>0</v>
      </c>
      <c r="U414" s="42">
        <v>0</v>
      </c>
      <c r="V414" s="41">
        <v>0</v>
      </c>
      <c r="W414" s="42">
        <v>0</v>
      </c>
      <c r="X414" s="41">
        <v>0</v>
      </c>
      <c r="Y414" s="42">
        <v>0</v>
      </c>
      <c r="Z414" s="41">
        <v>0</v>
      </c>
      <c r="AA414" s="42">
        <v>0</v>
      </c>
      <c r="AB414" s="41">
        <v>0</v>
      </c>
      <c r="AC414" s="42">
        <v>0</v>
      </c>
      <c r="AD414" s="41">
        <v>0</v>
      </c>
      <c r="AE414" s="42">
        <v>0</v>
      </c>
      <c r="AF414" s="41">
        <v>0</v>
      </c>
      <c r="AG414" s="42">
        <v>0</v>
      </c>
      <c r="AH414" s="41">
        <v>0</v>
      </c>
      <c r="AI414" s="42">
        <v>0</v>
      </c>
      <c r="AJ414" s="41">
        <v>0</v>
      </c>
      <c r="AK414" s="42">
        <v>0</v>
      </c>
      <c r="AL414" s="41">
        <v>0</v>
      </c>
      <c r="AM414" s="42">
        <v>0</v>
      </c>
      <c r="AN414" s="43">
        <v>0</v>
      </c>
      <c r="AO414" s="3"/>
      <c r="AP414" s="21"/>
      <c r="AQ414" s="3"/>
      <c r="AR414" s="40">
        <v>0</v>
      </c>
      <c r="AS414" s="41">
        <v>0</v>
      </c>
      <c r="AT414" s="42">
        <v>0</v>
      </c>
      <c r="AU414" s="41">
        <v>0</v>
      </c>
      <c r="AV414" s="42">
        <v>0</v>
      </c>
      <c r="AW414" s="41">
        <v>0</v>
      </c>
      <c r="AX414" s="42">
        <v>0</v>
      </c>
      <c r="AY414" s="41">
        <v>0</v>
      </c>
      <c r="AZ414" s="42">
        <v>0</v>
      </c>
      <c r="BA414" s="41">
        <v>0</v>
      </c>
      <c r="BB414" s="42">
        <v>0</v>
      </c>
      <c r="BC414" s="41">
        <v>0</v>
      </c>
      <c r="BD414" s="42">
        <v>0</v>
      </c>
      <c r="BE414" s="41">
        <v>0</v>
      </c>
      <c r="BF414" s="42">
        <v>0</v>
      </c>
      <c r="BG414" s="41">
        <v>0</v>
      </c>
      <c r="BH414" s="42">
        <v>0</v>
      </c>
      <c r="BI414" s="41">
        <v>0</v>
      </c>
      <c r="BJ414" s="42">
        <v>0</v>
      </c>
      <c r="BK414" s="41">
        <v>0</v>
      </c>
      <c r="BL414" s="42">
        <v>0</v>
      </c>
      <c r="BM414" s="41">
        <v>0</v>
      </c>
      <c r="BN414" s="42">
        <v>0</v>
      </c>
      <c r="BO414" s="41">
        <v>0</v>
      </c>
      <c r="BP414" s="42">
        <v>0</v>
      </c>
      <c r="BQ414" s="41">
        <v>0</v>
      </c>
      <c r="BR414" s="42">
        <v>0</v>
      </c>
      <c r="BS414" s="41">
        <v>0</v>
      </c>
      <c r="BT414" s="42">
        <v>0</v>
      </c>
      <c r="BU414" s="41">
        <v>0</v>
      </c>
      <c r="BV414" s="42">
        <v>0</v>
      </c>
      <c r="BW414" s="41">
        <v>0</v>
      </c>
      <c r="BX414" s="42">
        <v>0</v>
      </c>
      <c r="BY414" s="41">
        <v>0</v>
      </c>
      <c r="BZ414" s="42">
        <v>0</v>
      </c>
      <c r="CA414" s="43">
        <v>0</v>
      </c>
      <c r="CB414" s="3"/>
      <c r="CC414" s="32"/>
      <c r="CD414" s="3"/>
      <c r="CE414" s="33"/>
      <c r="CF414" s="3"/>
      <c r="CG414" s="40">
        <v>0</v>
      </c>
      <c r="CH414" s="41">
        <v>0</v>
      </c>
      <c r="CI414" s="42">
        <v>0</v>
      </c>
      <c r="CJ414" s="41">
        <v>0</v>
      </c>
      <c r="CK414" s="42">
        <v>0</v>
      </c>
      <c r="CL414" s="41">
        <v>0</v>
      </c>
      <c r="CM414" s="42">
        <v>0</v>
      </c>
      <c r="CN414" s="41">
        <v>0</v>
      </c>
      <c r="CO414" s="42">
        <v>0</v>
      </c>
      <c r="CP414" s="41">
        <v>0</v>
      </c>
      <c r="CQ414" s="42">
        <v>0</v>
      </c>
      <c r="CR414" s="41">
        <v>0</v>
      </c>
      <c r="CS414" s="42">
        <v>0</v>
      </c>
      <c r="CT414" s="41">
        <v>0</v>
      </c>
      <c r="CU414" s="42">
        <v>0</v>
      </c>
      <c r="CV414" s="41">
        <v>0</v>
      </c>
      <c r="CW414" s="42">
        <v>0</v>
      </c>
      <c r="CX414" s="41">
        <v>0</v>
      </c>
      <c r="CY414" s="42">
        <v>0</v>
      </c>
      <c r="CZ414" s="41">
        <v>0</v>
      </c>
      <c r="DA414" s="42">
        <v>0</v>
      </c>
      <c r="DB414" s="41">
        <v>0</v>
      </c>
      <c r="DC414" s="42">
        <v>0</v>
      </c>
      <c r="DD414" s="41">
        <v>0</v>
      </c>
      <c r="DE414" s="42">
        <v>0</v>
      </c>
      <c r="DF414" s="41">
        <v>0</v>
      </c>
      <c r="DG414" s="42">
        <v>0</v>
      </c>
      <c r="DH414" s="41">
        <v>0</v>
      </c>
      <c r="DI414" s="42">
        <v>0</v>
      </c>
      <c r="DJ414" s="41">
        <v>0</v>
      </c>
      <c r="DK414" s="42">
        <v>0</v>
      </c>
      <c r="DL414" s="41">
        <v>0</v>
      </c>
      <c r="DM414" s="42">
        <v>0</v>
      </c>
      <c r="DN414" s="41">
        <v>0</v>
      </c>
      <c r="DO414" s="42">
        <v>0</v>
      </c>
      <c r="DP414" s="43">
        <v>0</v>
      </c>
      <c r="DQ414" s="3"/>
      <c r="DR414" s="34"/>
      <c r="DS414" s="3"/>
      <c r="DT414" s="40">
        <v>0</v>
      </c>
      <c r="DU414" s="41">
        <v>0</v>
      </c>
      <c r="DV414" s="42">
        <v>0</v>
      </c>
      <c r="DW414" s="41">
        <v>0</v>
      </c>
      <c r="DX414" s="42">
        <v>0</v>
      </c>
      <c r="DY414" s="41">
        <v>0</v>
      </c>
      <c r="DZ414" s="42">
        <v>0</v>
      </c>
      <c r="EA414" s="41">
        <v>0</v>
      </c>
      <c r="EB414" s="42">
        <v>0</v>
      </c>
      <c r="EC414" s="41">
        <v>0</v>
      </c>
      <c r="ED414" s="42">
        <v>0</v>
      </c>
      <c r="EE414" s="41">
        <v>0</v>
      </c>
      <c r="EF414" s="42">
        <v>0</v>
      </c>
      <c r="EG414" s="41">
        <v>0</v>
      </c>
      <c r="EH414" s="42">
        <v>0</v>
      </c>
      <c r="EI414" s="41">
        <v>0</v>
      </c>
      <c r="EJ414" s="42">
        <v>0</v>
      </c>
      <c r="EK414" s="41">
        <v>0</v>
      </c>
      <c r="EL414" s="42">
        <v>0</v>
      </c>
      <c r="EM414" s="41">
        <v>0</v>
      </c>
      <c r="EN414" s="42">
        <v>0</v>
      </c>
      <c r="EO414" s="41">
        <v>0</v>
      </c>
      <c r="EP414" s="42">
        <v>0</v>
      </c>
      <c r="EQ414" s="41">
        <v>0</v>
      </c>
      <c r="ER414" s="42">
        <v>0</v>
      </c>
      <c r="ES414" s="41">
        <v>0</v>
      </c>
      <c r="ET414" s="42">
        <v>0</v>
      </c>
      <c r="EU414" s="41">
        <v>0</v>
      </c>
      <c r="EV414" s="42">
        <v>0</v>
      </c>
      <c r="EW414" s="41">
        <v>0</v>
      </c>
      <c r="EX414" s="42">
        <v>0</v>
      </c>
      <c r="EY414" s="41">
        <v>0</v>
      </c>
      <c r="EZ414" s="42">
        <v>0</v>
      </c>
      <c r="FA414" s="41">
        <v>0</v>
      </c>
      <c r="FB414" s="42">
        <v>0</v>
      </c>
      <c r="FC414" s="43">
        <v>0</v>
      </c>
      <c r="FD414" s="3"/>
      <c r="FE414" s="35"/>
      <c r="FF414" s="3"/>
      <c r="FG414" s="36"/>
      <c r="FI414" s="44" t="b">
        <v>1</v>
      </c>
    </row>
    <row r="415" spans="2:165" hidden="1" outlineLevel="1">
      <c r="B415" s="45">
        <v>396</v>
      </c>
      <c r="C415" s="74" t="s">
        <v>83</v>
      </c>
      <c r="E415" s="47">
        <v>0</v>
      </c>
      <c r="F415" s="48">
        <v>0</v>
      </c>
      <c r="G415" s="49">
        <v>0</v>
      </c>
      <c r="H415" s="48">
        <v>0</v>
      </c>
      <c r="I415" s="49">
        <v>0</v>
      </c>
      <c r="J415" s="48">
        <v>0</v>
      </c>
      <c r="K415" s="49">
        <v>0</v>
      </c>
      <c r="L415" s="48">
        <v>0</v>
      </c>
      <c r="M415" s="49">
        <v>0</v>
      </c>
      <c r="N415" s="48">
        <v>0</v>
      </c>
      <c r="O415" s="49">
        <v>0</v>
      </c>
      <c r="P415" s="48">
        <v>0</v>
      </c>
      <c r="Q415" s="49">
        <v>0</v>
      </c>
      <c r="R415" s="48">
        <v>0</v>
      </c>
      <c r="S415" s="49">
        <v>0</v>
      </c>
      <c r="T415" s="48">
        <v>0</v>
      </c>
      <c r="U415" s="49">
        <v>0</v>
      </c>
      <c r="V415" s="48">
        <v>0</v>
      </c>
      <c r="W415" s="49">
        <v>0</v>
      </c>
      <c r="X415" s="48">
        <v>0</v>
      </c>
      <c r="Y415" s="49">
        <v>0</v>
      </c>
      <c r="Z415" s="48">
        <v>0</v>
      </c>
      <c r="AA415" s="49">
        <v>0</v>
      </c>
      <c r="AB415" s="48">
        <v>0</v>
      </c>
      <c r="AC415" s="49">
        <v>0</v>
      </c>
      <c r="AD415" s="48">
        <v>0</v>
      </c>
      <c r="AE415" s="49">
        <v>0</v>
      </c>
      <c r="AF415" s="48">
        <v>0</v>
      </c>
      <c r="AG415" s="49">
        <v>0</v>
      </c>
      <c r="AH415" s="48">
        <v>0</v>
      </c>
      <c r="AI415" s="49">
        <v>0</v>
      </c>
      <c r="AJ415" s="48">
        <v>0</v>
      </c>
      <c r="AK415" s="49">
        <v>0</v>
      </c>
      <c r="AL415" s="48">
        <v>0</v>
      </c>
      <c r="AM415" s="49">
        <v>0</v>
      </c>
      <c r="AN415" s="50">
        <v>0</v>
      </c>
      <c r="AO415" s="3"/>
      <c r="AP415" s="21"/>
      <c r="AQ415" s="3"/>
      <c r="AR415" s="47">
        <v>0</v>
      </c>
      <c r="AS415" s="48">
        <v>0</v>
      </c>
      <c r="AT415" s="49">
        <v>0</v>
      </c>
      <c r="AU415" s="48">
        <v>0</v>
      </c>
      <c r="AV415" s="49">
        <v>0</v>
      </c>
      <c r="AW415" s="48">
        <v>0</v>
      </c>
      <c r="AX415" s="49">
        <v>0</v>
      </c>
      <c r="AY415" s="48">
        <v>0</v>
      </c>
      <c r="AZ415" s="49">
        <v>0</v>
      </c>
      <c r="BA415" s="48">
        <v>0</v>
      </c>
      <c r="BB415" s="49">
        <v>0</v>
      </c>
      <c r="BC415" s="48">
        <v>0</v>
      </c>
      <c r="BD415" s="49">
        <v>0</v>
      </c>
      <c r="BE415" s="48">
        <v>0</v>
      </c>
      <c r="BF415" s="49">
        <v>0</v>
      </c>
      <c r="BG415" s="48">
        <v>0</v>
      </c>
      <c r="BH415" s="49">
        <v>0</v>
      </c>
      <c r="BI415" s="48">
        <v>0</v>
      </c>
      <c r="BJ415" s="49">
        <v>0</v>
      </c>
      <c r="BK415" s="48">
        <v>0</v>
      </c>
      <c r="BL415" s="49">
        <v>0</v>
      </c>
      <c r="BM415" s="48">
        <v>0</v>
      </c>
      <c r="BN415" s="49">
        <v>0</v>
      </c>
      <c r="BO415" s="48">
        <v>0</v>
      </c>
      <c r="BP415" s="49">
        <v>0</v>
      </c>
      <c r="BQ415" s="48">
        <v>0</v>
      </c>
      <c r="BR415" s="49">
        <v>0</v>
      </c>
      <c r="BS415" s="48">
        <v>0</v>
      </c>
      <c r="BT415" s="49">
        <v>0</v>
      </c>
      <c r="BU415" s="48">
        <v>0</v>
      </c>
      <c r="BV415" s="49">
        <v>0</v>
      </c>
      <c r="BW415" s="48">
        <v>0</v>
      </c>
      <c r="BX415" s="49">
        <v>0</v>
      </c>
      <c r="BY415" s="48">
        <v>0</v>
      </c>
      <c r="BZ415" s="49">
        <v>0</v>
      </c>
      <c r="CA415" s="50">
        <v>0</v>
      </c>
      <c r="CB415" s="3"/>
      <c r="CC415" s="32"/>
      <c r="CD415" s="3"/>
      <c r="CE415" s="33"/>
      <c r="CF415" s="3"/>
      <c r="CG415" s="47">
        <v>0</v>
      </c>
      <c r="CH415" s="48">
        <v>0</v>
      </c>
      <c r="CI415" s="49">
        <v>0</v>
      </c>
      <c r="CJ415" s="48">
        <v>0</v>
      </c>
      <c r="CK415" s="49">
        <v>0</v>
      </c>
      <c r="CL415" s="48">
        <v>0</v>
      </c>
      <c r="CM415" s="49">
        <v>0</v>
      </c>
      <c r="CN415" s="48">
        <v>0</v>
      </c>
      <c r="CO415" s="49">
        <v>0</v>
      </c>
      <c r="CP415" s="48">
        <v>0</v>
      </c>
      <c r="CQ415" s="49">
        <v>0</v>
      </c>
      <c r="CR415" s="48">
        <v>0</v>
      </c>
      <c r="CS415" s="49">
        <v>0</v>
      </c>
      <c r="CT415" s="48">
        <v>0</v>
      </c>
      <c r="CU415" s="49">
        <v>0</v>
      </c>
      <c r="CV415" s="48">
        <v>0</v>
      </c>
      <c r="CW415" s="49">
        <v>0</v>
      </c>
      <c r="CX415" s="48">
        <v>0</v>
      </c>
      <c r="CY415" s="49">
        <v>0</v>
      </c>
      <c r="CZ415" s="48">
        <v>0</v>
      </c>
      <c r="DA415" s="49">
        <v>0</v>
      </c>
      <c r="DB415" s="48">
        <v>0</v>
      </c>
      <c r="DC415" s="49">
        <v>0</v>
      </c>
      <c r="DD415" s="48">
        <v>0</v>
      </c>
      <c r="DE415" s="49">
        <v>0</v>
      </c>
      <c r="DF415" s="48">
        <v>0</v>
      </c>
      <c r="DG415" s="49">
        <v>0</v>
      </c>
      <c r="DH415" s="48">
        <v>0</v>
      </c>
      <c r="DI415" s="49">
        <v>0</v>
      </c>
      <c r="DJ415" s="48">
        <v>0</v>
      </c>
      <c r="DK415" s="49">
        <v>0</v>
      </c>
      <c r="DL415" s="48">
        <v>0</v>
      </c>
      <c r="DM415" s="49">
        <v>0</v>
      </c>
      <c r="DN415" s="48">
        <v>0</v>
      </c>
      <c r="DO415" s="49">
        <v>0</v>
      </c>
      <c r="DP415" s="50">
        <v>0</v>
      </c>
      <c r="DQ415" s="3"/>
      <c r="DR415" s="34"/>
      <c r="DS415" s="3"/>
      <c r="DT415" s="47">
        <v>0</v>
      </c>
      <c r="DU415" s="48">
        <v>0</v>
      </c>
      <c r="DV415" s="49">
        <v>0</v>
      </c>
      <c r="DW415" s="48">
        <v>0</v>
      </c>
      <c r="DX415" s="49">
        <v>0</v>
      </c>
      <c r="DY415" s="48">
        <v>0</v>
      </c>
      <c r="DZ415" s="49">
        <v>0</v>
      </c>
      <c r="EA415" s="48">
        <v>0</v>
      </c>
      <c r="EB415" s="49">
        <v>0</v>
      </c>
      <c r="EC415" s="48">
        <v>0</v>
      </c>
      <c r="ED415" s="49">
        <v>0</v>
      </c>
      <c r="EE415" s="48">
        <v>0</v>
      </c>
      <c r="EF415" s="49">
        <v>0</v>
      </c>
      <c r="EG415" s="48">
        <v>0</v>
      </c>
      <c r="EH415" s="49">
        <v>0</v>
      </c>
      <c r="EI415" s="48">
        <v>0</v>
      </c>
      <c r="EJ415" s="49">
        <v>0</v>
      </c>
      <c r="EK415" s="48">
        <v>0</v>
      </c>
      <c r="EL415" s="49">
        <v>0</v>
      </c>
      <c r="EM415" s="48">
        <v>0</v>
      </c>
      <c r="EN415" s="49">
        <v>0</v>
      </c>
      <c r="EO415" s="48">
        <v>0</v>
      </c>
      <c r="EP415" s="49">
        <v>0</v>
      </c>
      <c r="EQ415" s="48">
        <v>0</v>
      </c>
      <c r="ER415" s="49">
        <v>0</v>
      </c>
      <c r="ES415" s="48">
        <v>0</v>
      </c>
      <c r="ET415" s="49">
        <v>0</v>
      </c>
      <c r="EU415" s="48">
        <v>0</v>
      </c>
      <c r="EV415" s="49">
        <v>0</v>
      </c>
      <c r="EW415" s="48">
        <v>0</v>
      </c>
      <c r="EX415" s="49">
        <v>0</v>
      </c>
      <c r="EY415" s="48">
        <v>0</v>
      </c>
      <c r="EZ415" s="49">
        <v>0</v>
      </c>
      <c r="FA415" s="48">
        <v>0</v>
      </c>
      <c r="FB415" s="49">
        <v>0</v>
      </c>
      <c r="FC415" s="50">
        <v>0</v>
      </c>
      <c r="FD415" s="3"/>
      <c r="FE415" s="35"/>
      <c r="FF415" s="3"/>
      <c r="FG415" s="36"/>
      <c r="FI415" s="51" t="b">
        <v>1</v>
      </c>
    </row>
    <row r="416" spans="2:165" hidden="1" outlineLevel="1">
      <c r="B416" s="52">
        <v>397</v>
      </c>
      <c r="C416" s="53" t="s">
        <v>84</v>
      </c>
      <c r="E416" s="54">
        <v>0</v>
      </c>
      <c r="F416" s="55">
        <v>0</v>
      </c>
      <c r="G416" s="56">
        <v>0</v>
      </c>
      <c r="H416" s="55">
        <v>0</v>
      </c>
      <c r="I416" s="56">
        <v>0</v>
      </c>
      <c r="J416" s="55">
        <v>0</v>
      </c>
      <c r="K416" s="56">
        <v>0</v>
      </c>
      <c r="L416" s="55">
        <v>0</v>
      </c>
      <c r="M416" s="56">
        <v>0</v>
      </c>
      <c r="N416" s="55">
        <v>0</v>
      </c>
      <c r="O416" s="56">
        <v>0</v>
      </c>
      <c r="P416" s="55">
        <v>0</v>
      </c>
      <c r="Q416" s="56">
        <v>0</v>
      </c>
      <c r="R416" s="55">
        <v>0</v>
      </c>
      <c r="S416" s="56">
        <v>0</v>
      </c>
      <c r="T416" s="55">
        <v>0</v>
      </c>
      <c r="U416" s="56">
        <v>0</v>
      </c>
      <c r="V416" s="55">
        <v>0</v>
      </c>
      <c r="W416" s="56">
        <v>0</v>
      </c>
      <c r="X416" s="55">
        <v>0</v>
      </c>
      <c r="Y416" s="56">
        <v>0</v>
      </c>
      <c r="Z416" s="55">
        <v>0</v>
      </c>
      <c r="AA416" s="56">
        <v>0</v>
      </c>
      <c r="AB416" s="55">
        <v>0</v>
      </c>
      <c r="AC416" s="56">
        <v>0</v>
      </c>
      <c r="AD416" s="55">
        <v>0</v>
      </c>
      <c r="AE416" s="56">
        <v>0</v>
      </c>
      <c r="AF416" s="55">
        <v>0</v>
      </c>
      <c r="AG416" s="56">
        <v>0</v>
      </c>
      <c r="AH416" s="55">
        <v>0</v>
      </c>
      <c r="AI416" s="56">
        <v>0</v>
      </c>
      <c r="AJ416" s="55">
        <v>0</v>
      </c>
      <c r="AK416" s="56">
        <v>0</v>
      </c>
      <c r="AL416" s="55">
        <v>0</v>
      </c>
      <c r="AM416" s="56">
        <v>0</v>
      </c>
      <c r="AN416" s="57">
        <v>0</v>
      </c>
      <c r="AO416" s="3"/>
      <c r="AP416" s="21"/>
      <c r="AQ416" s="3"/>
      <c r="AR416" s="54">
        <v>0</v>
      </c>
      <c r="AS416" s="55">
        <v>0</v>
      </c>
      <c r="AT416" s="56">
        <v>0</v>
      </c>
      <c r="AU416" s="55">
        <v>0</v>
      </c>
      <c r="AV416" s="56">
        <v>0</v>
      </c>
      <c r="AW416" s="55">
        <v>0</v>
      </c>
      <c r="AX416" s="56">
        <v>0</v>
      </c>
      <c r="AY416" s="55">
        <v>0</v>
      </c>
      <c r="AZ416" s="56">
        <v>0</v>
      </c>
      <c r="BA416" s="55">
        <v>0</v>
      </c>
      <c r="BB416" s="56">
        <v>0</v>
      </c>
      <c r="BC416" s="55">
        <v>0</v>
      </c>
      <c r="BD416" s="56">
        <v>0</v>
      </c>
      <c r="BE416" s="55">
        <v>0</v>
      </c>
      <c r="BF416" s="56">
        <v>0</v>
      </c>
      <c r="BG416" s="55">
        <v>0</v>
      </c>
      <c r="BH416" s="56">
        <v>0</v>
      </c>
      <c r="BI416" s="55">
        <v>0</v>
      </c>
      <c r="BJ416" s="56">
        <v>0</v>
      </c>
      <c r="BK416" s="55">
        <v>0</v>
      </c>
      <c r="BL416" s="56">
        <v>0</v>
      </c>
      <c r="BM416" s="55">
        <v>0</v>
      </c>
      <c r="BN416" s="56">
        <v>0</v>
      </c>
      <c r="BO416" s="55">
        <v>0</v>
      </c>
      <c r="BP416" s="56">
        <v>0</v>
      </c>
      <c r="BQ416" s="55">
        <v>0</v>
      </c>
      <c r="BR416" s="56">
        <v>0</v>
      </c>
      <c r="BS416" s="55">
        <v>0</v>
      </c>
      <c r="BT416" s="56">
        <v>0</v>
      </c>
      <c r="BU416" s="55">
        <v>0</v>
      </c>
      <c r="BV416" s="56">
        <v>0</v>
      </c>
      <c r="BW416" s="55">
        <v>0</v>
      </c>
      <c r="BX416" s="56">
        <v>0</v>
      </c>
      <c r="BY416" s="55">
        <v>0</v>
      </c>
      <c r="BZ416" s="56">
        <v>0</v>
      </c>
      <c r="CA416" s="57">
        <v>0</v>
      </c>
      <c r="CB416" s="3"/>
      <c r="CC416" s="32"/>
      <c r="CD416" s="3"/>
      <c r="CE416" s="33"/>
      <c r="CF416" s="3"/>
      <c r="CG416" s="54">
        <v>0</v>
      </c>
      <c r="CH416" s="55">
        <v>0</v>
      </c>
      <c r="CI416" s="56">
        <v>0</v>
      </c>
      <c r="CJ416" s="55">
        <v>0</v>
      </c>
      <c r="CK416" s="56">
        <v>0</v>
      </c>
      <c r="CL416" s="55">
        <v>0</v>
      </c>
      <c r="CM416" s="56">
        <v>0</v>
      </c>
      <c r="CN416" s="55">
        <v>0</v>
      </c>
      <c r="CO416" s="56">
        <v>0</v>
      </c>
      <c r="CP416" s="55">
        <v>0</v>
      </c>
      <c r="CQ416" s="56">
        <v>0</v>
      </c>
      <c r="CR416" s="55">
        <v>0</v>
      </c>
      <c r="CS416" s="56">
        <v>0</v>
      </c>
      <c r="CT416" s="55">
        <v>0</v>
      </c>
      <c r="CU416" s="56">
        <v>0</v>
      </c>
      <c r="CV416" s="55">
        <v>0</v>
      </c>
      <c r="CW416" s="56">
        <v>0</v>
      </c>
      <c r="CX416" s="55">
        <v>0</v>
      </c>
      <c r="CY416" s="56">
        <v>0</v>
      </c>
      <c r="CZ416" s="55">
        <v>0</v>
      </c>
      <c r="DA416" s="56">
        <v>0</v>
      </c>
      <c r="DB416" s="55">
        <v>0</v>
      </c>
      <c r="DC416" s="56">
        <v>0</v>
      </c>
      <c r="DD416" s="55">
        <v>0</v>
      </c>
      <c r="DE416" s="56">
        <v>0</v>
      </c>
      <c r="DF416" s="55">
        <v>0</v>
      </c>
      <c r="DG416" s="56">
        <v>0</v>
      </c>
      <c r="DH416" s="55">
        <v>0</v>
      </c>
      <c r="DI416" s="56">
        <v>0</v>
      </c>
      <c r="DJ416" s="55">
        <v>0</v>
      </c>
      <c r="DK416" s="56">
        <v>0</v>
      </c>
      <c r="DL416" s="55">
        <v>0</v>
      </c>
      <c r="DM416" s="56">
        <v>0</v>
      </c>
      <c r="DN416" s="55">
        <v>0</v>
      </c>
      <c r="DO416" s="56">
        <v>0</v>
      </c>
      <c r="DP416" s="57">
        <v>0</v>
      </c>
      <c r="DQ416" s="3"/>
      <c r="DR416" s="34"/>
      <c r="DS416" s="3"/>
      <c r="DT416" s="54">
        <v>0</v>
      </c>
      <c r="DU416" s="55">
        <v>0</v>
      </c>
      <c r="DV416" s="56">
        <v>0</v>
      </c>
      <c r="DW416" s="55">
        <v>0</v>
      </c>
      <c r="DX416" s="56">
        <v>0</v>
      </c>
      <c r="DY416" s="55">
        <v>0</v>
      </c>
      <c r="DZ416" s="56">
        <v>0</v>
      </c>
      <c r="EA416" s="55">
        <v>0</v>
      </c>
      <c r="EB416" s="56">
        <v>0</v>
      </c>
      <c r="EC416" s="55">
        <v>0</v>
      </c>
      <c r="ED416" s="56">
        <v>0</v>
      </c>
      <c r="EE416" s="55">
        <v>0</v>
      </c>
      <c r="EF416" s="56">
        <v>0</v>
      </c>
      <c r="EG416" s="55">
        <v>0</v>
      </c>
      <c r="EH416" s="56">
        <v>0</v>
      </c>
      <c r="EI416" s="55">
        <v>0</v>
      </c>
      <c r="EJ416" s="56">
        <v>0</v>
      </c>
      <c r="EK416" s="55">
        <v>0</v>
      </c>
      <c r="EL416" s="56">
        <v>0</v>
      </c>
      <c r="EM416" s="55">
        <v>0</v>
      </c>
      <c r="EN416" s="56">
        <v>0</v>
      </c>
      <c r="EO416" s="55">
        <v>0</v>
      </c>
      <c r="EP416" s="56">
        <v>0</v>
      </c>
      <c r="EQ416" s="55">
        <v>0</v>
      </c>
      <c r="ER416" s="56">
        <v>0</v>
      </c>
      <c r="ES416" s="55">
        <v>0</v>
      </c>
      <c r="ET416" s="56">
        <v>0</v>
      </c>
      <c r="EU416" s="55">
        <v>0</v>
      </c>
      <c r="EV416" s="56">
        <v>0</v>
      </c>
      <c r="EW416" s="55">
        <v>0</v>
      </c>
      <c r="EX416" s="56">
        <v>0</v>
      </c>
      <c r="EY416" s="55">
        <v>0</v>
      </c>
      <c r="EZ416" s="56">
        <v>0</v>
      </c>
      <c r="FA416" s="55">
        <v>0</v>
      </c>
      <c r="FB416" s="56">
        <v>0</v>
      </c>
      <c r="FC416" s="57">
        <v>0</v>
      </c>
      <c r="FD416" s="3"/>
      <c r="FE416" s="35"/>
      <c r="FF416" s="3"/>
      <c r="FG416" s="36"/>
      <c r="FI416" s="58" t="b">
        <v>1</v>
      </c>
    </row>
    <row r="417" spans="2:165" hidden="1" outlineLevel="1">
      <c r="B417" s="45">
        <v>398</v>
      </c>
      <c r="C417" s="46" t="s">
        <v>85</v>
      </c>
      <c r="E417" s="47">
        <v>0</v>
      </c>
      <c r="F417" s="48">
        <v>0</v>
      </c>
      <c r="G417" s="49">
        <v>0</v>
      </c>
      <c r="H417" s="48">
        <v>0</v>
      </c>
      <c r="I417" s="49">
        <v>0</v>
      </c>
      <c r="J417" s="48">
        <v>0</v>
      </c>
      <c r="K417" s="49">
        <v>0</v>
      </c>
      <c r="L417" s="48">
        <v>0</v>
      </c>
      <c r="M417" s="49">
        <v>0</v>
      </c>
      <c r="N417" s="48">
        <v>0</v>
      </c>
      <c r="O417" s="49">
        <v>0</v>
      </c>
      <c r="P417" s="48">
        <v>0</v>
      </c>
      <c r="Q417" s="49">
        <v>0</v>
      </c>
      <c r="R417" s="48">
        <v>0</v>
      </c>
      <c r="S417" s="49">
        <v>0</v>
      </c>
      <c r="T417" s="48">
        <v>0</v>
      </c>
      <c r="U417" s="49">
        <v>0</v>
      </c>
      <c r="V417" s="48">
        <v>0</v>
      </c>
      <c r="W417" s="49">
        <v>0</v>
      </c>
      <c r="X417" s="48">
        <v>0</v>
      </c>
      <c r="Y417" s="49">
        <v>0</v>
      </c>
      <c r="Z417" s="48">
        <v>0</v>
      </c>
      <c r="AA417" s="49">
        <v>0</v>
      </c>
      <c r="AB417" s="48">
        <v>0</v>
      </c>
      <c r="AC417" s="49">
        <v>0</v>
      </c>
      <c r="AD417" s="48">
        <v>0</v>
      </c>
      <c r="AE417" s="49">
        <v>0</v>
      </c>
      <c r="AF417" s="48">
        <v>0</v>
      </c>
      <c r="AG417" s="49">
        <v>0</v>
      </c>
      <c r="AH417" s="48">
        <v>0</v>
      </c>
      <c r="AI417" s="49">
        <v>0</v>
      </c>
      <c r="AJ417" s="48">
        <v>0</v>
      </c>
      <c r="AK417" s="49">
        <v>0</v>
      </c>
      <c r="AL417" s="48">
        <v>0</v>
      </c>
      <c r="AM417" s="49">
        <v>0</v>
      </c>
      <c r="AN417" s="50">
        <v>0</v>
      </c>
      <c r="AO417" s="3"/>
      <c r="AP417" s="21"/>
      <c r="AQ417" s="3"/>
      <c r="AR417" s="47">
        <v>0</v>
      </c>
      <c r="AS417" s="48">
        <v>0</v>
      </c>
      <c r="AT417" s="49">
        <v>0</v>
      </c>
      <c r="AU417" s="48">
        <v>0</v>
      </c>
      <c r="AV417" s="49">
        <v>0</v>
      </c>
      <c r="AW417" s="48">
        <v>0</v>
      </c>
      <c r="AX417" s="49">
        <v>0</v>
      </c>
      <c r="AY417" s="48">
        <v>0</v>
      </c>
      <c r="AZ417" s="49">
        <v>0</v>
      </c>
      <c r="BA417" s="48">
        <v>0</v>
      </c>
      <c r="BB417" s="49">
        <v>0</v>
      </c>
      <c r="BC417" s="48">
        <v>0</v>
      </c>
      <c r="BD417" s="49">
        <v>0</v>
      </c>
      <c r="BE417" s="48">
        <v>0</v>
      </c>
      <c r="BF417" s="49">
        <v>0</v>
      </c>
      <c r="BG417" s="48">
        <v>0</v>
      </c>
      <c r="BH417" s="49">
        <v>0</v>
      </c>
      <c r="BI417" s="48">
        <v>0</v>
      </c>
      <c r="BJ417" s="49">
        <v>0</v>
      </c>
      <c r="BK417" s="48">
        <v>0</v>
      </c>
      <c r="BL417" s="49">
        <v>0</v>
      </c>
      <c r="BM417" s="48">
        <v>0</v>
      </c>
      <c r="BN417" s="49">
        <v>0</v>
      </c>
      <c r="BO417" s="48">
        <v>0</v>
      </c>
      <c r="BP417" s="49">
        <v>0</v>
      </c>
      <c r="BQ417" s="48">
        <v>0</v>
      </c>
      <c r="BR417" s="49">
        <v>0</v>
      </c>
      <c r="BS417" s="48">
        <v>0</v>
      </c>
      <c r="BT417" s="49">
        <v>0</v>
      </c>
      <c r="BU417" s="48">
        <v>0</v>
      </c>
      <c r="BV417" s="49">
        <v>0</v>
      </c>
      <c r="BW417" s="48">
        <v>0</v>
      </c>
      <c r="BX417" s="49">
        <v>0</v>
      </c>
      <c r="BY417" s="48">
        <v>0</v>
      </c>
      <c r="BZ417" s="49">
        <v>0</v>
      </c>
      <c r="CA417" s="50">
        <v>0</v>
      </c>
      <c r="CB417" s="3"/>
      <c r="CC417" s="32"/>
      <c r="CD417" s="3"/>
      <c r="CE417" s="33"/>
      <c r="CF417" s="3"/>
      <c r="CG417" s="47">
        <v>0</v>
      </c>
      <c r="CH417" s="48">
        <v>0</v>
      </c>
      <c r="CI417" s="49">
        <v>0</v>
      </c>
      <c r="CJ417" s="48">
        <v>0</v>
      </c>
      <c r="CK417" s="49">
        <v>0</v>
      </c>
      <c r="CL417" s="48">
        <v>0</v>
      </c>
      <c r="CM417" s="49">
        <v>0</v>
      </c>
      <c r="CN417" s="48">
        <v>0</v>
      </c>
      <c r="CO417" s="49">
        <v>0</v>
      </c>
      <c r="CP417" s="48">
        <v>0</v>
      </c>
      <c r="CQ417" s="49">
        <v>0</v>
      </c>
      <c r="CR417" s="48">
        <v>0</v>
      </c>
      <c r="CS417" s="49">
        <v>0</v>
      </c>
      <c r="CT417" s="48">
        <v>0</v>
      </c>
      <c r="CU417" s="49">
        <v>0</v>
      </c>
      <c r="CV417" s="48">
        <v>0</v>
      </c>
      <c r="CW417" s="49">
        <v>0</v>
      </c>
      <c r="CX417" s="48">
        <v>0</v>
      </c>
      <c r="CY417" s="49">
        <v>0</v>
      </c>
      <c r="CZ417" s="48">
        <v>0</v>
      </c>
      <c r="DA417" s="49">
        <v>0</v>
      </c>
      <c r="DB417" s="48">
        <v>0</v>
      </c>
      <c r="DC417" s="49">
        <v>0</v>
      </c>
      <c r="DD417" s="48">
        <v>0</v>
      </c>
      <c r="DE417" s="49">
        <v>0</v>
      </c>
      <c r="DF417" s="48">
        <v>0</v>
      </c>
      <c r="DG417" s="49">
        <v>0</v>
      </c>
      <c r="DH417" s="48">
        <v>0</v>
      </c>
      <c r="DI417" s="49">
        <v>0</v>
      </c>
      <c r="DJ417" s="48">
        <v>0</v>
      </c>
      <c r="DK417" s="49">
        <v>0</v>
      </c>
      <c r="DL417" s="48">
        <v>0</v>
      </c>
      <c r="DM417" s="49">
        <v>0</v>
      </c>
      <c r="DN417" s="48">
        <v>0</v>
      </c>
      <c r="DO417" s="49">
        <v>0</v>
      </c>
      <c r="DP417" s="50">
        <v>0</v>
      </c>
      <c r="DQ417" s="3"/>
      <c r="DR417" s="34"/>
      <c r="DS417" s="3"/>
      <c r="DT417" s="47">
        <v>0</v>
      </c>
      <c r="DU417" s="48">
        <v>0</v>
      </c>
      <c r="DV417" s="49">
        <v>0</v>
      </c>
      <c r="DW417" s="48">
        <v>0</v>
      </c>
      <c r="DX417" s="49">
        <v>0</v>
      </c>
      <c r="DY417" s="48">
        <v>0</v>
      </c>
      <c r="DZ417" s="49">
        <v>0</v>
      </c>
      <c r="EA417" s="48">
        <v>0</v>
      </c>
      <c r="EB417" s="49">
        <v>0</v>
      </c>
      <c r="EC417" s="48">
        <v>0</v>
      </c>
      <c r="ED417" s="49">
        <v>0</v>
      </c>
      <c r="EE417" s="48">
        <v>0</v>
      </c>
      <c r="EF417" s="49">
        <v>0</v>
      </c>
      <c r="EG417" s="48">
        <v>0</v>
      </c>
      <c r="EH417" s="49">
        <v>0</v>
      </c>
      <c r="EI417" s="48">
        <v>0</v>
      </c>
      <c r="EJ417" s="49">
        <v>0</v>
      </c>
      <c r="EK417" s="48">
        <v>0</v>
      </c>
      <c r="EL417" s="49">
        <v>0</v>
      </c>
      <c r="EM417" s="48">
        <v>0</v>
      </c>
      <c r="EN417" s="49">
        <v>0</v>
      </c>
      <c r="EO417" s="48">
        <v>0</v>
      </c>
      <c r="EP417" s="49">
        <v>0</v>
      </c>
      <c r="EQ417" s="48">
        <v>0</v>
      </c>
      <c r="ER417" s="49">
        <v>0</v>
      </c>
      <c r="ES417" s="48">
        <v>0</v>
      </c>
      <c r="ET417" s="49">
        <v>0</v>
      </c>
      <c r="EU417" s="48">
        <v>0</v>
      </c>
      <c r="EV417" s="49">
        <v>0</v>
      </c>
      <c r="EW417" s="48">
        <v>0</v>
      </c>
      <c r="EX417" s="49">
        <v>0</v>
      </c>
      <c r="EY417" s="48">
        <v>0</v>
      </c>
      <c r="EZ417" s="49">
        <v>0</v>
      </c>
      <c r="FA417" s="48">
        <v>0</v>
      </c>
      <c r="FB417" s="49">
        <v>0</v>
      </c>
      <c r="FC417" s="50">
        <v>0</v>
      </c>
      <c r="FD417" s="3"/>
      <c r="FE417" s="35"/>
      <c r="FF417" s="3"/>
      <c r="FG417" s="36"/>
      <c r="FI417" s="51" t="b">
        <v>1</v>
      </c>
    </row>
    <row r="418" spans="2:165" hidden="1" outlineLevel="1">
      <c r="B418" s="59">
        <v>399</v>
      </c>
      <c r="C418" s="85" t="s">
        <v>86</v>
      </c>
      <c r="E418" s="61">
        <v>0</v>
      </c>
      <c r="F418" s="62">
        <v>0</v>
      </c>
      <c r="G418" s="63">
        <v>0</v>
      </c>
      <c r="H418" s="62">
        <v>0</v>
      </c>
      <c r="I418" s="63">
        <v>0</v>
      </c>
      <c r="J418" s="62">
        <v>0</v>
      </c>
      <c r="K418" s="63">
        <v>0</v>
      </c>
      <c r="L418" s="62">
        <v>0</v>
      </c>
      <c r="M418" s="63">
        <v>0</v>
      </c>
      <c r="N418" s="62">
        <v>0</v>
      </c>
      <c r="O418" s="63">
        <v>0</v>
      </c>
      <c r="P418" s="62">
        <v>0</v>
      </c>
      <c r="Q418" s="63">
        <v>0</v>
      </c>
      <c r="R418" s="62">
        <v>0</v>
      </c>
      <c r="S418" s="63">
        <v>0</v>
      </c>
      <c r="T418" s="62">
        <v>0</v>
      </c>
      <c r="U418" s="63">
        <v>0</v>
      </c>
      <c r="V418" s="62">
        <v>0</v>
      </c>
      <c r="W418" s="63">
        <v>0</v>
      </c>
      <c r="X418" s="62">
        <v>0</v>
      </c>
      <c r="Y418" s="63">
        <v>0</v>
      </c>
      <c r="Z418" s="62">
        <v>0</v>
      </c>
      <c r="AA418" s="63">
        <v>0</v>
      </c>
      <c r="AB418" s="62">
        <v>0</v>
      </c>
      <c r="AC418" s="63">
        <v>0</v>
      </c>
      <c r="AD418" s="62">
        <v>0</v>
      </c>
      <c r="AE418" s="63">
        <v>0</v>
      </c>
      <c r="AF418" s="62">
        <v>0</v>
      </c>
      <c r="AG418" s="63">
        <v>0</v>
      </c>
      <c r="AH418" s="62">
        <v>0</v>
      </c>
      <c r="AI418" s="63">
        <v>0</v>
      </c>
      <c r="AJ418" s="62">
        <v>0</v>
      </c>
      <c r="AK418" s="63">
        <v>0</v>
      </c>
      <c r="AL418" s="62">
        <v>0</v>
      </c>
      <c r="AM418" s="63">
        <v>0</v>
      </c>
      <c r="AN418" s="64">
        <v>0</v>
      </c>
      <c r="AO418" s="3"/>
      <c r="AP418" s="21"/>
      <c r="AQ418" s="3"/>
      <c r="AR418" s="61">
        <v>0</v>
      </c>
      <c r="AS418" s="62">
        <v>0</v>
      </c>
      <c r="AT418" s="63">
        <v>0</v>
      </c>
      <c r="AU418" s="62">
        <v>0</v>
      </c>
      <c r="AV418" s="63">
        <v>0</v>
      </c>
      <c r="AW418" s="62">
        <v>0</v>
      </c>
      <c r="AX418" s="63">
        <v>0</v>
      </c>
      <c r="AY418" s="62">
        <v>0</v>
      </c>
      <c r="AZ418" s="63">
        <v>0</v>
      </c>
      <c r="BA418" s="62">
        <v>0</v>
      </c>
      <c r="BB418" s="63">
        <v>0</v>
      </c>
      <c r="BC418" s="62">
        <v>0</v>
      </c>
      <c r="BD418" s="63">
        <v>0</v>
      </c>
      <c r="BE418" s="62">
        <v>0</v>
      </c>
      <c r="BF418" s="63">
        <v>0</v>
      </c>
      <c r="BG418" s="62">
        <v>0</v>
      </c>
      <c r="BH418" s="63">
        <v>0</v>
      </c>
      <c r="BI418" s="62">
        <v>0</v>
      </c>
      <c r="BJ418" s="63">
        <v>0</v>
      </c>
      <c r="BK418" s="62">
        <v>0</v>
      </c>
      <c r="BL418" s="63">
        <v>0</v>
      </c>
      <c r="BM418" s="62">
        <v>0</v>
      </c>
      <c r="BN418" s="63">
        <v>0</v>
      </c>
      <c r="BO418" s="62">
        <v>0</v>
      </c>
      <c r="BP418" s="63">
        <v>0</v>
      </c>
      <c r="BQ418" s="62">
        <v>0</v>
      </c>
      <c r="BR418" s="63">
        <v>0</v>
      </c>
      <c r="BS418" s="62">
        <v>0</v>
      </c>
      <c r="BT418" s="63">
        <v>0</v>
      </c>
      <c r="BU418" s="62">
        <v>0</v>
      </c>
      <c r="BV418" s="63">
        <v>0</v>
      </c>
      <c r="BW418" s="62">
        <v>0</v>
      </c>
      <c r="BX418" s="63">
        <v>0</v>
      </c>
      <c r="BY418" s="62">
        <v>0</v>
      </c>
      <c r="BZ418" s="63">
        <v>0</v>
      </c>
      <c r="CA418" s="64">
        <v>0</v>
      </c>
      <c r="CB418" s="3"/>
      <c r="CC418" s="32"/>
      <c r="CD418" s="3"/>
      <c r="CE418" s="33"/>
      <c r="CF418" s="3"/>
      <c r="CG418" s="61">
        <v>0</v>
      </c>
      <c r="CH418" s="62">
        <v>0</v>
      </c>
      <c r="CI418" s="63">
        <v>0</v>
      </c>
      <c r="CJ418" s="62">
        <v>0</v>
      </c>
      <c r="CK418" s="63">
        <v>0</v>
      </c>
      <c r="CL418" s="62">
        <v>0</v>
      </c>
      <c r="CM418" s="63">
        <v>0</v>
      </c>
      <c r="CN418" s="62">
        <v>0</v>
      </c>
      <c r="CO418" s="63">
        <v>0</v>
      </c>
      <c r="CP418" s="62">
        <v>0</v>
      </c>
      <c r="CQ418" s="63">
        <v>0</v>
      </c>
      <c r="CR418" s="62">
        <v>0</v>
      </c>
      <c r="CS418" s="63">
        <v>0</v>
      </c>
      <c r="CT418" s="62">
        <v>0</v>
      </c>
      <c r="CU418" s="63">
        <v>0</v>
      </c>
      <c r="CV418" s="62">
        <v>0</v>
      </c>
      <c r="CW418" s="63">
        <v>0</v>
      </c>
      <c r="CX418" s="62">
        <v>0</v>
      </c>
      <c r="CY418" s="63">
        <v>0</v>
      </c>
      <c r="CZ418" s="62">
        <v>0</v>
      </c>
      <c r="DA418" s="63">
        <v>0</v>
      </c>
      <c r="DB418" s="62">
        <v>0</v>
      </c>
      <c r="DC418" s="63">
        <v>0</v>
      </c>
      <c r="DD418" s="62">
        <v>0</v>
      </c>
      <c r="DE418" s="63">
        <v>0</v>
      </c>
      <c r="DF418" s="62">
        <v>0</v>
      </c>
      <c r="DG418" s="63">
        <v>0</v>
      </c>
      <c r="DH418" s="62">
        <v>0</v>
      </c>
      <c r="DI418" s="63">
        <v>0</v>
      </c>
      <c r="DJ418" s="62">
        <v>0</v>
      </c>
      <c r="DK418" s="63">
        <v>0</v>
      </c>
      <c r="DL418" s="62">
        <v>0</v>
      </c>
      <c r="DM418" s="63">
        <v>0</v>
      </c>
      <c r="DN418" s="62">
        <v>0</v>
      </c>
      <c r="DO418" s="63">
        <v>0</v>
      </c>
      <c r="DP418" s="64">
        <v>0</v>
      </c>
      <c r="DQ418" s="3"/>
      <c r="DR418" s="34"/>
      <c r="DS418" s="3"/>
      <c r="DT418" s="61">
        <v>0</v>
      </c>
      <c r="DU418" s="62">
        <v>0</v>
      </c>
      <c r="DV418" s="63">
        <v>0</v>
      </c>
      <c r="DW418" s="62">
        <v>0</v>
      </c>
      <c r="DX418" s="63">
        <v>0</v>
      </c>
      <c r="DY418" s="62">
        <v>0</v>
      </c>
      <c r="DZ418" s="63">
        <v>0</v>
      </c>
      <c r="EA418" s="62">
        <v>0</v>
      </c>
      <c r="EB418" s="63">
        <v>0</v>
      </c>
      <c r="EC418" s="62">
        <v>0</v>
      </c>
      <c r="ED418" s="63">
        <v>0</v>
      </c>
      <c r="EE418" s="62">
        <v>0</v>
      </c>
      <c r="EF418" s="63">
        <v>0</v>
      </c>
      <c r="EG418" s="62">
        <v>0</v>
      </c>
      <c r="EH418" s="63">
        <v>0</v>
      </c>
      <c r="EI418" s="62">
        <v>0</v>
      </c>
      <c r="EJ418" s="63">
        <v>0</v>
      </c>
      <c r="EK418" s="62">
        <v>0</v>
      </c>
      <c r="EL418" s="63">
        <v>0</v>
      </c>
      <c r="EM418" s="62">
        <v>0</v>
      </c>
      <c r="EN418" s="63">
        <v>0</v>
      </c>
      <c r="EO418" s="62">
        <v>0</v>
      </c>
      <c r="EP418" s="63">
        <v>0</v>
      </c>
      <c r="EQ418" s="62">
        <v>0</v>
      </c>
      <c r="ER418" s="63">
        <v>0</v>
      </c>
      <c r="ES418" s="62">
        <v>0</v>
      </c>
      <c r="ET418" s="63">
        <v>0</v>
      </c>
      <c r="EU418" s="62">
        <v>0</v>
      </c>
      <c r="EV418" s="63">
        <v>0</v>
      </c>
      <c r="EW418" s="62">
        <v>0</v>
      </c>
      <c r="EX418" s="63">
        <v>0</v>
      </c>
      <c r="EY418" s="62">
        <v>0</v>
      </c>
      <c r="EZ418" s="63">
        <v>0</v>
      </c>
      <c r="FA418" s="62">
        <v>0</v>
      </c>
      <c r="FB418" s="63">
        <v>0</v>
      </c>
      <c r="FC418" s="64">
        <v>0</v>
      </c>
      <c r="FD418" s="3"/>
      <c r="FE418" s="35"/>
      <c r="FF418" s="3"/>
      <c r="FG418" s="36"/>
      <c r="FI418" s="65" t="b">
        <v>1</v>
      </c>
    </row>
    <row r="419" spans="2:165" hidden="1" outlineLevel="1">
      <c r="B419" s="66">
        <v>400</v>
      </c>
      <c r="C419" s="67" t="s">
        <v>87</v>
      </c>
      <c r="E419" s="68">
        <v>0</v>
      </c>
      <c r="F419" s="69">
        <v>0</v>
      </c>
      <c r="G419" s="70">
        <v>0</v>
      </c>
      <c r="H419" s="69">
        <v>0</v>
      </c>
      <c r="I419" s="70">
        <v>0</v>
      </c>
      <c r="J419" s="69">
        <v>0</v>
      </c>
      <c r="K419" s="70">
        <v>0</v>
      </c>
      <c r="L419" s="69">
        <v>0</v>
      </c>
      <c r="M419" s="70">
        <v>0</v>
      </c>
      <c r="N419" s="69">
        <v>0</v>
      </c>
      <c r="O419" s="70">
        <v>0</v>
      </c>
      <c r="P419" s="69">
        <v>0</v>
      </c>
      <c r="Q419" s="70">
        <v>0</v>
      </c>
      <c r="R419" s="69">
        <v>0</v>
      </c>
      <c r="S419" s="70">
        <v>0</v>
      </c>
      <c r="T419" s="69">
        <v>0</v>
      </c>
      <c r="U419" s="70">
        <v>0</v>
      </c>
      <c r="V419" s="69">
        <v>0</v>
      </c>
      <c r="W419" s="70">
        <v>0</v>
      </c>
      <c r="X419" s="69">
        <v>0</v>
      </c>
      <c r="Y419" s="70">
        <v>0</v>
      </c>
      <c r="Z419" s="69">
        <v>0</v>
      </c>
      <c r="AA419" s="70">
        <v>0</v>
      </c>
      <c r="AB419" s="69">
        <v>0</v>
      </c>
      <c r="AC419" s="70">
        <v>0</v>
      </c>
      <c r="AD419" s="69">
        <v>0</v>
      </c>
      <c r="AE419" s="70">
        <v>0</v>
      </c>
      <c r="AF419" s="69">
        <v>0</v>
      </c>
      <c r="AG419" s="70">
        <v>0</v>
      </c>
      <c r="AH419" s="69">
        <v>0</v>
      </c>
      <c r="AI419" s="70">
        <v>0</v>
      </c>
      <c r="AJ419" s="69">
        <v>0</v>
      </c>
      <c r="AK419" s="70">
        <v>0</v>
      </c>
      <c r="AL419" s="69">
        <v>0</v>
      </c>
      <c r="AM419" s="70">
        <v>0</v>
      </c>
      <c r="AN419" s="71">
        <v>0</v>
      </c>
      <c r="AO419" s="3"/>
      <c r="AP419" s="21"/>
      <c r="AQ419" s="3"/>
      <c r="AR419" s="68">
        <v>0</v>
      </c>
      <c r="AS419" s="69">
        <v>0</v>
      </c>
      <c r="AT419" s="70">
        <v>0</v>
      </c>
      <c r="AU419" s="69">
        <v>0</v>
      </c>
      <c r="AV419" s="70">
        <v>0</v>
      </c>
      <c r="AW419" s="69">
        <v>0</v>
      </c>
      <c r="AX419" s="70">
        <v>0</v>
      </c>
      <c r="AY419" s="69">
        <v>0</v>
      </c>
      <c r="AZ419" s="70">
        <v>0</v>
      </c>
      <c r="BA419" s="69">
        <v>0</v>
      </c>
      <c r="BB419" s="70">
        <v>0</v>
      </c>
      <c r="BC419" s="69">
        <v>0</v>
      </c>
      <c r="BD419" s="70">
        <v>0</v>
      </c>
      <c r="BE419" s="69">
        <v>0</v>
      </c>
      <c r="BF419" s="70">
        <v>0</v>
      </c>
      <c r="BG419" s="69">
        <v>0</v>
      </c>
      <c r="BH419" s="70">
        <v>0</v>
      </c>
      <c r="BI419" s="69">
        <v>0</v>
      </c>
      <c r="BJ419" s="70">
        <v>0</v>
      </c>
      <c r="BK419" s="69">
        <v>0</v>
      </c>
      <c r="BL419" s="70">
        <v>0</v>
      </c>
      <c r="BM419" s="69">
        <v>0</v>
      </c>
      <c r="BN419" s="70">
        <v>0</v>
      </c>
      <c r="BO419" s="69">
        <v>0</v>
      </c>
      <c r="BP419" s="70">
        <v>0</v>
      </c>
      <c r="BQ419" s="69">
        <v>0</v>
      </c>
      <c r="BR419" s="70">
        <v>0</v>
      </c>
      <c r="BS419" s="69">
        <v>0</v>
      </c>
      <c r="BT419" s="70">
        <v>0</v>
      </c>
      <c r="BU419" s="69">
        <v>0</v>
      </c>
      <c r="BV419" s="70">
        <v>0</v>
      </c>
      <c r="BW419" s="69">
        <v>0</v>
      </c>
      <c r="BX419" s="70">
        <v>0</v>
      </c>
      <c r="BY419" s="69">
        <v>0</v>
      </c>
      <c r="BZ419" s="70">
        <v>0</v>
      </c>
      <c r="CA419" s="71">
        <v>0</v>
      </c>
      <c r="CB419" s="3"/>
      <c r="CC419" s="32"/>
      <c r="CD419" s="3"/>
      <c r="CE419" s="33"/>
      <c r="CF419" s="3"/>
      <c r="CG419" s="68">
        <v>0</v>
      </c>
      <c r="CH419" s="69">
        <v>0</v>
      </c>
      <c r="CI419" s="70">
        <v>0</v>
      </c>
      <c r="CJ419" s="69">
        <v>0</v>
      </c>
      <c r="CK419" s="70">
        <v>0</v>
      </c>
      <c r="CL419" s="69">
        <v>0</v>
      </c>
      <c r="CM419" s="70">
        <v>0</v>
      </c>
      <c r="CN419" s="69">
        <v>0</v>
      </c>
      <c r="CO419" s="70">
        <v>0</v>
      </c>
      <c r="CP419" s="69">
        <v>0</v>
      </c>
      <c r="CQ419" s="70">
        <v>0</v>
      </c>
      <c r="CR419" s="69">
        <v>0</v>
      </c>
      <c r="CS419" s="70">
        <v>0</v>
      </c>
      <c r="CT419" s="69">
        <v>0</v>
      </c>
      <c r="CU419" s="70">
        <v>0</v>
      </c>
      <c r="CV419" s="69">
        <v>0</v>
      </c>
      <c r="CW419" s="70">
        <v>0</v>
      </c>
      <c r="CX419" s="69">
        <v>0</v>
      </c>
      <c r="CY419" s="70">
        <v>0</v>
      </c>
      <c r="CZ419" s="69">
        <v>0</v>
      </c>
      <c r="DA419" s="70">
        <v>0</v>
      </c>
      <c r="DB419" s="69">
        <v>0</v>
      </c>
      <c r="DC419" s="70">
        <v>0</v>
      </c>
      <c r="DD419" s="69">
        <v>0</v>
      </c>
      <c r="DE419" s="70">
        <v>0</v>
      </c>
      <c r="DF419" s="69">
        <v>0</v>
      </c>
      <c r="DG419" s="70">
        <v>0</v>
      </c>
      <c r="DH419" s="69">
        <v>0</v>
      </c>
      <c r="DI419" s="70">
        <v>0</v>
      </c>
      <c r="DJ419" s="69">
        <v>0</v>
      </c>
      <c r="DK419" s="70">
        <v>0</v>
      </c>
      <c r="DL419" s="69">
        <v>0</v>
      </c>
      <c r="DM419" s="70">
        <v>0</v>
      </c>
      <c r="DN419" s="69">
        <v>0</v>
      </c>
      <c r="DO419" s="70">
        <v>0</v>
      </c>
      <c r="DP419" s="71">
        <v>0</v>
      </c>
      <c r="DQ419" s="3"/>
      <c r="DR419" s="34"/>
      <c r="DS419" s="3"/>
      <c r="DT419" s="68">
        <v>0</v>
      </c>
      <c r="DU419" s="69">
        <v>0</v>
      </c>
      <c r="DV419" s="70">
        <v>0</v>
      </c>
      <c r="DW419" s="69">
        <v>0</v>
      </c>
      <c r="DX419" s="70">
        <v>0</v>
      </c>
      <c r="DY419" s="69">
        <v>0</v>
      </c>
      <c r="DZ419" s="70">
        <v>0</v>
      </c>
      <c r="EA419" s="69">
        <v>0</v>
      </c>
      <c r="EB419" s="70">
        <v>0</v>
      </c>
      <c r="EC419" s="69">
        <v>0</v>
      </c>
      <c r="ED419" s="70">
        <v>0</v>
      </c>
      <c r="EE419" s="69">
        <v>0</v>
      </c>
      <c r="EF419" s="70">
        <v>0</v>
      </c>
      <c r="EG419" s="69">
        <v>0</v>
      </c>
      <c r="EH419" s="70">
        <v>0</v>
      </c>
      <c r="EI419" s="69">
        <v>0</v>
      </c>
      <c r="EJ419" s="70">
        <v>0</v>
      </c>
      <c r="EK419" s="69">
        <v>0</v>
      </c>
      <c r="EL419" s="70">
        <v>0</v>
      </c>
      <c r="EM419" s="69">
        <v>0</v>
      </c>
      <c r="EN419" s="70">
        <v>0</v>
      </c>
      <c r="EO419" s="69">
        <v>0</v>
      </c>
      <c r="EP419" s="70">
        <v>0</v>
      </c>
      <c r="EQ419" s="69">
        <v>0</v>
      </c>
      <c r="ER419" s="70">
        <v>0</v>
      </c>
      <c r="ES419" s="69">
        <v>0</v>
      </c>
      <c r="ET419" s="70">
        <v>0</v>
      </c>
      <c r="EU419" s="69">
        <v>0</v>
      </c>
      <c r="EV419" s="70">
        <v>0</v>
      </c>
      <c r="EW419" s="69">
        <v>0</v>
      </c>
      <c r="EX419" s="70">
        <v>0</v>
      </c>
      <c r="EY419" s="69">
        <v>0</v>
      </c>
      <c r="EZ419" s="70">
        <v>0</v>
      </c>
      <c r="FA419" s="69">
        <v>0</v>
      </c>
      <c r="FB419" s="70">
        <v>0</v>
      </c>
      <c r="FC419" s="71">
        <v>0</v>
      </c>
      <c r="FD419" s="3"/>
      <c r="FE419" s="35"/>
      <c r="FF419" s="3"/>
      <c r="FG419" s="36"/>
      <c r="FI419" s="72" t="b">
        <v>1</v>
      </c>
    </row>
    <row r="420" spans="2:165" hidden="1" outlineLevel="1">
      <c r="B420" s="52">
        <v>401</v>
      </c>
      <c r="C420" s="73" t="s">
        <v>88</v>
      </c>
      <c r="E420" s="54">
        <v>0</v>
      </c>
      <c r="F420" s="55">
        <v>0</v>
      </c>
      <c r="G420" s="56">
        <v>0</v>
      </c>
      <c r="H420" s="55">
        <v>0</v>
      </c>
      <c r="I420" s="56">
        <v>0</v>
      </c>
      <c r="J420" s="55">
        <v>0</v>
      </c>
      <c r="K420" s="56">
        <v>0</v>
      </c>
      <c r="L420" s="55">
        <v>0</v>
      </c>
      <c r="M420" s="56">
        <v>0</v>
      </c>
      <c r="N420" s="55">
        <v>0</v>
      </c>
      <c r="O420" s="56">
        <v>0</v>
      </c>
      <c r="P420" s="55">
        <v>0</v>
      </c>
      <c r="Q420" s="56">
        <v>0</v>
      </c>
      <c r="R420" s="55">
        <v>0</v>
      </c>
      <c r="S420" s="56">
        <v>0</v>
      </c>
      <c r="T420" s="55">
        <v>0</v>
      </c>
      <c r="U420" s="56">
        <v>0</v>
      </c>
      <c r="V420" s="55">
        <v>0</v>
      </c>
      <c r="W420" s="56">
        <v>0</v>
      </c>
      <c r="X420" s="55">
        <v>0</v>
      </c>
      <c r="Y420" s="56">
        <v>0</v>
      </c>
      <c r="Z420" s="55">
        <v>0</v>
      </c>
      <c r="AA420" s="56">
        <v>0</v>
      </c>
      <c r="AB420" s="55">
        <v>0</v>
      </c>
      <c r="AC420" s="56">
        <v>0</v>
      </c>
      <c r="AD420" s="55">
        <v>0</v>
      </c>
      <c r="AE420" s="56">
        <v>0</v>
      </c>
      <c r="AF420" s="55">
        <v>0</v>
      </c>
      <c r="AG420" s="56">
        <v>0</v>
      </c>
      <c r="AH420" s="55">
        <v>0</v>
      </c>
      <c r="AI420" s="56">
        <v>0</v>
      </c>
      <c r="AJ420" s="55">
        <v>0</v>
      </c>
      <c r="AK420" s="56">
        <v>0</v>
      </c>
      <c r="AL420" s="55">
        <v>0</v>
      </c>
      <c r="AM420" s="56">
        <v>0</v>
      </c>
      <c r="AN420" s="57">
        <v>0</v>
      </c>
      <c r="AO420" s="3"/>
      <c r="AP420" s="21"/>
      <c r="AQ420" s="3"/>
      <c r="AR420" s="54">
        <v>0</v>
      </c>
      <c r="AS420" s="55">
        <v>0</v>
      </c>
      <c r="AT420" s="56">
        <v>0</v>
      </c>
      <c r="AU420" s="55">
        <v>0</v>
      </c>
      <c r="AV420" s="56">
        <v>0</v>
      </c>
      <c r="AW420" s="55">
        <v>0</v>
      </c>
      <c r="AX420" s="56">
        <v>0</v>
      </c>
      <c r="AY420" s="55">
        <v>0</v>
      </c>
      <c r="AZ420" s="56">
        <v>0</v>
      </c>
      <c r="BA420" s="55">
        <v>0</v>
      </c>
      <c r="BB420" s="56">
        <v>0</v>
      </c>
      <c r="BC420" s="55">
        <v>0</v>
      </c>
      <c r="BD420" s="56">
        <v>0</v>
      </c>
      <c r="BE420" s="55">
        <v>0</v>
      </c>
      <c r="BF420" s="56">
        <v>0</v>
      </c>
      <c r="BG420" s="55">
        <v>0</v>
      </c>
      <c r="BH420" s="56">
        <v>0</v>
      </c>
      <c r="BI420" s="55">
        <v>0</v>
      </c>
      <c r="BJ420" s="56">
        <v>0</v>
      </c>
      <c r="BK420" s="55">
        <v>0</v>
      </c>
      <c r="BL420" s="56">
        <v>0</v>
      </c>
      <c r="BM420" s="55">
        <v>0</v>
      </c>
      <c r="BN420" s="56">
        <v>0</v>
      </c>
      <c r="BO420" s="55">
        <v>0</v>
      </c>
      <c r="BP420" s="56">
        <v>0</v>
      </c>
      <c r="BQ420" s="55">
        <v>0</v>
      </c>
      <c r="BR420" s="56">
        <v>0</v>
      </c>
      <c r="BS420" s="55">
        <v>0</v>
      </c>
      <c r="BT420" s="56">
        <v>0</v>
      </c>
      <c r="BU420" s="55">
        <v>0</v>
      </c>
      <c r="BV420" s="56">
        <v>0</v>
      </c>
      <c r="BW420" s="55">
        <v>0</v>
      </c>
      <c r="BX420" s="56">
        <v>0</v>
      </c>
      <c r="BY420" s="55">
        <v>0</v>
      </c>
      <c r="BZ420" s="56">
        <v>0</v>
      </c>
      <c r="CA420" s="57">
        <v>0</v>
      </c>
      <c r="CB420" s="3"/>
      <c r="CC420" s="32"/>
      <c r="CD420" s="3"/>
      <c r="CE420" s="33"/>
      <c r="CF420" s="3"/>
      <c r="CG420" s="54">
        <v>0</v>
      </c>
      <c r="CH420" s="55">
        <v>0</v>
      </c>
      <c r="CI420" s="56">
        <v>0</v>
      </c>
      <c r="CJ420" s="55">
        <v>0</v>
      </c>
      <c r="CK420" s="56">
        <v>0</v>
      </c>
      <c r="CL420" s="55">
        <v>0</v>
      </c>
      <c r="CM420" s="56">
        <v>0</v>
      </c>
      <c r="CN420" s="55">
        <v>0</v>
      </c>
      <c r="CO420" s="56">
        <v>0</v>
      </c>
      <c r="CP420" s="55">
        <v>0</v>
      </c>
      <c r="CQ420" s="56">
        <v>0</v>
      </c>
      <c r="CR420" s="55">
        <v>0</v>
      </c>
      <c r="CS420" s="56">
        <v>0</v>
      </c>
      <c r="CT420" s="55">
        <v>0</v>
      </c>
      <c r="CU420" s="56">
        <v>0</v>
      </c>
      <c r="CV420" s="55">
        <v>0</v>
      </c>
      <c r="CW420" s="56">
        <v>0</v>
      </c>
      <c r="CX420" s="55">
        <v>0</v>
      </c>
      <c r="CY420" s="56">
        <v>0</v>
      </c>
      <c r="CZ420" s="55">
        <v>0</v>
      </c>
      <c r="DA420" s="56">
        <v>0</v>
      </c>
      <c r="DB420" s="55">
        <v>0</v>
      </c>
      <c r="DC420" s="56">
        <v>0</v>
      </c>
      <c r="DD420" s="55">
        <v>0</v>
      </c>
      <c r="DE420" s="56">
        <v>0</v>
      </c>
      <c r="DF420" s="55">
        <v>0</v>
      </c>
      <c r="DG420" s="56">
        <v>0</v>
      </c>
      <c r="DH420" s="55">
        <v>0</v>
      </c>
      <c r="DI420" s="56">
        <v>0</v>
      </c>
      <c r="DJ420" s="55">
        <v>0</v>
      </c>
      <c r="DK420" s="56">
        <v>0</v>
      </c>
      <c r="DL420" s="55">
        <v>0</v>
      </c>
      <c r="DM420" s="56">
        <v>0</v>
      </c>
      <c r="DN420" s="55">
        <v>0</v>
      </c>
      <c r="DO420" s="56">
        <v>0</v>
      </c>
      <c r="DP420" s="57">
        <v>0</v>
      </c>
      <c r="DQ420" s="3"/>
      <c r="DR420" s="34"/>
      <c r="DS420" s="3"/>
      <c r="DT420" s="54">
        <v>0</v>
      </c>
      <c r="DU420" s="55">
        <v>0</v>
      </c>
      <c r="DV420" s="56">
        <v>0</v>
      </c>
      <c r="DW420" s="55">
        <v>0</v>
      </c>
      <c r="DX420" s="56">
        <v>0</v>
      </c>
      <c r="DY420" s="55">
        <v>0</v>
      </c>
      <c r="DZ420" s="56">
        <v>0</v>
      </c>
      <c r="EA420" s="55">
        <v>0</v>
      </c>
      <c r="EB420" s="56">
        <v>0</v>
      </c>
      <c r="EC420" s="55">
        <v>0</v>
      </c>
      <c r="ED420" s="56">
        <v>0</v>
      </c>
      <c r="EE420" s="55">
        <v>0</v>
      </c>
      <c r="EF420" s="56">
        <v>0</v>
      </c>
      <c r="EG420" s="55">
        <v>0</v>
      </c>
      <c r="EH420" s="56">
        <v>0</v>
      </c>
      <c r="EI420" s="55">
        <v>0</v>
      </c>
      <c r="EJ420" s="56">
        <v>0</v>
      </c>
      <c r="EK420" s="55">
        <v>0</v>
      </c>
      <c r="EL420" s="56">
        <v>0</v>
      </c>
      <c r="EM420" s="55">
        <v>0</v>
      </c>
      <c r="EN420" s="56">
        <v>0</v>
      </c>
      <c r="EO420" s="55">
        <v>0</v>
      </c>
      <c r="EP420" s="56">
        <v>0</v>
      </c>
      <c r="EQ420" s="55">
        <v>0</v>
      </c>
      <c r="ER420" s="56">
        <v>0</v>
      </c>
      <c r="ES420" s="55">
        <v>0</v>
      </c>
      <c r="ET420" s="56">
        <v>0</v>
      </c>
      <c r="EU420" s="55">
        <v>0</v>
      </c>
      <c r="EV420" s="56">
        <v>0</v>
      </c>
      <c r="EW420" s="55">
        <v>0</v>
      </c>
      <c r="EX420" s="56">
        <v>0</v>
      </c>
      <c r="EY420" s="55">
        <v>0</v>
      </c>
      <c r="EZ420" s="56">
        <v>0</v>
      </c>
      <c r="FA420" s="55">
        <v>0</v>
      </c>
      <c r="FB420" s="56">
        <v>0</v>
      </c>
      <c r="FC420" s="57">
        <v>0</v>
      </c>
      <c r="FD420" s="3"/>
      <c r="FE420" s="35"/>
      <c r="FF420" s="3"/>
      <c r="FG420" s="36"/>
      <c r="FI420" s="58" t="b">
        <v>1</v>
      </c>
    </row>
    <row r="421" spans="2:165" hidden="1" outlineLevel="1">
      <c r="B421" s="45">
        <v>402</v>
      </c>
      <c r="C421" s="74" t="s">
        <v>89</v>
      </c>
      <c r="E421" s="47">
        <v>0</v>
      </c>
      <c r="F421" s="48">
        <v>0</v>
      </c>
      <c r="G421" s="49">
        <v>0</v>
      </c>
      <c r="H421" s="48">
        <v>0</v>
      </c>
      <c r="I421" s="49">
        <v>0</v>
      </c>
      <c r="J421" s="48">
        <v>0</v>
      </c>
      <c r="K421" s="49">
        <v>0</v>
      </c>
      <c r="L421" s="48">
        <v>0</v>
      </c>
      <c r="M421" s="49">
        <v>0</v>
      </c>
      <c r="N421" s="48">
        <v>0</v>
      </c>
      <c r="O421" s="49">
        <v>0</v>
      </c>
      <c r="P421" s="48">
        <v>0</v>
      </c>
      <c r="Q421" s="49">
        <v>0</v>
      </c>
      <c r="R421" s="48">
        <v>0</v>
      </c>
      <c r="S421" s="49">
        <v>0</v>
      </c>
      <c r="T421" s="48">
        <v>0</v>
      </c>
      <c r="U421" s="49">
        <v>0</v>
      </c>
      <c r="V421" s="48">
        <v>0</v>
      </c>
      <c r="W421" s="49">
        <v>0</v>
      </c>
      <c r="X421" s="48">
        <v>0</v>
      </c>
      <c r="Y421" s="49">
        <v>0</v>
      </c>
      <c r="Z421" s="48">
        <v>0</v>
      </c>
      <c r="AA421" s="49">
        <v>0</v>
      </c>
      <c r="AB421" s="48">
        <v>0</v>
      </c>
      <c r="AC421" s="49">
        <v>0</v>
      </c>
      <c r="AD421" s="48">
        <v>0</v>
      </c>
      <c r="AE421" s="49">
        <v>0</v>
      </c>
      <c r="AF421" s="48">
        <v>0</v>
      </c>
      <c r="AG421" s="49">
        <v>0</v>
      </c>
      <c r="AH421" s="48">
        <v>0</v>
      </c>
      <c r="AI421" s="49">
        <v>0</v>
      </c>
      <c r="AJ421" s="48">
        <v>0</v>
      </c>
      <c r="AK421" s="49">
        <v>0</v>
      </c>
      <c r="AL421" s="48">
        <v>0</v>
      </c>
      <c r="AM421" s="49">
        <v>0</v>
      </c>
      <c r="AN421" s="50">
        <v>0</v>
      </c>
      <c r="AO421" s="3"/>
      <c r="AP421" s="21"/>
      <c r="AQ421" s="3"/>
      <c r="AR421" s="47">
        <v>0</v>
      </c>
      <c r="AS421" s="48">
        <v>0</v>
      </c>
      <c r="AT421" s="49">
        <v>0</v>
      </c>
      <c r="AU421" s="48">
        <v>0</v>
      </c>
      <c r="AV421" s="49">
        <v>0</v>
      </c>
      <c r="AW421" s="48">
        <v>0</v>
      </c>
      <c r="AX421" s="49">
        <v>0</v>
      </c>
      <c r="AY421" s="48">
        <v>0</v>
      </c>
      <c r="AZ421" s="49">
        <v>0</v>
      </c>
      <c r="BA421" s="48">
        <v>0</v>
      </c>
      <c r="BB421" s="49">
        <v>0</v>
      </c>
      <c r="BC421" s="48">
        <v>0</v>
      </c>
      <c r="BD421" s="49">
        <v>0</v>
      </c>
      <c r="BE421" s="48">
        <v>0</v>
      </c>
      <c r="BF421" s="49">
        <v>0</v>
      </c>
      <c r="BG421" s="48">
        <v>0</v>
      </c>
      <c r="BH421" s="49">
        <v>0</v>
      </c>
      <c r="BI421" s="48">
        <v>0</v>
      </c>
      <c r="BJ421" s="49">
        <v>0</v>
      </c>
      <c r="BK421" s="48">
        <v>0</v>
      </c>
      <c r="BL421" s="49">
        <v>0</v>
      </c>
      <c r="BM421" s="48">
        <v>0</v>
      </c>
      <c r="BN421" s="49">
        <v>0</v>
      </c>
      <c r="BO421" s="48">
        <v>0</v>
      </c>
      <c r="BP421" s="49">
        <v>0</v>
      </c>
      <c r="BQ421" s="48">
        <v>0</v>
      </c>
      <c r="BR421" s="49">
        <v>0</v>
      </c>
      <c r="BS421" s="48">
        <v>0</v>
      </c>
      <c r="BT421" s="49">
        <v>0</v>
      </c>
      <c r="BU421" s="48">
        <v>0</v>
      </c>
      <c r="BV421" s="49">
        <v>0</v>
      </c>
      <c r="BW421" s="48">
        <v>0</v>
      </c>
      <c r="BX421" s="49">
        <v>0</v>
      </c>
      <c r="BY421" s="48">
        <v>0</v>
      </c>
      <c r="BZ421" s="49">
        <v>0</v>
      </c>
      <c r="CA421" s="50">
        <v>0</v>
      </c>
      <c r="CB421" s="3"/>
      <c r="CC421" s="32"/>
      <c r="CD421" s="3"/>
      <c r="CE421" s="33"/>
      <c r="CF421" s="3"/>
      <c r="CG421" s="47">
        <v>0</v>
      </c>
      <c r="CH421" s="48">
        <v>0</v>
      </c>
      <c r="CI421" s="49">
        <v>0</v>
      </c>
      <c r="CJ421" s="48">
        <v>0</v>
      </c>
      <c r="CK421" s="49">
        <v>0</v>
      </c>
      <c r="CL421" s="48">
        <v>0</v>
      </c>
      <c r="CM421" s="49">
        <v>0</v>
      </c>
      <c r="CN421" s="48">
        <v>0</v>
      </c>
      <c r="CO421" s="49">
        <v>0</v>
      </c>
      <c r="CP421" s="48">
        <v>0</v>
      </c>
      <c r="CQ421" s="49">
        <v>0</v>
      </c>
      <c r="CR421" s="48">
        <v>0</v>
      </c>
      <c r="CS421" s="49">
        <v>0</v>
      </c>
      <c r="CT421" s="48">
        <v>0</v>
      </c>
      <c r="CU421" s="49">
        <v>0</v>
      </c>
      <c r="CV421" s="48">
        <v>0</v>
      </c>
      <c r="CW421" s="49">
        <v>0</v>
      </c>
      <c r="CX421" s="48">
        <v>0</v>
      </c>
      <c r="CY421" s="49">
        <v>0</v>
      </c>
      <c r="CZ421" s="48">
        <v>0</v>
      </c>
      <c r="DA421" s="49">
        <v>0</v>
      </c>
      <c r="DB421" s="48">
        <v>0</v>
      </c>
      <c r="DC421" s="49">
        <v>0</v>
      </c>
      <c r="DD421" s="48">
        <v>0</v>
      </c>
      <c r="DE421" s="49">
        <v>0</v>
      </c>
      <c r="DF421" s="48">
        <v>0</v>
      </c>
      <c r="DG421" s="49">
        <v>0</v>
      </c>
      <c r="DH421" s="48">
        <v>0</v>
      </c>
      <c r="DI421" s="49">
        <v>0</v>
      </c>
      <c r="DJ421" s="48">
        <v>0</v>
      </c>
      <c r="DK421" s="49">
        <v>0</v>
      </c>
      <c r="DL421" s="48">
        <v>0</v>
      </c>
      <c r="DM421" s="49">
        <v>0</v>
      </c>
      <c r="DN421" s="48">
        <v>0</v>
      </c>
      <c r="DO421" s="49">
        <v>0</v>
      </c>
      <c r="DP421" s="50">
        <v>0</v>
      </c>
      <c r="DQ421" s="3"/>
      <c r="DR421" s="34"/>
      <c r="DS421" s="3"/>
      <c r="DT421" s="47">
        <v>0</v>
      </c>
      <c r="DU421" s="48">
        <v>0</v>
      </c>
      <c r="DV421" s="49">
        <v>0</v>
      </c>
      <c r="DW421" s="48">
        <v>0</v>
      </c>
      <c r="DX421" s="49">
        <v>0</v>
      </c>
      <c r="DY421" s="48">
        <v>0</v>
      </c>
      <c r="DZ421" s="49">
        <v>0</v>
      </c>
      <c r="EA421" s="48">
        <v>0</v>
      </c>
      <c r="EB421" s="49">
        <v>0</v>
      </c>
      <c r="EC421" s="48">
        <v>0</v>
      </c>
      <c r="ED421" s="49">
        <v>0</v>
      </c>
      <c r="EE421" s="48">
        <v>0</v>
      </c>
      <c r="EF421" s="49">
        <v>0</v>
      </c>
      <c r="EG421" s="48">
        <v>0</v>
      </c>
      <c r="EH421" s="49">
        <v>0</v>
      </c>
      <c r="EI421" s="48">
        <v>0</v>
      </c>
      <c r="EJ421" s="49">
        <v>0</v>
      </c>
      <c r="EK421" s="48">
        <v>0</v>
      </c>
      <c r="EL421" s="49">
        <v>0</v>
      </c>
      <c r="EM421" s="48">
        <v>0</v>
      </c>
      <c r="EN421" s="49">
        <v>0</v>
      </c>
      <c r="EO421" s="48">
        <v>0</v>
      </c>
      <c r="EP421" s="49">
        <v>0</v>
      </c>
      <c r="EQ421" s="48">
        <v>0</v>
      </c>
      <c r="ER421" s="49">
        <v>0</v>
      </c>
      <c r="ES421" s="48">
        <v>0</v>
      </c>
      <c r="ET421" s="49">
        <v>0</v>
      </c>
      <c r="EU421" s="48">
        <v>0</v>
      </c>
      <c r="EV421" s="49">
        <v>0</v>
      </c>
      <c r="EW421" s="48">
        <v>0</v>
      </c>
      <c r="EX421" s="49">
        <v>0</v>
      </c>
      <c r="EY421" s="48">
        <v>0</v>
      </c>
      <c r="EZ421" s="49">
        <v>0</v>
      </c>
      <c r="FA421" s="48">
        <v>0</v>
      </c>
      <c r="FB421" s="49">
        <v>0</v>
      </c>
      <c r="FC421" s="50">
        <v>0</v>
      </c>
      <c r="FD421" s="3"/>
      <c r="FE421" s="35"/>
      <c r="FF421" s="3"/>
      <c r="FG421" s="36"/>
      <c r="FI421" s="51" t="b">
        <v>1</v>
      </c>
    </row>
    <row r="422" spans="2:165" hidden="1" outlineLevel="1">
      <c r="B422" s="52">
        <v>403</v>
      </c>
      <c r="C422" s="73" t="s">
        <v>90</v>
      </c>
      <c r="E422" s="54">
        <v>0</v>
      </c>
      <c r="F422" s="55">
        <v>0</v>
      </c>
      <c r="G422" s="56">
        <v>0</v>
      </c>
      <c r="H422" s="55">
        <v>0</v>
      </c>
      <c r="I422" s="56">
        <v>0</v>
      </c>
      <c r="J422" s="55">
        <v>0</v>
      </c>
      <c r="K422" s="56">
        <v>0</v>
      </c>
      <c r="L422" s="55">
        <v>0</v>
      </c>
      <c r="M422" s="56">
        <v>0</v>
      </c>
      <c r="N422" s="55">
        <v>0</v>
      </c>
      <c r="O422" s="56">
        <v>0</v>
      </c>
      <c r="P422" s="55">
        <v>0</v>
      </c>
      <c r="Q422" s="56">
        <v>0</v>
      </c>
      <c r="R422" s="55">
        <v>0</v>
      </c>
      <c r="S422" s="56">
        <v>0</v>
      </c>
      <c r="T422" s="55">
        <v>0</v>
      </c>
      <c r="U422" s="56">
        <v>0</v>
      </c>
      <c r="V422" s="55">
        <v>0</v>
      </c>
      <c r="W422" s="56">
        <v>0</v>
      </c>
      <c r="X422" s="55">
        <v>0</v>
      </c>
      <c r="Y422" s="56">
        <v>0</v>
      </c>
      <c r="Z422" s="55">
        <v>0</v>
      </c>
      <c r="AA422" s="56">
        <v>0</v>
      </c>
      <c r="AB422" s="55">
        <v>0</v>
      </c>
      <c r="AC422" s="56">
        <v>0</v>
      </c>
      <c r="AD422" s="55">
        <v>0</v>
      </c>
      <c r="AE422" s="56">
        <v>0</v>
      </c>
      <c r="AF422" s="55">
        <v>0</v>
      </c>
      <c r="AG422" s="56">
        <v>0</v>
      </c>
      <c r="AH422" s="55">
        <v>0</v>
      </c>
      <c r="AI422" s="56">
        <v>0</v>
      </c>
      <c r="AJ422" s="55">
        <v>0</v>
      </c>
      <c r="AK422" s="56">
        <v>0</v>
      </c>
      <c r="AL422" s="55">
        <v>0</v>
      </c>
      <c r="AM422" s="56">
        <v>0</v>
      </c>
      <c r="AN422" s="57">
        <v>0</v>
      </c>
      <c r="AO422" s="3"/>
      <c r="AP422" s="21"/>
      <c r="AQ422" s="3"/>
      <c r="AR422" s="54">
        <v>0</v>
      </c>
      <c r="AS422" s="55">
        <v>0</v>
      </c>
      <c r="AT422" s="56">
        <v>0</v>
      </c>
      <c r="AU422" s="55">
        <v>0</v>
      </c>
      <c r="AV422" s="56">
        <v>0</v>
      </c>
      <c r="AW422" s="55">
        <v>0</v>
      </c>
      <c r="AX422" s="56">
        <v>0</v>
      </c>
      <c r="AY422" s="55">
        <v>0</v>
      </c>
      <c r="AZ422" s="56">
        <v>0</v>
      </c>
      <c r="BA422" s="55">
        <v>0</v>
      </c>
      <c r="BB422" s="56">
        <v>0</v>
      </c>
      <c r="BC422" s="55">
        <v>0</v>
      </c>
      <c r="BD422" s="56">
        <v>0</v>
      </c>
      <c r="BE422" s="55">
        <v>0</v>
      </c>
      <c r="BF422" s="56">
        <v>0</v>
      </c>
      <c r="BG422" s="55">
        <v>0</v>
      </c>
      <c r="BH422" s="56">
        <v>0</v>
      </c>
      <c r="BI422" s="55">
        <v>0</v>
      </c>
      <c r="BJ422" s="56">
        <v>0</v>
      </c>
      <c r="BK422" s="55">
        <v>0</v>
      </c>
      <c r="BL422" s="56">
        <v>0</v>
      </c>
      <c r="BM422" s="55">
        <v>0</v>
      </c>
      <c r="BN422" s="56">
        <v>0</v>
      </c>
      <c r="BO422" s="55">
        <v>0</v>
      </c>
      <c r="BP422" s="56">
        <v>0</v>
      </c>
      <c r="BQ422" s="55">
        <v>0</v>
      </c>
      <c r="BR422" s="56">
        <v>0</v>
      </c>
      <c r="BS422" s="55">
        <v>0</v>
      </c>
      <c r="BT422" s="56">
        <v>0</v>
      </c>
      <c r="BU422" s="55">
        <v>0</v>
      </c>
      <c r="BV422" s="56">
        <v>0</v>
      </c>
      <c r="BW422" s="55">
        <v>0</v>
      </c>
      <c r="BX422" s="56">
        <v>0</v>
      </c>
      <c r="BY422" s="55">
        <v>0</v>
      </c>
      <c r="BZ422" s="56">
        <v>0</v>
      </c>
      <c r="CA422" s="57">
        <v>0</v>
      </c>
      <c r="CB422" s="3"/>
      <c r="CC422" s="32"/>
      <c r="CD422" s="3"/>
      <c r="CE422" s="33"/>
      <c r="CF422" s="3"/>
      <c r="CG422" s="54">
        <v>0</v>
      </c>
      <c r="CH422" s="55">
        <v>0</v>
      </c>
      <c r="CI422" s="56">
        <v>0</v>
      </c>
      <c r="CJ422" s="55">
        <v>0</v>
      </c>
      <c r="CK422" s="56">
        <v>0</v>
      </c>
      <c r="CL422" s="55">
        <v>0</v>
      </c>
      <c r="CM422" s="56">
        <v>0</v>
      </c>
      <c r="CN422" s="55">
        <v>0</v>
      </c>
      <c r="CO422" s="56">
        <v>0</v>
      </c>
      <c r="CP422" s="55">
        <v>0</v>
      </c>
      <c r="CQ422" s="56">
        <v>0</v>
      </c>
      <c r="CR422" s="55">
        <v>0</v>
      </c>
      <c r="CS422" s="56">
        <v>0</v>
      </c>
      <c r="CT422" s="55">
        <v>0</v>
      </c>
      <c r="CU422" s="56">
        <v>0</v>
      </c>
      <c r="CV422" s="55">
        <v>0</v>
      </c>
      <c r="CW422" s="56">
        <v>0</v>
      </c>
      <c r="CX422" s="55">
        <v>0</v>
      </c>
      <c r="CY422" s="56">
        <v>0</v>
      </c>
      <c r="CZ422" s="55">
        <v>0</v>
      </c>
      <c r="DA422" s="56">
        <v>0</v>
      </c>
      <c r="DB422" s="55">
        <v>0</v>
      </c>
      <c r="DC422" s="56">
        <v>0</v>
      </c>
      <c r="DD422" s="55">
        <v>0</v>
      </c>
      <c r="DE422" s="56">
        <v>0</v>
      </c>
      <c r="DF422" s="55">
        <v>0</v>
      </c>
      <c r="DG422" s="56">
        <v>0</v>
      </c>
      <c r="DH422" s="55">
        <v>0</v>
      </c>
      <c r="DI422" s="56">
        <v>0</v>
      </c>
      <c r="DJ422" s="55">
        <v>0</v>
      </c>
      <c r="DK422" s="56">
        <v>0</v>
      </c>
      <c r="DL422" s="55">
        <v>0</v>
      </c>
      <c r="DM422" s="56">
        <v>0</v>
      </c>
      <c r="DN422" s="55">
        <v>0</v>
      </c>
      <c r="DO422" s="56">
        <v>0</v>
      </c>
      <c r="DP422" s="57">
        <v>0</v>
      </c>
      <c r="DQ422" s="3"/>
      <c r="DR422" s="34"/>
      <c r="DS422" s="3"/>
      <c r="DT422" s="54">
        <v>0</v>
      </c>
      <c r="DU422" s="55">
        <v>0</v>
      </c>
      <c r="DV422" s="56">
        <v>0</v>
      </c>
      <c r="DW422" s="55">
        <v>0</v>
      </c>
      <c r="DX422" s="56">
        <v>0</v>
      </c>
      <c r="DY422" s="55">
        <v>0</v>
      </c>
      <c r="DZ422" s="56">
        <v>0</v>
      </c>
      <c r="EA422" s="55">
        <v>0</v>
      </c>
      <c r="EB422" s="56">
        <v>0</v>
      </c>
      <c r="EC422" s="55">
        <v>0</v>
      </c>
      <c r="ED422" s="56">
        <v>0</v>
      </c>
      <c r="EE422" s="55">
        <v>0</v>
      </c>
      <c r="EF422" s="56">
        <v>0</v>
      </c>
      <c r="EG422" s="55">
        <v>0</v>
      </c>
      <c r="EH422" s="56">
        <v>0</v>
      </c>
      <c r="EI422" s="55">
        <v>0</v>
      </c>
      <c r="EJ422" s="56">
        <v>0</v>
      </c>
      <c r="EK422" s="55">
        <v>0</v>
      </c>
      <c r="EL422" s="56">
        <v>0</v>
      </c>
      <c r="EM422" s="55">
        <v>0</v>
      </c>
      <c r="EN422" s="56">
        <v>0</v>
      </c>
      <c r="EO422" s="55">
        <v>0</v>
      </c>
      <c r="EP422" s="56">
        <v>0</v>
      </c>
      <c r="EQ422" s="55">
        <v>0</v>
      </c>
      <c r="ER422" s="56">
        <v>0</v>
      </c>
      <c r="ES422" s="55">
        <v>0</v>
      </c>
      <c r="ET422" s="56">
        <v>0</v>
      </c>
      <c r="EU422" s="55">
        <v>0</v>
      </c>
      <c r="EV422" s="56">
        <v>0</v>
      </c>
      <c r="EW422" s="55">
        <v>0</v>
      </c>
      <c r="EX422" s="56">
        <v>0</v>
      </c>
      <c r="EY422" s="55">
        <v>0</v>
      </c>
      <c r="EZ422" s="56">
        <v>0</v>
      </c>
      <c r="FA422" s="55">
        <v>0</v>
      </c>
      <c r="FB422" s="56">
        <v>0</v>
      </c>
      <c r="FC422" s="57">
        <v>0</v>
      </c>
      <c r="FD422" s="3"/>
      <c r="FE422" s="35"/>
      <c r="FF422" s="3"/>
      <c r="FG422" s="36"/>
      <c r="FI422" s="58" t="b">
        <v>1</v>
      </c>
    </row>
    <row r="423" spans="2:165" hidden="1" outlineLevel="1">
      <c r="B423" s="75">
        <v>404</v>
      </c>
      <c r="C423" s="76" t="s">
        <v>91</v>
      </c>
      <c r="E423" s="77">
        <v>0</v>
      </c>
      <c r="F423" s="78">
        <v>0</v>
      </c>
      <c r="G423" s="79">
        <v>0</v>
      </c>
      <c r="H423" s="78">
        <v>0</v>
      </c>
      <c r="I423" s="79">
        <v>0</v>
      </c>
      <c r="J423" s="78">
        <v>0</v>
      </c>
      <c r="K423" s="79">
        <v>0</v>
      </c>
      <c r="L423" s="78">
        <v>0</v>
      </c>
      <c r="M423" s="79">
        <v>0</v>
      </c>
      <c r="N423" s="78">
        <v>0</v>
      </c>
      <c r="O423" s="79">
        <v>0</v>
      </c>
      <c r="P423" s="78">
        <v>0</v>
      </c>
      <c r="Q423" s="79">
        <v>0</v>
      </c>
      <c r="R423" s="78">
        <v>0</v>
      </c>
      <c r="S423" s="79">
        <v>0</v>
      </c>
      <c r="T423" s="78">
        <v>0</v>
      </c>
      <c r="U423" s="79">
        <v>0</v>
      </c>
      <c r="V423" s="78">
        <v>0</v>
      </c>
      <c r="W423" s="79">
        <v>0</v>
      </c>
      <c r="X423" s="78">
        <v>0</v>
      </c>
      <c r="Y423" s="79">
        <v>0</v>
      </c>
      <c r="Z423" s="78">
        <v>0</v>
      </c>
      <c r="AA423" s="79">
        <v>0</v>
      </c>
      <c r="AB423" s="78">
        <v>0</v>
      </c>
      <c r="AC423" s="79">
        <v>0</v>
      </c>
      <c r="AD423" s="78">
        <v>0</v>
      </c>
      <c r="AE423" s="79">
        <v>0</v>
      </c>
      <c r="AF423" s="78">
        <v>0</v>
      </c>
      <c r="AG423" s="79">
        <v>0</v>
      </c>
      <c r="AH423" s="78">
        <v>0</v>
      </c>
      <c r="AI423" s="79">
        <v>0</v>
      </c>
      <c r="AJ423" s="78">
        <v>0</v>
      </c>
      <c r="AK423" s="79">
        <v>0</v>
      </c>
      <c r="AL423" s="78">
        <v>0</v>
      </c>
      <c r="AM423" s="79">
        <v>0</v>
      </c>
      <c r="AN423" s="80">
        <v>0</v>
      </c>
      <c r="AO423" s="3"/>
      <c r="AP423" s="21"/>
      <c r="AQ423" s="3"/>
      <c r="AR423" s="77">
        <v>0</v>
      </c>
      <c r="AS423" s="78">
        <v>0</v>
      </c>
      <c r="AT423" s="79">
        <v>0</v>
      </c>
      <c r="AU423" s="78">
        <v>0</v>
      </c>
      <c r="AV423" s="79">
        <v>0</v>
      </c>
      <c r="AW423" s="78">
        <v>0</v>
      </c>
      <c r="AX423" s="79">
        <v>0</v>
      </c>
      <c r="AY423" s="78">
        <v>0</v>
      </c>
      <c r="AZ423" s="79">
        <v>0</v>
      </c>
      <c r="BA423" s="78">
        <v>0</v>
      </c>
      <c r="BB423" s="79">
        <v>0</v>
      </c>
      <c r="BC423" s="78">
        <v>0</v>
      </c>
      <c r="BD423" s="79">
        <v>0</v>
      </c>
      <c r="BE423" s="78">
        <v>0</v>
      </c>
      <c r="BF423" s="79">
        <v>0</v>
      </c>
      <c r="BG423" s="78">
        <v>0</v>
      </c>
      <c r="BH423" s="79">
        <v>0</v>
      </c>
      <c r="BI423" s="78">
        <v>0</v>
      </c>
      <c r="BJ423" s="79">
        <v>0</v>
      </c>
      <c r="BK423" s="78">
        <v>0</v>
      </c>
      <c r="BL423" s="79">
        <v>0</v>
      </c>
      <c r="BM423" s="78">
        <v>0</v>
      </c>
      <c r="BN423" s="79">
        <v>0</v>
      </c>
      <c r="BO423" s="78">
        <v>0</v>
      </c>
      <c r="BP423" s="79">
        <v>0</v>
      </c>
      <c r="BQ423" s="78">
        <v>0</v>
      </c>
      <c r="BR423" s="79">
        <v>0</v>
      </c>
      <c r="BS423" s="78">
        <v>0</v>
      </c>
      <c r="BT423" s="79">
        <v>0</v>
      </c>
      <c r="BU423" s="78">
        <v>0</v>
      </c>
      <c r="BV423" s="79">
        <v>0</v>
      </c>
      <c r="BW423" s="78">
        <v>0</v>
      </c>
      <c r="BX423" s="79">
        <v>0</v>
      </c>
      <c r="BY423" s="78">
        <v>0</v>
      </c>
      <c r="BZ423" s="79">
        <v>0</v>
      </c>
      <c r="CA423" s="80">
        <v>0</v>
      </c>
      <c r="CB423" s="3"/>
      <c r="CC423" s="32"/>
      <c r="CD423" s="3"/>
      <c r="CE423" s="33"/>
      <c r="CF423" s="3"/>
      <c r="CG423" s="77">
        <v>0</v>
      </c>
      <c r="CH423" s="78">
        <v>0</v>
      </c>
      <c r="CI423" s="79">
        <v>0</v>
      </c>
      <c r="CJ423" s="78">
        <v>0</v>
      </c>
      <c r="CK423" s="79">
        <v>0</v>
      </c>
      <c r="CL423" s="78">
        <v>0</v>
      </c>
      <c r="CM423" s="79">
        <v>0</v>
      </c>
      <c r="CN423" s="78">
        <v>0</v>
      </c>
      <c r="CO423" s="79">
        <v>0</v>
      </c>
      <c r="CP423" s="78">
        <v>0</v>
      </c>
      <c r="CQ423" s="79">
        <v>0</v>
      </c>
      <c r="CR423" s="78">
        <v>0</v>
      </c>
      <c r="CS423" s="79">
        <v>0</v>
      </c>
      <c r="CT423" s="78">
        <v>0</v>
      </c>
      <c r="CU423" s="79">
        <v>0</v>
      </c>
      <c r="CV423" s="78">
        <v>0</v>
      </c>
      <c r="CW423" s="79">
        <v>0</v>
      </c>
      <c r="CX423" s="78">
        <v>0</v>
      </c>
      <c r="CY423" s="79">
        <v>0</v>
      </c>
      <c r="CZ423" s="78">
        <v>0</v>
      </c>
      <c r="DA423" s="79">
        <v>0</v>
      </c>
      <c r="DB423" s="78">
        <v>0</v>
      </c>
      <c r="DC423" s="79">
        <v>0</v>
      </c>
      <c r="DD423" s="78">
        <v>0</v>
      </c>
      <c r="DE423" s="79">
        <v>0</v>
      </c>
      <c r="DF423" s="78">
        <v>0</v>
      </c>
      <c r="DG423" s="79">
        <v>0</v>
      </c>
      <c r="DH423" s="78">
        <v>0</v>
      </c>
      <c r="DI423" s="79">
        <v>0</v>
      </c>
      <c r="DJ423" s="78">
        <v>0</v>
      </c>
      <c r="DK423" s="79">
        <v>0</v>
      </c>
      <c r="DL423" s="78">
        <v>0</v>
      </c>
      <c r="DM423" s="79">
        <v>0</v>
      </c>
      <c r="DN423" s="78">
        <v>0</v>
      </c>
      <c r="DO423" s="79">
        <v>0</v>
      </c>
      <c r="DP423" s="80">
        <v>0</v>
      </c>
      <c r="DQ423" s="3"/>
      <c r="DR423" s="34"/>
      <c r="DS423" s="3"/>
      <c r="DT423" s="77">
        <v>0</v>
      </c>
      <c r="DU423" s="78">
        <v>0</v>
      </c>
      <c r="DV423" s="79">
        <v>0</v>
      </c>
      <c r="DW423" s="78">
        <v>0</v>
      </c>
      <c r="DX423" s="79">
        <v>0</v>
      </c>
      <c r="DY423" s="78">
        <v>0</v>
      </c>
      <c r="DZ423" s="79">
        <v>0</v>
      </c>
      <c r="EA423" s="78">
        <v>0</v>
      </c>
      <c r="EB423" s="79">
        <v>0</v>
      </c>
      <c r="EC423" s="78">
        <v>0</v>
      </c>
      <c r="ED423" s="79">
        <v>0</v>
      </c>
      <c r="EE423" s="78">
        <v>0</v>
      </c>
      <c r="EF423" s="79">
        <v>0</v>
      </c>
      <c r="EG423" s="78">
        <v>0</v>
      </c>
      <c r="EH423" s="79">
        <v>0</v>
      </c>
      <c r="EI423" s="78">
        <v>0</v>
      </c>
      <c r="EJ423" s="79">
        <v>0</v>
      </c>
      <c r="EK423" s="78">
        <v>0</v>
      </c>
      <c r="EL423" s="79">
        <v>0</v>
      </c>
      <c r="EM423" s="78">
        <v>0</v>
      </c>
      <c r="EN423" s="79">
        <v>0</v>
      </c>
      <c r="EO423" s="78">
        <v>0</v>
      </c>
      <c r="EP423" s="79">
        <v>0</v>
      </c>
      <c r="EQ423" s="78">
        <v>0</v>
      </c>
      <c r="ER423" s="79">
        <v>0</v>
      </c>
      <c r="ES423" s="78">
        <v>0</v>
      </c>
      <c r="ET423" s="79">
        <v>0</v>
      </c>
      <c r="EU423" s="78">
        <v>0</v>
      </c>
      <c r="EV423" s="79">
        <v>0</v>
      </c>
      <c r="EW423" s="78">
        <v>0</v>
      </c>
      <c r="EX423" s="79">
        <v>0</v>
      </c>
      <c r="EY423" s="78">
        <v>0</v>
      </c>
      <c r="EZ423" s="79">
        <v>0</v>
      </c>
      <c r="FA423" s="78">
        <v>0</v>
      </c>
      <c r="FB423" s="79">
        <v>0</v>
      </c>
      <c r="FC423" s="80">
        <v>0</v>
      </c>
      <c r="FD423" s="3"/>
      <c r="FE423" s="35"/>
      <c r="FF423" s="3"/>
      <c r="FG423" s="36"/>
      <c r="FI423" s="81" t="b">
        <v>1</v>
      </c>
    </row>
    <row r="424" spans="2:165" hidden="1" outlineLevel="1">
      <c r="B424" s="38">
        <v>405</v>
      </c>
      <c r="C424" s="82" t="s">
        <v>92</v>
      </c>
      <c r="E424" s="40">
        <v>0</v>
      </c>
      <c r="F424" s="41">
        <v>0</v>
      </c>
      <c r="G424" s="42">
        <v>0</v>
      </c>
      <c r="H424" s="41">
        <v>0</v>
      </c>
      <c r="I424" s="42">
        <v>0</v>
      </c>
      <c r="J424" s="41">
        <v>0</v>
      </c>
      <c r="K424" s="42">
        <v>0</v>
      </c>
      <c r="L424" s="41">
        <v>0</v>
      </c>
      <c r="M424" s="42">
        <v>0</v>
      </c>
      <c r="N424" s="41">
        <v>0</v>
      </c>
      <c r="O424" s="42">
        <v>0</v>
      </c>
      <c r="P424" s="41">
        <v>0</v>
      </c>
      <c r="Q424" s="42">
        <v>0</v>
      </c>
      <c r="R424" s="41">
        <v>0</v>
      </c>
      <c r="S424" s="42">
        <v>0</v>
      </c>
      <c r="T424" s="41">
        <v>0</v>
      </c>
      <c r="U424" s="42">
        <v>0</v>
      </c>
      <c r="V424" s="41">
        <v>0</v>
      </c>
      <c r="W424" s="42">
        <v>0</v>
      </c>
      <c r="X424" s="41">
        <v>0</v>
      </c>
      <c r="Y424" s="42">
        <v>0</v>
      </c>
      <c r="Z424" s="41">
        <v>0</v>
      </c>
      <c r="AA424" s="42">
        <v>0</v>
      </c>
      <c r="AB424" s="41">
        <v>0</v>
      </c>
      <c r="AC424" s="42">
        <v>0</v>
      </c>
      <c r="AD424" s="41">
        <v>0</v>
      </c>
      <c r="AE424" s="42">
        <v>0</v>
      </c>
      <c r="AF424" s="41">
        <v>0</v>
      </c>
      <c r="AG424" s="42">
        <v>0</v>
      </c>
      <c r="AH424" s="41">
        <v>0</v>
      </c>
      <c r="AI424" s="42">
        <v>0</v>
      </c>
      <c r="AJ424" s="41">
        <v>0</v>
      </c>
      <c r="AK424" s="42">
        <v>0</v>
      </c>
      <c r="AL424" s="41">
        <v>0</v>
      </c>
      <c r="AM424" s="42">
        <v>0</v>
      </c>
      <c r="AN424" s="43">
        <v>0</v>
      </c>
      <c r="AO424" s="3"/>
      <c r="AP424" s="21"/>
      <c r="AQ424" s="3"/>
      <c r="AR424" s="40">
        <v>0</v>
      </c>
      <c r="AS424" s="41">
        <v>0</v>
      </c>
      <c r="AT424" s="42">
        <v>0</v>
      </c>
      <c r="AU424" s="41">
        <v>0</v>
      </c>
      <c r="AV424" s="42">
        <v>0</v>
      </c>
      <c r="AW424" s="41">
        <v>0</v>
      </c>
      <c r="AX424" s="42">
        <v>0</v>
      </c>
      <c r="AY424" s="41">
        <v>0</v>
      </c>
      <c r="AZ424" s="42">
        <v>0</v>
      </c>
      <c r="BA424" s="41">
        <v>0</v>
      </c>
      <c r="BB424" s="42">
        <v>0</v>
      </c>
      <c r="BC424" s="41">
        <v>0</v>
      </c>
      <c r="BD424" s="42">
        <v>0</v>
      </c>
      <c r="BE424" s="41">
        <v>0</v>
      </c>
      <c r="BF424" s="42">
        <v>0</v>
      </c>
      <c r="BG424" s="41">
        <v>0</v>
      </c>
      <c r="BH424" s="42">
        <v>0</v>
      </c>
      <c r="BI424" s="41">
        <v>0</v>
      </c>
      <c r="BJ424" s="42">
        <v>0</v>
      </c>
      <c r="BK424" s="41">
        <v>0</v>
      </c>
      <c r="BL424" s="42">
        <v>0</v>
      </c>
      <c r="BM424" s="41">
        <v>0</v>
      </c>
      <c r="BN424" s="42">
        <v>0</v>
      </c>
      <c r="BO424" s="41">
        <v>0</v>
      </c>
      <c r="BP424" s="42">
        <v>0</v>
      </c>
      <c r="BQ424" s="41">
        <v>0</v>
      </c>
      <c r="BR424" s="42">
        <v>0</v>
      </c>
      <c r="BS424" s="41">
        <v>0</v>
      </c>
      <c r="BT424" s="42">
        <v>0</v>
      </c>
      <c r="BU424" s="41">
        <v>0</v>
      </c>
      <c r="BV424" s="42">
        <v>0</v>
      </c>
      <c r="BW424" s="41">
        <v>0</v>
      </c>
      <c r="BX424" s="42">
        <v>0</v>
      </c>
      <c r="BY424" s="41">
        <v>0</v>
      </c>
      <c r="BZ424" s="42">
        <v>0</v>
      </c>
      <c r="CA424" s="43">
        <v>0</v>
      </c>
      <c r="CB424" s="3"/>
      <c r="CC424" s="32"/>
      <c r="CD424" s="3"/>
      <c r="CE424" s="33"/>
      <c r="CF424" s="3"/>
      <c r="CG424" s="40">
        <v>0</v>
      </c>
      <c r="CH424" s="41">
        <v>0</v>
      </c>
      <c r="CI424" s="42">
        <v>0</v>
      </c>
      <c r="CJ424" s="41">
        <v>0</v>
      </c>
      <c r="CK424" s="42">
        <v>0</v>
      </c>
      <c r="CL424" s="41">
        <v>0</v>
      </c>
      <c r="CM424" s="42">
        <v>0</v>
      </c>
      <c r="CN424" s="41">
        <v>0</v>
      </c>
      <c r="CO424" s="42">
        <v>0</v>
      </c>
      <c r="CP424" s="41">
        <v>0</v>
      </c>
      <c r="CQ424" s="42">
        <v>0</v>
      </c>
      <c r="CR424" s="41">
        <v>0</v>
      </c>
      <c r="CS424" s="42">
        <v>0</v>
      </c>
      <c r="CT424" s="41">
        <v>0</v>
      </c>
      <c r="CU424" s="42">
        <v>0</v>
      </c>
      <c r="CV424" s="41">
        <v>0</v>
      </c>
      <c r="CW424" s="42">
        <v>0</v>
      </c>
      <c r="CX424" s="41">
        <v>0</v>
      </c>
      <c r="CY424" s="42">
        <v>0</v>
      </c>
      <c r="CZ424" s="41">
        <v>0</v>
      </c>
      <c r="DA424" s="42">
        <v>0</v>
      </c>
      <c r="DB424" s="41">
        <v>0</v>
      </c>
      <c r="DC424" s="42">
        <v>0</v>
      </c>
      <c r="DD424" s="41">
        <v>0</v>
      </c>
      <c r="DE424" s="42">
        <v>0</v>
      </c>
      <c r="DF424" s="41">
        <v>0</v>
      </c>
      <c r="DG424" s="42">
        <v>0</v>
      </c>
      <c r="DH424" s="41">
        <v>0</v>
      </c>
      <c r="DI424" s="42">
        <v>0</v>
      </c>
      <c r="DJ424" s="41">
        <v>0</v>
      </c>
      <c r="DK424" s="42">
        <v>0</v>
      </c>
      <c r="DL424" s="41">
        <v>0</v>
      </c>
      <c r="DM424" s="42">
        <v>0</v>
      </c>
      <c r="DN424" s="41">
        <v>0</v>
      </c>
      <c r="DO424" s="42">
        <v>0</v>
      </c>
      <c r="DP424" s="43">
        <v>0</v>
      </c>
      <c r="DQ424" s="3"/>
      <c r="DR424" s="34"/>
      <c r="DS424" s="3"/>
      <c r="DT424" s="40">
        <v>0</v>
      </c>
      <c r="DU424" s="41">
        <v>0</v>
      </c>
      <c r="DV424" s="42">
        <v>0</v>
      </c>
      <c r="DW424" s="41">
        <v>0</v>
      </c>
      <c r="DX424" s="42">
        <v>0</v>
      </c>
      <c r="DY424" s="41">
        <v>0</v>
      </c>
      <c r="DZ424" s="42">
        <v>0</v>
      </c>
      <c r="EA424" s="41">
        <v>0</v>
      </c>
      <c r="EB424" s="42">
        <v>0</v>
      </c>
      <c r="EC424" s="41">
        <v>0</v>
      </c>
      <c r="ED424" s="42">
        <v>0</v>
      </c>
      <c r="EE424" s="41">
        <v>0</v>
      </c>
      <c r="EF424" s="42">
        <v>0</v>
      </c>
      <c r="EG424" s="41">
        <v>0</v>
      </c>
      <c r="EH424" s="42">
        <v>0</v>
      </c>
      <c r="EI424" s="41">
        <v>0</v>
      </c>
      <c r="EJ424" s="42">
        <v>0</v>
      </c>
      <c r="EK424" s="41">
        <v>0</v>
      </c>
      <c r="EL424" s="42">
        <v>0</v>
      </c>
      <c r="EM424" s="41">
        <v>0</v>
      </c>
      <c r="EN424" s="42">
        <v>0</v>
      </c>
      <c r="EO424" s="41">
        <v>0</v>
      </c>
      <c r="EP424" s="42">
        <v>0</v>
      </c>
      <c r="EQ424" s="41">
        <v>0</v>
      </c>
      <c r="ER424" s="42">
        <v>0</v>
      </c>
      <c r="ES424" s="41">
        <v>0</v>
      </c>
      <c r="ET424" s="42">
        <v>0</v>
      </c>
      <c r="EU424" s="41">
        <v>0</v>
      </c>
      <c r="EV424" s="42">
        <v>0</v>
      </c>
      <c r="EW424" s="41">
        <v>0</v>
      </c>
      <c r="EX424" s="42">
        <v>0</v>
      </c>
      <c r="EY424" s="41">
        <v>0</v>
      </c>
      <c r="EZ424" s="42">
        <v>0</v>
      </c>
      <c r="FA424" s="41">
        <v>0</v>
      </c>
      <c r="FB424" s="42">
        <v>0</v>
      </c>
      <c r="FC424" s="43">
        <v>0</v>
      </c>
      <c r="FD424" s="3"/>
      <c r="FE424" s="35"/>
      <c r="FF424" s="3"/>
      <c r="FG424" s="36"/>
      <c r="FI424" s="44" t="b">
        <v>1</v>
      </c>
    </row>
    <row r="425" spans="2:165" hidden="1" outlineLevel="1">
      <c r="B425" s="45">
        <v>406</v>
      </c>
      <c r="C425" s="74" t="s">
        <v>93</v>
      </c>
      <c r="E425" s="47">
        <v>0</v>
      </c>
      <c r="F425" s="48">
        <v>0</v>
      </c>
      <c r="G425" s="49">
        <v>0</v>
      </c>
      <c r="H425" s="48">
        <v>0</v>
      </c>
      <c r="I425" s="49">
        <v>0</v>
      </c>
      <c r="J425" s="48">
        <v>0</v>
      </c>
      <c r="K425" s="49">
        <v>0</v>
      </c>
      <c r="L425" s="48">
        <v>0</v>
      </c>
      <c r="M425" s="49">
        <v>0</v>
      </c>
      <c r="N425" s="48">
        <v>0</v>
      </c>
      <c r="O425" s="49">
        <v>0</v>
      </c>
      <c r="P425" s="48">
        <v>0</v>
      </c>
      <c r="Q425" s="49">
        <v>0</v>
      </c>
      <c r="R425" s="48">
        <v>0</v>
      </c>
      <c r="S425" s="49">
        <v>0</v>
      </c>
      <c r="T425" s="48">
        <v>0</v>
      </c>
      <c r="U425" s="49">
        <v>0</v>
      </c>
      <c r="V425" s="48">
        <v>0</v>
      </c>
      <c r="W425" s="49">
        <v>0</v>
      </c>
      <c r="X425" s="48">
        <v>0</v>
      </c>
      <c r="Y425" s="49">
        <v>0</v>
      </c>
      <c r="Z425" s="48">
        <v>0</v>
      </c>
      <c r="AA425" s="49">
        <v>0</v>
      </c>
      <c r="AB425" s="48">
        <v>0</v>
      </c>
      <c r="AC425" s="49">
        <v>0</v>
      </c>
      <c r="AD425" s="48">
        <v>0</v>
      </c>
      <c r="AE425" s="49">
        <v>0</v>
      </c>
      <c r="AF425" s="48">
        <v>0</v>
      </c>
      <c r="AG425" s="49">
        <v>0</v>
      </c>
      <c r="AH425" s="48">
        <v>0</v>
      </c>
      <c r="AI425" s="49">
        <v>0</v>
      </c>
      <c r="AJ425" s="48">
        <v>0</v>
      </c>
      <c r="AK425" s="49">
        <v>0</v>
      </c>
      <c r="AL425" s="48">
        <v>0</v>
      </c>
      <c r="AM425" s="49">
        <v>0</v>
      </c>
      <c r="AN425" s="50">
        <v>0</v>
      </c>
      <c r="AO425" s="3"/>
      <c r="AP425" s="21"/>
      <c r="AQ425" s="3"/>
      <c r="AR425" s="47">
        <v>0</v>
      </c>
      <c r="AS425" s="48">
        <v>0</v>
      </c>
      <c r="AT425" s="49">
        <v>0</v>
      </c>
      <c r="AU425" s="48">
        <v>0</v>
      </c>
      <c r="AV425" s="49">
        <v>0</v>
      </c>
      <c r="AW425" s="48">
        <v>0</v>
      </c>
      <c r="AX425" s="49">
        <v>0</v>
      </c>
      <c r="AY425" s="48">
        <v>0</v>
      </c>
      <c r="AZ425" s="49">
        <v>0</v>
      </c>
      <c r="BA425" s="48">
        <v>0</v>
      </c>
      <c r="BB425" s="49">
        <v>0</v>
      </c>
      <c r="BC425" s="48">
        <v>0</v>
      </c>
      <c r="BD425" s="49">
        <v>0</v>
      </c>
      <c r="BE425" s="48">
        <v>0</v>
      </c>
      <c r="BF425" s="49">
        <v>0</v>
      </c>
      <c r="BG425" s="48">
        <v>0</v>
      </c>
      <c r="BH425" s="49">
        <v>0</v>
      </c>
      <c r="BI425" s="48">
        <v>0</v>
      </c>
      <c r="BJ425" s="49">
        <v>0</v>
      </c>
      <c r="BK425" s="48">
        <v>0</v>
      </c>
      <c r="BL425" s="49">
        <v>0</v>
      </c>
      <c r="BM425" s="48">
        <v>0</v>
      </c>
      <c r="BN425" s="49">
        <v>0</v>
      </c>
      <c r="BO425" s="48">
        <v>0</v>
      </c>
      <c r="BP425" s="49">
        <v>0</v>
      </c>
      <c r="BQ425" s="48">
        <v>0</v>
      </c>
      <c r="BR425" s="49">
        <v>0</v>
      </c>
      <c r="BS425" s="48">
        <v>0</v>
      </c>
      <c r="BT425" s="49">
        <v>0</v>
      </c>
      <c r="BU425" s="48">
        <v>0</v>
      </c>
      <c r="BV425" s="49">
        <v>0</v>
      </c>
      <c r="BW425" s="48">
        <v>0</v>
      </c>
      <c r="BX425" s="49">
        <v>0</v>
      </c>
      <c r="BY425" s="48">
        <v>0</v>
      </c>
      <c r="BZ425" s="49">
        <v>0</v>
      </c>
      <c r="CA425" s="50">
        <v>0</v>
      </c>
      <c r="CB425" s="3"/>
      <c r="CC425" s="32"/>
      <c r="CD425" s="3"/>
      <c r="CE425" s="33"/>
      <c r="CF425" s="3"/>
      <c r="CG425" s="47">
        <v>0</v>
      </c>
      <c r="CH425" s="48">
        <v>0</v>
      </c>
      <c r="CI425" s="49">
        <v>0</v>
      </c>
      <c r="CJ425" s="48">
        <v>0</v>
      </c>
      <c r="CK425" s="49">
        <v>0</v>
      </c>
      <c r="CL425" s="48">
        <v>0</v>
      </c>
      <c r="CM425" s="49">
        <v>0</v>
      </c>
      <c r="CN425" s="48">
        <v>0</v>
      </c>
      <c r="CO425" s="49">
        <v>0</v>
      </c>
      <c r="CP425" s="48">
        <v>0</v>
      </c>
      <c r="CQ425" s="49">
        <v>0</v>
      </c>
      <c r="CR425" s="48">
        <v>0</v>
      </c>
      <c r="CS425" s="49">
        <v>0</v>
      </c>
      <c r="CT425" s="48">
        <v>0</v>
      </c>
      <c r="CU425" s="49">
        <v>0</v>
      </c>
      <c r="CV425" s="48">
        <v>0</v>
      </c>
      <c r="CW425" s="49">
        <v>0</v>
      </c>
      <c r="CX425" s="48">
        <v>0</v>
      </c>
      <c r="CY425" s="49">
        <v>0</v>
      </c>
      <c r="CZ425" s="48">
        <v>0</v>
      </c>
      <c r="DA425" s="49">
        <v>0</v>
      </c>
      <c r="DB425" s="48">
        <v>0</v>
      </c>
      <c r="DC425" s="49">
        <v>0</v>
      </c>
      <c r="DD425" s="48">
        <v>0</v>
      </c>
      <c r="DE425" s="49">
        <v>0</v>
      </c>
      <c r="DF425" s="48">
        <v>0</v>
      </c>
      <c r="DG425" s="49">
        <v>0</v>
      </c>
      <c r="DH425" s="48">
        <v>0</v>
      </c>
      <c r="DI425" s="49">
        <v>0</v>
      </c>
      <c r="DJ425" s="48">
        <v>0</v>
      </c>
      <c r="DK425" s="49">
        <v>0</v>
      </c>
      <c r="DL425" s="48">
        <v>0</v>
      </c>
      <c r="DM425" s="49">
        <v>0</v>
      </c>
      <c r="DN425" s="48">
        <v>0</v>
      </c>
      <c r="DO425" s="49">
        <v>0</v>
      </c>
      <c r="DP425" s="50">
        <v>0</v>
      </c>
      <c r="DQ425" s="3"/>
      <c r="DR425" s="34"/>
      <c r="DS425" s="3"/>
      <c r="DT425" s="47">
        <v>0</v>
      </c>
      <c r="DU425" s="48">
        <v>0</v>
      </c>
      <c r="DV425" s="49">
        <v>0</v>
      </c>
      <c r="DW425" s="48">
        <v>0</v>
      </c>
      <c r="DX425" s="49">
        <v>0</v>
      </c>
      <c r="DY425" s="48">
        <v>0</v>
      </c>
      <c r="DZ425" s="49">
        <v>0</v>
      </c>
      <c r="EA425" s="48">
        <v>0</v>
      </c>
      <c r="EB425" s="49">
        <v>0</v>
      </c>
      <c r="EC425" s="48">
        <v>0</v>
      </c>
      <c r="ED425" s="49">
        <v>0</v>
      </c>
      <c r="EE425" s="48">
        <v>0</v>
      </c>
      <c r="EF425" s="49">
        <v>0</v>
      </c>
      <c r="EG425" s="48">
        <v>0</v>
      </c>
      <c r="EH425" s="49">
        <v>0</v>
      </c>
      <c r="EI425" s="48">
        <v>0</v>
      </c>
      <c r="EJ425" s="49">
        <v>0</v>
      </c>
      <c r="EK425" s="48">
        <v>0</v>
      </c>
      <c r="EL425" s="49">
        <v>0</v>
      </c>
      <c r="EM425" s="48">
        <v>0</v>
      </c>
      <c r="EN425" s="49">
        <v>0</v>
      </c>
      <c r="EO425" s="48">
        <v>0</v>
      </c>
      <c r="EP425" s="49">
        <v>0</v>
      </c>
      <c r="EQ425" s="48">
        <v>0</v>
      </c>
      <c r="ER425" s="49">
        <v>0</v>
      </c>
      <c r="ES425" s="48">
        <v>0</v>
      </c>
      <c r="ET425" s="49">
        <v>0</v>
      </c>
      <c r="EU425" s="48">
        <v>0</v>
      </c>
      <c r="EV425" s="49">
        <v>0</v>
      </c>
      <c r="EW425" s="48">
        <v>0</v>
      </c>
      <c r="EX425" s="49">
        <v>0</v>
      </c>
      <c r="EY425" s="48">
        <v>0</v>
      </c>
      <c r="EZ425" s="49">
        <v>0</v>
      </c>
      <c r="FA425" s="48">
        <v>0</v>
      </c>
      <c r="FB425" s="49">
        <v>0</v>
      </c>
      <c r="FC425" s="50">
        <v>0</v>
      </c>
      <c r="FD425" s="3"/>
      <c r="FE425" s="35"/>
      <c r="FF425" s="3"/>
      <c r="FG425" s="36"/>
      <c r="FI425" s="51" t="b">
        <v>1</v>
      </c>
    </row>
    <row r="426" spans="2:165" hidden="1" outlineLevel="1">
      <c r="B426" s="59">
        <v>407</v>
      </c>
      <c r="C426" s="85" t="s">
        <v>94</v>
      </c>
      <c r="E426" s="61">
        <v>0</v>
      </c>
      <c r="F426" s="62">
        <v>0</v>
      </c>
      <c r="G426" s="63">
        <v>0</v>
      </c>
      <c r="H426" s="62">
        <v>0</v>
      </c>
      <c r="I426" s="63">
        <v>0</v>
      </c>
      <c r="J426" s="62">
        <v>0</v>
      </c>
      <c r="K426" s="63">
        <v>0</v>
      </c>
      <c r="L426" s="62">
        <v>0</v>
      </c>
      <c r="M426" s="63">
        <v>0</v>
      </c>
      <c r="N426" s="62">
        <v>0</v>
      </c>
      <c r="O426" s="63">
        <v>0</v>
      </c>
      <c r="P426" s="62">
        <v>0</v>
      </c>
      <c r="Q426" s="63">
        <v>0</v>
      </c>
      <c r="R426" s="62">
        <v>0</v>
      </c>
      <c r="S426" s="63">
        <v>0</v>
      </c>
      <c r="T426" s="62">
        <v>0</v>
      </c>
      <c r="U426" s="63">
        <v>0</v>
      </c>
      <c r="V426" s="62">
        <v>0</v>
      </c>
      <c r="W426" s="63">
        <v>0</v>
      </c>
      <c r="X426" s="62">
        <v>0</v>
      </c>
      <c r="Y426" s="63">
        <v>0</v>
      </c>
      <c r="Z426" s="62">
        <v>0</v>
      </c>
      <c r="AA426" s="63">
        <v>0</v>
      </c>
      <c r="AB426" s="62">
        <v>0</v>
      </c>
      <c r="AC426" s="63">
        <v>0</v>
      </c>
      <c r="AD426" s="62">
        <v>0</v>
      </c>
      <c r="AE426" s="63">
        <v>0</v>
      </c>
      <c r="AF426" s="62">
        <v>0</v>
      </c>
      <c r="AG426" s="63">
        <v>0</v>
      </c>
      <c r="AH426" s="62">
        <v>0</v>
      </c>
      <c r="AI426" s="63">
        <v>0</v>
      </c>
      <c r="AJ426" s="62">
        <v>0</v>
      </c>
      <c r="AK426" s="63">
        <v>0</v>
      </c>
      <c r="AL426" s="62">
        <v>0</v>
      </c>
      <c r="AM426" s="63">
        <v>0</v>
      </c>
      <c r="AN426" s="64">
        <v>0</v>
      </c>
      <c r="AO426" s="3"/>
      <c r="AP426" s="21"/>
      <c r="AQ426" s="3"/>
      <c r="AR426" s="61">
        <v>0</v>
      </c>
      <c r="AS426" s="62">
        <v>0</v>
      </c>
      <c r="AT426" s="63">
        <v>0</v>
      </c>
      <c r="AU426" s="62">
        <v>0</v>
      </c>
      <c r="AV426" s="63">
        <v>0</v>
      </c>
      <c r="AW426" s="62">
        <v>0</v>
      </c>
      <c r="AX426" s="63">
        <v>0</v>
      </c>
      <c r="AY426" s="62">
        <v>0</v>
      </c>
      <c r="AZ426" s="63">
        <v>0</v>
      </c>
      <c r="BA426" s="62">
        <v>0</v>
      </c>
      <c r="BB426" s="63">
        <v>0</v>
      </c>
      <c r="BC426" s="62">
        <v>0</v>
      </c>
      <c r="BD426" s="63">
        <v>0</v>
      </c>
      <c r="BE426" s="62">
        <v>0</v>
      </c>
      <c r="BF426" s="63">
        <v>0</v>
      </c>
      <c r="BG426" s="62">
        <v>0</v>
      </c>
      <c r="BH426" s="63">
        <v>0</v>
      </c>
      <c r="BI426" s="62">
        <v>0</v>
      </c>
      <c r="BJ426" s="63">
        <v>0</v>
      </c>
      <c r="BK426" s="62">
        <v>0</v>
      </c>
      <c r="BL426" s="63">
        <v>0</v>
      </c>
      <c r="BM426" s="62">
        <v>0</v>
      </c>
      <c r="BN426" s="63">
        <v>0</v>
      </c>
      <c r="BO426" s="62">
        <v>0</v>
      </c>
      <c r="BP426" s="63">
        <v>0</v>
      </c>
      <c r="BQ426" s="62">
        <v>0</v>
      </c>
      <c r="BR426" s="63">
        <v>0</v>
      </c>
      <c r="BS426" s="62">
        <v>0</v>
      </c>
      <c r="BT426" s="63">
        <v>0</v>
      </c>
      <c r="BU426" s="62">
        <v>0</v>
      </c>
      <c r="BV426" s="63">
        <v>0</v>
      </c>
      <c r="BW426" s="62">
        <v>0</v>
      </c>
      <c r="BX426" s="63">
        <v>0</v>
      </c>
      <c r="BY426" s="62">
        <v>0</v>
      </c>
      <c r="BZ426" s="63">
        <v>0</v>
      </c>
      <c r="CA426" s="64">
        <v>0</v>
      </c>
      <c r="CB426" s="3"/>
      <c r="CC426" s="32"/>
      <c r="CD426" s="3"/>
      <c r="CE426" s="33"/>
      <c r="CF426" s="3"/>
      <c r="CG426" s="61">
        <v>0</v>
      </c>
      <c r="CH426" s="62">
        <v>0</v>
      </c>
      <c r="CI426" s="63">
        <v>0</v>
      </c>
      <c r="CJ426" s="62">
        <v>0</v>
      </c>
      <c r="CK426" s="63">
        <v>0</v>
      </c>
      <c r="CL426" s="62">
        <v>0</v>
      </c>
      <c r="CM426" s="63">
        <v>0</v>
      </c>
      <c r="CN426" s="62">
        <v>0</v>
      </c>
      <c r="CO426" s="63">
        <v>0</v>
      </c>
      <c r="CP426" s="62">
        <v>0</v>
      </c>
      <c r="CQ426" s="63">
        <v>0</v>
      </c>
      <c r="CR426" s="62">
        <v>0</v>
      </c>
      <c r="CS426" s="63">
        <v>0</v>
      </c>
      <c r="CT426" s="62">
        <v>0</v>
      </c>
      <c r="CU426" s="63">
        <v>0</v>
      </c>
      <c r="CV426" s="62">
        <v>0</v>
      </c>
      <c r="CW426" s="63">
        <v>0</v>
      </c>
      <c r="CX426" s="62">
        <v>0</v>
      </c>
      <c r="CY426" s="63">
        <v>0</v>
      </c>
      <c r="CZ426" s="62">
        <v>0</v>
      </c>
      <c r="DA426" s="63">
        <v>0</v>
      </c>
      <c r="DB426" s="62">
        <v>0</v>
      </c>
      <c r="DC426" s="63">
        <v>0</v>
      </c>
      <c r="DD426" s="62">
        <v>0</v>
      </c>
      <c r="DE426" s="63">
        <v>0</v>
      </c>
      <c r="DF426" s="62">
        <v>0</v>
      </c>
      <c r="DG426" s="63">
        <v>0</v>
      </c>
      <c r="DH426" s="62">
        <v>0</v>
      </c>
      <c r="DI426" s="63">
        <v>0</v>
      </c>
      <c r="DJ426" s="62">
        <v>0</v>
      </c>
      <c r="DK426" s="63">
        <v>0</v>
      </c>
      <c r="DL426" s="62">
        <v>0</v>
      </c>
      <c r="DM426" s="63">
        <v>0</v>
      </c>
      <c r="DN426" s="62">
        <v>0</v>
      </c>
      <c r="DO426" s="63">
        <v>0</v>
      </c>
      <c r="DP426" s="64">
        <v>0</v>
      </c>
      <c r="DQ426" s="3"/>
      <c r="DR426" s="34"/>
      <c r="DS426" s="3"/>
      <c r="DT426" s="61">
        <v>0</v>
      </c>
      <c r="DU426" s="62">
        <v>0</v>
      </c>
      <c r="DV426" s="63">
        <v>0</v>
      </c>
      <c r="DW426" s="62">
        <v>0</v>
      </c>
      <c r="DX426" s="63">
        <v>0</v>
      </c>
      <c r="DY426" s="62">
        <v>0</v>
      </c>
      <c r="DZ426" s="63">
        <v>0</v>
      </c>
      <c r="EA426" s="62">
        <v>0</v>
      </c>
      <c r="EB426" s="63">
        <v>0</v>
      </c>
      <c r="EC426" s="62">
        <v>0</v>
      </c>
      <c r="ED426" s="63">
        <v>0</v>
      </c>
      <c r="EE426" s="62">
        <v>0</v>
      </c>
      <c r="EF426" s="63">
        <v>0</v>
      </c>
      <c r="EG426" s="62">
        <v>0</v>
      </c>
      <c r="EH426" s="63">
        <v>0</v>
      </c>
      <c r="EI426" s="62">
        <v>0</v>
      </c>
      <c r="EJ426" s="63">
        <v>0</v>
      </c>
      <c r="EK426" s="62">
        <v>0</v>
      </c>
      <c r="EL426" s="63">
        <v>0</v>
      </c>
      <c r="EM426" s="62">
        <v>0</v>
      </c>
      <c r="EN426" s="63">
        <v>0</v>
      </c>
      <c r="EO426" s="62">
        <v>0</v>
      </c>
      <c r="EP426" s="63">
        <v>0</v>
      </c>
      <c r="EQ426" s="62">
        <v>0</v>
      </c>
      <c r="ER426" s="63">
        <v>0</v>
      </c>
      <c r="ES426" s="62">
        <v>0</v>
      </c>
      <c r="ET426" s="63">
        <v>0</v>
      </c>
      <c r="EU426" s="62">
        <v>0</v>
      </c>
      <c r="EV426" s="63">
        <v>0</v>
      </c>
      <c r="EW426" s="62">
        <v>0</v>
      </c>
      <c r="EX426" s="63">
        <v>0</v>
      </c>
      <c r="EY426" s="62">
        <v>0</v>
      </c>
      <c r="EZ426" s="63">
        <v>0</v>
      </c>
      <c r="FA426" s="62">
        <v>0</v>
      </c>
      <c r="FB426" s="63">
        <v>0</v>
      </c>
      <c r="FC426" s="64">
        <v>0</v>
      </c>
      <c r="FD426" s="3"/>
      <c r="FE426" s="35"/>
      <c r="FF426" s="3"/>
      <c r="FG426" s="36"/>
      <c r="FI426" s="65" t="b">
        <v>1</v>
      </c>
    </row>
    <row r="427" spans="2:165" hidden="1" outlineLevel="1">
      <c r="B427" s="86">
        <v>408</v>
      </c>
      <c r="C427" s="87" t="s">
        <v>95</v>
      </c>
      <c r="E427" s="88">
        <v>0</v>
      </c>
      <c r="F427" s="89">
        <v>0</v>
      </c>
      <c r="G427" s="90">
        <v>0</v>
      </c>
      <c r="H427" s="89">
        <v>0</v>
      </c>
      <c r="I427" s="90">
        <v>0</v>
      </c>
      <c r="J427" s="89">
        <v>0</v>
      </c>
      <c r="K427" s="90">
        <v>0</v>
      </c>
      <c r="L427" s="89">
        <v>0</v>
      </c>
      <c r="M427" s="90">
        <v>0</v>
      </c>
      <c r="N427" s="89">
        <v>0</v>
      </c>
      <c r="O427" s="90">
        <v>0</v>
      </c>
      <c r="P427" s="89">
        <v>0</v>
      </c>
      <c r="Q427" s="90">
        <v>0</v>
      </c>
      <c r="R427" s="89">
        <v>0</v>
      </c>
      <c r="S427" s="90">
        <v>0</v>
      </c>
      <c r="T427" s="89">
        <v>0</v>
      </c>
      <c r="U427" s="90">
        <v>0</v>
      </c>
      <c r="V427" s="89">
        <v>0</v>
      </c>
      <c r="W427" s="90">
        <v>0</v>
      </c>
      <c r="X427" s="89">
        <v>0</v>
      </c>
      <c r="Y427" s="90">
        <v>0</v>
      </c>
      <c r="Z427" s="89">
        <v>0</v>
      </c>
      <c r="AA427" s="90">
        <v>0</v>
      </c>
      <c r="AB427" s="89">
        <v>0</v>
      </c>
      <c r="AC427" s="90">
        <v>0</v>
      </c>
      <c r="AD427" s="89">
        <v>0</v>
      </c>
      <c r="AE427" s="90">
        <v>0</v>
      </c>
      <c r="AF427" s="89">
        <v>0</v>
      </c>
      <c r="AG427" s="90">
        <v>0</v>
      </c>
      <c r="AH427" s="89">
        <v>0</v>
      </c>
      <c r="AI427" s="90">
        <v>0</v>
      </c>
      <c r="AJ427" s="89">
        <v>0</v>
      </c>
      <c r="AK427" s="90">
        <v>0</v>
      </c>
      <c r="AL427" s="89">
        <v>0</v>
      </c>
      <c r="AM427" s="90">
        <v>0</v>
      </c>
      <c r="AN427" s="91">
        <v>0</v>
      </c>
      <c r="AO427" s="3"/>
      <c r="AP427" s="21"/>
      <c r="AQ427" s="3"/>
      <c r="AR427" s="88">
        <v>0</v>
      </c>
      <c r="AS427" s="89">
        <v>0</v>
      </c>
      <c r="AT427" s="90">
        <v>0</v>
      </c>
      <c r="AU427" s="89">
        <v>0</v>
      </c>
      <c r="AV427" s="90">
        <v>0</v>
      </c>
      <c r="AW427" s="89">
        <v>0</v>
      </c>
      <c r="AX427" s="90">
        <v>0</v>
      </c>
      <c r="AY427" s="89">
        <v>0</v>
      </c>
      <c r="AZ427" s="90">
        <v>0</v>
      </c>
      <c r="BA427" s="89">
        <v>0</v>
      </c>
      <c r="BB427" s="90">
        <v>0</v>
      </c>
      <c r="BC427" s="89">
        <v>0</v>
      </c>
      <c r="BD427" s="90">
        <v>0</v>
      </c>
      <c r="BE427" s="89">
        <v>0</v>
      </c>
      <c r="BF427" s="90">
        <v>0</v>
      </c>
      <c r="BG427" s="89">
        <v>0</v>
      </c>
      <c r="BH427" s="90">
        <v>0</v>
      </c>
      <c r="BI427" s="89">
        <v>0</v>
      </c>
      <c r="BJ427" s="90">
        <v>0</v>
      </c>
      <c r="BK427" s="89">
        <v>0</v>
      </c>
      <c r="BL427" s="90">
        <v>0</v>
      </c>
      <c r="BM427" s="89">
        <v>0</v>
      </c>
      <c r="BN427" s="90">
        <v>0</v>
      </c>
      <c r="BO427" s="89">
        <v>0</v>
      </c>
      <c r="BP427" s="90">
        <v>0</v>
      </c>
      <c r="BQ427" s="89">
        <v>0</v>
      </c>
      <c r="BR427" s="90">
        <v>0</v>
      </c>
      <c r="BS427" s="89">
        <v>0</v>
      </c>
      <c r="BT427" s="90">
        <v>0</v>
      </c>
      <c r="BU427" s="89">
        <v>0</v>
      </c>
      <c r="BV427" s="90">
        <v>0</v>
      </c>
      <c r="BW427" s="89">
        <v>0</v>
      </c>
      <c r="BX427" s="90">
        <v>0</v>
      </c>
      <c r="BY427" s="89">
        <v>0</v>
      </c>
      <c r="BZ427" s="90">
        <v>0</v>
      </c>
      <c r="CA427" s="91">
        <v>0</v>
      </c>
      <c r="CB427" s="3"/>
      <c r="CC427" s="32"/>
      <c r="CD427" s="3"/>
      <c r="CE427" s="33"/>
      <c r="CF427" s="3"/>
      <c r="CG427" s="88">
        <v>0</v>
      </c>
      <c r="CH427" s="89">
        <v>0</v>
      </c>
      <c r="CI427" s="90">
        <v>0</v>
      </c>
      <c r="CJ427" s="89">
        <v>0</v>
      </c>
      <c r="CK427" s="90">
        <v>0</v>
      </c>
      <c r="CL427" s="89">
        <v>0</v>
      </c>
      <c r="CM427" s="90">
        <v>0</v>
      </c>
      <c r="CN427" s="89">
        <v>0</v>
      </c>
      <c r="CO427" s="90">
        <v>0</v>
      </c>
      <c r="CP427" s="89">
        <v>0</v>
      </c>
      <c r="CQ427" s="90">
        <v>0</v>
      </c>
      <c r="CR427" s="89">
        <v>0</v>
      </c>
      <c r="CS427" s="90">
        <v>0</v>
      </c>
      <c r="CT427" s="89">
        <v>0</v>
      </c>
      <c r="CU427" s="90">
        <v>0</v>
      </c>
      <c r="CV427" s="89">
        <v>0</v>
      </c>
      <c r="CW427" s="90">
        <v>0</v>
      </c>
      <c r="CX427" s="89">
        <v>0</v>
      </c>
      <c r="CY427" s="90">
        <v>0</v>
      </c>
      <c r="CZ427" s="89">
        <v>0</v>
      </c>
      <c r="DA427" s="90">
        <v>0</v>
      </c>
      <c r="DB427" s="89">
        <v>0</v>
      </c>
      <c r="DC427" s="90">
        <v>0</v>
      </c>
      <c r="DD427" s="89">
        <v>0</v>
      </c>
      <c r="DE427" s="90">
        <v>0</v>
      </c>
      <c r="DF427" s="89">
        <v>0</v>
      </c>
      <c r="DG427" s="90">
        <v>0</v>
      </c>
      <c r="DH427" s="89">
        <v>0</v>
      </c>
      <c r="DI427" s="90">
        <v>0</v>
      </c>
      <c r="DJ427" s="89">
        <v>0</v>
      </c>
      <c r="DK427" s="90">
        <v>0</v>
      </c>
      <c r="DL427" s="89">
        <v>0</v>
      </c>
      <c r="DM427" s="90">
        <v>0</v>
      </c>
      <c r="DN427" s="89">
        <v>0</v>
      </c>
      <c r="DO427" s="90">
        <v>0</v>
      </c>
      <c r="DP427" s="91">
        <v>0</v>
      </c>
      <c r="DQ427" s="3"/>
      <c r="DR427" s="34"/>
      <c r="DS427" s="3"/>
      <c r="DT427" s="88">
        <v>0</v>
      </c>
      <c r="DU427" s="89">
        <v>0</v>
      </c>
      <c r="DV427" s="90">
        <v>0</v>
      </c>
      <c r="DW427" s="89">
        <v>0</v>
      </c>
      <c r="DX427" s="90">
        <v>0</v>
      </c>
      <c r="DY427" s="89">
        <v>0</v>
      </c>
      <c r="DZ427" s="90">
        <v>0</v>
      </c>
      <c r="EA427" s="89">
        <v>0</v>
      </c>
      <c r="EB427" s="90">
        <v>0</v>
      </c>
      <c r="EC427" s="89">
        <v>0</v>
      </c>
      <c r="ED427" s="90">
        <v>0</v>
      </c>
      <c r="EE427" s="89">
        <v>0</v>
      </c>
      <c r="EF427" s="90">
        <v>0</v>
      </c>
      <c r="EG427" s="89">
        <v>0</v>
      </c>
      <c r="EH427" s="90">
        <v>0</v>
      </c>
      <c r="EI427" s="89">
        <v>0</v>
      </c>
      <c r="EJ427" s="90">
        <v>0</v>
      </c>
      <c r="EK427" s="89">
        <v>0</v>
      </c>
      <c r="EL427" s="90">
        <v>0</v>
      </c>
      <c r="EM427" s="89">
        <v>0</v>
      </c>
      <c r="EN427" s="90">
        <v>0</v>
      </c>
      <c r="EO427" s="89">
        <v>0</v>
      </c>
      <c r="EP427" s="90">
        <v>0</v>
      </c>
      <c r="EQ427" s="89">
        <v>0</v>
      </c>
      <c r="ER427" s="90">
        <v>0</v>
      </c>
      <c r="ES427" s="89">
        <v>0</v>
      </c>
      <c r="ET427" s="90">
        <v>0</v>
      </c>
      <c r="EU427" s="89">
        <v>0</v>
      </c>
      <c r="EV427" s="90">
        <v>0</v>
      </c>
      <c r="EW427" s="89">
        <v>0</v>
      </c>
      <c r="EX427" s="90">
        <v>0</v>
      </c>
      <c r="EY427" s="89">
        <v>0</v>
      </c>
      <c r="EZ427" s="90">
        <v>0</v>
      </c>
      <c r="FA427" s="89">
        <v>0</v>
      </c>
      <c r="FB427" s="90">
        <v>0</v>
      </c>
      <c r="FC427" s="91">
        <v>0</v>
      </c>
      <c r="FD427" s="3"/>
      <c r="FE427" s="35"/>
      <c r="FF427" s="3"/>
      <c r="FG427" s="36"/>
      <c r="FI427" s="92" t="b">
        <v>1</v>
      </c>
    </row>
    <row r="428" spans="2:165" hidden="1" outlineLevel="1">
      <c r="B428" s="38">
        <v>409</v>
      </c>
      <c r="C428" s="39" t="s">
        <v>96</v>
      </c>
      <c r="E428" s="40">
        <v>0</v>
      </c>
      <c r="F428" s="41">
        <v>0</v>
      </c>
      <c r="G428" s="42">
        <v>0</v>
      </c>
      <c r="H428" s="41">
        <v>0</v>
      </c>
      <c r="I428" s="42">
        <v>0</v>
      </c>
      <c r="J428" s="41">
        <v>0</v>
      </c>
      <c r="K428" s="42">
        <v>0</v>
      </c>
      <c r="L428" s="41">
        <v>0</v>
      </c>
      <c r="M428" s="42">
        <v>0</v>
      </c>
      <c r="N428" s="41">
        <v>0</v>
      </c>
      <c r="O428" s="42">
        <v>0</v>
      </c>
      <c r="P428" s="41">
        <v>0</v>
      </c>
      <c r="Q428" s="42">
        <v>0</v>
      </c>
      <c r="R428" s="41">
        <v>0</v>
      </c>
      <c r="S428" s="42">
        <v>0</v>
      </c>
      <c r="T428" s="41">
        <v>0</v>
      </c>
      <c r="U428" s="42">
        <v>0</v>
      </c>
      <c r="V428" s="41">
        <v>0</v>
      </c>
      <c r="W428" s="42">
        <v>0</v>
      </c>
      <c r="X428" s="41">
        <v>0</v>
      </c>
      <c r="Y428" s="42">
        <v>0</v>
      </c>
      <c r="Z428" s="41">
        <v>0</v>
      </c>
      <c r="AA428" s="42">
        <v>0</v>
      </c>
      <c r="AB428" s="41">
        <v>0</v>
      </c>
      <c r="AC428" s="42">
        <v>0</v>
      </c>
      <c r="AD428" s="41">
        <v>0</v>
      </c>
      <c r="AE428" s="42">
        <v>0</v>
      </c>
      <c r="AF428" s="41">
        <v>0</v>
      </c>
      <c r="AG428" s="42">
        <v>0</v>
      </c>
      <c r="AH428" s="41">
        <v>0</v>
      </c>
      <c r="AI428" s="42">
        <v>0</v>
      </c>
      <c r="AJ428" s="41">
        <v>0</v>
      </c>
      <c r="AK428" s="42">
        <v>0</v>
      </c>
      <c r="AL428" s="41">
        <v>0</v>
      </c>
      <c r="AM428" s="42">
        <v>0</v>
      </c>
      <c r="AN428" s="43">
        <v>0</v>
      </c>
      <c r="AO428" s="3"/>
      <c r="AP428" s="21"/>
      <c r="AQ428" s="3"/>
      <c r="AR428" s="40">
        <v>0</v>
      </c>
      <c r="AS428" s="41">
        <v>0</v>
      </c>
      <c r="AT428" s="42">
        <v>0</v>
      </c>
      <c r="AU428" s="41">
        <v>0</v>
      </c>
      <c r="AV428" s="42">
        <v>0</v>
      </c>
      <c r="AW428" s="41">
        <v>0</v>
      </c>
      <c r="AX428" s="42">
        <v>0</v>
      </c>
      <c r="AY428" s="41">
        <v>0</v>
      </c>
      <c r="AZ428" s="42">
        <v>0</v>
      </c>
      <c r="BA428" s="41">
        <v>0</v>
      </c>
      <c r="BB428" s="42">
        <v>0</v>
      </c>
      <c r="BC428" s="41">
        <v>0</v>
      </c>
      <c r="BD428" s="42">
        <v>0</v>
      </c>
      <c r="BE428" s="41">
        <v>0</v>
      </c>
      <c r="BF428" s="42">
        <v>0</v>
      </c>
      <c r="BG428" s="41">
        <v>0</v>
      </c>
      <c r="BH428" s="42">
        <v>0</v>
      </c>
      <c r="BI428" s="41">
        <v>0</v>
      </c>
      <c r="BJ428" s="42">
        <v>0</v>
      </c>
      <c r="BK428" s="41">
        <v>0</v>
      </c>
      <c r="BL428" s="42">
        <v>0</v>
      </c>
      <c r="BM428" s="41">
        <v>0</v>
      </c>
      <c r="BN428" s="42">
        <v>0</v>
      </c>
      <c r="BO428" s="41">
        <v>0</v>
      </c>
      <c r="BP428" s="42">
        <v>0</v>
      </c>
      <c r="BQ428" s="41">
        <v>0</v>
      </c>
      <c r="BR428" s="42">
        <v>0</v>
      </c>
      <c r="BS428" s="41">
        <v>0</v>
      </c>
      <c r="BT428" s="42">
        <v>0</v>
      </c>
      <c r="BU428" s="41">
        <v>0</v>
      </c>
      <c r="BV428" s="42">
        <v>0</v>
      </c>
      <c r="BW428" s="41">
        <v>0</v>
      </c>
      <c r="BX428" s="42">
        <v>0</v>
      </c>
      <c r="BY428" s="41">
        <v>0</v>
      </c>
      <c r="BZ428" s="42">
        <v>0</v>
      </c>
      <c r="CA428" s="43">
        <v>0</v>
      </c>
      <c r="CB428" s="3"/>
      <c r="CC428" s="32"/>
      <c r="CD428" s="3"/>
      <c r="CE428" s="33"/>
      <c r="CF428" s="3"/>
      <c r="CG428" s="40">
        <v>0</v>
      </c>
      <c r="CH428" s="41">
        <v>0</v>
      </c>
      <c r="CI428" s="42">
        <v>0</v>
      </c>
      <c r="CJ428" s="41">
        <v>0</v>
      </c>
      <c r="CK428" s="42">
        <v>0</v>
      </c>
      <c r="CL428" s="41">
        <v>0</v>
      </c>
      <c r="CM428" s="42">
        <v>0</v>
      </c>
      <c r="CN428" s="41">
        <v>0</v>
      </c>
      <c r="CO428" s="42">
        <v>0</v>
      </c>
      <c r="CP428" s="41">
        <v>0</v>
      </c>
      <c r="CQ428" s="42">
        <v>0</v>
      </c>
      <c r="CR428" s="41">
        <v>0</v>
      </c>
      <c r="CS428" s="42">
        <v>0</v>
      </c>
      <c r="CT428" s="41">
        <v>0</v>
      </c>
      <c r="CU428" s="42">
        <v>0</v>
      </c>
      <c r="CV428" s="41">
        <v>0</v>
      </c>
      <c r="CW428" s="42">
        <v>0</v>
      </c>
      <c r="CX428" s="41">
        <v>0</v>
      </c>
      <c r="CY428" s="42">
        <v>0</v>
      </c>
      <c r="CZ428" s="41">
        <v>0</v>
      </c>
      <c r="DA428" s="42">
        <v>0</v>
      </c>
      <c r="DB428" s="41">
        <v>0</v>
      </c>
      <c r="DC428" s="42">
        <v>0</v>
      </c>
      <c r="DD428" s="41">
        <v>0</v>
      </c>
      <c r="DE428" s="42">
        <v>0</v>
      </c>
      <c r="DF428" s="41">
        <v>0</v>
      </c>
      <c r="DG428" s="42">
        <v>0</v>
      </c>
      <c r="DH428" s="41">
        <v>0</v>
      </c>
      <c r="DI428" s="42">
        <v>0</v>
      </c>
      <c r="DJ428" s="41">
        <v>0</v>
      </c>
      <c r="DK428" s="42">
        <v>0</v>
      </c>
      <c r="DL428" s="41">
        <v>0</v>
      </c>
      <c r="DM428" s="42">
        <v>0</v>
      </c>
      <c r="DN428" s="41">
        <v>0</v>
      </c>
      <c r="DO428" s="42">
        <v>0</v>
      </c>
      <c r="DP428" s="43">
        <v>0</v>
      </c>
      <c r="DQ428" s="3"/>
      <c r="DR428" s="34"/>
      <c r="DS428" s="3"/>
      <c r="DT428" s="40">
        <v>0</v>
      </c>
      <c r="DU428" s="41">
        <v>0</v>
      </c>
      <c r="DV428" s="42">
        <v>0</v>
      </c>
      <c r="DW428" s="41">
        <v>0</v>
      </c>
      <c r="DX428" s="42">
        <v>0</v>
      </c>
      <c r="DY428" s="41">
        <v>0</v>
      </c>
      <c r="DZ428" s="42">
        <v>0</v>
      </c>
      <c r="EA428" s="41">
        <v>0</v>
      </c>
      <c r="EB428" s="42">
        <v>0</v>
      </c>
      <c r="EC428" s="41">
        <v>0</v>
      </c>
      <c r="ED428" s="42">
        <v>0</v>
      </c>
      <c r="EE428" s="41">
        <v>0</v>
      </c>
      <c r="EF428" s="42">
        <v>0</v>
      </c>
      <c r="EG428" s="41">
        <v>0</v>
      </c>
      <c r="EH428" s="42">
        <v>0</v>
      </c>
      <c r="EI428" s="41">
        <v>0</v>
      </c>
      <c r="EJ428" s="42">
        <v>0</v>
      </c>
      <c r="EK428" s="41">
        <v>0</v>
      </c>
      <c r="EL428" s="42">
        <v>0</v>
      </c>
      <c r="EM428" s="41">
        <v>0</v>
      </c>
      <c r="EN428" s="42">
        <v>0</v>
      </c>
      <c r="EO428" s="41">
        <v>0</v>
      </c>
      <c r="EP428" s="42">
        <v>0</v>
      </c>
      <c r="EQ428" s="41">
        <v>0</v>
      </c>
      <c r="ER428" s="42">
        <v>0</v>
      </c>
      <c r="ES428" s="41">
        <v>0</v>
      </c>
      <c r="ET428" s="42">
        <v>0</v>
      </c>
      <c r="EU428" s="41">
        <v>0</v>
      </c>
      <c r="EV428" s="42">
        <v>0</v>
      </c>
      <c r="EW428" s="41">
        <v>0</v>
      </c>
      <c r="EX428" s="42">
        <v>0</v>
      </c>
      <c r="EY428" s="41">
        <v>0</v>
      </c>
      <c r="EZ428" s="42">
        <v>0</v>
      </c>
      <c r="FA428" s="41">
        <v>0</v>
      </c>
      <c r="FB428" s="42">
        <v>0</v>
      </c>
      <c r="FC428" s="43">
        <v>0</v>
      </c>
      <c r="FD428" s="3"/>
      <c r="FE428" s="35"/>
      <c r="FF428" s="3"/>
      <c r="FG428" s="36"/>
      <c r="FI428" s="44" t="b">
        <v>1</v>
      </c>
    </row>
    <row r="429" spans="2:165" hidden="1" outlineLevel="1">
      <c r="B429" s="75">
        <v>410</v>
      </c>
      <c r="C429" s="83" t="s">
        <v>97</v>
      </c>
      <c r="E429" s="77">
        <v>0</v>
      </c>
      <c r="F429" s="78">
        <v>0</v>
      </c>
      <c r="G429" s="79">
        <v>0</v>
      </c>
      <c r="H429" s="78">
        <v>0</v>
      </c>
      <c r="I429" s="79">
        <v>0</v>
      </c>
      <c r="J429" s="78">
        <v>0</v>
      </c>
      <c r="K429" s="79">
        <v>0</v>
      </c>
      <c r="L429" s="78">
        <v>0</v>
      </c>
      <c r="M429" s="79">
        <v>0</v>
      </c>
      <c r="N429" s="78">
        <v>0</v>
      </c>
      <c r="O429" s="79">
        <v>0</v>
      </c>
      <c r="P429" s="78">
        <v>0</v>
      </c>
      <c r="Q429" s="79">
        <v>0</v>
      </c>
      <c r="R429" s="78">
        <v>0</v>
      </c>
      <c r="S429" s="79">
        <v>0</v>
      </c>
      <c r="T429" s="78">
        <v>0</v>
      </c>
      <c r="U429" s="79">
        <v>0</v>
      </c>
      <c r="V429" s="78">
        <v>0</v>
      </c>
      <c r="W429" s="79">
        <v>0</v>
      </c>
      <c r="X429" s="78">
        <v>0</v>
      </c>
      <c r="Y429" s="79">
        <v>0</v>
      </c>
      <c r="Z429" s="78">
        <v>0</v>
      </c>
      <c r="AA429" s="79">
        <v>0</v>
      </c>
      <c r="AB429" s="78">
        <v>0</v>
      </c>
      <c r="AC429" s="79">
        <v>0</v>
      </c>
      <c r="AD429" s="78">
        <v>0</v>
      </c>
      <c r="AE429" s="79">
        <v>0</v>
      </c>
      <c r="AF429" s="78">
        <v>0</v>
      </c>
      <c r="AG429" s="79">
        <v>0</v>
      </c>
      <c r="AH429" s="78">
        <v>0</v>
      </c>
      <c r="AI429" s="79">
        <v>0</v>
      </c>
      <c r="AJ429" s="78">
        <v>0</v>
      </c>
      <c r="AK429" s="79">
        <v>0</v>
      </c>
      <c r="AL429" s="78">
        <v>0</v>
      </c>
      <c r="AM429" s="79">
        <v>0</v>
      </c>
      <c r="AN429" s="80">
        <v>0</v>
      </c>
      <c r="AO429" s="3"/>
      <c r="AP429" s="21"/>
      <c r="AQ429" s="3"/>
      <c r="AR429" s="77">
        <v>0</v>
      </c>
      <c r="AS429" s="78">
        <v>0</v>
      </c>
      <c r="AT429" s="79">
        <v>0</v>
      </c>
      <c r="AU429" s="78">
        <v>0</v>
      </c>
      <c r="AV429" s="79">
        <v>0</v>
      </c>
      <c r="AW429" s="78">
        <v>0</v>
      </c>
      <c r="AX429" s="79">
        <v>0</v>
      </c>
      <c r="AY429" s="78">
        <v>0</v>
      </c>
      <c r="AZ429" s="79">
        <v>0</v>
      </c>
      <c r="BA429" s="78">
        <v>0</v>
      </c>
      <c r="BB429" s="79">
        <v>0</v>
      </c>
      <c r="BC429" s="78">
        <v>0</v>
      </c>
      <c r="BD429" s="79">
        <v>0</v>
      </c>
      <c r="BE429" s="78">
        <v>0</v>
      </c>
      <c r="BF429" s="79">
        <v>0</v>
      </c>
      <c r="BG429" s="78">
        <v>0</v>
      </c>
      <c r="BH429" s="79">
        <v>0</v>
      </c>
      <c r="BI429" s="78">
        <v>0</v>
      </c>
      <c r="BJ429" s="79">
        <v>0</v>
      </c>
      <c r="BK429" s="78">
        <v>0</v>
      </c>
      <c r="BL429" s="79">
        <v>0</v>
      </c>
      <c r="BM429" s="78">
        <v>0</v>
      </c>
      <c r="BN429" s="79">
        <v>0</v>
      </c>
      <c r="BO429" s="78">
        <v>0</v>
      </c>
      <c r="BP429" s="79">
        <v>0</v>
      </c>
      <c r="BQ429" s="78">
        <v>0</v>
      </c>
      <c r="BR429" s="79">
        <v>0</v>
      </c>
      <c r="BS429" s="78">
        <v>0</v>
      </c>
      <c r="BT429" s="79">
        <v>0</v>
      </c>
      <c r="BU429" s="78">
        <v>0</v>
      </c>
      <c r="BV429" s="79">
        <v>0</v>
      </c>
      <c r="BW429" s="78">
        <v>0</v>
      </c>
      <c r="BX429" s="79">
        <v>0</v>
      </c>
      <c r="BY429" s="78">
        <v>0</v>
      </c>
      <c r="BZ429" s="79">
        <v>0</v>
      </c>
      <c r="CA429" s="80">
        <v>0</v>
      </c>
      <c r="CB429" s="3"/>
      <c r="CC429" s="32"/>
      <c r="CD429" s="3"/>
      <c r="CE429" s="33"/>
      <c r="CF429" s="3"/>
      <c r="CG429" s="77">
        <v>0</v>
      </c>
      <c r="CH429" s="78">
        <v>0</v>
      </c>
      <c r="CI429" s="79">
        <v>0</v>
      </c>
      <c r="CJ429" s="78">
        <v>0</v>
      </c>
      <c r="CK429" s="79">
        <v>0</v>
      </c>
      <c r="CL429" s="78">
        <v>0</v>
      </c>
      <c r="CM429" s="79">
        <v>0</v>
      </c>
      <c r="CN429" s="78">
        <v>0</v>
      </c>
      <c r="CO429" s="79">
        <v>0</v>
      </c>
      <c r="CP429" s="78">
        <v>0</v>
      </c>
      <c r="CQ429" s="79">
        <v>0</v>
      </c>
      <c r="CR429" s="78">
        <v>0</v>
      </c>
      <c r="CS429" s="79">
        <v>0</v>
      </c>
      <c r="CT429" s="78">
        <v>0</v>
      </c>
      <c r="CU429" s="79">
        <v>0</v>
      </c>
      <c r="CV429" s="78">
        <v>0</v>
      </c>
      <c r="CW429" s="79">
        <v>0</v>
      </c>
      <c r="CX429" s="78">
        <v>0</v>
      </c>
      <c r="CY429" s="79">
        <v>0</v>
      </c>
      <c r="CZ429" s="78">
        <v>0</v>
      </c>
      <c r="DA429" s="79">
        <v>0</v>
      </c>
      <c r="DB429" s="78">
        <v>0</v>
      </c>
      <c r="DC429" s="79">
        <v>0</v>
      </c>
      <c r="DD429" s="78">
        <v>0</v>
      </c>
      <c r="DE429" s="79">
        <v>0</v>
      </c>
      <c r="DF429" s="78">
        <v>0</v>
      </c>
      <c r="DG429" s="79">
        <v>0</v>
      </c>
      <c r="DH429" s="78">
        <v>0</v>
      </c>
      <c r="DI429" s="79">
        <v>0</v>
      </c>
      <c r="DJ429" s="78">
        <v>0</v>
      </c>
      <c r="DK429" s="79">
        <v>0</v>
      </c>
      <c r="DL429" s="78">
        <v>0</v>
      </c>
      <c r="DM429" s="79">
        <v>0</v>
      </c>
      <c r="DN429" s="78">
        <v>0</v>
      </c>
      <c r="DO429" s="79">
        <v>0</v>
      </c>
      <c r="DP429" s="80">
        <v>0</v>
      </c>
      <c r="DQ429" s="3"/>
      <c r="DR429" s="34"/>
      <c r="DS429" s="3"/>
      <c r="DT429" s="77">
        <v>0</v>
      </c>
      <c r="DU429" s="78">
        <v>0</v>
      </c>
      <c r="DV429" s="79">
        <v>0</v>
      </c>
      <c r="DW429" s="78">
        <v>0</v>
      </c>
      <c r="DX429" s="79">
        <v>0</v>
      </c>
      <c r="DY429" s="78">
        <v>0</v>
      </c>
      <c r="DZ429" s="79">
        <v>0</v>
      </c>
      <c r="EA429" s="78">
        <v>0</v>
      </c>
      <c r="EB429" s="79">
        <v>0</v>
      </c>
      <c r="EC429" s="78">
        <v>0</v>
      </c>
      <c r="ED429" s="79">
        <v>0</v>
      </c>
      <c r="EE429" s="78">
        <v>0</v>
      </c>
      <c r="EF429" s="79">
        <v>0</v>
      </c>
      <c r="EG429" s="78">
        <v>0</v>
      </c>
      <c r="EH429" s="79">
        <v>0</v>
      </c>
      <c r="EI429" s="78">
        <v>0</v>
      </c>
      <c r="EJ429" s="79">
        <v>0</v>
      </c>
      <c r="EK429" s="78">
        <v>0</v>
      </c>
      <c r="EL429" s="79">
        <v>0</v>
      </c>
      <c r="EM429" s="78">
        <v>0</v>
      </c>
      <c r="EN429" s="79">
        <v>0</v>
      </c>
      <c r="EO429" s="78">
        <v>0</v>
      </c>
      <c r="EP429" s="79">
        <v>0</v>
      </c>
      <c r="EQ429" s="78">
        <v>0</v>
      </c>
      <c r="ER429" s="79">
        <v>0</v>
      </c>
      <c r="ES429" s="78">
        <v>0</v>
      </c>
      <c r="ET429" s="79">
        <v>0</v>
      </c>
      <c r="EU429" s="78">
        <v>0</v>
      </c>
      <c r="EV429" s="79">
        <v>0</v>
      </c>
      <c r="EW429" s="78">
        <v>0</v>
      </c>
      <c r="EX429" s="79">
        <v>0</v>
      </c>
      <c r="EY429" s="78">
        <v>0</v>
      </c>
      <c r="EZ429" s="79">
        <v>0</v>
      </c>
      <c r="FA429" s="78">
        <v>0</v>
      </c>
      <c r="FB429" s="79">
        <v>0</v>
      </c>
      <c r="FC429" s="80">
        <v>0</v>
      </c>
      <c r="FD429" s="3"/>
      <c r="FE429" s="35"/>
      <c r="FF429" s="3"/>
      <c r="FG429" s="36"/>
      <c r="FI429" s="81" t="b">
        <v>1</v>
      </c>
    </row>
    <row r="430" spans="2:165">
      <c r="B430" s="98" t="s">
        <v>109</v>
      </c>
      <c r="C430" s="99"/>
      <c r="E430" s="95">
        <v>0</v>
      </c>
      <c r="F430" s="95">
        <v>9501375</v>
      </c>
      <c r="G430" s="95">
        <v>9657386</v>
      </c>
      <c r="H430" s="95">
        <v>10077288</v>
      </c>
      <c r="I430" s="95">
        <v>10077288</v>
      </c>
      <c r="J430" s="95">
        <v>10077288</v>
      </c>
      <c r="K430" s="95">
        <v>10074705</v>
      </c>
      <c r="L430" s="95">
        <v>10074705</v>
      </c>
      <c r="M430" s="95">
        <v>10074671</v>
      </c>
      <c r="N430" s="95">
        <v>10074108</v>
      </c>
      <c r="O430" s="95">
        <v>10074734</v>
      </c>
      <c r="P430" s="95">
        <v>9958462</v>
      </c>
      <c r="Q430" s="95">
        <v>7249743</v>
      </c>
      <c r="R430" s="95">
        <v>5132757</v>
      </c>
      <c r="S430" s="95">
        <v>5131637</v>
      </c>
      <c r="T430" s="95">
        <v>4292020</v>
      </c>
      <c r="U430" s="95">
        <v>4205976</v>
      </c>
      <c r="V430" s="95">
        <v>3989657</v>
      </c>
      <c r="W430" s="95">
        <v>3826790</v>
      </c>
      <c r="X430" s="95">
        <v>3826631</v>
      </c>
      <c r="Y430" s="95">
        <v>3812963</v>
      </c>
      <c r="Z430" s="95">
        <v>383786</v>
      </c>
      <c r="AA430" s="95">
        <v>383786</v>
      </c>
      <c r="AB430" s="95">
        <v>383786</v>
      </c>
      <c r="AC430" s="95">
        <v>383786</v>
      </c>
      <c r="AD430" s="95">
        <v>383786</v>
      </c>
      <c r="AE430" s="95">
        <v>383786</v>
      </c>
      <c r="AF430" s="95">
        <v>383786</v>
      </c>
      <c r="AG430" s="95">
        <v>0</v>
      </c>
      <c r="AH430" s="95">
        <v>0</v>
      </c>
      <c r="AI430" s="95">
        <v>0</v>
      </c>
      <c r="AJ430" s="95">
        <v>0</v>
      </c>
      <c r="AK430" s="95">
        <v>0</v>
      </c>
      <c r="AL430" s="95">
        <v>0</v>
      </c>
      <c r="AM430" s="95">
        <v>0</v>
      </c>
      <c r="AN430" s="95">
        <v>0</v>
      </c>
      <c r="AO430" s="3"/>
      <c r="AP430" s="21"/>
      <c r="AQ430" s="3"/>
      <c r="AR430" s="95">
        <v>0</v>
      </c>
      <c r="AS430" s="95">
        <v>1625</v>
      </c>
      <c r="AT430" s="95">
        <v>1656</v>
      </c>
      <c r="AU430" s="95">
        <v>1826</v>
      </c>
      <c r="AV430" s="95">
        <v>1826</v>
      </c>
      <c r="AW430" s="95">
        <v>1826</v>
      </c>
      <c r="AX430" s="95">
        <v>1825</v>
      </c>
      <c r="AY430" s="95">
        <v>1825</v>
      </c>
      <c r="AZ430" s="95">
        <v>1825</v>
      </c>
      <c r="BA430" s="95">
        <v>1825</v>
      </c>
      <c r="BB430" s="95">
        <v>1825</v>
      </c>
      <c r="BC430" s="95">
        <v>1812</v>
      </c>
      <c r="BD430" s="95">
        <v>894</v>
      </c>
      <c r="BE430" s="95">
        <v>687</v>
      </c>
      <c r="BF430" s="95">
        <v>687</v>
      </c>
      <c r="BG430" s="95">
        <v>609</v>
      </c>
      <c r="BH430" s="95">
        <v>590</v>
      </c>
      <c r="BI430" s="95">
        <v>575</v>
      </c>
      <c r="BJ430" s="95">
        <v>565</v>
      </c>
      <c r="BK430" s="95">
        <v>565</v>
      </c>
      <c r="BL430" s="95">
        <v>561</v>
      </c>
      <c r="BM430" s="95">
        <v>94</v>
      </c>
      <c r="BN430" s="95">
        <v>94</v>
      </c>
      <c r="BO430" s="95">
        <v>94</v>
      </c>
      <c r="BP430" s="95">
        <v>94</v>
      </c>
      <c r="BQ430" s="95">
        <v>94</v>
      </c>
      <c r="BR430" s="95">
        <v>94</v>
      </c>
      <c r="BS430" s="95">
        <v>94</v>
      </c>
      <c r="BT430" s="95">
        <v>0</v>
      </c>
      <c r="BU430" s="95">
        <v>0</v>
      </c>
      <c r="BV430" s="95">
        <v>0</v>
      </c>
      <c r="BW430" s="95">
        <v>0</v>
      </c>
      <c r="BX430" s="95">
        <v>0</v>
      </c>
      <c r="BY430" s="95">
        <v>0</v>
      </c>
      <c r="BZ430" s="95">
        <v>0</v>
      </c>
      <c r="CA430" s="95">
        <v>0</v>
      </c>
      <c r="CB430" s="3"/>
      <c r="CC430" s="32"/>
      <c r="CD430" s="3"/>
      <c r="CE430" s="33"/>
      <c r="CF430" s="3"/>
      <c r="CG430" s="95">
        <v>0</v>
      </c>
      <c r="CH430" s="95">
        <v>7834629</v>
      </c>
      <c r="CI430" s="95">
        <v>7958229</v>
      </c>
      <c r="CJ430" s="95">
        <v>8290896</v>
      </c>
      <c r="CK430" s="95">
        <v>8290896</v>
      </c>
      <c r="CL430" s="95">
        <v>8290896</v>
      </c>
      <c r="CM430" s="95">
        <v>8288850</v>
      </c>
      <c r="CN430" s="95">
        <v>8288850</v>
      </c>
      <c r="CO430" s="95">
        <v>8288809</v>
      </c>
      <c r="CP430" s="95">
        <v>8288363</v>
      </c>
      <c r="CQ430" s="95">
        <v>8289104</v>
      </c>
      <c r="CR430" s="95">
        <v>8198610</v>
      </c>
      <c r="CS430" s="95">
        <v>6053284</v>
      </c>
      <c r="CT430" s="95">
        <v>4375106</v>
      </c>
      <c r="CU430" s="95">
        <v>4373780</v>
      </c>
      <c r="CV430" s="95">
        <v>3686451</v>
      </c>
      <c r="CW430" s="95">
        <v>3618503</v>
      </c>
      <c r="CX430" s="95">
        <v>3362904</v>
      </c>
      <c r="CY430" s="95">
        <v>3170127</v>
      </c>
      <c r="CZ430" s="95">
        <v>3169968</v>
      </c>
      <c r="DA430" s="95">
        <v>3160400</v>
      </c>
      <c r="DB430" s="95">
        <v>246347</v>
      </c>
      <c r="DC430" s="95">
        <v>246347</v>
      </c>
      <c r="DD430" s="95">
        <v>246347</v>
      </c>
      <c r="DE430" s="95">
        <v>246347</v>
      </c>
      <c r="DF430" s="95">
        <v>246347</v>
      </c>
      <c r="DG430" s="95">
        <v>246347</v>
      </c>
      <c r="DH430" s="95">
        <v>246347</v>
      </c>
      <c r="DI430" s="95">
        <v>0</v>
      </c>
      <c r="DJ430" s="95">
        <v>0</v>
      </c>
      <c r="DK430" s="95">
        <v>0</v>
      </c>
      <c r="DL430" s="95">
        <v>0</v>
      </c>
      <c r="DM430" s="95">
        <v>0</v>
      </c>
      <c r="DN430" s="95">
        <v>0</v>
      </c>
      <c r="DO430" s="95">
        <v>0</v>
      </c>
      <c r="DP430" s="95">
        <v>0</v>
      </c>
      <c r="DQ430" s="3"/>
      <c r="DR430" s="34"/>
      <c r="DS430" s="3"/>
      <c r="DT430" s="95">
        <v>0</v>
      </c>
      <c r="DU430" s="95">
        <v>1309</v>
      </c>
      <c r="DV430" s="95">
        <v>1334</v>
      </c>
      <c r="DW430" s="95">
        <v>1468</v>
      </c>
      <c r="DX430" s="95">
        <v>1468</v>
      </c>
      <c r="DY430" s="95">
        <v>1468</v>
      </c>
      <c r="DZ430" s="95">
        <v>1468</v>
      </c>
      <c r="EA430" s="95">
        <v>1468</v>
      </c>
      <c r="EB430" s="95">
        <v>1468</v>
      </c>
      <c r="EC430" s="95">
        <v>1468</v>
      </c>
      <c r="ED430" s="95">
        <v>1468</v>
      </c>
      <c r="EE430" s="95">
        <v>1457</v>
      </c>
      <c r="EF430" s="95">
        <v>730</v>
      </c>
      <c r="EG430" s="95">
        <v>566</v>
      </c>
      <c r="EH430" s="95">
        <v>566</v>
      </c>
      <c r="EI430" s="95">
        <v>503</v>
      </c>
      <c r="EJ430" s="95">
        <v>489</v>
      </c>
      <c r="EK430" s="95">
        <v>472</v>
      </c>
      <c r="EL430" s="95">
        <v>460</v>
      </c>
      <c r="EM430" s="95">
        <v>460</v>
      </c>
      <c r="EN430" s="95">
        <v>457</v>
      </c>
      <c r="EO430" s="95">
        <v>61</v>
      </c>
      <c r="EP430" s="95">
        <v>61</v>
      </c>
      <c r="EQ430" s="95">
        <v>61</v>
      </c>
      <c r="ER430" s="95">
        <v>61</v>
      </c>
      <c r="ES430" s="95">
        <v>61</v>
      </c>
      <c r="ET430" s="95">
        <v>61</v>
      </c>
      <c r="EU430" s="95">
        <v>61</v>
      </c>
      <c r="EV430" s="95">
        <v>0</v>
      </c>
      <c r="EW430" s="95">
        <v>0</v>
      </c>
      <c r="EX430" s="95">
        <v>0</v>
      </c>
      <c r="EY430" s="95">
        <v>0</v>
      </c>
      <c r="EZ430" s="95">
        <v>0</v>
      </c>
      <c r="FA430" s="95">
        <v>0</v>
      </c>
      <c r="FB430" s="95">
        <v>0</v>
      </c>
      <c r="FC430" s="95">
        <v>0</v>
      </c>
      <c r="FD430" s="3"/>
      <c r="FE430" s="35"/>
      <c r="FF430" s="3"/>
      <c r="FG430" s="36"/>
      <c r="FI430" s="95"/>
    </row>
    <row r="431" spans="2:165" ht="4.9000000000000004" customHeight="1">
      <c r="B431" s="96"/>
      <c r="C431" s="96"/>
      <c r="E431" s="97"/>
      <c r="F431" s="97"/>
      <c r="G431" s="97"/>
      <c r="H431" s="97"/>
      <c r="I431" s="97"/>
      <c r="J431" s="97"/>
      <c r="K431" s="97"/>
      <c r="L431" s="97"/>
      <c r="M431" s="97"/>
      <c r="N431" s="97"/>
      <c r="O431" s="97"/>
      <c r="P431" s="97"/>
      <c r="Q431" s="97"/>
      <c r="R431" s="97"/>
      <c r="S431" s="97"/>
      <c r="T431" s="97"/>
      <c r="U431" s="97"/>
      <c r="V431" s="97"/>
      <c r="W431" s="97"/>
      <c r="X431" s="97"/>
      <c r="Y431" s="97"/>
      <c r="Z431" s="97"/>
      <c r="AA431" s="97"/>
      <c r="AB431" s="97"/>
      <c r="AC431" s="97"/>
      <c r="AD431" s="97"/>
      <c r="AE431" s="97"/>
      <c r="AF431" s="97"/>
      <c r="AG431" s="97"/>
      <c r="AH431" s="97"/>
      <c r="AI431" s="97"/>
      <c r="AJ431" s="97"/>
      <c r="AK431" s="97"/>
      <c r="AL431" s="97"/>
      <c r="AM431" s="97"/>
      <c r="AN431" s="97"/>
      <c r="AO431" s="3"/>
      <c r="AP431" s="21"/>
      <c r="AQ431" s="3"/>
      <c r="AR431" s="97"/>
      <c r="AS431" s="97"/>
      <c r="AT431" s="97"/>
      <c r="AU431" s="97"/>
      <c r="AV431" s="97"/>
      <c r="AW431" s="97"/>
      <c r="AX431" s="97"/>
      <c r="AY431" s="97"/>
      <c r="AZ431" s="97"/>
      <c r="BA431" s="97"/>
      <c r="BB431" s="97"/>
      <c r="BC431" s="97"/>
      <c r="BD431" s="97"/>
      <c r="BE431" s="97"/>
      <c r="BF431" s="97"/>
      <c r="BG431" s="97"/>
      <c r="BH431" s="97"/>
      <c r="BI431" s="97"/>
      <c r="BJ431" s="97"/>
      <c r="BK431" s="97"/>
      <c r="BL431" s="97"/>
      <c r="BM431" s="97"/>
      <c r="BN431" s="97"/>
      <c r="BO431" s="97"/>
      <c r="BP431" s="97"/>
      <c r="BQ431" s="97"/>
      <c r="BR431" s="97"/>
      <c r="BS431" s="97"/>
      <c r="BT431" s="97"/>
      <c r="BU431" s="97"/>
      <c r="BV431" s="97"/>
      <c r="BW431" s="97"/>
      <c r="BX431" s="97"/>
      <c r="BY431" s="97"/>
      <c r="BZ431" s="97"/>
      <c r="CA431" s="97"/>
      <c r="CB431" s="3"/>
      <c r="CC431" s="32"/>
      <c r="CD431" s="3"/>
      <c r="CE431" s="33"/>
      <c r="CF431" s="3"/>
      <c r="CG431" s="97"/>
      <c r="CH431" s="97"/>
      <c r="CI431" s="97"/>
      <c r="CJ431" s="97"/>
      <c r="CK431" s="97"/>
      <c r="CL431" s="97"/>
      <c r="CM431" s="97"/>
      <c r="CN431" s="97"/>
      <c r="CO431" s="97"/>
      <c r="CP431" s="97"/>
      <c r="CQ431" s="97"/>
      <c r="CR431" s="97"/>
      <c r="CS431" s="97"/>
      <c r="CT431" s="97"/>
      <c r="CU431" s="97"/>
      <c r="CV431" s="97"/>
      <c r="CW431" s="97"/>
      <c r="CX431" s="97"/>
      <c r="CY431" s="97"/>
      <c r="CZ431" s="97"/>
      <c r="DA431" s="97"/>
      <c r="DB431" s="97"/>
      <c r="DC431" s="97"/>
      <c r="DD431" s="97"/>
      <c r="DE431" s="97"/>
      <c r="DF431" s="97"/>
      <c r="DG431" s="97"/>
      <c r="DH431" s="97"/>
      <c r="DI431" s="97"/>
      <c r="DJ431" s="97"/>
      <c r="DK431" s="97"/>
      <c r="DL431" s="97"/>
      <c r="DM431" s="97"/>
      <c r="DN431" s="97"/>
      <c r="DO431" s="97"/>
      <c r="DP431" s="97"/>
      <c r="DQ431" s="3"/>
      <c r="DR431" s="34"/>
      <c r="DS431" s="3"/>
      <c r="DT431" s="97"/>
      <c r="DU431" s="97"/>
      <c r="DV431" s="97"/>
      <c r="DW431" s="97"/>
      <c r="DX431" s="97"/>
      <c r="DY431" s="97"/>
      <c r="DZ431" s="97"/>
      <c r="EA431" s="97"/>
      <c r="EB431" s="97"/>
      <c r="EC431" s="97"/>
      <c r="ED431" s="97"/>
      <c r="EE431" s="97"/>
      <c r="EF431" s="97"/>
      <c r="EG431" s="97"/>
      <c r="EH431" s="97"/>
      <c r="EI431" s="97"/>
      <c r="EJ431" s="97"/>
      <c r="EK431" s="97"/>
      <c r="EL431" s="97"/>
      <c r="EM431" s="97"/>
      <c r="EN431" s="97"/>
      <c r="EO431" s="97"/>
      <c r="EP431" s="97"/>
      <c r="EQ431" s="97"/>
      <c r="ER431" s="97"/>
      <c r="ES431" s="97"/>
      <c r="ET431" s="97"/>
      <c r="EU431" s="97"/>
      <c r="EV431" s="97"/>
      <c r="EW431" s="97"/>
      <c r="EX431" s="97"/>
      <c r="EY431" s="97"/>
      <c r="EZ431" s="97"/>
      <c r="FA431" s="97"/>
      <c r="FB431" s="97"/>
      <c r="FC431" s="97"/>
      <c r="FD431" s="3"/>
      <c r="FE431" s="35"/>
      <c r="FF431" s="3"/>
      <c r="FG431" s="36"/>
      <c r="FI431" s="97"/>
    </row>
    <row r="432" spans="2:165" outlineLevel="1">
      <c r="B432" s="98" t="s">
        <v>110</v>
      </c>
      <c r="C432" s="99"/>
      <c r="E432" s="100"/>
      <c r="F432" s="101"/>
      <c r="G432" s="101"/>
      <c r="H432" s="101"/>
      <c r="I432" s="101"/>
      <c r="J432" s="101"/>
      <c r="K432" s="101"/>
      <c r="L432" s="101"/>
      <c r="M432" s="101"/>
      <c r="N432" s="101"/>
      <c r="O432" s="101"/>
      <c r="P432" s="101"/>
      <c r="Q432" s="101"/>
      <c r="R432" s="101"/>
      <c r="S432" s="101"/>
      <c r="T432" s="101"/>
      <c r="U432" s="101"/>
      <c r="V432" s="101"/>
      <c r="W432" s="101"/>
      <c r="X432" s="101"/>
      <c r="Y432" s="101"/>
      <c r="Z432" s="101"/>
      <c r="AA432" s="101"/>
      <c r="AB432" s="101"/>
      <c r="AC432" s="101"/>
      <c r="AD432" s="101"/>
      <c r="AE432" s="101"/>
      <c r="AF432" s="101"/>
      <c r="AG432" s="101"/>
      <c r="AH432" s="101"/>
      <c r="AI432" s="101"/>
      <c r="AJ432" s="101"/>
      <c r="AK432" s="101"/>
      <c r="AL432" s="101"/>
      <c r="AM432" s="101"/>
      <c r="AN432" s="102"/>
      <c r="AO432" s="3"/>
      <c r="AP432" s="21"/>
      <c r="AQ432" s="3"/>
      <c r="AR432" s="100"/>
      <c r="AS432" s="101"/>
      <c r="AT432" s="101"/>
      <c r="AU432" s="101"/>
      <c r="AV432" s="101"/>
      <c r="AW432" s="101"/>
      <c r="AX432" s="101"/>
      <c r="AY432" s="101"/>
      <c r="AZ432" s="101"/>
      <c r="BA432" s="101"/>
      <c r="BB432" s="101"/>
      <c r="BC432" s="101"/>
      <c r="BD432" s="101"/>
      <c r="BE432" s="101"/>
      <c r="BF432" s="101"/>
      <c r="BG432" s="101"/>
      <c r="BH432" s="101"/>
      <c r="BI432" s="101"/>
      <c r="BJ432" s="101"/>
      <c r="BK432" s="101"/>
      <c r="BL432" s="101"/>
      <c r="BM432" s="101"/>
      <c r="BN432" s="101"/>
      <c r="BO432" s="101"/>
      <c r="BP432" s="101"/>
      <c r="BQ432" s="101"/>
      <c r="BR432" s="101"/>
      <c r="BS432" s="101"/>
      <c r="BT432" s="101"/>
      <c r="BU432" s="101"/>
      <c r="BV432" s="101"/>
      <c r="BW432" s="101"/>
      <c r="BX432" s="101"/>
      <c r="BY432" s="101"/>
      <c r="BZ432" s="101"/>
      <c r="CA432" s="102"/>
      <c r="CB432" s="3"/>
      <c r="CC432" s="32"/>
      <c r="CD432" s="3"/>
      <c r="CE432" s="33"/>
      <c r="CF432" s="3"/>
      <c r="CG432" s="100"/>
      <c r="CH432" s="101"/>
      <c r="CI432" s="101"/>
      <c r="CJ432" s="101"/>
      <c r="CK432" s="101"/>
      <c r="CL432" s="101"/>
      <c r="CM432" s="101"/>
      <c r="CN432" s="101"/>
      <c r="CO432" s="101"/>
      <c r="CP432" s="101"/>
      <c r="CQ432" s="101"/>
      <c r="CR432" s="101"/>
      <c r="CS432" s="101"/>
      <c r="CT432" s="101"/>
      <c r="CU432" s="101"/>
      <c r="CV432" s="101"/>
      <c r="CW432" s="101"/>
      <c r="CX432" s="101"/>
      <c r="CY432" s="101"/>
      <c r="CZ432" s="101"/>
      <c r="DA432" s="101"/>
      <c r="DB432" s="101"/>
      <c r="DC432" s="101"/>
      <c r="DD432" s="101"/>
      <c r="DE432" s="101"/>
      <c r="DF432" s="101"/>
      <c r="DG432" s="101"/>
      <c r="DH432" s="101"/>
      <c r="DI432" s="101"/>
      <c r="DJ432" s="101"/>
      <c r="DK432" s="101"/>
      <c r="DL432" s="101"/>
      <c r="DM432" s="101"/>
      <c r="DN432" s="101"/>
      <c r="DO432" s="101"/>
      <c r="DP432" s="102"/>
      <c r="DQ432" s="3"/>
      <c r="DR432" s="34"/>
      <c r="DS432" s="3"/>
      <c r="DT432" s="100"/>
      <c r="DU432" s="101"/>
      <c r="DV432" s="101"/>
      <c r="DW432" s="101"/>
      <c r="DX432" s="101"/>
      <c r="DY432" s="101"/>
      <c r="DZ432" s="101"/>
      <c r="EA432" s="101"/>
      <c r="EB432" s="101"/>
      <c r="EC432" s="101"/>
      <c r="ED432" s="101"/>
      <c r="EE432" s="101"/>
      <c r="EF432" s="101"/>
      <c r="EG432" s="101"/>
      <c r="EH432" s="101"/>
      <c r="EI432" s="101"/>
      <c r="EJ432" s="101"/>
      <c r="EK432" s="101"/>
      <c r="EL432" s="101"/>
      <c r="EM432" s="101"/>
      <c r="EN432" s="101"/>
      <c r="EO432" s="101"/>
      <c r="EP432" s="101"/>
      <c r="EQ432" s="101"/>
      <c r="ER432" s="101"/>
      <c r="ES432" s="101"/>
      <c r="ET432" s="101"/>
      <c r="EU432" s="101"/>
      <c r="EV432" s="101"/>
      <c r="EW432" s="101"/>
      <c r="EX432" s="101"/>
      <c r="EY432" s="101"/>
      <c r="EZ432" s="101"/>
      <c r="FA432" s="101"/>
      <c r="FB432" s="101"/>
      <c r="FC432" s="102"/>
      <c r="FD432" s="3"/>
      <c r="FE432" s="35"/>
      <c r="FF432" s="3"/>
      <c r="FG432" s="36"/>
      <c r="FI432" s="103"/>
    </row>
    <row r="433" spans="1:165" outlineLevel="1">
      <c r="A433" s="1">
        <v>2017</v>
      </c>
      <c r="B433" s="38">
        <v>411</v>
      </c>
      <c r="C433" s="39" t="s">
        <v>16</v>
      </c>
      <c r="E433" s="40">
        <v>0</v>
      </c>
      <c r="F433" s="41">
        <v>0</v>
      </c>
      <c r="G433" s="42">
        <v>9102389</v>
      </c>
      <c r="H433" s="41">
        <v>7269281</v>
      </c>
      <c r="I433" s="42">
        <v>7269281</v>
      </c>
      <c r="J433" s="41">
        <v>7269281</v>
      </c>
      <c r="K433" s="42">
        <v>7269281</v>
      </c>
      <c r="L433" s="41">
        <v>7269281</v>
      </c>
      <c r="M433" s="42">
        <v>7269281</v>
      </c>
      <c r="N433" s="41">
        <v>7269240</v>
      </c>
      <c r="O433" s="42">
        <v>7269240</v>
      </c>
      <c r="P433" s="41">
        <v>7259509</v>
      </c>
      <c r="Q433" s="42">
        <v>7176891</v>
      </c>
      <c r="R433" s="41">
        <v>7176260</v>
      </c>
      <c r="S433" s="42">
        <v>7176260</v>
      </c>
      <c r="T433" s="41">
        <v>7175957</v>
      </c>
      <c r="U433" s="42">
        <v>6509047</v>
      </c>
      <c r="V433" s="41">
        <v>6509047</v>
      </c>
      <c r="W433" s="42">
        <v>508451</v>
      </c>
      <c r="X433" s="41">
        <v>0</v>
      </c>
      <c r="Y433" s="42">
        <v>0</v>
      </c>
      <c r="Z433" s="41">
        <v>0</v>
      </c>
      <c r="AA433" s="42">
        <v>0</v>
      </c>
      <c r="AB433" s="41">
        <v>0</v>
      </c>
      <c r="AC433" s="42">
        <v>0</v>
      </c>
      <c r="AD433" s="41">
        <v>0</v>
      </c>
      <c r="AE433" s="42">
        <v>0</v>
      </c>
      <c r="AF433" s="41">
        <v>0</v>
      </c>
      <c r="AG433" s="42">
        <v>0</v>
      </c>
      <c r="AH433" s="41">
        <v>0</v>
      </c>
      <c r="AI433" s="42">
        <v>0</v>
      </c>
      <c r="AJ433" s="41">
        <v>0</v>
      </c>
      <c r="AK433" s="42">
        <v>0</v>
      </c>
      <c r="AL433" s="41">
        <v>0</v>
      </c>
      <c r="AM433" s="42">
        <v>0</v>
      </c>
      <c r="AN433" s="43">
        <v>0</v>
      </c>
      <c r="AO433" s="3"/>
      <c r="AP433" s="21"/>
      <c r="AQ433" s="3"/>
      <c r="AR433" s="40">
        <v>0</v>
      </c>
      <c r="AS433" s="41">
        <v>0</v>
      </c>
      <c r="AT433" s="42">
        <v>621</v>
      </c>
      <c r="AU433" s="41">
        <v>499</v>
      </c>
      <c r="AV433" s="42">
        <v>499</v>
      </c>
      <c r="AW433" s="41">
        <v>499</v>
      </c>
      <c r="AX433" s="42">
        <v>499</v>
      </c>
      <c r="AY433" s="41">
        <v>499</v>
      </c>
      <c r="AZ433" s="42">
        <v>499</v>
      </c>
      <c r="BA433" s="41">
        <v>499</v>
      </c>
      <c r="BB433" s="42">
        <v>499</v>
      </c>
      <c r="BC433" s="41">
        <v>498</v>
      </c>
      <c r="BD433" s="42">
        <v>481</v>
      </c>
      <c r="BE433" s="41">
        <v>481</v>
      </c>
      <c r="BF433" s="42">
        <v>481</v>
      </c>
      <c r="BG433" s="41">
        <v>481</v>
      </c>
      <c r="BH433" s="42">
        <v>436</v>
      </c>
      <c r="BI433" s="41">
        <v>436</v>
      </c>
      <c r="BJ433" s="42">
        <v>34</v>
      </c>
      <c r="BK433" s="41">
        <v>0</v>
      </c>
      <c r="BL433" s="42">
        <v>0</v>
      </c>
      <c r="BM433" s="41">
        <v>0</v>
      </c>
      <c r="BN433" s="42">
        <v>0</v>
      </c>
      <c r="BO433" s="41">
        <v>0</v>
      </c>
      <c r="BP433" s="42">
        <v>0</v>
      </c>
      <c r="BQ433" s="41">
        <v>0</v>
      </c>
      <c r="BR433" s="42">
        <v>0</v>
      </c>
      <c r="BS433" s="41">
        <v>0</v>
      </c>
      <c r="BT433" s="42">
        <v>0</v>
      </c>
      <c r="BU433" s="41">
        <v>0</v>
      </c>
      <c r="BV433" s="42">
        <v>0</v>
      </c>
      <c r="BW433" s="41">
        <v>0</v>
      </c>
      <c r="BX433" s="42">
        <v>0</v>
      </c>
      <c r="BY433" s="41">
        <v>0</v>
      </c>
      <c r="BZ433" s="42">
        <v>0</v>
      </c>
      <c r="CA433" s="43">
        <v>0</v>
      </c>
      <c r="CB433" s="3"/>
      <c r="CC433" s="32"/>
      <c r="CD433" s="3"/>
      <c r="CE433" s="33"/>
      <c r="CF433" s="3"/>
      <c r="CG433" s="40">
        <v>0</v>
      </c>
      <c r="CH433" s="41">
        <v>0</v>
      </c>
      <c r="CI433" s="42">
        <v>11745899</v>
      </c>
      <c r="CJ433" s="41">
        <v>9380421</v>
      </c>
      <c r="CK433" s="42">
        <v>9380421</v>
      </c>
      <c r="CL433" s="41">
        <v>9380421</v>
      </c>
      <c r="CM433" s="42">
        <v>9380421</v>
      </c>
      <c r="CN433" s="41">
        <v>9380421</v>
      </c>
      <c r="CO433" s="42">
        <v>9380421</v>
      </c>
      <c r="CP433" s="41">
        <v>9380368</v>
      </c>
      <c r="CQ433" s="42">
        <v>9380368</v>
      </c>
      <c r="CR433" s="41">
        <v>9367811</v>
      </c>
      <c r="CS433" s="42">
        <v>9261199</v>
      </c>
      <c r="CT433" s="41">
        <v>9260384</v>
      </c>
      <c r="CU433" s="42">
        <v>9260384</v>
      </c>
      <c r="CV433" s="41">
        <v>9259994</v>
      </c>
      <c r="CW433" s="42">
        <v>8399400</v>
      </c>
      <c r="CX433" s="41">
        <v>8399400</v>
      </c>
      <c r="CY433" s="42">
        <v>656116</v>
      </c>
      <c r="CZ433" s="41">
        <v>0</v>
      </c>
      <c r="DA433" s="42">
        <v>0</v>
      </c>
      <c r="DB433" s="41">
        <v>0</v>
      </c>
      <c r="DC433" s="42">
        <v>0</v>
      </c>
      <c r="DD433" s="41">
        <v>0</v>
      </c>
      <c r="DE433" s="42">
        <v>0</v>
      </c>
      <c r="DF433" s="41">
        <v>0</v>
      </c>
      <c r="DG433" s="42">
        <v>0</v>
      </c>
      <c r="DH433" s="41">
        <v>0</v>
      </c>
      <c r="DI433" s="42">
        <v>0</v>
      </c>
      <c r="DJ433" s="41">
        <v>0</v>
      </c>
      <c r="DK433" s="42">
        <v>0</v>
      </c>
      <c r="DL433" s="41">
        <v>0</v>
      </c>
      <c r="DM433" s="42">
        <v>0</v>
      </c>
      <c r="DN433" s="41">
        <v>0</v>
      </c>
      <c r="DO433" s="42">
        <v>0</v>
      </c>
      <c r="DP433" s="43">
        <v>0</v>
      </c>
      <c r="DQ433" s="3"/>
      <c r="DR433" s="34"/>
      <c r="DS433" s="3"/>
      <c r="DT433" s="40">
        <v>0</v>
      </c>
      <c r="DU433" s="41">
        <v>0</v>
      </c>
      <c r="DV433" s="42">
        <v>802</v>
      </c>
      <c r="DW433" s="41">
        <v>643</v>
      </c>
      <c r="DX433" s="42">
        <v>643</v>
      </c>
      <c r="DY433" s="41">
        <v>643</v>
      </c>
      <c r="DZ433" s="42">
        <v>643</v>
      </c>
      <c r="EA433" s="41">
        <v>643</v>
      </c>
      <c r="EB433" s="42">
        <v>643</v>
      </c>
      <c r="EC433" s="41">
        <v>643</v>
      </c>
      <c r="ED433" s="42">
        <v>643</v>
      </c>
      <c r="EE433" s="41">
        <v>642</v>
      </c>
      <c r="EF433" s="42">
        <v>621</v>
      </c>
      <c r="EG433" s="41">
        <v>621</v>
      </c>
      <c r="EH433" s="42">
        <v>621</v>
      </c>
      <c r="EI433" s="41">
        <v>621</v>
      </c>
      <c r="EJ433" s="42">
        <v>563</v>
      </c>
      <c r="EK433" s="41">
        <v>563</v>
      </c>
      <c r="EL433" s="42">
        <v>44</v>
      </c>
      <c r="EM433" s="41">
        <v>0</v>
      </c>
      <c r="EN433" s="42">
        <v>0</v>
      </c>
      <c r="EO433" s="41">
        <v>0</v>
      </c>
      <c r="EP433" s="42">
        <v>0</v>
      </c>
      <c r="EQ433" s="41">
        <v>0</v>
      </c>
      <c r="ER433" s="42">
        <v>0</v>
      </c>
      <c r="ES433" s="41">
        <v>0</v>
      </c>
      <c r="ET433" s="42">
        <v>0</v>
      </c>
      <c r="EU433" s="41">
        <v>0</v>
      </c>
      <c r="EV433" s="42">
        <v>0</v>
      </c>
      <c r="EW433" s="41">
        <v>0</v>
      </c>
      <c r="EX433" s="42">
        <v>0</v>
      </c>
      <c r="EY433" s="41">
        <v>0</v>
      </c>
      <c r="EZ433" s="42">
        <v>0</v>
      </c>
      <c r="FA433" s="41">
        <v>0</v>
      </c>
      <c r="FB433" s="42">
        <v>0</v>
      </c>
      <c r="FC433" s="43">
        <v>0</v>
      </c>
      <c r="FD433" s="3"/>
      <c r="FE433" s="35"/>
      <c r="FF433" s="3"/>
      <c r="FG433" s="36"/>
      <c r="FI433" s="44" t="b">
        <v>0</v>
      </c>
    </row>
    <row r="434" spans="1:165" outlineLevel="1">
      <c r="A434" s="1">
        <v>2017</v>
      </c>
      <c r="B434" s="45">
        <v>412</v>
      </c>
      <c r="C434" s="46" t="s">
        <v>17</v>
      </c>
      <c r="E434" s="47">
        <v>0</v>
      </c>
      <c r="F434" s="48">
        <v>0</v>
      </c>
      <c r="G434" s="49">
        <v>4448167</v>
      </c>
      <c r="H434" s="48">
        <v>3183222</v>
      </c>
      <c r="I434" s="49">
        <v>3183222</v>
      </c>
      <c r="J434" s="48">
        <v>3183222</v>
      </c>
      <c r="K434" s="49">
        <v>3183222</v>
      </c>
      <c r="L434" s="48">
        <v>3183222</v>
      </c>
      <c r="M434" s="49">
        <v>3183222</v>
      </c>
      <c r="N434" s="48">
        <v>3183143</v>
      </c>
      <c r="O434" s="49">
        <v>3183143</v>
      </c>
      <c r="P434" s="48">
        <v>3183143</v>
      </c>
      <c r="Q434" s="49">
        <v>3136435</v>
      </c>
      <c r="R434" s="48">
        <v>3132528</v>
      </c>
      <c r="S434" s="49">
        <v>3132528</v>
      </c>
      <c r="T434" s="48">
        <v>2622491</v>
      </c>
      <c r="U434" s="49">
        <v>2622491</v>
      </c>
      <c r="V434" s="48">
        <v>2002812</v>
      </c>
      <c r="W434" s="49">
        <v>1687257</v>
      </c>
      <c r="X434" s="48">
        <v>0</v>
      </c>
      <c r="Y434" s="49">
        <v>0</v>
      </c>
      <c r="Z434" s="48">
        <v>0</v>
      </c>
      <c r="AA434" s="49">
        <v>0</v>
      </c>
      <c r="AB434" s="48">
        <v>0</v>
      </c>
      <c r="AC434" s="49">
        <v>0</v>
      </c>
      <c r="AD434" s="48">
        <v>0</v>
      </c>
      <c r="AE434" s="49">
        <v>0</v>
      </c>
      <c r="AF434" s="48">
        <v>0</v>
      </c>
      <c r="AG434" s="49">
        <v>0</v>
      </c>
      <c r="AH434" s="48">
        <v>0</v>
      </c>
      <c r="AI434" s="49">
        <v>0</v>
      </c>
      <c r="AJ434" s="48">
        <v>0</v>
      </c>
      <c r="AK434" s="49">
        <v>0</v>
      </c>
      <c r="AL434" s="48">
        <v>0</v>
      </c>
      <c r="AM434" s="49">
        <v>0</v>
      </c>
      <c r="AN434" s="50">
        <v>0</v>
      </c>
      <c r="AO434" s="3"/>
      <c r="AP434" s="21"/>
      <c r="AQ434" s="3"/>
      <c r="AR434" s="47">
        <v>0</v>
      </c>
      <c r="AS434" s="48">
        <v>0</v>
      </c>
      <c r="AT434" s="49">
        <v>301</v>
      </c>
      <c r="AU434" s="48">
        <v>217</v>
      </c>
      <c r="AV434" s="49">
        <v>217</v>
      </c>
      <c r="AW434" s="48">
        <v>217</v>
      </c>
      <c r="AX434" s="49">
        <v>217</v>
      </c>
      <c r="AY434" s="48">
        <v>217</v>
      </c>
      <c r="AZ434" s="49">
        <v>217</v>
      </c>
      <c r="BA434" s="48">
        <v>217</v>
      </c>
      <c r="BB434" s="49">
        <v>217</v>
      </c>
      <c r="BC434" s="48">
        <v>217</v>
      </c>
      <c r="BD434" s="49">
        <v>209</v>
      </c>
      <c r="BE434" s="48">
        <v>209</v>
      </c>
      <c r="BF434" s="49">
        <v>209</v>
      </c>
      <c r="BG434" s="48">
        <v>176</v>
      </c>
      <c r="BH434" s="49">
        <v>176</v>
      </c>
      <c r="BI434" s="48">
        <v>134</v>
      </c>
      <c r="BJ434" s="49">
        <v>113</v>
      </c>
      <c r="BK434" s="48">
        <v>0</v>
      </c>
      <c r="BL434" s="49">
        <v>0</v>
      </c>
      <c r="BM434" s="48">
        <v>0</v>
      </c>
      <c r="BN434" s="49">
        <v>0</v>
      </c>
      <c r="BO434" s="48">
        <v>0</v>
      </c>
      <c r="BP434" s="49">
        <v>0</v>
      </c>
      <c r="BQ434" s="48">
        <v>0</v>
      </c>
      <c r="BR434" s="49">
        <v>0</v>
      </c>
      <c r="BS434" s="48">
        <v>0</v>
      </c>
      <c r="BT434" s="49">
        <v>0</v>
      </c>
      <c r="BU434" s="48">
        <v>0</v>
      </c>
      <c r="BV434" s="49">
        <v>0</v>
      </c>
      <c r="BW434" s="48">
        <v>0</v>
      </c>
      <c r="BX434" s="49">
        <v>0</v>
      </c>
      <c r="BY434" s="48">
        <v>0</v>
      </c>
      <c r="BZ434" s="49">
        <v>0</v>
      </c>
      <c r="CA434" s="50">
        <v>0</v>
      </c>
      <c r="CB434" s="3"/>
      <c r="CC434" s="32"/>
      <c r="CD434" s="3"/>
      <c r="CE434" s="33"/>
      <c r="CF434" s="3"/>
      <c r="CG434" s="47">
        <v>0</v>
      </c>
      <c r="CH434" s="48">
        <v>0</v>
      </c>
      <c r="CI434" s="49">
        <v>5930308</v>
      </c>
      <c r="CJ434" s="48">
        <v>4294660</v>
      </c>
      <c r="CK434" s="49">
        <v>4294660</v>
      </c>
      <c r="CL434" s="48">
        <v>4294660</v>
      </c>
      <c r="CM434" s="49">
        <v>4294660</v>
      </c>
      <c r="CN434" s="48">
        <v>4294660</v>
      </c>
      <c r="CO434" s="49">
        <v>4294660</v>
      </c>
      <c r="CP434" s="48">
        <v>4294577</v>
      </c>
      <c r="CQ434" s="49">
        <v>4294577</v>
      </c>
      <c r="CR434" s="48">
        <v>4294577</v>
      </c>
      <c r="CS434" s="49">
        <v>4216390</v>
      </c>
      <c r="CT434" s="48">
        <v>4209040</v>
      </c>
      <c r="CU434" s="49">
        <v>4209040</v>
      </c>
      <c r="CV434" s="48">
        <v>3553967</v>
      </c>
      <c r="CW434" s="49">
        <v>3553967</v>
      </c>
      <c r="CX434" s="48">
        <v>2752709</v>
      </c>
      <c r="CY434" s="49">
        <v>2181720</v>
      </c>
      <c r="CZ434" s="48">
        <v>0</v>
      </c>
      <c r="DA434" s="49">
        <v>0</v>
      </c>
      <c r="DB434" s="48">
        <v>0</v>
      </c>
      <c r="DC434" s="49">
        <v>0</v>
      </c>
      <c r="DD434" s="48">
        <v>0</v>
      </c>
      <c r="DE434" s="49">
        <v>0</v>
      </c>
      <c r="DF434" s="48">
        <v>0</v>
      </c>
      <c r="DG434" s="49">
        <v>0</v>
      </c>
      <c r="DH434" s="48">
        <v>0</v>
      </c>
      <c r="DI434" s="49">
        <v>0</v>
      </c>
      <c r="DJ434" s="48">
        <v>0</v>
      </c>
      <c r="DK434" s="49">
        <v>0</v>
      </c>
      <c r="DL434" s="48">
        <v>0</v>
      </c>
      <c r="DM434" s="49">
        <v>0</v>
      </c>
      <c r="DN434" s="48">
        <v>0</v>
      </c>
      <c r="DO434" s="49">
        <v>0</v>
      </c>
      <c r="DP434" s="50">
        <v>0</v>
      </c>
      <c r="DQ434" s="3"/>
      <c r="DR434" s="34"/>
      <c r="DS434" s="3"/>
      <c r="DT434" s="47">
        <v>0</v>
      </c>
      <c r="DU434" s="48">
        <v>0</v>
      </c>
      <c r="DV434" s="49">
        <v>407</v>
      </c>
      <c r="DW434" s="48">
        <v>297</v>
      </c>
      <c r="DX434" s="49">
        <v>297</v>
      </c>
      <c r="DY434" s="48">
        <v>297</v>
      </c>
      <c r="DZ434" s="49">
        <v>297</v>
      </c>
      <c r="EA434" s="48">
        <v>297</v>
      </c>
      <c r="EB434" s="49">
        <v>297</v>
      </c>
      <c r="EC434" s="48">
        <v>297</v>
      </c>
      <c r="ED434" s="49">
        <v>297</v>
      </c>
      <c r="EE434" s="48">
        <v>297</v>
      </c>
      <c r="EF434" s="49">
        <v>281</v>
      </c>
      <c r="EG434" s="48">
        <v>281</v>
      </c>
      <c r="EH434" s="49">
        <v>281</v>
      </c>
      <c r="EI434" s="48">
        <v>238</v>
      </c>
      <c r="EJ434" s="49">
        <v>238</v>
      </c>
      <c r="EK434" s="48">
        <v>185</v>
      </c>
      <c r="EL434" s="49">
        <v>146</v>
      </c>
      <c r="EM434" s="48">
        <v>0</v>
      </c>
      <c r="EN434" s="49">
        <v>0</v>
      </c>
      <c r="EO434" s="48">
        <v>0</v>
      </c>
      <c r="EP434" s="49">
        <v>0</v>
      </c>
      <c r="EQ434" s="48">
        <v>0</v>
      </c>
      <c r="ER434" s="49">
        <v>0</v>
      </c>
      <c r="ES434" s="48">
        <v>0</v>
      </c>
      <c r="ET434" s="49">
        <v>0</v>
      </c>
      <c r="EU434" s="48">
        <v>0</v>
      </c>
      <c r="EV434" s="49">
        <v>0</v>
      </c>
      <c r="EW434" s="48">
        <v>0</v>
      </c>
      <c r="EX434" s="49">
        <v>0</v>
      </c>
      <c r="EY434" s="48">
        <v>0</v>
      </c>
      <c r="EZ434" s="49">
        <v>0</v>
      </c>
      <c r="FA434" s="48">
        <v>0</v>
      </c>
      <c r="FB434" s="49">
        <v>0</v>
      </c>
      <c r="FC434" s="50">
        <v>0</v>
      </c>
      <c r="FD434" s="3"/>
      <c r="FE434" s="35"/>
      <c r="FF434" s="3"/>
      <c r="FG434" s="36"/>
      <c r="FI434" s="51" t="b">
        <v>0</v>
      </c>
    </row>
    <row r="435" spans="1:165" outlineLevel="1">
      <c r="A435" s="1">
        <v>2017</v>
      </c>
      <c r="B435" s="52">
        <v>413</v>
      </c>
      <c r="C435" s="53" t="s">
        <v>18</v>
      </c>
      <c r="E435" s="54">
        <v>0</v>
      </c>
      <c r="F435" s="55">
        <v>0</v>
      </c>
      <c r="G435" s="56">
        <v>1569276</v>
      </c>
      <c r="H435" s="55">
        <v>1569276</v>
      </c>
      <c r="I435" s="56">
        <v>1569276</v>
      </c>
      <c r="J435" s="55">
        <v>1569276</v>
      </c>
      <c r="K435" s="56">
        <v>1569276</v>
      </c>
      <c r="L435" s="55">
        <v>1569276</v>
      </c>
      <c r="M435" s="56">
        <v>1569276</v>
      </c>
      <c r="N435" s="55">
        <v>1569276</v>
      </c>
      <c r="O435" s="56">
        <v>1569276</v>
      </c>
      <c r="P435" s="55">
        <v>1569276</v>
      </c>
      <c r="Q435" s="56">
        <v>1569276</v>
      </c>
      <c r="R435" s="55">
        <v>1569276</v>
      </c>
      <c r="S435" s="56">
        <v>1569276</v>
      </c>
      <c r="T435" s="55">
        <v>1569276</v>
      </c>
      <c r="U435" s="56">
        <v>1569276</v>
      </c>
      <c r="V435" s="55">
        <v>1569276</v>
      </c>
      <c r="W435" s="56">
        <v>1569276</v>
      </c>
      <c r="X435" s="55">
        <v>1569276</v>
      </c>
      <c r="Y435" s="56">
        <v>1529780</v>
      </c>
      <c r="Z435" s="55">
        <v>0</v>
      </c>
      <c r="AA435" s="56">
        <v>0</v>
      </c>
      <c r="AB435" s="55">
        <v>0</v>
      </c>
      <c r="AC435" s="56">
        <v>0</v>
      </c>
      <c r="AD435" s="55">
        <v>0</v>
      </c>
      <c r="AE435" s="56">
        <v>0</v>
      </c>
      <c r="AF435" s="55">
        <v>0</v>
      </c>
      <c r="AG435" s="56">
        <v>0</v>
      </c>
      <c r="AH435" s="55">
        <v>0</v>
      </c>
      <c r="AI435" s="56">
        <v>0</v>
      </c>
      <c r="AJ435" s="55">
        <v>0</v>
      </c>
      <c r="AK435" s="56">
        <v>0</v>
      </c>
      <c r="AL435" s="55">
        <v>0</v>
      </c>
      <c r="AM435" s="56">
        <v>0</v>
      </c>
      <c r="AN435" s="57">
        <v>0</v>
      </c>
      <c r="AO435" s="3"/>
      <c r="AP435" s="21"/>
      <c r="AQ435" s="3"/>
      <c r="AR435" s="54">
        <v>0</v>
      </c>
      <c r="AS435" s="55">
        <v>0</v>
      </c>
      <c r="AT435" s="56">
        <v>438</v>
      </c>
      <c r="AU435" s="55">
        <v>438</v>
      </c>
      <c r="AV435" s="56">
        <v>438</v>
      </c>
      <c r="AW435" s="55">
        <v>438</v>
      </c>
      <c r="AX435" s="56">
        <v>438</v>
      </c>
      <c r="AY435" s="55">
        <v>438</v>
      </c>
      <c r="AZ435" s="56">
        <v>438</v>
      </c>
      <c r="BA435" s="55">
        <v>438</v>
      </c>
      <c r="BB435" s="56">
        <v>438</v>
      </c>
      <c r="BC435" s="55">
        <v>438</v>
      </c>
      <c r="BD435" s="56">
        <v>438</v>
      </c>
      <c r="BE435" s="55">
        <v>438</v>
      </c>
      <c r="BF435" s="56">
        <v>438</v>
      </c>
      <c r="BG435" s="55">
        <v>438</v>
      </c>
      <c r="BH435" s="56">
        <v>438</v>
      </c>
      <c r="BI435" s="55">
        <v>438</v>
      </c>
      <c r="BJ435" s="56">
        <v>438</v>
      </c>
      <c r="BK435" s="55">
        <v>438</v>
      </c>
      <c r="BL435" s="56">
        <v>413</v>
      </c>
      <c r="BM435" s="55">
        <v>0</v>
      </c>
      <c r="BN435" s="56">
        <v>0</v>
      </c>
      <c r="BO435" s="55">
        <v>0</v>
      </c>
      <c r="BP435" s="56">
        <v>0</v>
      </c>
      <c r="BQ435" s="55">
        <v>0</v>
      </c>
      <c r="BR435" s="56">
        <v>0</v>
      </c>
      <c r="BS435" s="55">
        <v>0</v>
      </c>
      <c r="BT435" s="56">
        <v>0</v>
      </c>
      <c r="BU435" s="55">
        <v>0</v>
      </c>
      <c r="BV435" s="56">
        <v>0</v>
      </c>
      <c r="BW435" s="55">
        <v>0</v>
      </c>
      <c r="BX435" s="56">
        <v>0</v>
      </c>
      <c r="BY435" s="55">
        <v>0</v>
      </c>
      <c r="BZ435" s="56">
        <v>0</v>
      </c>
      <c r="CA435" s="57">
        <v>0</v>
      </c>
      <c r="CB435" s="3"/>
      <c r="CC435" s="32"/>
      <c r="CD435" s="3"/>
      <c r="CE435" s="33"/>
      <c r="CF435" s="3"/>
      <c r="CG435" s="54">
        <v>0</v>
      </c>
      <c r="CH435" s="55">
        <v>0</v>
      </c>
      <c r="CI435" s="56">
        <v>1231687</v>
      </c>
      <c r="CJ435" s="55">
        <v>1231687</v>
      </c>
      <c r="CK435" s="56">
        <v>1231687</v>
      </c>
      <c r="CL435" s="55">
        <v>1231687</v>
      </c>
      <c r="CM435" s="56">
        <v>1231687</v>
      </c>
      <c r="CN435" s="55">
        <v>1231687</v>
      </c>
      <c r="CO435" s="56">
        <v>1231687</v>
      </c>
      <c r="CP435" s="55">
        <v>1231687</v>
      </c>
      <c r="CQ435" s="56">
        <v>1231687</v>
      </c>
      <c r="CR435" s="55">
        <v>1231687</v>
      </c>
      <c r="CS435" s="56">
        <v>1231687</v>
      </c>
      <c r="CT435" s="55">
        <v>1231687</v>
      </c>
      <c r="CU435" s="56">
        <v>1231687</v>
      </c>
      <c r="CV435" s="55">
        <v>1231687</v>
      </c>
      <c r="CW435" s="56">
        <v>1231687</v>
      </c>
      <c r="CX435" s="55">
        <v>1231687</v>
      </c>
      <c r="CY435" s="56">
        <v>1231687</v>
      </c>
      <c r="CZ435" s="55">
        <v>1231687</v>
      </c>
      <c r="DA435" s="56">
        <v>1177931</v>
      </c>
      <c r="DB435" s="55">
        <v>0</v>
      </c>
      <c r="DC435" s="56">
        <v>0</v>
      </c>
      <c r="DD435" s="55">
        <v>0</v>
      </c>
      <c r="DE435" s="56">
        <v>0</v>
      </c>
      <c r="DF435" s="55">
        <v>0</v>
      </c>
      <c r="DG435" s="56">
        <v>0</v>
      </c>
      <c r="DH435" s="55">
        <v>0</v>
      </c>
      <c r="DI435" s="56">
        <v>0</v>
      </c>
      <c r="DJ435" s="55">
        <v>0</v>
      </c>
      <c r="DK435" s="56">
        <v>0</v>
      </c>
      <c r="DL435" s="55">
        <v>0</v>
      </c>
      <c r="DM435" s="56">
        <v>0</v>
      </c>
      <c r="DN435" s="55">
        <v>0</v>
      </c>
      <c r="DO435" s="56">
        <v>0</v>
      </c>
      <c r="DP435" s="57">
        <v>0</v>
      </c>
      <c r="DQ435" s="3"/>
      <c r="DR435" s="34"/>
      <c r="DS435" s="3"/>
      <c r="DT435" s="54">
        <v>0</v>
      </c>
      <c r="DU435" s="55">
        <v>0</v>
      </c>
      <c r="DV435" s="56">
        <v>360</v>
      </c>
      <c r="DW435" s="55">
        <v>360</v>
      </c>
      <c r="DX435" s="56">
        <v>360</v>
      </c>
      <c r="DY435" s="55">
        <v>360</v>
      </c>
      <c r="DZ435" s="56">
        <v>360</v>
      </c>
      <c r="EA435" s="55">
        <v>360</v>
      </c>
      <c r="EB435" s="56">
        <v>360</v>
      </c>
      <c r="EC435" s="55">
        <v>360</v>
      </c>
      <c r="ED435" s="56">
        <v>360</v>
      </c>
      <c r="EE435" s="55">
        <v>360</v>
      </c>
      <c r="EF435" s="56">
        <v>360</v>
      </c>
      <c r="EG435" s="55">
        <v>360</v>
      </c>
      <c r="EH435" s="56">
        <v>360</v>
      </c>
      <c r="EI435" s="55">
        <v>360</v>
      </c>
      <c r="EJ435" s="56">
        <v>360</v>
      </c>
      <c r="EK435" s="55">
        <v>360</v>
      </c>
      <c r="EL435" s="56">
        <v>360</v>
      </c>
      <c r="EM435" s="55">
        <v>360</v>
      </c>
      <c r="EN435" s="56">
        <v>318</v>
      </c>
      <c r="EO435" s="55">
        <v>0</v>
      </c>
      <c r="EP435" s="56">
        <v>0</v>
      </c>
      <c r="EQ435" s="55">
        <v>0</v>
      </c>
      <c r="ER435" s="56">
        <v>0</v>
      </c>
      <c r="ES435" s="55">
        <v>0</v>
      </c>
      <c r="ET435" s="56">
        <v>0</v>
      </c>
      <c r="EU435" s="55">
        <v>0</v>
      </c>
      <c r="EV435" s="56">
        <v>0</v>
      </c>
      <c r="EW435" s="55">
        <v>0</v>
      </c>
      <c r="EX435" s="56">
        <v>0</v>
      </c>
      <c r="EY435" s="55">
        <v>0</v>
      </c>
      <c r="EZ435" s="56">
        <v>0</v>
      </c>
      <c r="FA435" s="55">
        <v>0</v>
      </c>
      <c r="FB435" s="56">
        <v>0</v>
      </c>
      <c r="FC435" s="57">
        <v>0</v>
      </c>
      <c r="FD435" s="3"/>
      <c r="FE435" s="35"/>
      <c r="FF435" s="3"/>
      <c r="FG435" s="36"/>
      <c r="FI435" s="58" t="b">
        <v>0</v>
      </c>
    </row>
    <row r="436" spans="1:165" hidden="1" outlineLevel="1">
      <c r="B436" s="45">
        <v>414</v>
      </c>
      <c r="C436" s="46" t="s">
        <v>19</v>
      </c>
      <c r="E436" s="47">
        <v>0</v>
      </c>
      <c r="F436" s="48">
        <v>0</v>
      </c>
      <c r="G436" s="49">
        <v>0</v>
      </c>
      <c r="H436" s="48">
        <v>0</v>
      </c>
      <c r="I436" s="49">
        <v>0</v>
      </c>
      <c r="J436" s="48">
        <v>0</v>
      </c>
      <c r="K436" s="49">
        <v>0</v>
      </c>
      <c r="L436" s="48">
        <v>0</v>
      </c>
      <c r="M436" s="49">
        <v>0</v>
      </c>
      <c r="N436" s="48">
        <v>0</v>
      </c>
      <c r="O436" s="49">
        <v>0</v>
      </c>
      <c r="P436" s="48">
        <v>0</v>
      </c>
      <c r="Q436" s="49">
        <v>0</v>
      </c>
      <c r="R436" s="48">
        <v>0</v>
      </c>
      <c r="S436" s="49">
        <v>0</v>
      </c>
      <c r="T436" s="48">
        <v>0</v>
      </c>
      <c r="U436" s="49">
        <v>0</v>
      </c>
      <c r="V436" s="48">
        <v>0</v>
      </c>
      <c r="W436" s="49">
        <v>0</v>
      </c>
      <c r="X436" s="48">
        <v>0</v>
      </c>
      <c r="Y436" s="49">
        <v>0</v>
      </c>
      <c r="Z436" s="48">
        <v>0</v>
      </c>
      <c r="AA436" s="49">
        <v>0</v>
      </c>
      <c r="AB436" s="48">
        <v>0</v>
      </c>
      <c r="AC436" s="49">
        <v>0</v>
      </c>
      <c r="AD436" s="48">
        <v>0</v>
      </c>
      <c r="AE436" s="49">
        <v>0</v>
      </c>
      <c r="AF436" s="48">
        <v>0</v>
      </c>
      <c r="AG436" s="49">
        <v>0</v>
      </c>
      <c r="AH436" s="48">
        <v>0</v>
      </c>
      <c r="AI436" s="49">
        <v>0</v>
      </c>
      <c r="AJ436" s="48">
        <v>0</v>
      </c>
      <c r="AK436" s="49">
        <v>0</v>
      </c>
      <c r="AL436" s="48">
        <v>0</v>
      </c>
      <c r="AM436" s="49">
        <v>0</v>
      </c>
      <c r="AN436" s="50">
        <v>0</v>
      </c>
      <c r="AO436" s="3"/>
      <c r="AP436" s="21"/>
      <c r="AQ436" s="3"/>
      <c r="AR436" s="47">
        <v>0</v>
      </c>
      <c r="AS436" s="48">
        <v>0</v>
      </c>
      <c r="AT436" s="49">
        <v>0</v>
      </c>
      <c r="AU436" s="48">
        <v>0</v>
      </c>
      <c r="AV436" s="49">
        <v>0</v>
      </c>
      <c r="AW436" s="48">
        <v>0</v>
      </c>
      <c r="AX436" s="49">
        <v>0</v>
      </c>
      <c r="AY436" s="48">
        <v>0</v>
      </c>
      <c r="AZ436" s="49">
        <v>0</v>
      </c>
      <c r="BA436" s="48">
        <v>0</v>
      </c>
      <c r="BB436" s="49">
        <v>0</v>
      </c>
      <c r="BC436" s="48">
        <v>0</v>
      </c>
      <c r="BD436" s="49">
        <v>0</v>
      </c>
      <c r="BE436" s="48">
        <v>0</v>
      </c>
      <c r="BF436" s="49">
        <v>0</v>
      </c>
      <c r="BG436" s="48">
        <v>0</v>
      </c>
      <c r="BH436" s="49">
        <v>0</v>
      </c>
      <c r="BI436" s="48">
        <v>0</v>
      </c>
      <c r="BJ436" s="49">
        <v>0</v>
      </c>
      <c r="BK436" s="48">
        <v>0</v>
      </c>
      <c r="BL436" s="49">
        <v>0</v>
      </c>
      <c r="BM436" s="48">
        <v>0</v>
      </c>
      <c r="BN436" s="49">
        <v>0</v>
      </c>
      <c r="BO436" s="48">
        <v>0</v>
      </c>
      <c r="BP436" s="49">
        <v>0</v>
      </c>
      <c r="BQ436" s="48">
        <v>0</v>
      </c>
      <c r="BR436" s="49">
        <v>0</v>
      </c>
      <c r="BS436" s="48">
        <v>0</v>
      </c>
      <c r="BT436" s="49">
        <v>0</v>
      </c>
      <c r="BU436" s="48">
        <v>0</v>
      </c>
      <c r="BV436" s="49">
        <v>0</v>
      </c>
      <c r="BW436" s="48">
        <v>0</v>
      </c>
      <c r="BX436" s="49">
        <v>0</v>
      </c>
      <c r="BY436" s="48">
        <v>0</v>
      </c>
      <c r="BZ436" s="49">
        <v>0</v>
      </c>
      <c r="CA436" s="50">
        <v>0</v>
      </c>
      <c r="CB436" s="3"/>
      <c r="CC436" s="32"/>
      <c r="CD436" s="3"/>
      <c r="CE436" s="33"/>
      <c r="CF436" s="3"/>
      <c r="CG436" s="47">
        <v>0</v>
      </c>
      <c r="CH436" s="48">
        <v>0</v>
      </c>
      <c r="CI436" s="49">
        <v>0</v>
      </c>
      <c r="CJ436" s="48">
        <v>0</v>
      </c>
      <c r="CK436" s="49">
        <v>0</v>
      </c>
      <c r="CL436" s="48">
        <v>0</v>
      </c>
      <c r="CM436" s="49">
        <v>0</v>
      </c>
      <c r="CN436" s="48">
        <v>0</v>
      </c>
      <c r="CO436" s="49">
        <v>0</v>
      </c>
      <c r="CP436" s="48">
        <v>0</v>
      </c>
      <c r="CQ436" s="49">
        <v>0</v>
      </c>
      <c r="CR436" s="48">
        <v>0</v>
      </c>
      <c r="CS436" s="49">
        <v>0</v>
      </c>
      <c r="CT436" s="48">
        <v>0</v>
      </c>
      <c r="CU436" s="49">
        <v>0</v>
      </c>
      <c r="CV436" s="48">
        <v>0</v>
      </c>
      <c r="CW436" s="49">
        <v>0</v>
      </c>
      <c r="CX436" s="48">
        <v>0</v>
      </c>
      <c r="CY436" s="49">
        <v>0</v>
      </c>
      <c r="CZ436" s="48">
        <v>0</v>
      </c>
      <c r="DA436" s="49">
        <v>0</v>
      </c>
      <c r="DB436" s="48">
        <v>0</v>
      </c>
      <c r="DC436" s="49">
        <v>0</v>
      </c>
      <c r="DD436" s="48">
        <v>0</v>
      </c>
      <c r="DE436" s="49">
        <v>0</v>
      </c>
      <c r="DF436" s="48">
        <v>0</v>
      </c>
      <c r="DG436" s="49">
        <v>0</v>
      </c>
      <c r="DH436" s="48">
        <v>0</v>
      </c>
      <c r="DI436" s="49">
        <v>0</v>
      </c>
      <c r="DJ436" s="48">
        <v>0</v>
      </c>
      <c r="DK436" s="49">
        <v>0</v>
      </c>
      <c r="DL436" s="48">
        <v>0</v>
      </c>
      <c r="DM436" s="49">
        <v>0</v>
      </c>
      <c r="DN436" s="48">
        <v>0</v>
      </c>
      <c r="DO436" s="49">
        <v>0</v>
      </c>
      <c r="DP436" s="50">
        <v>0</v>
      </c>
      <c r="DQ436" s="3"/>
      <c r="DR436" s="34"/>
      <c r="DS436" s="3"/>
      <c r="DT436" s="47">
        <v>0</v>
      </c>
      <c r="DU436" s="48">
        <v>0</v>
      </c>
      <c r="DV436" s="49">
        <v>0</v>
      </c>
      <c r="DW436" s="48">
        <v>0</v>
      </c>
      <c r="DX436" s="49">
        <v>0</v>
      </c>
      <c r="DY436" s="48">
        <v>0</v>
      </c>
      <c r="DZ436" s="49">
        <v>0</v>
      </c>
      <c r="EA436" s="48">
        <v>0</v>
      </c>
      <c r="EB436" s="49">
        <v>0</v>
      </c>
      <c r="EC436" s="48">
        <v>0</v>
      </c>
      <c r="ED436" s="49">
        <v>0</v>
      </c>
      <c r="EE436" s="48">
        <v>0</v>
      </c>
      <c r="EF436" s="49">
        <v>0</v>
      </c>
      <c r="EG436" s="48">
        <v>0</v>
      </c>
      <c r="EH436" s="49">
        <v>0</v>
      </c>
      <c r="EI436" s="48">
        <v>0</v>
      </c>
      <c r="EJ436" s="49">
        <v>0</v>
      </c>
      <c r="EK436" s="48">
        <v>0</v>
      </c>
      <c r="EL436" s="49">
        <v>0</v>
      </c>
      <c r="EM436" s="48">
        <v>0</v>
      </c>
      <c r="EN436" s="49">
        <v>0</v>
      </c>
      <c r="EO436" s="48">
        <v>0</v>
      </c>
      <c r="EP436" s="49">
        <v>0</v>
      </c>
      <c r="EQ436" s="48">
        <v>0</v>
      </c>
      <c r="ER436" s="49">
        <v>0</v>
      </c>
      <c r="ES436" s="48">
        <v>0</v>
      </c>
      <c r="ET436" s="49">
        <v>0</v>
      </c>
      <c r="EU436" s="48">
        <v>0</v>
      </c>
      <c r="EV436" s="49">
        <v>0</v>
      </c>
      <c r="EW436" s="48">
        <v>0</v>
      </c>
      <c r="EX436" s="49">
        <v>0</v>
      </c>
      <c r="EY436" s="48">
        <v>0</v>
      </c>
      <c r="EZ436" s="49">
        <v>0</v>
      </c>
      <c r="FA436" s="48">
        <v>0</v>
      </c>
      <c r="FB436" s="49">
        <v>0</v>
      </c>
      <c r="FC436" s="50">
        <v>0</v>
      </c>
      <c r="FD436" s="3"/>
      <c r="FE436" s="35"/>
      <c r="FF436" s="3"/>
      <c r="FG436" s="36"/>
      <c r="FI436" s="51" t="b">
        <v>1</v>
      </c>
    </row>
    <row r="437" spans="1:165" outlineLevel="1">
      <c r="A437" s="1">
        <v>2017</v>
      </c>
      <c r="B437" s="59">
        <v>415</v>
      </c>
      <c r="C437" s="60" t="s">
        <v>20</v>
      </c>
      <c r="E437" s="61">
        <v>0</v>
      </c>
      <c r="F437" s="62">
        <v>0</v>
      </c>
      <c r="G437" s="63">
        <v>5610</v>
      </c>
      <c r="H437" s="62">
        <v>5610</v>
      </c>
      <c r="I437" s="63">
        <v>5610</v>
      </c>
      <c r="J437" s="62">
        <v>5610</v>
      </c>
      <c r="K437" s="63">
        <v>5610</v>
      </c>
      <c r="L437" s="62">
        <v>5610</v>
      </c>
      <c r="M437" s="63">
        <v>5610</v>
      </c>
      <c r="N437" s="62">
        <v>5610</v>
      </c>
      <c r="O437" s="63">
        <v>5610</v>
      </c>
      <c r="P437" s="62">
        <v>5572</v>
      </c>
      <c r="Q437" s="63">
        <v>3563</v>
      </c>
      <c r="R437" s="62">
        <v>3563</v>
      </c>
      <c r="S437" s="63">
        <v>3389</v>
      </c>
      <c r="T437" s="62">
        <v>3389</v>
      </c>
      <c r="U437" s="63">
        <v>3259</v>
      </c>
      <c r="V437" s="62">
        <v>3259</v>
      </c>
      <c r="W437" s="63">
        <v>3259</v>
      </c>
      <c r="X437" s="62">
        <v>3259</v>
      </c>
      <c r="Y437" s="63">
        <v>3259</v>
      </c>
      <c r="Z437" s="62">
        <v>3259</v>
      </c>
      <c r="AA437" s="63">
        <v>0</v>
      </c>
      <c r="AB437" s="62">
        <v>0</v>
      </c>
      <c r="AC437" s="63">
        <v>0</v>
      </c>
      <c r="AD437" s="62">
        <v>0</v>
      </c>
      <c r="AE437" s="63">
        <v>0</v>
      </c>
      <c r="AF437" s="62">
        <v>0</v>
      </c>
      <c r="AG437" s="63">
        <v>0</v>
      </c>
      <c r="AH437" s="62">
        <v>0</v>
      </c>
      <c r="AI437" s="63">
        <v>0</v>
      </c>
      <c r="AJ437" s="62">
        <v>0</v>
      </c>
      <c r="AK437" s="63">
        <v>0</v>
      </c>
      <c r="AL437" s="62">
        <v>0</v>
      </c>
      <c r="AM437" s="63">
        <v>0</v>
      </c>
      <c r="AN437" s="64">
        <v>0</v>
      </c>
      <c r="AO437" s="3"/>
      <c r="AP437" s="21"/>
      <c r="AQ437" s="3"/>
      <c r="AR437" s="61">
        <v>0</v>
      </c>
      <c r="AS437" s="62">
        <v>0</v>
      </c>
      <c r="AT437" s="63">
        <v>2</v>
      </c>
      <c r="AU437" s="62">
        <v>2</v>
      </c>
      <c r="AV437" s="63">
        <v>2</v>
      </c>
      <c r="AW437" s="62">
        <v>2</v>
      </c>
      <c r="AX437" s="63">
        <v>2</v>
      </c>
      <c r="AY437" s="62">
        <v>2</v>
      </c>
      <c r="AZ437" s="63">
        <v>2</v>
      </c>
      <c r="BA437" s="62">
        <v>2</v>
      </c>
      <c r="BB437" s="63">
        <v>2</v>
      </c>
      <c r="BC437" s="62">
        <v>2</v>
      </c>
      <c r="BD437" s="63">
        <v>0</v>
      </c>
      <c r="BE437" s="62">
        <v>0</v>
      </c>
      <c r="BF437" s="63">
        <v>0</v>
      </c>
      <c r="BG437" s="62">
        <v>0</v>
      </c>
      <c r="BH437" s="63">
        <v>0</v>
      </c>
      <c r="BI437" s="62">
        <v>0</v>
      </c>
      <c r="BJ437" s="63">
        <v>0</v>
      </c>
      <c r="BK437" s="62">
        <v>0</v>
      </c>
      <c r="BL437" s="63">
        <v>0</v>
      </c>
      <c r="BM437" s="62">
        <v>0</v>
      </c>
      <c r="BN437" s="63">
        <v>0</v>
      </c>
      <c r="BO437" s="62">
        <v>0</v>
      </c>
      <c r="BP437" s="63">
        <v>0</v>
      </c>
      <c r="BQ437" s="62">
        <v>0</v>
      </c>
      <c r="BR437" s="63">
        <v>0</v>
      </c>
      <c r="BS437" s="62">
        <v>0</v>
      </c>
      <c r="BT437" s="63">
        <v>0</v>
      </c>
      <c r="BU437" s="62">
        <v>0</v>
      </c>
      <c r="BV437" s="63">
        <v>0</v>
      </c>
      <c r="BW437" s="62">
        <v>0</v>
      </c>
      <c r="BX437" s="63">
        <v>0</v>
      </c>
      <c r="BY437" s="62">
        <v>0</v>
      </c>
      <c r="BZ437" s="63">
        <v>0</v>
      </c>
      <c r="CA437" s="64">
        <v>0</v>
      </c>
      <c r="CB437" s="3"/>
      <c r="CC437" s="32"/>
      <c r="CD437" s="3"/>
      <c r="CE437" s="33"/>
      <c r="CF437" s="3"/>
      <c r="CG437" s="61">
        <v>0</v>
      </c>
      <c r="CH437" s="62">
        <v>0</v>
      </c>
      <c r="CI437" s="63">
        <v>5610</v>
      </c>
      <c r="CJ437" s="62">
        <v>5610</v>
      </c>
      <c r="CK437" s="63">
        <v>5610</v>
      </c>
      <c r="CL437" s="62">
        <v>5610</v>
      </c>
      <c r="CM437" s="63">
        <v>5610</v>
      </c>
      <c r="CN437" s="62">
        <v>5610</v>
      </c>
      <c r="CO437" s="63">
        <v>5610</v>
      </c>
      <c r="CP437" s="62">
        <v>5610</v>
      </c>
      <c r="CQ437" s="63">
        <v>5610</v>
      </c>
      <c r="CR437" s="62">
        <v>5572</v>
      </c>
      <c r="CS437" s="63">
        <v>3563</v>
      </c>
      <c r="CT437" s="62">
        <v>3563</v>
      </c>
      <c r="CU437" s="63">
        <v>3389</v>
      </c>
      <c r="CV437" s="62">
        <v>3389</v>
      </c>
      <c r="CW437" s="63">
        <v>3259</v>
      </c>
      <c r="CX437" s="62">
        <v>3259</v>
      </c>
      <c r="CY437" s="63">
        <v>3259</v>
      </c>
      <c r="CZ437" s="62">
        <v>3259</v>
      </c>
      <c r="DA437" s="63">
        <v>3259</v>
      </c>
      <c r="DB437" s="62">
        <v>3259</v>
      </c>
      <c r="DC437" s="63">
        <v>0</v>
      </c>
      <c r="DD437" s="62">
        <v>0</v>
      </c>
      <c r="DE437" s="63">
        <v>0</v>
      </c>
      <c r="DF437" s="62">
        <v>0</v>
      </c>
      <c r="DG437" s="63">
        <v>0</v>
      </c>
      <c r="DH437" s="62">
        <v>0</v>
      </c>
      <c r="DI437" s="63">
        <v>0</v>
      </c>
      <c r="DJ437" s="62">
        <v>0</v>
      </c>
      <c r="DK437" s="63">
        <v>0</v>
      </c>
      <c r="DL437" s="62">
        <v>0</v>
      </c>
      <c r="DM437" s="63">
        <v>0</v>
      </c>
      <c r="DN437" s="62">
        <v>0</v>
      </c>
      <c r="DO437" s="63">
        <v>0</v>
      </c>
      <c r="DP437" s="64">
        <v>0</v>
      </c>
      <c r="DQ437" s="3"/>
      <c r="DR437" s="34"/>
      <c r="DS437" s="3"/>
      <c r="DT437" s="61">
        <v>0</v>
      </c>
      <c r="DU437" s="62">
        <v>0</v>
      </c>
      <c r="DV437" s="63">
        <v>2</v>
      </c>
      <c r="DW437" s="62">
        <v>2</v>
      </c>
      <c r="DX437" s="63">
        <v>2</v>
      </c>
      <c r="DY437" s="62">
        <v>2</v>
      </c>
      <c r="DZ437" s="63">
        <v>2</v>
      </c>
      <c r="EA437" s="62">
        <v>2</v>
      </c>
      <c r="EB437" s="63">
        <v>2</v>
      </c>
      <c r="EC437" s="62">
        <v>2</v>
      </c>
      <c r="ED437" s="63">
        <v>2</v>
      </c>
      <c r="EE437" s="62">
        <v>2</v>
      </c>
      <c r="EF437" s="63">
        <v>0</v>
      </c>
      <c r="EG437" s="62">
        <v>0</v>
      </c>
      <c r="EH437" s="63">
        <v>0</v>
      </c>
      <c r="EI437" s="62">
        <v>0</v>
      </c>
      <c r="EJ437" s="63">
        <v>0</v>
      </c>
      <c r="EK437" s="62">
        <v>0</v>
      </c>
      <c r="EL437" s="63">
        <v>0</v>
      </c>
      <c r="EM437" s="62">
        <v>0</v>
      </c>
      <c r="EN437" s="63">
        <v>0</v>
      </c>
      <c r="EO437" s="62">
        <v>0</v>
      </c>
      <c r="EP437" s="63">
        <v>0</v>
      </c>
      <c r="EQ437" s="62">
        <v>0</v>
      </c>
      <c r="ER437" s="63">
        <v>0</v>
      </c>
      <c r="ES437" s="62">
        <v>0</v>
      </c>
      <c r="ET437" s="63">
        <v>0</v>
      </c>
      <c r="EU437" s="62">
        <v>0</v>
      </c>
      <c r="EV437" s="63">
        <v>0</v>
      </c>
      <c r="EW437" s="62">
        <v>0</v>
      </c>
      <c r="EX437" s="63">
        <v>0</v>
      </c>
      <c r="EY437" s="62">
        <v>0</v>
      </c>
      <c r="EZ437" s="63">
        <v>0</v>
      </c>
      <c r="FA437" s="62">
        <v>0</v>
      </c>
      <c r="FB437" s="63">
        <v>0</v>
      </c>
      <c r="FC437" s="64">
        <v>0</v>
      </c>
      <c r="FD437" s="3"/>
      <c r="FE437" s="35"/>
      <c r="FF437" s="3"/>
      <c r="FG437" s="36"/>
      <c r="FI437" s="65" t="b">
        <v>0</v>
      </c>
    </row>
    <row r="438" spans="1:165" outlineLevel="1">
      <c r="A438" s="1">
        <v>2017</v>
      </c>
      <c r="B438" s="66">
        <v>416</v>
      </c>
      <c r="C438" s="67" t="s">
        <v>21</v>
      </c>
      <c r="E438" s="68">
        <v>0</v>
      </c>
      <c r="F438" s="69">
        <v>0</v>
      </c>
      <c r="G438" s="70">
        <v>347044</v>
      </c>
      <c r="H438" s="69">
        <v>347044</v>
      </c>
      <c r="I438" s="70">
        <v>347044</v>
      </c>
      <c r="J438" s="69">
        <v>347044</v>
      </c>
      <c r="K438" s="70">
        <v>347044</v>
      </c>
      <c r="L438" s="69">
        <v>347044</v>
      </c>
      <c r="M438" s="70">
        <v>347044</v>
      </c>
      <c r="N438" s="69">
        <v>347044</v>
      </c>
      <c r="O438" s="70">
        <v>347044</v>
      </c>
      <c r="P438" s="69">
        <v>299735</v>
      </c>
      <c r="Q438" s="70">
        <v>0</v>
      </c>
      <c r="R438" s="69">
        <v>0</v>
      </c>
      <c r="S438" s="70">
        <v>0</v>
      </c>
      <c r="T438" s="69">
        <v>0</v>
      </c>
      <c r="U438" s="70">
        <v>0</v>
      </c>
      <c r="V438" s="69">
        <v>0</v>
      </c>
      <c r="W438" s="70">
        <v>0</v>
      </c>
      <c r="X438" s="69">
        <v>0</v>
      </c>
      <c r="Y438" s="70">
        <v>0</v>
      </c>
      <c r="Z438" s="69">
        <v>0</v>
      </c>
      <c r="AA438" s="70">
        <v>0</v>
      </c>
      <c r="AB438" s="69">
        <v>0</v>
      </c>
      <c r="AC438" s="70">
        <v>0</v>
      </c>
      <c r="AD438" s="69">
        <v>0</v>
      </c>
      <c r="AE438" s="70">
        <v>0</v>
      </c>
      <c r="AF438" s="69">
        <v>0</v>
      </c>
      <c r="AG438" s="70">
        <v>0</v>
      </c>
      <c r="AH438" s="69">
        <v>0</v>
      </c>
      <c r="AI438" s="70">
        <v>0</v>
      </c>
      <c r="AJ438" s="69">
        <v>0</v>
      </c>
      <c r="AK438" s="70">
        <v>0</v>
      </c>
      <c r="AL438" s="69">
        <v>0</v>
      </c>
      <c r="AM438" s="70">
        <v>0</v>
      </c>
      <c r="AN438" s="71">
        <v>0</v>
      </c>
      <c r="AO438" s="3"/>
      <c r="AP438" s="21"/>
      <c r="AQ438" s="3"/>
      <c r="AR438" s="68">
        <v>0</v>
      </c>
      <c r="AS438" s="69">
        <v>0</v>
      </c>
      <c r="AT438" s="70">
        <v>15</v>
      </c>
      <c r="AU438" s="69">
        <v>15</v>
      </c>
      <c r="AV438" s="70">
        <v>15</v>
      </c>
      <c r="AW438" s="69">
        <v>15</v>
      </c>
      <c r="AX438" s="70">
        <v>15</v>
      </c>
      <c r="AY438" s="69">
        <v>15</v>
      </c>
      <c r="AZ438" s="70">
        <v>15</v>
      </c>
      <c r="BA438" s="69">
        <v>15</v>
      </c>
      <c r="BB438" s="70">
        <v>15</v>
      </c>
      <c r="BC438" s="69">
        <v>13</v>
      </c>
      <c r="BD438" s="70">
        <v>0</v>
      </c>
      <c r="BE438" s="69">
        <v>0</v>
      </c>
      <c r="BF438" s="70">
        <v>0</v>
      </c>
      <c r="BG438" s="69">
        <v>0</v>
      </c>
      <c r="BH438" s="70">
        <v>0</v>
      </c>
      <c r="BI438" s="69">
        <v>0</v>
      </c>
      <c r="BJ438" s="70">
        <v>0</v>
      </c>
      <c r="BK438" s="69">
        <v>0</v>
      </c>
      <c r="BL438" s="70">
        <v>0</v>
      </c>
      <c r="BM438" s="69">
        <v>0</v>
      </c>
      <c r="BN438" s="70">
        <v>0</v>
      </c>
      <c r="BO438" s="69">
        <v>0</v>
      </c>
      <c r="BP438" s="70">
        <v>0</v>
      </c>
      <c r="BQ438" s="69">
        <v>0</v>
      </c>
      <c r="BR438" s="70">
        <v>0</v>
      </c>
      <c r="BS438" s="69">
        <v>0</v>
      </c>
      <c r="BT438" s="70">
        <v>0</v>
      </c>
      <c r="BU438" s="69">
        <v>0</v>
      </c>
      <c r="BV438" s="70">
        <v>0</v>
      </c>
      <c r="BW438" s="69">
        <v>0</v>
      </c>
      <c r="BX438" s="70">
        <v>0</v>
      </c>
      <c r="BY438" s="69">
        <v>0</v>
      </c>
      <c r="BZ438" s="70">
        <v>0</v>
      </c>
      <c r="CA438" s="71">
        <v>0</v>
      </c>
      <c r="CB438" s="3"/>
      <c r="CC438" s="32"/>
      <c r="CD438" s="3"/>
      <c r="CE438" s="33"/>
      <c r="CF438" s="3"/>
      <c r="CG438" s="68">
        <v>0</v>
      </c>
      <c r="CH438" s="69">
        <v>0</v>
      </c>
      <c r="CI438" s="70">
        <v>326668</v>
      </c>
      <c r="CJ438" s="69">
        <v>326668</v>
      </c>
      <c r="CK438" s="70">
        <v>326668</v>
      </c>
      <c r="CL438" s="69">
        <v>326668</v>
      </c>
      <c r="CM438" s="70">
        <v>326668</v>
      </c>
      <c r="CN438" s="69">
        <v>326668</v>
      </c>
      <c r="CO438" s="70">
        <v>326668</v>
      </c>
      <c r="CP438" s="69">
        <v>326668</v>
      </c>
      <c r="CQ438" s="70">
        <v>326668</v>
      </c>
      <c r="CR438" s="69">
        <v>282137</v>
      </c>
      <c r="CS438" s="70">
        <v>0</v>
      </c>
      <c r="CT438" s="69">
        <v>0</v>
      </c>
      <c r="CU438" s="70">
        <v>0</v>
      </c>
      <c r="CV438" s="69">
        <v>0</v>
      </c>
      <c r="CW438" s="70">
        <v>0</v>
      </c>
      <c r="CX438" s="69">
        <v>0</v>
      </c>
      <c r="CY438" s="70">
        <v>0</v>
      </c>
      <c r="CZ438" s="69">
        <v>0</v>
      </c>
      <c r="DA438" s="70">
        <v>0</v>
      </c>
      <c r="DB438" s="69">
        <v>0</v>
      </c>
      <c r="DC438" s="70">
        <v>0</v>
      </c>
      <c r="DD438" s="69">
        <v>0</v>
      </c>
      <c r="DE438" s="70">
        <v>0</v>
      </c>
      <c r="DF438" s="69">
        <v>0</v>
      </c>
      <c r="DG438" s="70">
        <v>0</v>
      </c>
      <c r="DH438" s="69">
        <v>0</v>
      </c>
      <c r="DI438" s="70">
        <v>0</v>
      </c>
      <c r="DJ438" s="69">
        <v>0</v>
      </c>
      <c r="DK438" s="70">
        <v>0</v>
      </c>
      <c r="DL438" s="69">
        <v>0</v>
      </c>
      <c r="DM438" s="70">
        <v>0</v>
      </c>
      <c r="DN438" s="69">
        <v>0</v>
      </c>
      <c r="DO438" s="70">
        <v>0</v>
      </c>
      <c r="DP438" s="71">
        <v>0</v>
      </c>
      <c r="DQ438" s="3"/>
      <c r="DR438" s="34"/>
      <c r="DS438" s="3"/>
      <c r="DT438" s="68">
        <v>0</v>
      </c>
      <c r="DU438" s="69">
        <v>0</v>
      </c>
      <c r="DV438" s="70">
        <v>15</v>
      </c>
      <c r="DW438" s="69">
        <v>15</v>
      </c>
      <c r="DX438" s="70">
        <v>15</v>
      </c>
      <c r="DY438" s="69">
        <v>15</v>
      </c>
      <c r="DZ438" s="70">
        <v>15</v>
      </c>
      <c r="EA438" s="69">
        <v>15</v>
      </c>
      <c r="EB438" s="70">
        <v>15</v>
      </c>
      <c r="EC438" s="69">
        <v>15</v>
      </c>
      <c r="ED438" s="70">
        <v>15</v>
      </c>
      <c r="EE438" s="69">
        <v>13</v>
      </c>
      <c r="EF438" s="70">
        <v>0</v>
      </c>
      <c r="EG438" s="69">
        <v>0</v>
      </c>
      <c r="EH438" s="70">
        <v>0</v>
      </c>
      <c r="EI438" s="69">
        <v>0</v>
      </c>
      <c r="EJ438" s="70">
        <v>0</v>
      </c>
      <c r="EK438" s="69">
        <v>0</v>
      </c>
      <c r="EL438" s="70">
        <v>0</v>
      </c>
      <c r="EM438" s="69">
        <v>0</v>
      </c>
      <c r="EN438" s="70">
        <v>0</v>
      </c>
      <c r="EO438" s="69">
        <v>0</v>
      </c>
      <c r="EP438" s="70">
        <v>0</v>
      </c>
      <c r="EQ438" s="69">
        <v>0</v>
      </c>
      <c r="ER438" s="70">
        <v>0</v>
      </c>
      <c r="ES438" s="69">
        <v>0</v>
      </c>
      <c r="ET438" s="70">
        <v>0</v>
      </c>
      <c r="EU438" s="69">
        <v>0</v>
      </c>
      <c r="EV438" s="70">
        <v>0</v>
      </c>
      <c r="EW438" s="69">
        <v>0</v>
      </c>
      <c r="EX438" s="70">
        <v>0</v>
      </c>
      <c r="EY438" s="69">
        <v>0</v>
      </c>
      <c r="EZ438" s="70">
        <v>0</v>
      </c>
      <c r="FA438" s="69">
        <v>0</v>
      </c>
      <c r="FB438" s="70">
        <v>0</v>
      </c>
      <c r="FC438" s="71">
        <v>0</v>
      </c>
      <c r="FD438" s="3"/>
      <c r="FE438" s="35"/>
      <c r="FF438" s="3"/>
      <c r="FG438" s="36"/>
      <c r="FI438" s="72" t="b">
        <v>0</v>
      </c>
    </row>
    <row r="439" spans="1:165" outlineLevel="1">
      <c r="A439" s="1">
        <v>2017</v>
      </c>
      <c r="B439" s="52">
        <v>417</v>
      </c>
      <c r="C439" s="73" t="s">
        <v>22</v>
      </c>
      <c r="E439" s="54">
        <v>0</v>
      </c>
      <c r="F439" s="55">
        <v>0</v>
      </c>
      <c r="G439" s="56">
        <v>12145791</v>
      </c>
      <c r="H439" s="55">
        <v>12156997</v>
      </c>
      <c r="I439" s="56">
        <v>12156997</v>
      </c>
      <c r="J439" s="55">
        <v>12156997</v>
      </c>
      <c r="K439" s="56">
        <v>12156997</v>
      </c>
      <c r="L439" s="55">
        <v>11584465</v>
      </c>
      <c r="M439" s="56">
        <v>11584465</v>
      </c>
      <c r="N439" s="55">
        <v>11584465</v>
      </c>
      <c r="O439" s="56">
        <v>11543614</v>
      </c>
      <c r="P439" s="55">
        <v>11543614</v>
      </c>
      <c r="Q439" s="56">
        <v>11320720</v>
      </c>
      <c r="R439" s="55">
        <v>11205583</v>
      </c>
      <c r="S439" s="56">
        <v>2117184</v>
      </c>
      <c r="T439" s="55">
        <v>1587269</v>
      </c>
      <c r="U439" s="56">
        <v>305310</v>
      </c>
      <c r="V439" s="55">
        <v>0</v>
      </c>
      <c r="W439" s="56">
        <v>0</v>
      </c>
      <c r="X439" s="55">
        <v>0</v>
      </c>
      <c r="Y439" s="56">
        <v>0</v>
      </c>
      <c r="Z439" s="55">
        <v>0</v>
      </c>
      <c r="AA439" s="56">
        <v>0</v>
      </c>
      <c r="AB439" s="55">
        <v>0</v>
      </c>
      <c r="AC439" s="56">
        <v>0</v>
      </c>
      <c r="AD439" s="55">
        <v>0</v>
      </c>
      <c r="AE439" s="56">
        <v>0</v>
      </c>
      <c r="AF439" s="55">
        <v>0</v>
      </c>
      <c r="AG439" s="56">
        <v>0</v>
      </c>
      <c r="AH439" s="55">
        <v>0</v>
      </c>
      <c r="AI439" s="56">
        <v>0</v>
      </c>
      <c r="AJ439" s="55">
        <v>0</v>
      </c>
      <c r="AK439" s="56">
        <v>0</v>
      </c>
      <c r="AL439" s="55">
        <v>0</v>
      </c>
      <c r="AM439" s="56">
        <v>0</v>
      </c>
      <c r="AN439" s="57">
        <v>0</v>
      </c>
      <c r="AO439" s="3"/>
      <c r="AP439" s="21"/>
      <c r="AQ439" s="3"/>
      <c r="AR439" s="54">
        <v>0</v>
      </c>
      <c r="AS439" s="55">
        <v>0</v>
      </c>
      <c r="AT439" s="56">
        <v>1434</v>
      </c>
      <c r="AU439" s="55">
        <v>1436</v>
      </c>
      <c r="AV439" s="56">
        <v>1436</v>
      </c>
      <c r="AW439" s="55">
        <v>1436</v>
      </c>
      <c r="AX439" s="56">
        <v>1436</v>
      </c>
      <c r="AY439" s="55">
        <v>1343</v>
      </c>
      <c r="AZ439" s="56">
        <v>1343</v>
      </c>
      <c r="BA439" s="55">
        <v>1343</v>
      </c>
      <c r="BB439" s="56">
        <v>1343</v>
      </c>
      <c r="BC439" s="55">
        <v>1343</v>
      </c>
      <c r="BD439" s="56">
        <v>1305</v>
      </c>
      <c r="BE439" s="55">
        <v>1280</v>
      </c>
      <c r="BF439" s="56">
        <v>411</v>
      </c>
      <c r="BG439" s="55">
        <v>274</v>
      </c>
      <c r="BH439" s="56">
        <v>40</v>
      </c>
      <c r="BI439" s="55">
        <v>0</v>
      </c>
      <c r="BJ439" s="56">
        <v>0</v>
      </c>
      <c r="BK439" s="55">
        <v>0</v>
      </c>
      <c r="BL439" s="56">
        <v>0</v>
      </c>
      <c r="BM439" s="55">
        <v>0</v>
      </c>
      <c r="BN439" s="56">
        <v>0</v>
      </c>
      <c r="BO439" s="55">
        <v>0</v>
      </c>
      <c r="BP439" s="56">
        <v>0</v>
      </c>
      <c r="BQ439" s="55">
        <v>0</v>
      </c>
      <c r="BR439" s="56">
        <v>0</v>
      </c>
      <c r="BS439" s="55">
        <v>0</v>
      </c>
      <c r="BT439" s="56">
        <v>0</v>
      </c>
      <c r="BU439" s="55">
        <v>0</v>
      </c>
      <c r="BV439" s="56">
        <v>0</v>
      </c>
      <c r="BW439" s="55">
        <v>0</v>
      </c>
      <c r="BX439" s="56">
        <v>0</v>
      </c>
      <c r="BY439" s="55">
        <v>0</v>
      </c>
      <c r="BZ439" s="56">
        <v>0</v>
      </c>
      <c r="CA439" s="57">
        <v>0</v>
      </c>
      <c r="CB439" s="3"/>
      <c r="CC439" s="32"/>
      <c r="CD439" s="3"/>
      <c r="CE439" s="33"/>
      <c r="CF439" s="3"/>
      <c r="CG439" s="54">
        <v>0</v>
      </c>
      <c r="CH439" s="55">
        <v>0</v>
      </c>
      <c r="CI439" s="56">
        <v>10695649</v>
      </c>
      <c r="CJ439" s="55">
        <v>10705518</v>
      </c>
      <c r="CK439" s="56">
        <v>10705518</v>
      </c>
      <c r="CL439" s="55">
        <v>10705518</v>
      </c>
      <c r="CM439" s="56">
        <v>10705518</v>
      </c>
      <c r="CN439" s="55">
        <v>10201343</v>
      </c>
      <c r="CO439" s="56">
        <v>10201343</v>
      </c>
      <c r="CP439" s="55">
        <v>10201343</v>
      </c>
      <c r="CQ439" s="56">
        <v>10165369</v>
      </c>
      <c r="CR439" s="55">
        <v>10165369</v>
      </c>
      <c r="CS439" s="56">
        <v>9969087</v>
      </c>
      <c r="CT439" s="55">
        <v>9867697</v>
      </c>
      <c r="CU439" s="56">
        <v>1864403</v>
      </c>
      <c r="CV439" s="55">
        <v>1397758</v>
      </c>
      <c r="CW439" s="56">
        <v>268857</v>
      </c>
      <c r="CX439" s="55">
        <v>0</v>
      </c>
      <c r="CY439" s="56">
        <v>0</v>
      </c>
      <c r="CZ439" s="55">
        <v>0</v>
      </c>
      <c r="DA439" s="56">
        <v>0</v>
      </c>
      <c r="DB439" s="55">
        <v>0</v>
      </c>
      <c r="DC439" s="56">
        <v>0</v>
      </c>
      <c r="DD439" s="55">
        <v>0</v>
      </c>
      <c r="DE439" s="56">
        <v>0</v>
      </c>
      <c r="DF439" s="55">
        <v>0</v>
      </c>
      <c r="DG439" s="56">
        <v>0</v>
      </c>
      <c r="DH439" s="55">
        <v>0</v>
      </c>
      <c r="DI439" s="56">
        <v>0</v>
      </c>
      <c r="DJ439" s="55">
        <v>0</v>
      </c>
      <c r="DK439" s="56">
        <v>0</v>
      </c>
      <c r="DL439" s="55">
        <v>0</v>
      </c>
      <c r="DM439" s="56">
        <v>0</v>
      </c>
      <c r="DN439" s="55">
        <v>0</v>
      </c>
      <c r="DO439" s="56">
        <v>0</v>
      </c>
      <c r="DP439" s="57">
        <v>0</v>
      </c>
      <c r="DQ439" s="3"/>
      <c r="DR439" s="34"/>
      <c r="DS439" s="3"/>
      <c r="DT439" s="54">
        <v>0</v>
      </c>
      <c r="DU439" s="55">
        <v>0</v>
      </c>
      <c r="DV439" s="56">
        <v>1280</v>
      </c>
      <c r="DW439" s="55">
        <v>1282</v>
      </c>
      <c r="DX439" s="56">
        <v>1282</v>
      </c>
      <c r="DY439" s="55">
        <v>1282</v>
      </c>
      <c r="DZ439" s="56">
        <v>1282</v>
      </c>
      <c r="EA439" s="55">
        <v>1199</v>
      </c>
      <c r="EB439" s="56">
        <v>1199</v>
      </c>
      <c r="EC439" s="55">
        <v>1199</v>
      </c>
      <c r="ED439" s="56">
        <v>1199</v>
      </c>
      <c r="EE439" s="55">
        <v>1199</v>
      </c>
      <c r="EF439" s="56">
        <v>1165</v>
      </c>
      <c r="EG439" s="55">
        <v>1142</v>
      </c>
      <c r="EH439" s="56">
        <v>366</v>
      </c>
      <c r="EI439" s="55">
        <v>244</v>
      </c>
      <c r="EJ439" s="56">
        <v>35</v>
      </c>
      <c r="EK439" s="55">
        <v>0</v>
      </c>
      <c r="EL439" s="56">
        <v>0</v>
      </c>
      <c r="EM439" s="55">
        <v>0</v>
      </c>
      <c r="EN439" s="56">
        <v>0</v>
      </c>
      <c r="EO439" s="55">
        <v>0</v>
      </c>
      <c r="EP439" s="56">
        <v>0</v>
      </c>
      <c r="EQ439" s="55">
        <v>0</v>
      </c>
      <c r="ER439" s="56">
        <v>0</v>
      </c>
      <c r="ES439" s="55">
        <v>0</v>
      </c>
      <c r="ET439" s="56">
        <v>0</v>
      </c>
      <c r="EU439" s="55">
        <v>0</v>
      </c>
      <c r="EV439" s="56">
        <v>0</v>
      </c>
      <c r="EW439" s="55">
        <v>0</v>
      </c>
      <c r="EX439" s="56">
        <v>0</v>
      </c>
      <c r="EY439" s="55">
        <v>0</v>
      </c>
      <c r="EZ439" s="56">
        <v>0</v>
      </c>
      <c r="FA439" s="55">
        <v>0</v>
      </c>
      <c r="FB439" s="56">
        <v>0</v>
      </c>
      <c r="FC439" s="57">
        <v>0</v>
      </c>
      <c r="FD439" s="3"/>
      <c r="FE439" s="35"/>
      <c r="FF439" s="3"/>
      <c r="FG439" s="36"/>
      <c r="FI439" s="58" t="b">
        <v>0</v>
      </c>
    </row>
    <row r="440" spans="1:165" outlineLevel="1">
      <c r="A440" s="1">
        <v>2017</v>
      </c>
      <c r="B440" s="45">
        <v>418</v>
      </c>
      <c r="C440" s="74" t="s">
        <v>23</v>
      </c>
      <c r="E440" s="47">
        <v>0</v>
      </c>
      <c r="F440" s="48">
        <v>0</v>
      </c>
      <c r="G440" s="49">
        <v>64058</v>
      </c>
      <c r="H440" s="48">
        <v>64058</v>
      </c>
      <c r="I440" s="49">
        <v>64058</v>
      </c>
      <c r="J440" s="48">
        <v>64058</v>
      </c>
      <c r="K440" s="49">
        <v>62557</v>
      </c>
      <c r="L440" s="48">
        <v>62259</v>
      </c>
      <c r="M440" s="49">
        <v>62259</v>
      </c>
      <c r="N440" s="48">
        <v>62259</v>
      </c>
      <c r="O440" s="49">
        <v>62148</v>
      </c>
      <c r="P440" s="48">
        <v>57861</v>
      </c>
      <c r="Q440" s="49">
        <v>57203</v>
      </c>
      <c r="R440" s="48">
        <v>56383</v>
      </c>
      <c r="S440" s="49">
        <v>56232</v>
      </c>
      <c r="T440" s="48">
        <v>56232</v>
      </c>
      <c r="U440" s="49">
        <v>56232</v>
      </c>
      <c r="V440" s="48">
        <v>56232</v>
      </c>
      <c r="W440" s="49">
        <v>54777</v>
      </c>
      <c r="X440" s="48">
        <v>51794</v>
      </c>
      <c r="Y440" s="49">
        <v>43701</v>
      </c>
      <c r="Z440" s="48">
        <v>41407</v>
      </c>
      <c r="AA440" s="49">
        <v>41407</v>
      </c>
      <c r="AB440" s="48">
        <v>41407</v>
      </c>
      <c r="AC440" s="49">
        <v>41407</v>
      </c>
      <c r="AD440" s="48">
        <v>33470</v>
      </c>
      <c r="AE440" s="49">
        <v>29361</v>
      </c>
      <c r="AF440" s="48">
        <v>22047</v>
      </c>
      <c r="AG440" s="49">
        <v>12859</v>
      </c>
      <c r="AH440" s="48">
        <v>12859</v>
      </c>
      <c r="AI440" s="49">
        <v>643</v>
      </c>
      <c r="AJ440" s="48">
        <v>0</v>
      </c>
      <c r="AK440" s="49">
        <v>0</v>
      </c>
      <c r="AL440" s="48">
        <v>0</v>
      </c>
      <c r="AM440" s="49">
        <v>0</v>
      </c>
      <c r="AN440" s="50">
        <v>0</v>
      </c>
      <c r="AO440" s="3"/>
      <c r="AP440" s="21"/>
      <c r="AQ440" s="3"/>
      <c r="AR440" s="47">
        <v>0</v>
      </c>
      <c r="AS440" s="48">
        <v>0</v>
      </c>
      <c r="AT440" s="49">
        <v>14</v>
      </c>
      <c r="AU440" s="48">
        <v>14</v>
      </c>
      <c r="AV440" s="49">
        <v>14</v>
      </c>
      <c r="AW440" s="48">
        <v>14</v>
      </c>
      <c r="AX440" s="49">
        <v>14</v>
      </c>
      <c r="AY440" s="48">
        <v>14</v>
      </c>
      <c r="AZ440" s="49">
        <v>14</v>
      </c>
      <c r="BA440" s="48">
        <v>14</v>
      </c>
      <c r="BB440" s="49">
        <v>14</v>
      </c>
      <c r="BC440" s="48">
        <v>12</v>
      </c>
      <c r="BD440" s="49">
        <v>12</v>
      </c>
      <c r="BE440" s="48">
        <v>12</v>
      </c>
      <c r="BF440" s="49">
        <v>12</v>
      </c>
      <c r="BG440" s="48">
        <v>12</v>
      </c>
      <c r="BH440" s="49">
        <v>12</v>
      </c>
      <c r="BI440" s="48">
        <v>12</v>
      </c>
      <c r="BJ440" s="49">
        <v>12</v>
      </c>
      <c r="BK440" s="48">
        <v>12</v>
      </c>
      <c r="BL440" s="49">
        <v>12</v>
      </c>
      <c r="BM440" s="48">
        <v>12</v>
      </c>
      <c r="BN440" s="49">
        <v>12</v>
      </c>
      <c r="BO440" s="48">
        <v>12</v>
      </c>
      <c r="BP440" s="49">
        <v>12</v>
      </c>
      <c r="BQ440" s="48">
        <v>10</v>
      </c>
      <c r="BR440" s="49">
        <v>9</v>
      </c>
      <c r="BS440" s="48">
        <v>7</v>
      </c>
      <c r="BT440" s="49">
        <v>4</v>
      </c>
      <c r="BU440" s="48">
        <v>4</v>
      </c>
      <c r="BV440" s="49">
        <v>0</v>
      </c>
      <c r="BW440" s="48">
        <v>0</v>
      </c>
      <c r="BX440" s="49">
        <v>0</v>
      </c>
      <c r="BY440" s="48">
        <v>0</v>
      </c>
      <c r="BZ440" s="49">
        <v>0</v>
      </c>
      <c r="CA440" s="50">
        <v>0</v>
      </c>
      <c r="CB440" s="3"/>
      <c r="CC440" s="32"/>
      <c r="CD440" s="3"/>
      <c r="CE440" s="33"/>
      <c r="CF440" s="3"/>
      <c r="CG440" s="47">
        <v>0</v>
      </c>
      <c r="CH440" s="48">
        <v>0</v>
      </c>
      <c r="CI440" s="49">
        <v>76493</v>
      </c>
      <c r="CJ440" s="48">
        <v>76493</v>
      </c>
      <c r="CK440" s="49">
        <v>76493</v>
      </c>
      <c r="CL440" s="48">
        <v>76493</v>
      </c>
      <c r="CM440" s="49">
        <v>74701</v>
      </c>
      <c r="CN440" s="48">
        <v>74344</v>
      </c>
      <c r="CO440" s="49">
        <v>74344</v>
      </c>
      <c r="CP440" s="48">
        <v>74344</v>
      </c>
      <c r="CQ440" s="49">
        <v>74212</v>
      </c>
      <c r="CR440" s="48">
        <v>69093</v>
      </c>
      <c r="CS440" s="49">
        <v>68307</v>
      </c>
      <c r="CT440" s="48">
        <v>67328</v>
      </c>
      <c r="CU440" s="49">
        <v>67148</v>
      </c>
      <c r="CV440" s="48">
        <v>67148</v>
      </c>
      <c r="CW440" s="49">
        <v>67148</v>
      </c>
      <c r="CX440" s="48">
        <v>67148</v>
      </c>
      <c r="CY440" s="49">
        <v>65411</v>
      </c>
      <c r="CZ440" s="48">
        <v>61848</v>
      </c>
      <c r="DA440" s="49">
        <v>52184</v>
      </c>
      <c r="DB440" s="48">
        <v>49445</v>
      </c>
      <c r="DC440" s="49">
        <v>49445</v>
      </c>
      <c r="DD440" s="48">
        <v>49445</v>
      </c>
      <c r="DE440" s="49">
        <v>49445</v>
      </c>
      <c r="DF440" s="48">
        <v>39967</v>
      </c>
      <c r="DG440" s="49">
        <v>35061</v>
      </c>
      <c r="DH440" s="48">
        <v>26327</v>
      </c>
      <c r="DI440" s="49">
        <v>15355</v>
      </c>
      <c r="DJ440" s="48">
        <v>15355</v>
      </c>
      <c r="DK440" s="49">
        <v>767</v>
      </c>
      <c r="DL440" s="48">
        <v>0</v>
      </c>
      <c r="DM440" s="49">
        <v>0</v>
      </c>
      <c r="DN440" s="48">
        <v>0</v>
      </c>
      <c r="DO440" s="49">
        <v>0</v>
      </c>
      <c r="DP440" s="50">
        <v>0</v>
      </c>
      <c r="DQ440" s="3"/>
      <c r="DR440" s="34"/>
      <c r="DS440" s="3"/>
      <c r="DT440" s="47">
        <v>0</v>
      </c>
      <c r="DU440" s="48">
        <v>0</v>
      </c>
      <c r="DV440" s="49">
        <v>17</v>
      </c>
      <c r="DW440" s="48">
        <v>17</v>
      </c>
      <c r="DX440" s="49">
        <v>17</v>
      </c>
      <c r="DY440" s="48">
        <v>17</v>
      </c>
      <c r="DZ440" s="49">
        <v>17</v>
      </c>
      <c r="EA440" s="48">
        <v>17</v>
      </c>
      <c r="EB440" s="49">
        <v>17</v>
      </c>
      <c r="EC440" s="48">
        <v>17</v>
      </c>
      <c r="ED440" s="49">
        <v>17</v>
      </c>
      <c r="EE440" s="48">
        <v>15</v>
      </c>
      <c r="EF440" s="49">
        <v>15</v>
      </c>
      <c r="EG440" s="48">
        <v>15</v>
      </c>
      <c r="EH440" s="49">
        <v>15</v>
      </c>
      <c r="EI440" s="48">
        <v>15</v>
      </c>
      <c r="EJ440" s="49">
        <v>15</v>
      </c>
      <c r="EK440" s="48">
        <v>15</v>
      </c>
      <c r="EL440" s="49">
        <v>15</v>
      </c>
      <c r="EM440" s="48">
        <v>15</v>
      </c>
      <c r="EN440" s="49">
        <v>15</v>
      </c>
      <c r="EO440" s="48">
        <v>15</v>
      </c>
      <c r="EP440" s="49">
        <v>15</v>
      </c>
      <c r="EQ440" s="48">
        <v>15</v>
      </c>
      <c r="ER440" s="49">
        <v>15</v>
      </c>
      <c r="ES440" s="48">
        <v>12</v>
      </c>
      <c r="ET440" s="49">
        <v>11</v>
      </c>
      <c r="EU440" s="48">
        <v>8</v>
      </c>
      <c r="EV440" s="49">
        <v>5</v>
      </c>
      <c r="EW440" s="48">
        <v>5</v>
      </c>
      <c r="EX440" s="49">
        <v>0</v>
      </c>
      <c r="EY440" s="48">
        <v>0</v>
      </c>
      <c r="EZ440" s="49">
        <v>0</v>
      </c>
      <c r="FA440" s="48">
        <v>0</v>
      </c>
      <c r="FB440" s="49">
        <v>0</v>
      </c>
      <c r="FC440" s="50">
        <v>0</v>
      </c>
      <c r="FD440" s="3"/>
      <c r="FE440" s="35"/>
      <c r="FF440" s="3"/>
      <c r="FG440" s="36"/>
      <c r="FI440" s="51" t="b">
        <v>0</v>
      </c>
    </row>
    <row r="441" spans="1:165" outlineLevel="1">
      <c r="A441" s="1">
        <v>2017</v>
      </c>
      <c r="B441" s="52">
        <v>419</v>
      </c>
      <c r="C441" s="73" t="s">
        <v>24</v>
      </c>
      <c r="E441" s="54">
        <v>0</v>
      </c>
      <c r="F441" s="55">
        <v>0</v>
      </c>
      <c r="G441" s="56">
        <v>339915</v>
      </c>
      <c r="H441" s="55">
        <v>339915</v>
      </c>
      <c r="I441" s="56">
        <v>339915</v>
      </c>
      <c r="J441" s="55">
        <v>339915</v>
      </c>
      <c r="K441" s="56">
        <v>339915</v>
      </c>
      <c r="L441" s="55">
        <v>339915</v>
      </c>
      <c r="M441" s="56">
        <v>339915</v>
      </c>
      <c r="N441" s="55">
        <v>339915</v>
      </c>
      <c r="O441" s="56">
        <v>339915</v>
      </c>
      <c r="P441" s="55">
        <v>339915</v>
      </c>
      <c r="Q441" s="56">
        <v>339915</v>
      </c>
      <c r="R441" s="55">
        <v>339915</v>
      </c>
      <c r="S441" s="56">
        <v>339915</v>
      </c>
      <c r="T441" s="55">
        <v>27240</v>
      </c>
      <c r="U441" s="56">
        <v>0</v>
      </c>
      <c r="V441" s="55">
        <v>0</v>
      </c>
      <c r="W441" s="56">
        <v>0</v>
      </c>
      <c r="X441" s="55">
        <v>0</v>
      </c>
      <c r="Y441" s="56">
        <v>0</v>
      </c>
      <c r="Z441" s="55">
        <v>0</v>
      </c>
      <c r="AA441" s="56">
        <v>0</v>
      </c>
      <c r="AB441" s="55">
        <v>0</v>
      </c>
      <c r="AC441" s="56">
        <v>0</v>
      </c>
      <c r="AD441" s="55">
        <v>0</v>
      </c>
      <c r="AE441" s="56">
        <v>0</v>
      </c>
      <c r="AF441" s="55">
        <v>0</v>
      </c>
      <c r="AG441" s="56">
        <v>0</v>
      </c>
      <c r="AH441" s="55">
        <v>0</v>
      </c>
      <c r="AI441" s="56">
        <v>0</v>
      </c>
      <c r="AJ441" s="55">
        <v>0</v>
      </c>
      <c r="AK441" s="56">
        <v>0</v>
      </c>
      <c r="AL441" s="55">
        <v>0</v>
      </c>
      <c r="AM441" s="56">
        <v>0</v>
      </c>
      <c r="AN441" s="57">
        <v>0</v>
      </c>
      <c r="AO441" s="3"/>
      <c r="AP441" s="21"/>
      <c r="AQ441" s="3"/>
      <c r="AR441" s="54">
        <v>0</v>
      </c>
      <c r="AS441" s="55">
        <v>0</v>
      </c>
      <c r="AT441" s="56">
        <v>92</v>
      </c>
      <c r="AU441" s="55">
        <v>92</v>
      </c>
      <c r="AV441" s="56">
        <v>92</v>
      </c>
      <c r="AW441" s="55">
        <v>92</v>
      </c>
      <c r="AX441" s="56">
        <v>92</v>
      </c>
      <c r="AY441" s="55">
        <v>92</v>
      </c>
      <c r="AZ441" s="56">
        <v>92</v>
      </c>
      <c r="BA441" s="55">
        <v>92</v>
      </c>
      <c r="BB441" s="56">
        <v>92</v>
      </c>
      <c r="BC441" s="55">
        <v>92</v>
      </c>
      <c r="BD441" s="56">
        <v>92</v>
      </c>
      <c r="BE441" s="55">
        <v>92</v>
      </c>
      <c r="BF441" s="56">
        <v>92</v>
      </c>
      <c r="BG441" s="55">
        <v>7</v>
      </c>
      <c r="BH441" s="56">
        <v>0</v>
      </c>
      <c r="BI441" s="55">
        <v>0</v>
      </c>
      <c r="BJ441" s="56">
        <v>0</v>
      </c>
      <c r="BK441" s="55">
        <v>0</v>
      </c>
      <c r="BL441" s="56">
        <v>0</v>
      </c>
      <c r="BM441" s="55">
        <v>0</v>
      </c>
      <c r="BN441" s="56">
        <v>0</v>
      </c>
      <c r="BO441" s="55">
        <v>0</v>
      </c>
      <c r="BP441" s="56">
        <v>0</v>
      </c>
      <c r="BQ441" s="55">
        <v>0</v>
      </c>
      <c r="BR441" s="56">
        <v>0</v>
      </c>
      <c r="BS441" s="55">
        <v>0</v>
      </c>
      <c r="BT441" s="56">
        <v>0</v>
      </c>
      <c r="BU441" s="55">
        <v>0</v>
      </c>
      <c r="BV441" s="56">
        <v>0</v>
      </c>
      <c r="BW441" s="55">
        <v>0</v>
      </c>
      <c r="BX441" s="56">
        <v>0</v>
      </c>
      <c r="BY441" s="55">
        <v>0</v>
      </c>
      <c r="BZ441" s="56">
        <v>0</v>
      </c>
      <c r="CA441" s="57">
        <v>0</v>
      </c>
      <c r="CB441" s="3"/>
      <c r="CC441" s="32"/>
      <c r="CD441" s="3"/>
      <c r="CE441" s="33"/>
      <c r="CF441" s="3"/>
      <c r="CG441" s="54">
        <v>0</v>
      </c>
      <c r="CH441" s="55">
        <v>0</v>
      </c>
      <c r="CI441" s="56">
        <v>192455</v>
      </c>
      <c r="CJ441" s="55">
        <v>192455</v>
      </c>
      <c r="CK441" s="56">
        <v>192455</v>
      </c>
      <c r="CL441" s="55">
        <v>192455</v>
      </c>
      <c r="CM441" s="56">
        <v>192455</v>
      </c>
      <c r="CN441" s="55">
        <v>192455</v>
      </c>
      <c r="CO441" s="56">
        <v>192455</v>
      </c>
      <c r="CP441" s="55">
        <v>192455</v>
      </c>
      <c r="CQ441" s="56">
        <v>192455</v>
      </c>
      <c r="CR441" s="55">
        <v>192455</v>
      </c>
      <c r="CS441" s="56">
        <v>192455</v>
      </c>
      <c r="CT441" s="55">
        <v>192455</v>
      </c>
      <c r="CU441" s="56">
        <v>192455</v>
      </c>
      <c r="CV441" s="55">
        <v>15423</v>
      </c>
      <c r="CW441" s="56">
        <v>0</v>
      </c>
      <c r="CX441" s="55">
        <v>0</v>
      </c>
      <c r="CY441" s="56">
        <v>0</v>
      </c>
      <c r="CZ441" s="55">
        <v>0</v>
      </c>
      <c r="DA441" s="56">
        <v>0</v>
      </c>
      <c r="DB441" s="55">
        <v>0</v>
      </c>
      <c r="DC441" s="56">
        <v>0</v>
      </c>
      <c r="DD441" s="55">
        <v>0</v>
      </c>
      <c r="DE441" s="56">
        <v>0</v>
      </c>
      <c r="DF441" s="55">
        <v>0</v>
      </c>
      <c r="DG441" s="56">
        <v>0</v>
      </c>
      <c r="DH441" s="55">
        <v>0</v>
      </c>
      <c r="DI441" s="56">
        <v>0</v>
      </c>
      <c r="DJ441" s="55">
        <v>0</v>
      </c>
      <c r="DK441" s="56">
        <v>0</v>
      </c>
      <c r="DL441" s="55">
        <v>0</v>
      </c>
      <c r="DM441" s="56">
        <v>0</v>
      </c>
      <c r="DN441" s="55">
        <v>0</v>
      </c>
      <c r="DO441" s="56">
        <v>0</v>
      </c>
      <c r="DP441" s="57">
        <v>0</v>
      </c>
      <c r="DQ441" s="3"/>
      <c r="DR441" s="34"/>
      <c r="DS441" s="3"/>
      <c r="DT441" s="54">
        <v>0</v>
      </c>
      <c r="DU441" s="55">
        <v>0</v>
      </c>
      <c r="DV441" s="56">
        <v>52</v>
      </c>
      <c r="DW441" s="55">
        <v>52</v>
      </c>
      <c r="DX441" s="56">
        <v>52</v>
      </c>
      <c r="DY441" s="55">
        <v>52</v>
      </c>
      <c r="DZ441" s="56">
        <v>52</v>
      </c>
      <c r="EA441" s="55">
        <v>52</v>
      </c>
      <c r="EB441" s="56">
        <v>52</v>
      </c>
      <c r="EC441" s="55">
        <v>52</v>
      </c>
      <c r="ED441" s="56">
        <v>52</v>
      </c>
      <c r="EE441" s="55">
        <v>52</v>
      </c>
      <c r="EF441" s="56">
        <v>52</v>
      </c>
      <c r="EG441" s="55">
        <v>52</v>
      </c>
      <c r="EH441" s="56">
        <v>52</v>
      </c>
      <c r="EI441" s="55">
        <v>4</v>
      </c>
      <c r="EJ441" s="56">
        <v>0</v>
      </c>
      <c r="EK441" s="55">
        <v>0</v>
      </c>
      <c r="EL441" s="56">
        <v>0</v>
      </c>
      <c r="EM441" s="55">
        <v>0</v>
      </c>
      <c r="EN441" s="56">
        <v>0</v>
      </c>
      <c r="EO441" s="55">
        <v>0</v>
      </c>
      <c r="EP441" s="56">
        <v>0</v>
      </c>
      <c r="EQ441" s="55">
        <v>0</v>
      </c>
      <c r="ER441" s="56">
        <v>0</v>
      </c>
      <c r="ES441" s="55">
        <v>0</v>
      </c>
      <c r="ET441" s="56">
        <v>0</v>
      </c>
      <c r="EU441" s="55">
        <v>0</v>
      </c>
      <c r="EV441" s="56">
        <v>0</v>
      </c>
      <c r="EW441" s="55">
        <v>0</v>
      </c>
      <c r="EX441" s="56">
        <v>0</v>
      </c>
      <c r="EY441" s="55">
        <v>0</v>
      </c>
      <c r="EZ441" s="56">
        <v>0</v>
      </c>
      <c r="FA441" s="55">
        <v>0</v>
      </c>
      <c r="FB441" s="56">
        <v>0</v>
      </c>
      <c r="FC441" s="57">
        <v>0</v>
      </c>
      <c r="FD441" s="3"/>
      <c r="FE441" s="35"/>
      <c r="FF441" s="3"/>
      <c r="FG441" s="36"/>
      <c r="FI441" s="58" t="b">
        <v>0</v>
      </c>
    </row>
    <row r="442" spans="1:165" hidden="1" outlineLevel="1">
      <c r="B442" s="45">
        <v>420</v>
      </c>
      <c r="C442" s="74" t="s">
        <v>25</v>
      </c>
      <c r="E442" s="47">
        <v>0</v>
      </c>
      <c r="F442" s="48">
        <v>0</v>
      </c>
      <c r="G442" s="49">
        <v>0</v>
      </c>
      <c r="H442" s="48">
        <v>0</v>
      </c>
      <c r="I442" s="49">
        <v>0</v>
      </c>
      <c r="J442" s="48">
        <v>0</v>
      </c>
      <c r="K442" s="49">
        <v>0</v>
      </c>
      <c r="L442" s="48">
        <v>0</v>
      </c>
      <c r="M442" s="49">
        <v>0</v>
      </c>
      <c r="N442" s="48">
        <v>0</v>
      </c>
      <c r="O442" s="49">
        <v>0</v>
      </c>
      <c r="P442" s="48">
        <v>0</v>
      </c>
      <c r="Q442" s="49">
        <v>0</v>
      </c>
      <c r="R442" s="48">
        <v>0</v>
      </c>
      <c r="S442" s="49">
        <v>0</v>
      </c>
      <c r="T442" s="48">
        <v>0</v>
      </c>
      <c r="U442" s="49">
        <v>0</v>
      </c>
      <c r="V442" s="48">
        <v>0</v>
      </c>
      <c r="W442" s="49">
        <v>0</v>
      </c>
      <c r="X442" s="48">
        <v>0</v>
      </c>
      <c r="Y442" s="49">
        <v>0</v>
      </c>
      <c r="Z442" s="48">
        <v>0</v>
      </c>
      <c r="AA442" s="49">
        <v>0</v>
      </c>
      <c r="AB442" s="48">
        <v>0</v>
      </c>
      <c r="AC442" s="49">
        <v>0</v>
      </c>
      <c r="AD442" s="48">
        <v>0</v>
      </c>
      <c r="AE442" s="49">
        <v>0</v>
      </c>
      <c r="AF442" s="48">
        <v>0</v>
      </c>
      <c r="AG442" s="49">
        <v>0</v>
      </c>
      <c r="AH442" s="48">
        <v>0</v>
      </c>
      <c r="AI442" s="49">
        <v>0</v>
      </c>
      <c r="AJ442" s="48">
        <v>0</v>
      </c>
      <c r="AK442" s="49">
        <v>0</v>
      </c>
      <c r="AL442" s="48">
        <v>0</v>
      </c>
      <c r="AM442" s="49">
        <v>0</v>
      </c>
      <c r="AN442" s="50">
        <v>0</v>
      </c>
      <c r="AO442" s="3"/>
      <c r="AP442" s="21"/>
      <c r="AQ442" s="3"/>
      <c r="AR442" s="47">
        <v>0</v>
      </c>
      <c r="AS442" s="48">
        <v>0</v>
      </c>
      <c r="AT442" s="49">
        <v>0</v>
      </c>
      <c r="AU442" s="48">
        <v>0</v>
      </c>
      <c r="AV442" s="49">
        <v>0</v>
      </c>
      <c r="AW442" s="48">
        <v>0</v>
      </c>
      <c r="AX442" s="49">
        <v>0</v>
      </c>
      <c r="AY442" s="48">
        <v>0</v>
      </c>
      <c r="AZ442" s="49">
        <v>0</v>
      </c>
      <c r="BA442" s="48">
        <v>0</v>
      </c>
      <c r="BB442" s="49">
        <v>0</v>
      </c>
      <c r="BC442" s="48">
        <v>0</v>
      </c>
      <c r="BD442" s="49">
        <v>0</v>
      </c>
      <c r="BE442" s="48">
        <v>0</v>
      </c>
      <c r="BF442" s="49">
        <v>0</v>
      </c>
      <c r="BG442" s="48">
        <v>0</v>
      </c>
      <c r="BH442" s="49">
        <v>0</v>
      </c>
      <c r="BI442" s="48">
        <v>0</v>
      </c>
      <c r="BJ442" s="49">
        <v>0</v>
      </c>
      <c r="BK442" s="48">
        <v>0</v>
      </c>
      <c r="BL442" s="49">
        <v>0</v>
      </c>
      <c r="BM442" s="48">
        <v>0</v>
      </c>
      <c r="BN442" s="49">
        <v>0</v>
      </c>
      <c r="BO442" s="48">
        <v>0</v>
      </c>
      <c r="BP442" s="49">
        <v>0</v>
      </c>
      <c r="BQ442" s="48">
        <v>0</v>
      </c>
      <c r="BR442" s="49">
        <v>0</v>
      </c>
      <c r="BS442" s="48">
        <v>0</v>
      </c>
      <c r="BT442" s="49">
        <v>0</v>
      </c>
      <c r="BU442" s="48">
        <v>0</v>
      </c>
      <c r="BV442" s="49">
        <v>0</v>
      </c>
      <c r="BW442" s="48">
        <v>0</v>
      </c>
      <c r="BX442" s="49">
        <v>0</v>
      </c>
      <c r="BY442" s="48">
        <v>0</v>
      </c>
      <c r="BZ442" s="49">
        <v>0</v>
      </c>
      <c r="CA442" s="50">
        <v>0</v>
      </c>
      <c r="CB442" s="3"/>
      <c r="CC442" s="32"/>
      <c r="CD442" s="3"/>
      <c r="CE442" s="33"/>
      <c r="CF442" s="3"/>
      <c r="CG442" s="47">
        <v>0</v>
      </c>
      <c r="CH442" s="48">
        <v>0</v>
      </c>
      <c r="CI442" s="49">
        <v>0</v>
      </c>
      <c r="CJ442" s="48">
        <v>0</v>
      </c>
      <c r="CK442" s="49">
        <v>0</v>
      </c>
      <c r="CL442" s="48">
        <v>0</v>
      </c>
      <c r="CM442" s="49">
        <v>0</v>
      </c>
      <c r="CN442" s="48">
        <v>0</v>
      </c>
      <c r="CO442" s="49">
        <v>0</v>
      </c>
      <c r="CP442" s="48">
        <v>0</v>
      </c>
      <c r="CQ442" s="49">
        <v>0</v>
      </c>
      <c r="CR442" s="48">
        <v>0</v>
      </c>
      <c r="CS442" s="49">
        <v>0</v>
      </c>
      <c r="CT442" s="48">
        <v>0</v>
      </c>
      <c r="CU442" s="49">
        <v>0</v>
      </c>
      <c r="CV442" s="48">
        <v>0</v>
      </c>
      <c r="CW442" s="49">
        <v>0</v>
      </c>
      <c r="CX442" s="48">
        <v>0</v>
      </c>
      <c r="CY442" s="49">
        <v>0</v>
      </c>
      <c r="CZ442" s="48">
        <v>0</v>
      </c>
      <c r="DA442" s="49">
        <v>0</v>
      </c>
      <c r="DB442" s="48">
        <v>0</v>
      </c>
      <c r="DC442" s="49">
        <v>0</v>
      </c>
      <c r="DD442" s="48">
        <v>0</v>
      </c>
      <c r="DE442" s="49">
        <v>0</v>
      </c>
      <c r="DF442" s="48">
        <v>0</v>
      </c>
      <c r="DG442" s="49">
        <v>0</v>
      </c>
      <c r="DH442" s="48">
        <v>0</v>
      </c>
      <c r="DI442" s="49">
        <v>0</v>
      </c>
      <c r="DJ442" s="48">
        <v>0</v>
      </c>
      <c r="DK442" s="49">
        <v>0</v>
      </c>
      <c r="DL442" s="48">
        <v>0</v>
      </c>
      <c r="DM442" s="49">
        <v>0</v>
      </c>
      <c r="DN442" s="48">
        <v>0</v>
      </c>
      <c r="DO442" s="49">
        <v>0</v>
      </c>
      <c r="DP442" s="50">
        <v>0</v>
      </c>
      <c r="DQ442" s="3"/>
      <c r="DR442" s="34"/>
      <c r="DS442" s="3"/>
      <c r="DT442" s="47">
        <v>0</v>
      </c>
      <c r="DU442" s="48">
        <v>0</v>
      </c>
      <c r="DV442" s="49">
        <v>0</v>
      </c>
      <c r="DW442" s="48">
        <v>0</v>
      </c>
      <c r="DX442" s="49">
        <v>0</v>
      </c>
      <c r="DY442" s="48">
        <v>0</v>
      </c>
      <c r="DZ442" s="49">
        <v>0</v>
      </c>
      <c r="EA442" s="48">
        <v>0</v>
      </c>
      <c r="EB442" s="49">
        <v>0</v>
      </c>
      <c r="EC442" s="48">
        <v>0</v>
      </c>
      <c r="ED442" s="49">
        <v>0</v>
      </c>
      <c r="EE442" s="48">
        <v>0</v>
      </c>
      <c r="EF442" s="49">
        <v>0</v>
      </c>
      <c r="EG442" s="48">
        <v>0</v>
      </c>
      <c r="EH442" s="49">
        <v>0</v>
      </c>
      <c r="EI442" s="48">
        <v>0</v>
      </c>
      <c r="EJ442" s="49">
        <v>0</v>
      </c>
      <c r="EK442" s="48">
        <v>0</v>
      </c>
      <c r="EL442" s="49">
        <v>0</v>
      </c>
      <c r="EM442" s="48">
        <v>0</v>
      </c>
      <c r="EN442" s="49">
        <v>0</v>
      </c>
      <c r="EO442" s="48">
        <v>0</v>
      </c>
      <c r="EP442" s="49">
        <v>0</v>
      </c>
      <c r="EQ442" s="48">
        <v>0</v>
      </c>
      <c r="ER442" s="49">
        <v>0</v>
      </c>
      <c r="ES442" s="48">
        <v>0</v>
      </c>
      <c r="ET442" s="49">
        <v>0</v>
      </c>
      <c r="EU442" s="48">
        <v>0</v>
      </c>
      <c r="EV442" s="49">
        <v>0</v>
      </c>
      <c r="EW442" s="48">
        <v>0</v>
      </c>
      <c r="EX442" s="49">
        <v>0</v>
      </c>
      <c r="EY442" s="48">
        <v>0</v>
      </c>
      <c r="EZ442" s="49">
        <v>0</v>
      </c>
      <c r="FA442" s="48">
        <v>0</v>
      </c>
      <c r="FB442" s="49">
        <v>0</v>
      </c>
      <c r="FC442" s="50">
        <v>0</v>
      </c>
      <c r="FD442" s="3"/>
      <c r="FE442" s="35"/>
      <c r="FF442" s="3"/>
      <c r="FG442" s="36"/>
      <c r="FI442" s="51" t="b">
        <v>1</v>
      </c>
    </row>
    <row r="443" spans="1:165" hidden="1" outlineLevel="1">
      <c r="B443" s="52">
        <v>421</v>
      </c>
      <c r="C443" s="73" t="s">
        <v>26</v>
      </c>
      <c r="E443" s="54">
        <v>0</v>
      </c>
      <c r="F443" s="55">
        <v>0</v>
      </c>
      <c r="G443" s="56">
        <v>0</v>
      </c>
      <c r="H443" s="55">
        <v>0</v>
      </c>
      <c r="I443" s="56">
        <v>0</v>
      </c>
      <c r="J443" s="55">
        <v>0</v>
      </c>
      <c r="K443" s="56">
        <v>0</v>
      </c>
      <c r="L443" s="55">
        <v>0</v>
      </c>
      <c r="M443" s="56">
        <v>0</v>
      </c>
      <c r="N443" s="55">
        <v>0</v>
      </c>
      <c r="O443" s="56">
        <v>0</v>
      </c>
      <c r="P443" s="55">
        <v>0</v>
      </c>
      <c r="Q443" s="56">
        <v>0</v>
      </c>
      <c r="R443" s="55">
        <v>0</v>
      </c>
      <c r="S443" s="56">
        <v>0</v>
      </c>
      <c r="T443" s="55">
        <v>0</v>
      </c>
      <c r="U443" s="56">
        <v>0</v>
      </c>
      <c r="V443" s="55">
        <v>0</v>
      </c>
      <c r="W443" s="56">
        <v>0</v>
      </c>
      <c r="X443" s="55">
        <v>0</v>
      </c>
      <c r="Y443" s="56">
        <v>0</v>
      </c>
      <c r="Z443" s="55">
        <v>0</v>
      </c>
      <c r="AA443" s="56">
        <v>0</v>
      </c>
      <c r="AB443" s="55">
        <v>0</v>
      </c>
      <c r="AC443" s="56">
        <v>0</v>
      </c>
      <c r="AD443" s="55">
        <v>0</v>
      </c>
      <c r="AE443" s="56">
        <v>0</v>
      </c>
      <c r="AF443" s="55">
        <v>0</v>
      </c>
      <c r="AG443" s="56">
        <v>0</v>
      </c>
      <c r="AH443" s="55">
        <v>0</v>
      </c>
      <c r="AI443" s="56">
        <v>0</v>
      </c>
      <c r="AJ443" s="55">
        <v>0</v>
      </c>
      <c r="AK443" s="56">
        <v>0</v>
      </c>
      <c r="AL443" s="55">
        <v>0</v>
      </c>
      <c r="AM443" s="56">
        <v>0</v>
      </c>
      <c r="AN443" s="57">
        <v>0</v>
      </c>
      <c r="AO443" s="3"/>
      <c r="AP443" s="21"/>
      <c r="AQ443" s="3"/>
      <c r="AR443" s="54">
        <v>0</v>
      </c>
      <c r="AS443" s="55">
        <v>0</v>
      </c>
      <c r="AT443" s="56">
        <v>0</v>
      </c>
      <c r="AU443" s="55">
        <v>0</v>
      </c>
      <c r="AV443" s="56">
        <v>0</v>
      </c>
      <c r="AW443" s="55">
        <v>0</v>
      </c>
      <c r="AX443" s="56">
        <v>0</v>
      </c>
      <c r="AY443" s="55">
        <v>0</v>
      </c>
      <c r="AZ443" s="56">
        <v>0</v>
      </c>
      <c r="BA443" s="55">
        <v>0</v>
      </c>
      <c r="BB443" s="56">
        <v>0</v>
      </c>
      <c r="BC443" s="55">
        <v>0</v>
      </c>
      <c r="BD443" s="56">
        <v>0</v>
      </c>
      <c r="BE443" s="55">
        <v>0</v>
      </c>
      <c r="BF443" s="56">
        <v>0</v>
      </c>
      <c r="BG443" s="55">
        <v>0</v>
      </c>
      <c r="BH443" s="56">
        <v>0</v>
      </c>
      <c r="BI443" s="55">
        <v>0</v>
      </c>
      <c r="BJ443" s="56">
        <v>0</v>
      </c>
      <c r="BK443" s="55">
        <v>0</v>
      </c>
      <c r="BL443" s="56">
        <v>0</v>
      </c>
      <c r="BM443" s="55">
        <v>0</v>
      </c>
      <c r="BN443" s="56">
        <v>0</v>
      </c>
      <c r="BO443" s="55">
        <v>0</v>
      </c>
      <c r="BP443" s="56">
        <v>0</v>
      </c>
      <c r="BQ443" s="55">
        <v>0</v>
      </c>
      <c r="BR443" s="56">
        <v>0</v>
      </c>
      <c r="BS443" s="55">
        <v>0</v>
      </c>
      <c r="BT443" s="56">
        <v>0</v>
      </c>
      <c r="BU443" s="55">
        <v>0</v>
      </c>
      <c r="BV443" s="56">
        <v>0</v>
      </c>
      <c r="BW443" s="55">
        <v>0</v>
      </c>
      <c r="BX443" s="56">
        <v>0</v>
      </c>
      <c r="BY443" s="55">
        <v>0</v>
      </c>
      <c r="BZ443" s="56">
        <v>0</v>
      </c>
      <c r="CA443" s="57">
        <v>0</v>
      </c>
      <c r="CB443" s="3"/>
      <c r="CC443" s="32"/>
      <c r="CD443" s="3"/>
      <c r="CE443" s="33"/>
      <c r="CF443" s="3"/>
      <c r="CG443" s="54">
        <v>0</v>
      </c>
      <c r="CH443" s="55">
        <v>0</v>
      </c>
      <c r="CI443" s="56">
        <v>0</v>
      </c>
      <c r="CJ443" s="55">
        <v>0</v>
      </c>
      <c r="CK443" s="56">
        <v>0</v>
      </c>
      <c r="CL443" s="55">
        <v>0</v>
      </c>
      <c r="CM443" s="56">
        <v>0</v>
      </c>
      <c r="CN443" s="55">
        <v>0</v>
      </c>
      <c r="CO443" s="56">
        <v>0</v>
      </c>
      <c r="CP443" s="55">
        <v>0</v>
      </c>
      <c r="CQ443" s="56">
        <v>0</v>
      </c>
      <c r="CR443" s="55">
        <v>0</v>
      </c>
      <c r="CS443" s="56">
        <v>0</v>
      </c>
      <c r="CT443" s="55">
        <v>0</v>
      </c>
      <c r="CU443" s="56">
        <v>0</v>
      </c>
      <c r="CV443" s="55">
        <v>0</v>
      </c>
      <c r="CW443" s="56">
        <v>0</v>
      </c>
      <c r="CX443" s="55">
        <v>0</v>
      </c>
      <c r="CY443" s="56">
        <v>0</v>
      </c>
      <c r="CZ443" s="55">
        <v>0</v>
      </c>
      <c r="DA443" s="56">
        <v>0</v>
      </c>
      <c r="DB443" s="55">
        <v>0</v>
      </c>
      <c r="DC443" s="56">
        <v>0</v>
      </c>
      <c r="DD443" s="55">
        <v>0</v>
      </c>
      <c r="DE443" s="56">
        <v>0</v>
      </c>
      <c r="DF443" s="55">
        <v>0</v>
      </c>
      <c r="DG443" s="56">
        <v>0</v>
      </c>
      <c r="DH443" s="55">
        <v>0</v>
      </c>
      <c r="DI443" s="56">
        <v>0</v>
      </c>
      <c r="DJ443" s="55">
        <v>0</v>
      </c>
      <c r="DK443" s="56">
        <v>0</v>
      </c>
      <c r="DL443" s="55">
        <v>0</v>
      </c>
      <c r="DM443" s="56">
        <v>0</v>
      </c>
      <c r="DN443" s="55">
        <v>0</v>
      </c>
      <c r="DO443" s="56">
        <v>0</v>
      </c>
      <c r="DP443" s="57">
        <v>0</v>
      </c>
      <c r="DQ443" s="3"/>
      <c r="DR443" s="34"/>
      <c r="DS443" s="3"/>
      <c r="DT443" s="54">
        <v>0</v>
      </c>
      <c r="DU443" s="55">
        <v>0</v>
      </c>
      <c r="DV443" s="56">
        <v>0</v>
      </c>
      <c r="DW443" s="55">
        <v>0</v>
      </c>
      <c r="DX443" s="56">
        <v>0</v>
      </c>
      <c r="DY443" s="55">
        <v>0</v>
      </c>
      <c r="DZ443" s="56">
        <v>0</v>
      </c>
      <c r="EA443" s="55">
        <v>0</v>
      </c>
      <c r="EB443" s="56">
        <v>0</v>
      </c>
      <c r="EC443" s="55">
        <v>0</v>
      </c>
      <c r="ED443" s="56">
        <v>0</v>
      </c>
      <c r="EE443" s="55">
        <v>0</v>
      </c>
      <c r="EF443" s="56">
        <v>0</v>
      </c>
      <c r="EG443" s="55">
        <v>0</v>
      </c>
      <c r="EH443" s="56">
        <v>0</v>
      </c>
      <c r="EI443" s="55">
        <v>0</v>
      </c>
      <c r="EJ443" s="56">
        <v>0</v>
      </c>
      <c r="EK443" s="55">
        <v>0</v>
      </c>
      <c r="EL443" s="56">
        <v>0</v>
      </c>
      <c r="EM443" s="55">
        <v>0</v>
      </c>
      <c r="EN443" s="56">
        <v>0</v>
      </c>
      <c r="EO443" s="55">
        <v>0</v>
      </c>
      <c r="EP443" s="56">
        <v>0</v>
      </c>
      <c r="EQ443" s="55">
        <v>0</v>
      </c>
      <c r="ER443" s="56">
        <v>0</v>
      </c>
      <c r="ES443" s="55">
        <v>0</v>
      </c>
      <c r="ET443" s="56">
        <v>0</v>
      </c>
      <c r="EU443" s="55">
        <v>0</v>
      </c>
      <c r="EV443" s="56">
        <v>0</v>
      </c>
      <c r="EW443" s="55">
        <v>0</v>
      </c>
      <c r="EX443" s="56">
        <v>0</v>
      </c>
      <c r="EY443" s="55">
        <v>0</v>
      </c>
      <c r="EZ443" s="56">
        <v>0</v>
      </c>
      <c r="FA443" s="55">
        <v>0</v>
      </c>
      <c r="FB443" s="56">
        <v>0</v>
      </c>
      <c r="FC443" s="57">
        <v>0</v>
      </c>
      <c r="FD443" s="3"/>
      <c r="FE443" s="35"/>
      <c r="FF443" s="3"/>
      <c r="FG443" s="36"/>
      <c r="FI443" s="58" t="b">
        <v>1</v>
      </c>
    </row>
    <row r="444" spans="1:165" hidden="1" outlineLevel="1">
      <c r="B444" s="45">
        <v>422</v>
      </c>
      <c r="C444" s="74" t="s">
        <v>27</v>
      </c>
      <c r="E444" s="47">
        <v>0</v>
      </c>
      <c r="F444" s="48">
        <v>0</v>
      </c>
      <c r="G444" s="49">
        <v>0</v>
      </c>
      <c r="H444" s="48">
        <v>0</v>
      </c>
      <c r="I444" s="49">
        <v>0</v>
      </c>
      <c r="J444" s="48">
        <v>0</v>
      </c>
      <c r="K444" s="49">
        <v>0</v>
      </c>
      <c r="L444" s="48">
        <v>0</v>
      </c>
      <c r="M444" s="49">
        <v>0</v>
      </c>
      <c r="N444" s="48">
        <v>0</v>
      </c>
      <c r="O444" s="49">
        <v>0</v>
      </c>
      <c r="P444" s="48">
        <v>0</v>
      </c>
      <c r="Q444" s="49">
        <v>0</v>
      </c>
      <c r="R444" s="48">
        <v>0</v>
      </c>
      <c r="S444" s="49">
        <v>0</v>
      </c>
      <c r="T444" s="48">
        <v>0</v>
      </c>
      <c r="U444" s="49">
        <v>0</v>
      </c>
      <c r="V444" s="48">
        <v>0</v>
      </c>
      <c r="W444" s="49">
        <v>0</v>
      </c>
      <c r="X444" s="48">
        <v>0</v>
      </c>
      <c r="Y444" s="49">
        <v>0</v>
      </c>
      <c r="Z444" s="48">
        <v>0</v>
      </c>
      <c r="AA444" s="49">
        <v>0</v>
      </c>
      <c r="AB444" s="48">
        <v>0</v>
      </c>
      <c r="AC444" s="49">
        <v>0</v>
      </c>
      <c r="AD444" s="48">
        <v>0</v>
      </c>
      <c r="AE444" s="49">
        <v>0</v>
      </c>
      <c r="AF444" s="48">
        <v>0</v>
      </c>
      <c r="AG444" s="49">
        <v>0</v>
      </c>
      <c r="AH444" s="48">
        <v>0</v>
      </c>
      <c r="AI444" s="49">
        <v>0</v>
      </c>
      <c r="AJ444" s="48">
        <v>0</v>
      </c>
      <c r="AK444" s="49">
        <v>0</v>
      </c>
      <c r="AL444" s="48">
        <v>0</v>
      </c>
      <c r="AM444" s="49">
        <v>0</v>
      </c>
      <c r="AN444" s="50">
        <v>0</v>
      </c>
      <c r="AO444" s="3"/>
      <c r="AP444" s="21"/>
      <c r="AQ444" s="3"/>
      <c r="AR444" s="47">
        <v>0</v>
      </c>
      <c r="AS444" s="48">
        <v>0</v>
      </c>
      <c r="AT444" s="49">
        <v>0</v>
      </c>
      <c r="AU444" s="48">
        <v>0</v>
      </c>
      <c r="AV444" s="49">
        <v>0</v>
      </c>
      <c r="AW444" s="48">
        <v>0</v>
      </c>
      <c r="AX444" s="49">
        <v>0</v>
      </c>
      <c r="AY444" s="48">
        <v>0</v>
      </c>
      <c r="AZ444" s="49">
        <v>0</v>
      </c>
      <c r="BA444" s="48">
        <v>0</v>
      </c>
      <c r="BB444" s="49">
        <v>0</v>
      </c>
      <c r="BC444" s="48">
        <v>0</v>
      </c>
      <c r="BD444" s="49">
        <v>0</v>
      </c>
      <c r="BE444" s="48">
        <v>0</v>
      </c>
      <c r="BF444" s="49">
        <v>0</v>
      </c>
      <c r="BG444" s="48">
        <v>0</v>
      </c>
      <c r="BH444" s="49">
        <v>0</v>
      </c>
      <c r="BI444" s="48">
        <v>0</v>
      </c>
      <c r="BJ444" s="49">
        <v>0</v>
      </c>
      <c r="BK444" s="48">
        <v>0</v>
      </c>
      <c r="BL444" s="49">
        <v>0</v>
      </c>
      <c r="BM444" s="48">
        <v>0</v>
      </c>
      <c r="BN444" s="49">
        <v>0</v>
      </c>
      <c r="BO444" s="48">
        <v>0</v>
      </c>
      <c r="BP444" s="49">
        <v>0</v>
      </c>
      <c r="BQ444" s="48">
        <v>0</v>
      </c>
      <c r="BR444" s="49">
        <v>0</v>
      </c>
      <c r="BS444" s="48">
        <v>0</v>
      </c>
      <c r="BT444" s="49">
        <v>0</v>
      </c>
      <c r="BU444" s="48">
        <v>0</v>
      </c>
      <c r="BV444" s="49">
        <v>0</v>
      </c>
      <c r="BW444" s="48">
        <v>0</v>
      </c>
      <c r="BX444" s="49">
        <v>0</v>
      </c>
      <c r="BY444" s="48">
        <v>0</v>
      </c>
      <c r="BZ444" s="49">
        <v>0</v>
      </c>
      <c r="CA444" s="50">
        <v>0</v>
      </c>
      <c r="CB444" s="3"/>
      <c r="CC444" s="32"/>
      <c r="CD444" s="3"/>
      <c r="CE444" s="33"/>
      <c r="CF444" s="3"/>
      <c r="CG444" s="47">
        <v>0</v>
      </c>
      <c r="CH444" s="48">
        <v>0</v>
      </c>
      <c r="CI444" s="49">
        <v>0</v>
      </c>
      <c r="CJ444" s="48">
        <v>0</v>
      </c>
      <c r="CK444" s="49">
        <v>0</v>
      </c>
      <c r="CL444" s="48">
        <v>0</v>
      </c>
      <c r="CM444" s="49">
        <v>0</v>
      </c>
      <c r="CN444" s="48">
        <v>0</v>
      </c>
      <c r="CO444" s="49">
        <v>0</v>
      </c>
      <c r="CP444" s="48">
        <v>0</v>
      </c>
      <c r="CQ444" s="49">
        <v>0</v>
      </c>
      <c r="CR444" s="48">
        <v>0</v>
      </c>
      <c r="CS444" s="49">
        <v>0</v>
      </c>
      <c r="CT444" s="48">
        <v>0</v>
      </c>
      <c r="CU444" s="49">
        <v>0</v>
      </c>
      <c r="CV444" s="48">
        <v>0</v>
      </c>
      <c r="CW444" s="49">
        <v>0</v>
      </c>
      <c r="CX444" s="48">
        <v>0</v>
      </c>
      <c r="CY444" s="49">
        <v>0</v>
      </c>
      <c r="CZ444" s="48">
        <v>0</v>
      </c>
      <c r="DA444" s="49">
        <v>0</v>
      </c>
      <c r="DB444" s="48">
        <v>0</v>
      </c>
      <c r="DC444" s="49">
        <v>0</v>
      </c>
      <c r="DD444" s="48">
        <v>0</v>
      </c>
      <c r="DE444" s="49">
        <v>0</v>
      </c>
      <c r="DF444" s="48">
        <v>0</v>
      </c>
      <c r="DG444" s="49">
        <v>0</v>
      </c>
      <c r="DH444" s="48">
        <v>0</v>
      </c>
      <c r="DI444" s="49">
        <v>0</v>
      </c>
      <c r="DJ444" s="48">
        <v>0</v>
      </c>
      <c r="DK444" s="49">
        <v>0</v>
      </c>
      <c r="DL444" s="48">
        <v>0</v>
      </c>
      <c r="DM444" s="49">
        <v>0</v>
      </c>
      <c r="DN444" s="48">
        <v>0</v>
      </c>
      <c r="DO444" s="49">
        <v>0</v>
      </c>
      <c r="DP444" s="50">
        <v>0</v>
      </c>
      <c r="DQ444" s="3"/>
      <c r="DR444" s="34"/>
      <c r="DS444" s="3"/>
      <c r="DT444" s="47">
        <v>0</v>
      </c>
      <c r="DU444" s="48">
        <v>0</v>
      </c>
      <c r="DV444" s="49">
        <v>0</v>
      </c>
      <c r="DW444" s="48">
        <v>0</v>
      </c>
      <c r="DX444" s="49">
        <v>0</v>
      </c>
      <c r="DY444" s="48">
        <v>0</v>
      </c>
      <c r="DZ444" s="49">
        <v>0</v>
      </c>
      <c r="EA444" s="48">
        <v>0</v>
      </c>
      <c r="EB444" s="49">
        <v>0</v>
      </c>
      <c r="EC444" s="48">
        <v>0</v>
      </c>
      <c r="ED444" s="49">
        <v>0</v>
      </c>
      <c r="EE444" s="48">
        <v>0</v>
      </c>
      <c r="EF444" s="49">
        <v>0</v>
      </c>
      <c r="EG444" s="48">
        <v>0</v>
      </c>
      <c r="EH444" s="49">
        <v>0</v>
      </c>
      <c r="EI444" s="48">
        <v>0</v>
      </c>
      <c r="EJ444" s="49">
        <v>0</v>
      </c>
      <c r="EK444" s="48">
        <v>0</v>
      </c>
      <c r="EL444" s="49">
        <v>0</v>
      </c>
      <c r="EM444" s="48">
        <v>0</v>
      </c>
      <c r="EN444" s="49">
        <v>0</v>
      </c>
      <c r="EO444" s="48">
        <v>0</v>
      </c>
      <c r="EP444" s="49">
        <v>0</v>
      </c>
      <c r="EQ444" s="48">
        <v>0</v>
      </c>
      <c r="ER444" s="49">
        <v>0</v>
      </c>
      <c r="ES444" s="48">
        <v>0</v>
      </c>
      <c r="ET444" s="49">
        <v>0</v>
      </c>
      <c r="EU444" s="48">
        <v>0</v>
      </c>
      <c r="EV444" s="49">
        <v>0</v>
      </c>
      <c r="EW444" s="48">
        <v>0</v>
      </c>
      <c r="EX444" s="49">
        <v>0</v>
      </c>
      <c r="EY444" s="48">
        <v>0</v>
      </c>
      <c r="EZ444" s="49">
        <v>0</v>
      </c>
      <c r="FA444" s="48">
        <v>0</v>
      </c>
      <c r="FB444" s="49">
        <v>0</v>
      </c>
      <c r="FC444" s="50">
        <v>0</v>
      </c>
      <c r="FD444" s="3"/>
      <c r="FE444" s="35"/>
      <c r="FF444" s="3"/>
      <c r="FG444" s="36"/>
      <c r="FI444" s="51" t="b">
        <v>1</v>
      </c>
    </row>
    <row r="445" spans="1:165" outlineLevel="1">
      <c r="A445" s="1">
        <v>2017</v>
      </c>
      <c r="B445" s="52">
        <v>423</v>
      </c>
      <c r="C445" s="73" t="s">
        <v>28</v>
      </c>
      <c r="E445" s="54">
        <v>0</v>
      </c>
      <c r="F445" s="55">
        <v>0</v>
      </c>
      <c r="G445" s="56">
        <v>14795</v>
      </c>
      <c r="H445" s="55">
        <v>0</v>
      </c>
      <c r="I445" s="56">
        <v>0</v>
      </c>
      <c r="J445" s="55">
        <v>0</v>
      </c>
      <c r="K445" s="56">
        <v>0</v>
      </c>
      <c r="L445" s="55">
        <v>0</v>
      </c>
      <c r="M445" s="56">
        <v>0</v>
      </c>
      <c r="N445" s="55">
        <v>0</v>
      </c>
      <c r="O445" s="56">
        <v>0</v>
      </c>
      <c r="P445" s="55">
        <v>0</v>
      </c>
      <c r="Q445" s="56">
        <v>0</v>
      </c>
      <c r="R445" s="55">
        <v>0</v>
      </c>
      <c r="S445" s="56">
        <v>0</v>
      </c>
      <c r="T445" s="55">
        <v>0</v>
      </c>
      <c r="U445" s="56">
        <v>0</v>
      </c>
      <c r="V445" s="55">
        <v>0</v>
      </c>
      <c r="W445" s="56">
        <v>0</v>
      </c>
      <c r="X445" s="55">
        <v>0</v>
      </c>
      <c r="Y445" s="56">
        <v>0</v>
      </c>
      <c r="Z445" s="55">
        <v>0</v>
      </c>
      <c r="AA445" s="56">
        <v>0</v>
      </c>
      <c r="AB445" s="55">
        <v>0</v>
      </c>
      <c r="AC445" s="56">
        <v>0</v>
      </c>
      <c r="AD445" s="55">
        <v>0</v>
      </c>
      <c r="AE445" s="56">
        <v>0</v>
      </c>
      <c r="AF445" s="55">
        <v>0</v>
      </c>
      <c r="AG445" s="56">
        <v>0</v>
      </c>
      <c r="AH445" s="55">
        <v>0</v>
      </c>
      <c r="AI445" s="56">
        <v>0</v>
      </c>
      <c r="AJ445" s="55">
        <v>0</v>
      </c>
      <c r="AK445" s="56">
        <v>0</v>
      </c>
      <c r="AL445" s="55">
        <v>0</v>
      </c>
      <c r="AM445" s="56">
        <v>0</v>
      </c>
      <c r="AN445" s="57">
        <v>0</v>
      </c>
      <c r="AO445" s="3"/>
      <c r="AP445" s="21"/>
      <c r="AQ445" s="3"/>
      <c r="AR445" s="54">
        <v>0</v>
      </c>
      <c r="AS445" s="55">
        <v>0</v>
      </c>
      <c r="AT445" s="56">
        <v>21</v>
      </c>
      <c r="AU445" s="55">
        <v>0</v>
      </c>
      <c r="AV445" s="56">
        <v>0</v>
      </c>
      <c r="AW445" s="55">
        <v>0</v>
      </c>
      <c r="AX445" s="56">
        <v>0</v>
      </c>
      <c r="AY445" s="55">
        <v>0</v>
      </c>
      <c r="AZ445" s="56">
        <v>0</v>
      </c>
      <c r="BA445" s="55">
        <v>0</v>
      </c>
      <c r="BB445" s="56">
        <v>0</v>
      </c>
      <c r="BC445" s="55">
        <v>0</v>
      </c>
      <c r="BD445" s="56">
        <v>0</v>
      </c>
      <c r="BE445" s="55">
        <v>0</v>
      </c>
      <c r="BF445" s="56">
        <v>0</v>
      </c>
      <c r="BG445" s="55">
        <v>0</v>
      </c>
      <c r="BH445" s="56">
        <v>0</v>
      </c>
      <c r="BI445" s="55">
        <v>0</v>
      </c>
      <c r="BJ445" s="56">
        <v>0</v>
      </c>
      <c r="BK445" s="55">
        <v>0</v>
      </c>
      <c r="BL445" s="56">
        <v>0</v>
      </c>
      <c r="BM445" s="55">
        <v>0</v>
      </c>
      <c r="BN445" s="56">
        <v>0</v>
      </c>
      <c r="BO445" s="55">
        <v>0</v>
      </c>
      <c r="BP445" s="56">
        <v>0</v>
      </c>
      <c r="BQ445" s="55">
        <v>0</v>
      </c>
      <c r="BR445" s="56">
        <v>0</v>
      </c>
      <c r="BS445" s="55">
        <v>0</v>
      </c>
      <c r="BT445" s="56">
        <v>0</v>
      </c>
      <c r="BU445" s="55">
        <v>0</v>
      </c>
      <c r="BV445" s="56">
        <v>0</v>
      </c>
      <c r="BW445" s="55">
        <v>0</v>
      </c>
      <c r="BX445" s="56">
        <v>0</v>
      </c>
      <c r="BY445" s="55">
        <v>0</v>
      </c>
      <c r="BZ445" s="56">
        <v>0</v>
      </c>
      <c r="CA445" s="57">
        <v>0</v>
      </c>
      <c r="CB445" s="3"/>
      <c r="CC445" s="32"/>
      <c r="CD445" s="3"/>
      <c r="CE445" s="33"/>
      <c r="CF445" s="3"/>
      <c r="CG445" s="54">
        <v>0</v>
      </c>
      <c r="CH445" s="55">
        <v>0</v>
      </c>
      <c r="CI445" s="56">
        <v>10590</v>
      </c>
      <c r="CJ445" s="55">
        <v>0</v>
      </c>
      <c r="CK445" s="56">
        <v>0</v>
      </c>
      <c r="CL445" s="55">
        <v>0</v>
      </c>
      <c r="CM445" s="56">
        <v>0</v>
      </c>
      <c r="CN445" s="55">
        <v>0</v>
      </c>
      <c r="CO445" s="56">
        <v>0</v>
      </c>
      <c r="CP445" s="55">
        <v>0</v>
      </c>
      <c r="CQ445" s="56">
        <v>0</v>
      </c>
      <c r="CR445" s="55">
        <v>0</v>
      </c>
      <c r="CS445" s="56">
        <v>0</v>
      </c>
      <c r="CT445" s="55">
        <v>0</v>
      </c>
      <c r="CU445" s="56">
        <v>0</v>
      </c>
      <c r="CV445" s="55">
        <v>0</v>
      </c>
      <c r="CW445" s="56">
        <v>0</v>
      </c>
      <c r="CX445" s="55">
        <v>0</v>
      </c>
      <c r="CY445" s="56">
        <v>0</v>
      </c>
      <c r="CZ445" s="55">
        <v>0</v>
      </c>
      <c r="DA445" s="56">
        <v>0</v>
      </c>
      <c r="DB445" s="55">
        <v>0</v>
      </c>
      <c r="DC445" s="56">
        <v>0</v>
      </c>
      <c r="DD445" s="55">
        <v>0</v>
      </c>
      <c r="DE445" s="56">
        <v>0</v>
      </c>
      <c r="DF445" s="55">
        <v>0</v>
      </c>
      <c r="DG445" s="56">
        <v>0</v>
      </c>
      <c r="DH445" s="55">
        <v>0</v>
      </c>
      <c r="DI445" s="56">
        <v>0</v>
      </c>
      <c r="DJ445" s="55">
        <v>0</v>
      </c>
      <c r="DK445" s="56">
        <v>0</v>
      </c>
      <c r="DL445" s="55">
        <v>0</v>
      </c>
      <c r="DM445" s="56">
        <v>0</v>
      </c>
      <c r="DN445" s="55">
        <v>0</v>
      </c>
      <c r="DO445" s="56">
        <v>0</v>
      </c>
      <c r="DP445" s="57">
        <v>0</v>
      </c>
      <c r="DQ445" s="3"/>
      <c r="DR445" s="34"/>
      <c r="DS445" s="3"/>
      <c r="DT445" s="54">
        <v>0</v>
      </c>
      <c r="DU445" s="55">
        <v>0</v>
      </c>
      <c r="DV445" s="56">
        <v>15</v>
      </c>
      <c r="DW445" s="55">
        <v>0</v>
      </c>
      <c r="DX445" s="56">
        <v>0</v>
      </c>
      <c r="DY445" s="55">
        <v>0</v>
      </c>
      <c r="DZ445" s="56">
        <v>0</v>
      </c>
      <c r="EA445" s="55">
        <v>0</v>
      </c>
      <c r="EB445" s="56">
        <v>0</v>
      </c>
      <c r="EC445" s="55">
        <v>0</v>
      </c>
      <c r="ED445" s="56">
        <v>0</v>
      </c>
      <c r="EE445" s="55">
        <v>0</v>
      </c>
      <c r="EF445" s="56">
        <v>0</v>
      </c>
      <c r="EG445" s="55">
        <v>0</v>
      </c>
      <c r="EH445" s="56">
        <v>0</v>
      </c>
      <c r="EI445" s="55">
        <v>0</v>
      </c>
      <c r="EJ445" s="56">
        <v>0</v>
      </c>
      <c r="EK445" s="55">
        <v>0</v>
      </c>
      <c r="EL445" s="56">
        <v>0</v>
      </c>
      <c r="EM445" s="55">
        <v>0</v>
      </c>
      <c r="EN445" s="56">
        <v>0</v>
      </c>
      <c r="EO445" s="55">
        <v>0</v>
      </c>
      <c r="EP445" s="56">
        <v>0</v>
      </c>
      <c r="EQ445" s="55">
        <v>0</v>
      </c>
      <c r="ER445" s="56">
        <v>0</v>
      </c>
      <c r="ES445" s="55">
        <v>0</v>
      </c>
      <c r="ET445" s="56">
        <v>0</v>
      </c>
      <c r="EU445" s="55">
        <v>0</v>
      </c>
      <c r="EV445" s="56">
        <v>0</v>
      </c>
      <c r="EW445" s="55">
        <v>0</v>
      </c>
      <c r="EX445" s="56">
        <v>0</v>
      </c>
      <c r="EY445" s="55">
        <v>0</v>
      </c>
      <c r="EZ445" s="56">
        <v>0</v>
      </c>
      <c r="FA445" s="55">
        <v>0</v>
      </c>
      <c r="FB445" s="56">
        <v>0</v>
      </c>
      <c r="FC445" s="57">
        <v>0</v>
      </c>
      <c r="FD445" s="3"/>
      <c r="FE445" s="35"/>
      <c r="FF445" s="3"/>
      <c r="FG445" s="36"/>
      <c r="FI445" s="58" t="b">
        <v>0</v>
      </c>
    </row>
    <row r="446" spans="1:165" hidden="1" outlineLevel="1">
      <c r="B446" s="75">
        <v>424</v>
      </c>
      <c r="C446" s="76" t="s">
        <v>29</v>
      </c>
      <c r="E446" s="77">
        <v>0</v>
      </c>
      <c r="F446" s="78">
        <v>0</v>
      </c>
      <c r="G446" s="79">
        <v>0</v>
      </c>
      <c r="H446" s="78">
        <v>0</v>
      </c>
      <c r="I446" s="79">
        <v>0</v>
      </c>
      <c r="J446" s="78">
        <v>0</v>
      </c>
      <c r="K446" s="79">
        <v>0</v>
      </c>
      <c r="L446" s="78">
        <v>0</v>
      </c>
      <c r="M446" s="79">
        <v>0</v>
      </c>
      <c r="N446" s="78">
        <v>0</v>
      </c>
      <c r="O446" s="79">
        <v>0</v>
      </c>
      <c r="P446" s="78">
        <v>0</v>
      </c>
      <c r="Q446" s="79">
        <v>0</v>
      </c>
      <c r="R446" s="78">
        <v>0</v>
      </c>
      <c r="S446" s="79">
        <v>0</v>
      </c>
      <c r="T446" s="78">
        <v>0</v>
      </c>
      <c r="U446" s="79">
        <v>0</v>
      </c>
      <c r="V446" s="78">
        <v>0</v>
      </c>
      <c r="W446" s="79">
        <v>0</v>
      </c>
      <c r="X446" s="78">
        <v>0</v>
      </c>
      <c r="Y446" s="79">
        <v>0</v>
      </c>
      <c r="Z446" s="78">
        <v>0</v>
      </c>
      <c r="AA446" s="79">
        <v>0</v>
      </c>
      <c r="AB446" s="78">
        <v>0</v>
      </c>
      <c r="AC446" s="79">
        <v>0</v>
      </c>
      <c r="AD446" s="78">
        <v>0</v>
      </c>
      <c r="AE446" s="79">
        <v>0</v>
      </c>
      <c r="AF446" s="78">
        <v>0</v>
      </c>
      <c r="AG446" s="79">
        <v>0</v>
      </c>
      <c r="AH446" s="78">
        <v>0</v>
      </c>
      <c r="AI446" s="79">
        <v>0</v>
      </c>
      <c r="AJ446" s="78">
        <v>0</v>
      </c>
      <c r="AK446" s="79">
        <v>0</v>
      </c>
      <c r="AL446" s="78">
        <v>0</v>
      </c>
      <c r="AM446" s="79">
        <v>0</v>
      </c>
      <c r="AN446" s="80">
        <v>0</v>
      </c>
      <c r="AO446" s="3"/>
      <c r="AP446" s="21"/>
      <c r="AQ446" s="3"/>
      <c r="AR446" s="77">
        <v>0</v>
      </c>
      <c r="AS446" s="78">
        <v>0</v>
      </c>
      <c r="AT446" s="79">
        <v>0</v>
      </c>
      <c r="AU446" s="78">
        <v>0</v>
      </c>
      <c r="AV446" s="79">
        <v>0</v>
      </c>
      <c r="AW446" s="78">
        <v>0</v>
      </c>
      <c r="AX446" s="79">
        <v>0</v>
      </c>
      <c r="AY446" s="78">
        <v>0</v>
      </c>
      <c r="AZ446" s="79">
        <v>0</v>
      </c>
      <c r="BA446" s="78">
        <v>0</v>
      </c>
      <c r="BB446" s="79">
        <v>0</v>
      </c>
      <c r="BC446" s="78">
        <v>0</v>
      </c>
      <c r="BD446" s="79">
        <v>0</v>
      </c>
      <c r="BE446" s="78">
        <v>0</v>
      </c>
      <c r="BF446" s="79">
        <v>0</v>
      </c>
      <c r="BG446" s="78">
        <v>0</v>
      </c>
      <c r="BH446" s="79">
        <v>0</v>
      </c>
      <c r="BI446" s="78">
        <v>0</v>
      </c>
      <c r="BJ446" s="79">
        <v>0</v>
      </c>
      <c r="BK446" s="78">
        <v>0</v>
      </c>
      <c r="BL446" s="79">
        <v>0</v>
      </c>
      <c r="BM446" s="78">
        <v>0</v>
      </c>
      <c r="BN446" s="79">
        <v>0</v>
      </c>
      <c r="BO446" s="78">
        <v>0</v>
      </c>
      <c r="BP446" s="79">
        <v>0</v>
      </c>
      <c r="BQ446" s="78">
        <v>0</v>
      </c>
      <c r="BR446" s="79">
        <v>0</v>
      </c>
      <c r="BS446" s="78">
        <v>0</v>
      </c>
      <c r="BT446" s="79">
        <v>0</v>
      </c>
      <c r="BU446" s="78">
        <v>0</v>
      </c>
      <c r="BV446" s="79">
        <v>0</v>
      </c>
      <c r="BW446" s="78">
        <v>0</v>
      </c>
      <c r="BX446" s="79">
        <v>0</v>
      </c>
      <c r="BY446" s="78">
        <v>0</v>
      </c>
      <c r="BZ446" s="79">
        <v>0</v>
      </c>
      <c r="CA446" s="80">
        <v>0</v>
      </c>
      <c r="CB446" s="3"/>
      <c r="CC446" s="32"/>
      <c r="CD446" s="3"/>
      <c r="CE446" s="33"/>
      <c r="CF446" s="3"/>
      <c r="CG446" s="77">
        <v>0</v>
      </c>
      <c r="CH446" s="78">
        <v>0</v>
      </c>
      <c r="CI446" s="79">
        <v>0</v>
      </c>
      <c r="CJ446" s="78">
        <v>0</v>
      </c>
      <c r="CK446" s="79">
        <v>0</v>
      </c>
      <c r="CL446" s="78">
        <v>0</v>
      </c>
      <c r="CM446" s="79">
        <v>0</v>
      </c>
      <c r="CN446" s="78">
        <v>0</v>
      </c>
      <c r="CO446" s="79">
        <v>0</v>
      </c>
      <c r="CP446" s="78">
        <v>0</v>
      </c>
      <c r="CQ446" s="79">
        <v>0</v>
      </c>
      <c r="CR446" s="78">
        <v>0</v>
      </c>
      <c r="CS446" s="79">
        <v>0</v>
      </c>
      <c r="CT446" s="78">
        <v>0</v>
      </c>
      <c r="CU446" s="79">
        <v>0</v>
      </c>
      <c r="CV446" s="78">
        <v>0</v>
      </c>
      <c r="CW446" s="79">
        <v>0</v>
      </c>
      <c r="CX446" s="78">
        <v>0</v>
      </c>
      <c r="CY446" s="79">
        <v>0</v>
      </c>
      <c r="CZ446" s="78">
        <v>0</v>
      </c>
      <c r="DA446" s="79">
        <v>0</v>
      </c>
      <c r="DB446" s="78">
        <v>0</v>
      </c>
      <c r="DC446" s="79">
        <v>0</v>
      </c>
      <c r="DD446" s="78">
        <v>0</v>
      </c>
      <c r="DE446" s="79">
        <v>0</v>
      </c>
      <c r="DF446" s="78">
        <v>0</v>
      </c>
      <c r="DG446" s="79">
        <v>0</v>
      </c>
      <c r="DH446" s="78">
        <v>0</v>
      </c>
      <c r="DI446" s="79">
        <v>0</v>
      </c>
      <c r="DJ446" s="78">
        <v>0</v>
      </c>
      <c r="DK446" s="79">
        <v>0</v>
      </c>
      <c r="DL446" s="78">
        <v>0</v>
      </c>
      <c r="DM446" s="79">
        <v>0</v>
      </c>
      <c r="DN446" s="78">
        <v>0</v>
      </c>
      <c r="DO446" s="79">
        <v>0</v>
      </c>
      <c r="DP446" s="80">
        <v>0</v>
      </c>
      <c r="DQ446" s="3"/>
      <c r="DR446" s="34"/>
      <c r="DS446" s="3"/>
      <c r="DT446" s="77">
        <v>0</v>
      </c>
      <c r="DU446" s="78">
        <v>0</v>
      </c>
      <c r="DV446" s="79">
        <v>0</v>
      </c>
      <c r="DW446" s="78">
        <v>0</v>
      </c>
      <c r="DX446" s="79">
        <v>0</v>
      </c>
      <c r="DY446" s="78">
        <v>0</v>
      </c>
      <c r="DZ446" s="79">
        <v>0</v>
      </c>
      <c r="EA446" s="78">
        <v>0</v>
      </c>
      <c r="EB446" s="79">
        <v>0</v>
      </c>
      <c r="EC446" s="78">
        <v>0</v>
      </c>
      <c r="ED446" s="79">
        <v>0</v>
      </c>
      <c r="EE446" s="78">
        <v>0</v>
      </c>
      <c r="EF446" s="79">
        <v>0</v>
      </c>
      <c r="EG446" s="78">
        <v>0</v>
      </c>
      <c r="EH446" s="79">
        <v>0</v>
      </c>
      <c r="EI446" s="78">
        <v>0</v>
      </c>
      <c r="EJ446" s="79">
        <v>0</v>
      </c>
      <c r="EK446" s="78">
        <v>0</v>
      </c>
      <c r="EL446" s="79">
        <v>0</v>
      </c>
      <c r="EM446" s="78">
        <v>0</v>
      </c>
      <c r="EN446" s="79">
        <v>0</v>
      </c>
      <c r="EO446" s="78">
        <v>0</v>
      </c>
      <c r="EP446" s="79">
        <v>0</v>
      </c>
      <c r="EQ446" s="78">
        <v>0</v>
      </c>
      <c r="ER446" s="79">
        <v>0</v>
      </c>
      <c r="ES446" s="78">
        <v>0</v>
      </c>
      <c r="ET446" s="79">
        <v>0</v>
      </c>
      <c r="EU446" s="78">
        <v>0</v>
      </c>
      <c r="EV446" s="79">
        <v>0</v>
      </c>
      <c r="EW446" s="78">
        <v>0</v>
      </c>
      <c r="EX446" s="79">
        <v>0</v>
      </c>
      <c r="EY446" s="78">
        <v>0</v>
      </c>
      <c r="EZ446" s="79">
        <v>0</v>
      </c>
      <c r="FA446" s="78">
        <v>0</v>
      </c>
      <c r="FB446" s="79">
        <v>0</v>
      </c>
      <c r="FC446" s="80">
        <v>0</v>
      </c>
      <c r="FD446" s="3"/>
      <c r="FE446" s="35"/>
      <c r="FF446" s="3"/>
      <c r="FG446" s="36"/>
      <c r="FI446" s="81" t="b">
        <v>1</v>
      </c>
    </row>
    <row r="447" spans="1:165" hidden="1" outlineLevel="1">
      <c r="B447" s="38">
        <v>425</v>
      </c>
      <c r="C447" s="82" t="s">
        <v>30</v>
      </c>
      <c r="E447" s="40">
        <v>0</v>
      </c>
      <c r="F447" s="41">
        <v>0</v>
      </c>
      <c r="G447" s="42">
        <v>0</v>
      </c>
      <c r="H447" s="41">
        <v>0</v>
      </c>
      <c r="I447" s="42">
        <v>0</v>
      </c>
      <c r="J447" s="41">
        <v>0</v>
      </c>
      <c r="K447" s="42">
        <v>0</v>
      </c>
      <c r="L447" s="41">
        <v>0</v>
      </c>
      <c r="M447" s="42">
        <v>0</v>
      </c>
      <c r="N447" s="41">
        <v>0</v>
      </c>
      <c r="O447" s="42">
        <v>0</v>
      </c>
      <c r="P447" s="41">
        <v>0</v>
      </c>
      <c r="Q447" s="42">
        <v>0</v>
      </c>
      <c r="R447" s="41">
        <v>0</v>
      </c>
      <c r="S447" s="42">
        <v>0</v>
      </c>
      <c r="T447" s="41">
        <v>0</v>
      </c>
      <c r="U447" s="42">
        <v>0</v>
      </c>
      <c r="V447" s="41">
        <v>0</v>
      </c>
      <c r="W447" s="42">
        <v>0</v>
      </c>
      <c r="X447" s="41">
        <v>0</v>
      </c>
      <c r="Y447" s="42">
        <v>0</v>
      </c>
      <c r="Z447" s="41">
        <v>0</v>
      </c>
      <c r="AA447" s="42">
        <v>0</v>
      </c>
      <c r="AB447" s="41">
        <v>0</v>
      </c>
      <c r="AC447" s="42">
        <v>0</v>
      </c>
      <c r="AD447" s="41">
        <v>0</v>
      </c>
      <c r="AE447" s="42">
        <v>0</v>
      </c>
      <c r="AF447" s="41">
        <v>0</v>
      </c>
      <c r="AG447" s="42">
        <v>0</v>
      </c>
      <c r="AH447" s="41">
        <v>0</v>
      </c>
      <c r="AI447" s="42">
        <v>0</v>
      </c>
      <c r="AJ447" s="41">
        <v>0</v>
      </c>
      <c r="AK447" s="42">
        <v>0</v>
      </c>
      <c r="AL447" s="41">
        <v>0</v>
      </c>
      <c r="AM447" s="42">
        <v>0</v>
      </c>
      <c r="AN447" s="43">
        <v>0</v>
      </c>
      <c r="AO447" s="3"/>
      <c r="AP447" s="21"/>
      <c r="AQ447" s="3"/>
      <c r="AR447" s="40">
        <v>0</v>
      </c>
      <c r="AS447" s="41">
        <v>0</v>
      </c>
      <c r="AT447" s="42">
        <v>0</v>
      </c>
      <c r="AU447" s="41">
        <v>0</v>
      </c>
      <c r="AV447" s="42">
        <v>0</v>
      </c>
      <c r="AW447" s="41">
        <v>0</v>
      </c>
      <c r="AX447" s="42">
        <v>0</v>
      </c>
      <c r="AY447" s="41">
        <v>0</v>
      </c>
      <c r="AZ447" s="42">
        <v>0</v>
      </c>
      <c r="BA447" s="41">
        <v>0</v>
      </c>
      <c r="BB447" s="42">
        <v>0</v>
      </c>
      <c r="BC447" s="41">
        <v>0</v>
      </c>
      <c r="BD447" s="42">
        <v>0</v>
      </c>
      <c r="BE447" s="41">
        <v>0</v>
      </c>
      <c r="BF447" s="42">
        <v>0</v>
      </c>
      <c r="BG447" s="41">
        <v>0</v>
      </c>
      <c r="BH447" s="42">
        <v>0</v>
      </c>
      <c r="BI447" s="41">
        <v>0</v>
      </c>
      <c r="BJ447" s="42">
        <v>0</v>
      </c>
      <c r="BK447" s="41">
        <v>0</v>
      </c>
      <c r="BL447" s="42">
        <v>0</v>
      </c>
      <c r="BM447" s="41">
        <v>0</v>
      </c>
      <c r="BN447" s="42">
        <v>0</v>
      </c>
      <c r="BO447" s="41">
        <v>0</v>
      </c>
      <c r="BP447" s="42">
        <v>0</v>
      </c>
      <c r="BQ447" s="41">
        <v>0</v>
      </c>
      <c r="BR447" s="42">
        <v>0</v>
      </c>
      <c r="BS447" s="41">
        <v>0</v>
      </c>
      <c r="BT447" s="42">
        <v>0</v>
      </c>
      <c r="BU447" s="41">
        <v>0</v>
      </c>
      <c r="BV447" s="42">
        <v>0</v>
      </c>
      <c r="BW447" s="41">
        <v>0</v>
      </c>
      <c r="BX447" s="42">
        <v>0</v>
      </c>
      <c r="BY447" s="41">
        <v>0</v>
      </c>
      <c r="BZ447" s="42">
        <v>0</v>
      </c>
      <c r="CA447" s="43">
        <v>0</v>
      </c>
      <c r="CB447" s="3"/>
      <c r="CC447" s="32"/>
      <c r="CD447" s="3"/>
      <c r="CE447" s="33"/>
      <c r="CF447" s="3"/>
      <c r="CG447" s="40">
        <v>0</v>
      </c>
      <c r="CH447" s="41">
        <v>0</v>
      </c>
      <c r="CI447" s="42">
        <v>0</v>
      </c>
      <c r="CJ447" s="41">
        <v>0</v>
      </c>
      <c r="CK447" s="42">
        <v>0</v>
      </c>
      <c r="CL447" s="41">
        <v>0</v>
      </c>
      <c r="CM447" s="42">
        <v>0</v>
      </c>
      <c r="CN447" s="41">
        <v>0</v>
      </c>
      <c r="CO447" s="42">
        <v>0</v>
      </c>
      <c r="CP447" s="41">
        <v>0</v>
      </c>
      <c r="CQ447" s="42">
        <v>0</v>
      </c>
      <c r="CR447" s="41">
        <v>0</v>
      </c>
      <c r="CS447" s="42">
        <v>0</v>
      </c>
      <c r="CT447" s="41">
        <v>0</v>
      </c>
      <c r="CU447" s="42">
        <v>0</v>
      </c>
      <c r="CV447" s="41">
        <v>0</v>
      </c>
      <c r="CW447" s="42">
        <v>0</v>
      </c>
      <c r="CX447" s="41">
        <v>0</v>
      </c>
      <c r="CY447" s="42">
        <v>0</v>
      </c>
      <c r="CZ447" s="41">
        <v>0</v>
      </c>
      <c r="DA447" s="42">
        <v>0</v>
      </c>
      <c r="DB447" s="41">
        <v>0</v>
      </c>
      <c r="DC447" s="42">
        <v>0</v>
      </c>
      <c r="DD447" s="41">
        <v>0</v>
      </c>
      <c r="DE447" s="42">
        <v>0</v>
      </c>
      <c r="DF447" s="41">
        <v>0</v>
      </c>
      <c r="DG447" s="42">
        <v>0</v>
      </c>
      <c r="DH447" s="41">
        <v>0</v>
      </c>
      <c r="DI447" s="42">
        <v>0</v>
      </c>
      <c r="DJ447" s="41">
        <v>0</v>
      </c>
      <c r="DK447" s="42">
        <v>0</v>
      </c>
      <c r="DL447" s="41">
        <v>0</v>
      </c>
      <c r="DM447" s="42">
        <v>0</v>
      </c>
      <c r="DN447" s="41">
        <v>0</v>
      </c>
      <c r="DO447" s="42">
        <v>0</v>
      </c>
      <c r="DP447" s="43">
        <v>0</v>
      </c>
      <c r="DQ447" s="3"/>
      <c r="DR447" s="34"/>
      <c r="DS447" s="3"/>
      <c r="DT447" s="40">
        <v>0</v>
      </c>
      <c r="DU447" s="41">
        <v>0</v>
      </c>
      <c r="DV447" s="42">
        <v>0</v>
      </c>
      <c r="DW447" s="41">
        <v>0</v>
      </c>
      <c r="DX447" s="42">
        <v>0</v>
      </c>
      <c r="DY447" s="41">
        <v>0</v>
      </c>
      <c r="DZ447" s="42">
        <v>0</v>
      </c>
      <c r="EA447" s="41">
        <v>0</v>
      </c>
      <c r="EB447" s="42">
        <v>0</v>
      </c>
      <c r="EC447" s="41">
        <v>0</v>
      </c>
      <c r="ED447" s="42">
        <v>0</v>
      </c>
      <c r="EE447" s="41">
        <v>0</v>
      </c>
      <c r="EF447" s="42">
        <v>0</v>
      </c>
      <c r="EG447" s="41">
        <v>0</v>
      </c>
      <c r="EH447" s="42">
        <v>0</v>
      </c>
      <c r="EI447" s="41">
        <v>0</v>
      </c>
      <c r="EJ447" s="42">
        <v>0</v>
      </c>
      <c r="EK447" s="41">
        <v>0</v>
      </c>
      <c r="EL447" s="42">
        <v>0</v>
      </c>
      <c r="EM447" s="41">
        <v>0</v>
      </c>
      <c r="EN447" s="42">
        <v>0</v>
      </c>
      <c r="EO447" s="41">
        <v>0</v>
      </c>
      <c r="EP447" s="42">
        <v>0</v>
      </c>
      <c r="EQ447" s="41">
        <v>0</v>
      </c>
      <c r="ER447" s="42">
        <v>0</v>
      </c>
      <c r="ES447" s="41">
        <v>0</v>
      </c>
      <c r="ET447" s="42">
        <v>0</v>
      </c>
      <c r="EU447" s="41">
        <v>0</v>
      </c>
      <c r="EV447" s="42">
        <v>0</v>
      </c>
      <c r="EW447" s="41">
        <v>0</v>
      </c>
      <c r="EX447" s="42">
        <v>0</v>
      </c>
      <c r="EY447" s="41">
        <v>0</v>
      </c>
      <c r="EZ447" s="42">
        <v>0</v>
      </c>
      <c r="FA447" s="41">
        <v>0</v>
      </c>
      <c r="FB447" s="42">
        <v>0</v>
      </c>
      <c r="FC447" s="43">
        <v>0</v>
      </c>
      <c r="FD447" s="3"/>
      <c r="FE447" s="35"/>
      <c r="FF447" s="3"/>
      <c r="FG447" s="36"/>
      <c r="FI447" s="44" t="b">
        <v>1</v>
      </c>
    </row>
    <row r="448" spans="1:165" hidden="1" outlineLevel="1">
      <c r="B448" s="75">
        <v>426</v>
      </c>
      <c r="C448" s="76" t="s">
        <v>31</v>
      </c>
      <c r="E448" s="77">
        <v>0</v>
      </c>
      <c r="F448" s="78">
        <v>0</v>
      </c>
      <c r="G448" s="79">
        <v>0</v>
      </c>
      <c r="H448" s="78">
        <v>0</v>
      </c>
      <c r="I448" s="79">
        <v>0</v>
      </c>
      <c r="J448" s="78">
        <v>0</v>
      </c>
      <c r="K448" s="79">
        <v>0</v>
      </c>
      <c r="L448" s="78">
        <v>0</v>
      </c>
      <c r="M448" s="79">
        <v>0</v>
      </c>
      <c r="N448" s="78">
        <v>0</v>
      </c>
      <c r="O448" s="79">
        <v>0</v>
      </c>
      <c r="P448" s="78">
        <v>0</v>
      </c>
      <c r="Q448" s="79">
        <v>0</v>
      </c>
      <c r="R448" s="78">
        <v>0</v>
      </c>
      <c r="S448" s="79">
        <v>0</v>
      </c>
      <c r="T448" s="78">
        <v>0</v>
      </c>
      <c r="U448" s="79">
        <v>0</v>
      </c>
      <c r="V448" s="78">
        <v>0</v>
      </c>
      <c r="W448" s="79">
        <v>0</v>
      </c>
      <c r="X448" s="78">
        <v>0</v>
      </c>
      <c r="Y448" s="79">
        <v>0</v>
      </c>
      <c r="Z448" s="78">
        <v>0</v>
      </c>
      <c r="AA448" s="79">
        <v>0</v>
      </c>
      <c r="AB448" s="78">
        <v>0</v>
      </c>
      <c r="AC448" s="79">
        <v>0</v>
      </c>
      <c r="AD448" s="78">
        <v>0</v>
      </c>
      <c r="AE448" s="79">
        <v>0</v>
      </c>
      <c r="AF448" s="78">
        <v>0</v>
      </c>
      <c r="AG448" s="79">
        <v>0</v>
      </c>
      <c r="AH448" s="78">
        <v>0</v>
      </c>
      <c r="AI448" s="79">
        <v>0</v>
      </c>
      <c r="AJ448" s="78">
        <v>0</v>
      </c>
      <c r="AK448" s="79">
        <v>0</v>
      </c>
      <c r="AL448" s="78">
        <v>0</v>
      </c>
      <c r="AM448" s="79">
        <v>0</v>
      </c>
      <c r="AN448" s="80">
        <v>0</v>
      </c>
      <c r="AO448" s="3"/>
      <c r="AP448" s="21"/>
      <c r="AQ448" s="3"/>
      <c r="AR448" s="77">
        <v>0</v>
      </c>
      <c r="AS448" s="78">
        <v>0</v>
      </c>
      <c r="AT448" s="79">
        <v>0</v>
      </c>
      <c r="AU448" s="78">
        <v>0</v>
      </c>
      <c r="AV448" s="79">
        <v>0</v>
      </c>
      <c r="AW448" s="78">
        <v>0</v>
      </c>
      <c r="AX448" s="79">
        <v>0</v>
      </c>
      <c r="AY448" s="78">
        <v>0</v>
      </c>
      <c r="AZ448" s="79">
        <v>0</v>
      </c>
      <c r="BA448" s="78">
        <v>0</v>
      </c>
      <c r="BB448" s="79">
        <v>0</v>
      </c>
      <c r="BC448" s="78">
        <v>0</v>
      </c>
      <c r="BD448" s="79">
        <v>0</v>
      </c>
      <c r="BE448" s="78">
        <v>0</v>
      </c>
      <c r="BF448" s="79">
        <v>0</v>
      </c>
      <c r="BG448" s="78">
        <v>0</v>
      </c>
      <c r="BH448" s="79">
        <v>0</v>
      </c>
      <c r="BI448" s="78">
        <v>0</v>
      </c>
      <c r="BJ448" s="79">
        <v>0</v>
      </c>
      <c r="BK448" s="78">
        <v>0</v>
      </c>
      <c r="BL448" s="79">
        <v>0</v>
      </c>
      <c r="BM448" s="78">
        <v>0</v>
      </c>
      <c r="BN448" s="79">
        <v>0</v>
      </c>
      <c r="BO448" s="78">
        <v>0</v>
      </c>
      <c r="BP448" s="79">
        <v>0</v>
      </c>
      <c r="BQ448" s="78">
        <v>0</v>
      </c>
      <c r="BR448" s="79">
        <v>0</v>
      </c>
      <c r="BS448" s="78">
        <v>0</v>
      </c>
      <c r="BT448" s="79">
        <v>0</v>
      </c>
      <c r="BU448" s="78">
        <v>0</v>
      </c>
      <c r="BV448" s="79">
        <v>0</v>
      </c>
      <c r="BW448" s="78">
        <v>0</v>
      </c>
      <c r="BX448" s="79">
        <v>0</v>
      </c>
      <c r="BY448" s="78">
        <v>0</v>
      </c>
      <c r="BZ448" s="79">
        <v>0</v>
      </c>
      <c r="CA448" s="80">
        <v>0</v>
      </c>
      <c r="CB448" s="3"/>
      <c r="CC448" s="32"/>
      <c r="CD448" s="3"/>
      <c r="CE448" s="33"/>
      <c r="CF448" s="3"/>
      <c r="CG448" s="77">
        <v>0</v>
      </c>
      <c r="CH448" s="78">
        <v>0</v>
      </c>
      <c r="CI448" s="79">
        <v>0</v>
      </c>
      <c r="CJ448" s="78">
        <v>0</v>
      </c>
      <c r="CK448" s="79">
        <v>0</v>
      </c>
      <c r="CL448" s="78">
        <v>0</v>
      </c>
      <c r="CM448" s="79">
        <v>0</v>
      </c>
      <c r="CN448" s="78">
        <v>0</v>
      </c>
      <c r="CO448" s="79">
        <v>0</v>
      </c>
      <c r="CP448" s="78">
        <v>0</v>
      </c>
      <c r="CQ448" s="79">
        <v>0</v>
      </c>
      <c r="CR448" s="78">
        <v>0</v>
      </c>
      <c r="CS448" s="79">
        <v>0</v>
      </c>
      <c r="CT448" s="78">
        <v>0</v>
      </c>
      <c r="CU448" s="79">
        <v>0</v>
      </c>
      <c r="CV448" s="78">
        <v>0</v>
      </c>
      <c r="CW448" s="79">
        <v>0</v>
      </c>
      <c r="CX448" s="78">
        <v>0</v>
      </c>
      <c r="CY448" s="79">
        <v>0</v>
      </c>
      <c r="CZ448" s="78">
        <v>0</v>
      </c>
      <c r="DA448" s="79">
        <v>0</v>
      </c>
      <c r="DB448" s="78">
        <v>0</v>
      </c>
      <c r="DC448" s="79">
        <v>0</v>
      </c>
      <c r="DD448" s="78">
        <v>0</v>
      </c>
      <c r="DE448" s="79">
        <v>0</v>
      </c>
      <c r="DF448" s="78">
        <v>0</v>
      </c>
      <c r="DG448" s="79">
        <v>0</v>
      </c>
      <c r="DH448" s="78">
        <v>0</v>
      </c>
      <c r="DI448" s="79">
        <v>0</v>
      </c>
      <c r="DJ448" s="78">
        <v>0</v>
      </c>
      <c r="DK448" s="79">
        <v>0</v>
      </c>
      <c r="DL448" s="78">
        <v>0</v>
      </c>
      <c r="DM448" s="79">
        <v>0</v>
      </c>
      <c r="DN448" s="78">
        <v>0</v>
      </c>
      <c r="DO448" s="79">
        <v>0</v>
      </c>
      <c r="DP448" s="80">
        <v>0</v>
      </c>
      <c r="DQ448" s="3"/>
      <c r="DR448" s="34"/>
      <c r="DS448" s="3"/>
      <c r="DT448" s="77">
        <v>0</v>
      </c>
      <c r="DU448" s="78">
        <v>0</v>
      </c>
      <c r="DV448" s="79">
        <v>0</v>
      </c>
      <c r="DW448" s="78">
        <v>0</v>
      </c>
      <c r="DX448" s="79">
        <v>0</v>
      </c>
      <c r="DY448" s="78">
        <v>0</v>
      </c>
      <c r="DZ448" s="79">
        <v>0</v>
      </c>
      <c r="EA448" s="78">
        <v>0</v>
      </c>
      <c r="EB448" s="79">
        <v>0</v>
      </c>
      <c r="EC448" s="78">
        <v>0</v>
      </c>
      <c r="ED448" s="79">
        <v>0</v>
      </c>
      <c r="EE448" s="78">
        <v>0</v>
      </c>
      <c r="EF448" s="79">
        <v>0</v>
      </c>
      <c r="EG448" s="78">
        <v>0</v>
      </c>
      <c r="EH448" s="79">
        <v>0</v>
      </c>
      <c r="EI448" s="78">
        <v>0</v>
      </c>
      <c r="EJ448" s="79">
        <v>0</v>
      </c>
      <c r="EK448" s="78">
        <v>0</v>
      </c>
      <c r="EL448" s="79">
        <v>0</v>
      </c>
      <c r="EM448" s="78">
        <v>0</v>
      </c>
      <c r="EN448" s="79">
        <v>0</v>
      </c>
      <c r="EO448" s="78">
        <v>0</v>
      </c>
      <c r="EP448" s="79">
        <v>0</v>
      </c>
      <c r="EQ448" s="78">
        <v>0</v>
      </c>
      <c r="ER448" s="79">
        <v>0</v>
      </c>
      <c r="ES448" s="78">
        <v>0</v>
      </c>
      <c r="ET448" s="79">
        <v>0</v>
      </c>
      <c r="EU448" s="78">
        <v>0</v>
      </c>
      <c r="EV448" s="79">
        <v>0</v>
      </c>
      <c r="EW448" s="78">
        <v>0</v>
      </c>
      <c r="EX448" s="79">
        <v>0</v>
      </c>
      <c r="EY448" s="78">
        <v>0</v>
      </c>
      <c r="EZ448" s="79">
        <v>0</v>
      </c>
      <c r="FA448" s="78">
        <v>0</v>
      </c>
      <c r="FB448" s="79">
        <v>0</v>
      </c>
      <c r="FC448" s="80">
        <v>0</v>
      </c>
      <c r="FD448" s="3"/>
      <c r="FE448" s="35"/>
      <c r="FF448" s="3"/>
      <c r="FG448" s="36"/>
      <c r="FI448" s="81" t="b">
        <v>1</v>
      </c>
    </row>
    <row r="449" spans="1:165" hidden="1" outlineLevel="1">
      <c r="B449" s="38">
        <v>427</v>
      </c>
      <c r="C449" s="82" t="s">
        <v>32</v>
      </c>
      <c r="E449" s="40">
        <v>0</v>
      </c>
      <c r="F449" s="41">
        <v>0</v>
      </c>
      <c r="G449" s="42">
        <v>0</v>
      </c>
      <c r="H449" s="41">
        <v>0</v>
      </c>
      <c r="I449" s="42">
        <v>0</v>
      </c>
      <c r="J449" s="41">
        <v>0</v>
      </c>
      <c r="K449" s="42">
        <v>0</v>
      </c>
      <c r="L449" s="41">
        <v>0</v>
      </c>
      <c r="M449" s="42">
        <v>0</v>
      </c>
      <c r="N449" s="41">
        <v>0</v>
      </c>
      <c r="O449" s="42">
        <v>0</v>
      </c>
      <c r="P449" s="41">
        <v>0</v>
      </c>
      <c r="Q449" s="42">
        <v>0</v>
      </c>
      <c r="R449" s="41">
        <v>0</v>
      </c>
      <c r="S449" s="42">
        <v>0</v>
      </c>
      <c r="T449" s="41">
        <v>0</v>
      </c>
      <c r="U449" s="42">
        <v>0</v>
      </c>
      <c r="V449" s="41">
        <v>0</v>
      </c>
      <c r="W449" s="42">
        <v>0</v>
      </c>
      <c r="X449" s="41">
        <v>0</v>
      </c>
      <c r="Y449" s="42">
        <v>0</v>
      </c>
      <c r="Z449" s="41">
        <v>0</v>
      </c>
      <c r="AA449" s="42">
        <v>0</v>
      </c>
      <c r="AB449" s="41">
        <v>0</v>
      </c>
      <c r="AC449" s="42">
        <v>0</v>
      </c>
      <c r="AD449" s="41">
        <v>0</v>
      </c>
      <c r="AE449" s="42">
        <v>0</v>
      </c>
      <c r="AF449" s="41">
        <v>0</v>
      </c>
      <c r="AG449" s="42">
        <v>0</v>
      </c>
      <c r="AH449" s="41">
        <v>0</v>
      </c>
      <c r="AI449" s="42">
        <v>0</v>
      </c>
      <c r="AJ449" s="41">
        <v>0</v>
      </c>
      <c r="AK449" s="42">
        <v>0</v>
      </c>
      <c r="AL449" s="41">
        <v>0</v>
      </c>
      <c r="AM449" s="42">
        <v>0</v>
      </c>
      <c r="AN449" s="43">
        <v>0</v>
      </c>
      <c r="AO449" s="3"/>
      <c r="AP449" s="21"/>
      <c r="AQ449" s="3"/>
      <c r="AR449" s="40">
        <v>0</v>
      </c>
      <c r="AS449" s="41">
        <v>0</v>
      </c>
      <c r="AT449" s="42">
        <v>0</v>
      </c>
      <c r="AU449" s="41">
        <v>0</v>
      </c>
      <c r="AV449" s="42">
        <v>0</v>
      </c>
      <c r="AW449" s="41">
        <v>0</v>
      </c>
      <c r="AX449" s="42">
        <v>0</v>
      </c>
      <c r="AY449" s="41">
        <v>0</v>
      </c>
      <c r="AZ449" s="42">
        <v>0</v>
      </c>
      <c r="BA449" s="41">
        <v>0</v>
      </c>
      <c r="BB449" s="42">
        <v>0</v>
      </c>
      <c r="BC449" s="41">
        <v>0</v>
      </c>
      <c r="BD449" s="42">
        <v>0</v>
      </c>
      <c r="BE449" s="41">
        <v>0</v>
      </c>
      <c r="BF449" s="42">
        <v>0</v>
      </c>
      <c r="BG449" s="41">
        <v>0</v>
      </c>
      <c r="BH449" s="42">
        <v>0</v>
      </c>
      <c r="BI449" s="41">
        <v>0</v>
      </c>
      <c r="BJ449" s="42">
        <v>0</v>
      </c>
      <c r="BK449" s="41">
        <v>0</v>
      </c>
      <c r="BL449" s="42">
        <v>0</v>
      </c>
      <c r="BM449" s="41">
        <v>0</v>
      </c>
      <c r="BN449" s="42">
        <v>0</v>
      </c>
      <c r="BO449" s="41">
        <v>0</v>
      </c>
      <c r="BP449" s="42">
        <v>0</v>
      </c>
      <c r="BQ449" s="41">
        <v>0</v>
      </c>
      <c r="BR449" s="42">
        <v>0</v>
      </c>
      <c r="BS449" s="41">
        <v>0</v>
      </c>
      <c r="BT449" s="42">
        <v>0</v>
      </c>
      <c r="BU449" s="41">
        <v>0</v>
      </c>
      <c r="BV449" s="42">
        <v>0</v>
      </c>
      <c r="BW449" s="41">
        <v>0</v>
      </c>
      <c r="BX449" s="42">
        <v>0</v>
      </c>
      <c r="BY449" s="41">
        <v>0</v>
      </c>
      <c r="BZ449" s="42">
        <v>0</v>
      </c>
      <c r="CA449" s="43">
        <v>0</v>
      </c>
      <c r="CB449" s="3"/>
      <c r="CC449" s="32"/>
      <c r="CD449" s="3"/>
      <c r="CE449" s="33"/>
      <c r="CF449" s="3"/>
      <c r="CG449" s="40">
        <v>0</v>
      </c>
      <c r="CH449" s="41">
        <v>0</v>
      </c>
      <c r="CI449" s="42">
        <v>0</v>
      </c>
      <c r="CJ449" s="41">
        <v>0</v>
      </c>
      <c r="CK449" s="42">
        <v>0</v>
      </c>
      <c r="CL449" s="41">
        <v>0</v>
      </c>
      <c r="CM449" s="42">
        <v>0</v>
      </c>
      <c r="CN449" s="41">
        <v>0</v>
      </c>
      <c r="CO449" s="42">
        <v>0</v>
      </c>
      <c r="CP449" s="41">
        <v>0</v>
      </c>
      <c r="CQ449" s="42">
        <v>0</v>
      </c>
      <c r="CR449" s="41">
        <v>0</v>
      </c>
      <c r="CS449" s="42">
        <v>0</v>
      </c>
      <c r="CT449" s="41">
        <v>0</v>
      </c>
      <c r="CU449" s="42">
        <v>0</v>
      </c>
      <c r="CV449" s="41">
        <v>0</v>
      </c>
      <c r="CW449" s="42">
        <v>0</v>
      </c>
      <c r="CX449" s="41">
        <v>0</v>
      </c>
      <c r="CY449" s="42">
        <v>0</v>
      </c>
      <c r="CZ449" s="41">
        <v>0</v>
      </c>
      <c r="DA449" s="42">
        <v>0</v>
      </c>
      <c r="DB449" s="41">
        <v>0</v>
      </c>
      <c r="DC449" s="42">
        <v>0</v>
      </c>
      <c r="DD449" s="41">
        <v>0</v>
      </c>
      <c r="DE449" s="42">
        <v>0</v>
      </c>
      <c r="DF449" s="41">
        <v>0</v>
      </c>
      <c r="DG449" s="42">
        <v>0</v>
      </c>
      <c r="DH449" s="41">
        <v>0</v>
      </c>
      <c r="DI449" s="42">
        <v>0</v>
      </c>
      <c r="DJ449" s="41">
        <v>0</v>
      </c>
      <c r="DK449" s="42">
        <v>0</v>
      </c>
      <c r="DL449" s="41">
        <v>0</v>
      </c>
      <c r="DM449" s="42">
        <v>0</v>
      </c>
      <c r="DN449" s="41">
        <v>0</v>
      </c>
      <c r="DO449" s="42">
        <v>0</v>
      </c>
      <c r="DP449" s="43">
        <v>0</v>
      </c>
      <c r="DQ449" s="3"/>
      <c r="DR449" s="34"/>
      <c r="DS449" s="3"/>
      <c r="DT449" s="40">
        <v>0</v>
      </c>
      <c r="DU449" s="41">
        <v>0</v>
      </c>
      <c r="DV449" s="42">
        <v>0</v>
      </c>
      <c r="DW449" s="41">
        <v>0</v>
      </c>
      <c r="DX449" s="42">
        <v>0</v>
      </c>
      <c r="DY449" s="41">
        <v>0</v>
      </c>
      <c r="DZ449" s="42">
        <v>0</v>
      </c>
      <c r="EA449" s="41">
        <v>0</v>
      </c>
      <c r="EB449" s="42">
        <v>0</v>
      </c>
      <c r="EC449" s="41">
        <v>0</v>
      </c>
      <c r="ED449" s="42">
        <v>0</v>
      </c>
      <c r="EE449" s="41">
        <v>0</v>
      </c>
      <c r="EF449" s="42">
        <v>0</v>
      </c>
      <c r="EG449" s="41">
        <v>0</v>
      </c>
      <c r="EH449" s="42">
        <v>0</v>
      </c>
      <c r="EI449" s="41">
        <v>0</v>
      </c>
      <c r="EJ449" s="42">
        <v>0</v>
      </c>
      <c r="EK449" s="41">
        <v>0</v>
      </c>
      <c r="EL449" s="42">
        <v>0</v>
      </c>
      <c r="EM449" s="41">
        <v>0</v>
      </c>
      <c r="EN449" s="42">
        <v>0</v>
      </c>
      <c r="EO449" s="41">
        <v>0</v>
      </c>
      <c r="EP449" s="42">
        <v>0</v>
      </c>
      <c r="EQ449" s="41">
        <v>0</v>
      </c>
      <c r="ER449" s="42">
        <v>0</v>
      </c>
      <c r="ES449" s="41">
        <v>0</v>
      </c>
      <c r="ET449" s="42">
        <v>0</v>
      </c>
      <c r="EU449" s="41">
        <v>0</v>
      </c>
      <c r="EV449" s="42">
        <v>0</v>
      </c>
      <c r="EW449" s="41">
        <v>0</v>
      </c>
      <c r="EX449" s="42">
        <v>0</v>
      </c>
      <c r="EY449" s="41">
        <v>0</v>
      </c>
      <c r="EZ449" s="42">
        <v>0</v>
      </c>
      <c r="FA449" s="41">
        <v>0</v>
      </c>
      <c r="FB449" s="42">
        <v>0</v>
      </c>
      <c r="FC449" s="43">
        <v>0</v>
      </c>
      <c r="FD449" s="3"/>
      <c r="FE449" s="35"/>
      <c r="FF449" s="3"/>
      <c r="FG449" s="36"/>
      <c r="FI449" s="44" t="b">
        <v>1</v>
      </c>
    </row>
    <row r="450" spans="1:165" hidden="1" outlineLevel="1">
      <c r="B450" s="45">
        <v>428</v>
      </c>
      <c r="C450" s="74" t="s">
        <v>33</v>
      </c>
      <c r="E450" s="47">
        <v>0</v>
      </c>
      <c r="F450" s="48">
        <v>0</v>
      </c>
      <c r="G450" s="49">
        <v>0</v>
      </c>
      <c r="H450" s="48">
        <v>0</v>
      </c>
      <c r="I450" s="49">
        <v>0</v>
      </c>
      <c r="J450" s="48">
        <v>0</v>
      </c>
      <c r="K450" s="49">
        <v>0</v>
      </c>
      <c r="L450" s="48">
        <v>0</v>
      </c>
      <c r="M450" s="49">
        <v>0</v>
      </c>
      <c r="N450" s="48">
        <v>0</v>
      </c>
      <c r="O450" s="49">
        <v>0</v>
      </c>
      <c r="P450" s="48">
        <v>0</v>
      </c>
      <c r="Q450" s="49">
        <v>0</v>
      </c>
      <c r="R450" s="48">
        <v>0</v>
      </c>
      <c r="S450" s="49">
        <v>0</v>
      </c>
      <c r="T450" s="48">
        <v>0</v>
      </c>
      <c r="U450" s="49">
        <v>0</v>
      </c>
      <c r="V450" s="48">
        <v>0</v>
      </c>
      <c r="W450" s="49">
        <v>0</v>
      </c>
      <c r="X450" s="48">
        <v>0</v>
      </c>
      <c r="Y450" s="49">
        <v>0</v>
      </c>
      <c r="Z450" s="48">
        <v>0</v>
      </c>
      <c r="AA450" s="49">
        <v>0</v>
      </c>
      <c r="AB450" s="48">
        <v>0</v>
      </c>
      <c r="AC450" s="49">
        <v>0</v>
      </c>
      <c r="AD450" s="48">
        <v>0</v>
      </c>
      <c r="AE450" s="49">
        <v>0</v>
      </c>
      <c r="AF450" s="48">
        <v>0</v>
      </c>
      <c r="AG450" s="49">
        <v>0</v>
      </c>
      <c r="AH450" s="48">
        <v>0</v>
      </c>
      <c r="AI450" s="49">
        <v>0</v>
      </c>
      <c r="AJ450" s="48">
        <v>0</v>
      </c>
      <c r="AK450" s="49">
        <v>0</v>
      </c>
      <c r="AL450" s="48">
        <v>0</v>
      </c>
      <c r="AM450" s="49">
        <v>0</v>
      </c>
      <c r="AN450" s="50">
        <v>0</v>
      </c>
      <c r="AO450" s="3"/>
      <c r="AP450" s="21"/>
      <c r="AQ450" s="3"/>
      <c r="AR450" s="47">
        <v>0</v>
      </c>
      <c r="AS450" s="48">
        <v>0</v>
      </c>
      <c r="AT450" s="49">
        <v>0</v>
      </c>
      <c r="AU450" s="48">
        <v>0</v>
      </c>
      <c r="AV450" s="49">
        <v>0</v>
      </c>
      <c r="AW450" s="48">
        <v>0</v>
      </c>
      <c r="AX450" s="49">
        <v>0</v>
      </c>
      <c r="AY450" s="48">
        <v>0</v>
      </c>
      <c r="AZ450" s="49">
        <v>0</v>
      </c>
      <c r="BA450" s="48">
        <v>0</v>
      </c>
      <c r="BB450" s="49">
        <v>0</v>
      </c>
      <c r="BC450" s="48">
        <v>0</v>
      </c>
      <c r="BD450" s="49">
        <v>0</v>
      </c>
      <c r="BE450" s="48">
        <v>0</v>
      </c>
      <c r="BF450" s="49">
        <v>0</v>
      </c>
      <c r="BG450" s="48">
        <v>0</v>
      </c>
      <c r="BH450" s="49">
        <v>0</v>
      </c>
      <c r="BI450" s="48">
        <v>0</v>
      </c>
      <c r="BJ450" s="49">
        <v>0</v>
      </c>
      <c r="BK450" s="48">
        <v>0</v>
      </c>
      <c r="BL450" s="49">
        <v>0</v>
      </c>
      <c r="BM450" s="48">
        <v>0</v>
      </c>
      <c r="BN450" s="49">
        <v>0</v>
      </c>
      <c r="BO450" s="48">
        <v>0</v>
      </c>
      <c r="BP450" s="49">
        <v>0</v>
      </c>
      <c r="BQ450" s="48">
        <v>0</v>
      </c>
      <c r="BR450" s="49">
        <v>0</v>
      </c>
      <c r="BS450" s="48">
        <v>0</v>
      </c>
      <c r="BT450" s="49">
        <v>0</v>
      </c>
      <c r="BU450" s="48">
        <v>0</v>
      </c>
      <c r="BV450" s="49">
        <v>0</v>
      </c>
      <c r="BW450" s="48">
        <v>0</v>
      </c>
      <c r="BX450" s="49">
        <v>0</v>
      </c>
      <c r="BY450" s="48">
        <v>0</v>
      </c>
      <c r="BZ450" s="49">
        <v>0</v>
      </c>
      <c r="CA450" s="50">
        <v>0</v>
      </c>
      <c r="CB450" s="3"/>
      <c r="CC450" s="32"/>
      <c r="CD450" s="3"/>
      <c r="CE450" s="33"/>
      <c r="CF450" s="3"/>
      <c r="CG450" s="47">
        <v>0</v>
      </c>
      <c r="CH450" s="48">
        <v>0</v>
      </c>
      <c r="CI450" s="49">
        <v>0</v>
      </c>
      <c r="CJ450" s="48">
        <v>0</v>
      </c>
      <c r="CK450" s="49">
        <v>0</v>
      </c>
      <c r="CL450" s="48">
        <v>0</v>
      </c>
      <c r="CM450" s="49">
        <v>0</v>
      </c>
      <c r="CN450" s="48">
        <v>0</v>
      </c>
      <c r="CO450" s="49">
        <v>0</v>
      </c>
      <c r="CP450" s="48">
        <v>0</v>
      </c>
      <c r="CQ450" s="49">
        <v>0</v>
      </c>
      <c r="CR450" s="48">
        <v>0</v>
      </c>
      <c r="CS450" s="49">
        <v>0</v>
      </c>
      <c r="CT450" s="48">
        <v>0</v>
      </c>
      <c r="CU450" s="49">
        <v>0</v>
      </c>
      <c r="CV450" s="48">
        <v>0</v>
      </c>
      <c r="CW450" s="49">
        <v>0</v>
      </c>
      <c r="CX450" s="48">
        <v>0</v>
      </c>
      <c r="CY450" s="49">
        <v>0</v>
      </c>
      <c r="CZ450" s="48">
        <v>0</v>
      </c>
      <c r="DA450" s="49">
        <v>0</v>
      </c>
      <c r="DB450" s="48">
        <v>0</v>
      </c>
      <c r="DC450" s="49">
        <v>0</v>
      </c>
      <c r="DD450" s="48">
        <v>0</v>
      </c>
      <c r="DE450" s="49">
        <v>0</v>
      </c>
      <c r="DF450" s="48">
        <v>0</v>
      </c>
      <c r="DG450" s="49">
        <v>0</v>
      </c>
      <c r="DH450" s="48">
        <v>0</v>
      </c>
      <c r="DI450" s="49">
        <v>0</v>
      </c>
      <c r="DJ450" s="48">
        <v>0</v>
      </c>
      <c r="DK450" s="49">
        <v>0</v>
      </c>
      <c r="DL450" s="48">
        <v>0</v>
      </c>
      <c r="DM450" s="49">
        <v>0</v>
      </c>
      <c r="DN450" s="48">
        <v>0</v>
      </c>
      <c r="DO450" s="49">
        <v>0</v>
      </c>
      <c r="DP450" s="50">
        <v>0</v>
      </c>
      <c r="DQ450" s="3"/>
      <c r="DR450" s="34"/>
      <c r="DS450" s="3"/>
      <c r="DT450" s="47">
        <v>0</v>
      </c>
      <c r="DU450" s="48">
        <v>0</v>
      </c>
      <c r="DV450" s="49">
        <v>0</v>
      </c>
      <c r="DW450" s="48">
        <v>0</v>
      </c>
      <c r="DX450" s="49">
        <v>0</v>
      </c>
      <c r="DY450" s="48">
        <v>0</v>
      </c>
      <c r="DZ450" s="49">
        <v>0</v>
      </c>
      <c r="EA450" s="48">
        <v>0</v>
      </c>
      <c r="EB450" s="49">
        <v>0</v>
      </c>
      <c r="EC450" s="48">
        <v>0</v>
      </c>
      <c r="ED450" s="49">
        <v>0</v>
      </c>
      <c r="EE450" s="48">
        <v>0</v>
      </c>
      <c r="EF450" s="49">
        <v>0</v>
      </c>
      <c r="EG450" s="48">
        <v>0</v>
      </c>
      <c r="EH450" s="49">
        <v>0</v>
      </c>
      <c r="EI450" s="48">
        <v>0</v>
      </c>
      <c r="EJ450" s="49">
        <v>0</v>
      </c>
      <c r="EK450" s="48">
        <v>0</v>
      </c>
      <c r="EL450" s="49">
        <v>0</v>
      </c>
      <c r="EM450" s="48">
        <v>0</v>
      </c>
      <c r="EN450" s="49">
        <v>0</v>
      </c>
      <c r="EO450" s="48">
        <v>0</v>
      </c>
      <c r="EP450" s="49">
        <v>0</v>
      </c>
      <c r="EQ450" s="48">
        <v>0</v>
      </c>
      <c r="ER450" s="49">
        <v>0</v>
      </c>
      <c r="ES450" s="48">
        <v>0</v>
      </c>
      <c r="ET450" s="49">
        <v>0</v>
      </c>
      <c r="EU450" s="48">
        <v>0</v>
      </c>
      <c r="EV450" s="49">
        <v>0</v>
      </c>
      <c r="EW450" s="48">
        <v>0</v>
      </c>
      <c r="EX450" s="49">
        <v>0</v>
      </c>
      <c r="EY450" s="48">
        <v>0</v>
      </c>
      <c r="EZ450" s="49">
        <v>0</v>
      </c>
      <c r="FA450" s="48">
        <v>0</v>
      </c>
      <c r="FB450" s="49">
        <v>0</v>
      </c>
      <c r="FC450" s="50">
        <v>0</v>
      </c>
      <c r="FD450" s="3"/>
      <c r="FE450" s="35"/>
      <c r="FF450" s="3"/>
      <c r="FG450" s="36"/>
      <c r="FI450" s="51" t="b">
        <v>1</v>
      </c>
    </row>
    <row r="451" spans="1:165" hidden="1" outlineLevel="1">
      <c r="B451" s="52">
        <v>429</v>
      </c>
      <c r="C451" s="73" t="s">
        <v>34</v>
      </c>
      <c r="E451" s="54">
        <v>0</v>
      </c>
      <c r="F451" s="55">
        <v>0</v>
      </c>
      <c r="G451" s="56">
        <v>0</v>
      </c>
      <c r="H451" s="55">
        <v>0</v>
      </c>
      <c r="I451" s="56">
        <v>0</v>
      </c>
      <c r="J451" s="55">
        <v>0</v>
      </c>
      <c r="K451" s="56">
        <v>0</v>
      </c>
      <c r="L451" s="55">
        <v>0</v>
      </c>
      <c r="M451" s="56">
        <v>0</v>
      </c>
      <c r="N451" s="55">
        <v>0</v>
      </c>
      <c r="O451" s="56">
        <v>0</v>
      </c>
      <c r="P451" s="55">
        <v>0</v>
      </c>
      <c r="Q451" s="56">
        <v>0</v>
      </c>
      <c r="R451" s="55">
        <v>0</v>
      </c>
      <c r="S451" s="56">
        <v>0</v>
      </c>
      <c r="T451" s="55">
        <v>0</v>
      </c>
      <c r="U451" s="56">
        <v>0</v>
      </c>
      <c r="V451" s="55">
        <v>0</v>
      </c>
      <c r="W451" s="56">
        <v>0</v>
      </c>
      <c r="X451" s="55">
        <v>0</v>
      </c>
      <c r="Y451" s="56">
        <v>0</v>
      </c>
      <c r="Z451" s="55">
        <v>0</v>
      </c>
      <c r="AA451" s="56">
        <v>0</v>
      </c>
      <c r="AB451" s="55">
        <v>0</v>
      </c>
      <c r="AC451" s="56">
        <v>0</v>
      </c>
      <c r="AD451" s="55">
        <v>0</v>
      </c>
      <c r="AE451" s="56">
        <v>0</v>
      </c>
      <c r="AF451" s="55">
        <v>0</v>
      </c>
      <c r="AG451" s="56">
        <v>0</v>
      </c>
      <c r="AH451" s="55">
        <v>0</v>
      </c>
      <c r="AI451" s="56">
        <v>0</v>
      </c>
      <c r="AJ451" s="55">
        <v>0</v>
      </c>
      <c r="AK451" s="56">
        <v>0</v>
      </c>
      <c r="AL451" s="55">
        <v>0</v>
      </c>
      <c r="AM451" s="56">
        <v>0</v>
      </c>
      <c r="AN451" s="57">
        <v>0</v>
      </c>
      <c r="AO451" s="3"/>
      <c r="AP451" s="21"/>
      <c r="AQ451" s="3"/>
      <c r="AR451" s="54">
        <v>0</v>
      </c>
      <c r="AS451" s="55">
        <v>0</v>
      </c>
      <c r="AT451" s="56">
        <v>0</v>
      </c>
      <c r="AU451" s="55">
        <v>0</v>
      </c>
      <c r="AV451" s="56">
        <v>0</v>
      </c>
      <c r="AW451" s="55">
        <v>0</v>
      </c>
      <c r="AX451" s="56">
        <v>0</v>
      </c>
      <c r="AY451" s="55">
        <v>0</v>
      </c>
      <c r="AZ451" s="56">
        <v>0</v>
      </c>
      <c r="BA451" s="55">
        <v>0</v>
      </c>
      <c r="BB451" s="56">
        <v>0</v>
      </c>
      <c r="BC451" s="55">
        <v>0</v>
      </c>
      <c r="BD451" s="56">
        <v>0</v>
      </c>
      <c r="BE451" s="55">
        <v>0</v>
      </c>
      <c r="BF451" s="56">
        <v>0</v>
      </c>
      <c r="BG451" s="55">
        <v>0</v>
      </c>
      <c r="BH451" s="56">
        <v>0</v>
      </c>
      <c r="BI451" s="55">
        <v>0</v>
      </c>
      <c r="BJ451" s="56">
        <v>0</v>
      </c>
      <c r="BK451" s="55">
        <v>0</v>
      </c>
      <c r="BL451" s="56">
        <v>0</v>
      </c>
      <c r="BM451" s="55">
        <v>0</v>
      </c>
      <c r="BN451" s="56">
        <v>0</v>
      </c>
      <c r="BO451" s="55">
        <v>0</v>
      </c>
      <c r="BP451" s="56">
        <v>0</v>
      </c>
      <c r="BQ451" s="55">
        <v>0</v>
      </c>
      <c r="BR451" s="56">
        <v>0</v>
      </c>
      <c r="BS451" s="55">
        <v>0</v>
      </c>
      <c r="BT451" s="56">
        <v>0</v>
      </c>
      <c r="BU451" s="55">
        <v>0</v>
      </c>
      <c r="BV451" s="56">
        <v>0</v>
      </c>
      <c r="BW451" s="55">
        <v>0</v>
      </c>
      <c r="BX451" s="56">
        <v>0</v>
      </c>
      <c r="BY451" s="55">
        <v>0</v>
      </c>
      <c r="BZ451" s="56">
        <v>0</v>
      </c>
      <c r="CA451" s="57">
        <v>0</v>
      </c>
      <c r="CB451" s="3"/>
      <c r="CC451" s="32"/>
      <c r="CD451" s="3"/>
      <c r="CE451" s="33"/>
      <c r="CF451" s="3"/>
      <c r="CG451" s="54">
        <v>0</v>
      </c>
      <c r="CH451" s="55">
        <v>0</v>
      </c>
      <c r="CI451" s="56">
        <v>0</v>
      </c>
      <c r="CJ451" s="55">
        <v>0</v>
      </c>
      <c r="CK451" s="56">
        <v>0</v>
      </c>
      <c r="CL451" s="55">
        <v>0</v>
      </c>
      <c r="CM451" s="56">
        <v>0</v>
      </c>
      <c r="CN451" s="55">
        <v>0</v>
      </c>
      <c r="CO451" s="56">
        <v>0</v>
      </c>
      <c r="CP451" s="55">
        <v>0</v>
      </c>
      <c r="CQ451" s="56">
        <v>0</v>
      </c>
      <c r="CR451" s="55">
        <v>0</v>
      </c>
      <c r="CS451" s="56">
        <v>0</v>
      </c>
      <c r="CT451" s="55">
        <v>0</v>
      </c>
      <c r="CU451" s="56">
        <v>0</v>
      </c>
      <c r="CV451" s="55">
        <v>0</v>
      </c>
      <c r="CW451" s="56">
        <v>0</v>
      </c>
      <c r="CX451" s="55">
        <v>0</v>
      </c>
      <c r="CY451" s="56">
        <v>0</v>
      </c>
      <c r="CZ451" s="55">
        <v>0</v>
      </c>
      <c r="DA451" s="56">
        <v>0</v>
      </c>
      <c r="DB451" s="55">
        <v>0</v>
      </c>
      <c r="DC451" s="56">
        <v>0</v>
      </c>
      <c r="DD451" s="55">
        <v>0</v>
      </c>
      <c r="DE451" s="56">
        <v>0</v>
      </c>
      <c r="DF451" s="55">
        <v>0</v>
      </c>
      <c r="DG451" s="56">
        <v>0</v>
      </c>
      <c r="DH451" s="55">
        <v>0</v>
      </c>
      <c r="DI451" s="56">
        <v>0</v>
      </c>
      <c r="DJ451" s="55">
        <v>0</v>
      </c>
      <c r="DK451" s="56">
        <v>0</v>
      </c>
      <c r="DL451" s="55">
        <v>0</v>
      </c>
      <c r="DM451" s="56">
        <v>0</v>
      </c>
      <c r="DN451" s="55">
        <v>0</v>
      </c>
      <c r="DO451" s="56">
        <v>0</v>
      </c>
      <c r="DP451" s="57">
        <v>0</v>
      </c>
      <c r="DQ451" s="3"/>
      <c r="DR451" s="34"/>
      <c r="DS451" s="3"/>
      <c r="DT451" s="54">
        <v>0</v>
      </c>
      <c r="DU451" s="55">
        <v>0</v>
      </c>
      <c r="DV451" s="56">
        <v>0</v>
      </c>
      <c r="DW451" s="55">
        <v>0</v>
      </c>
      <c r="DX451" s="56">
        <v>0</v>
      </c>
      <c r="DY451" s="55">
        <v>0</v>
      </c>
      <c r="DZ451" s="56">
        <v>0</v>
      </c>
      <c r="EA451" s="55">
        <v>0</v>
      </c>
      <c r="EB451" s="56">
        <v>0</v>
      </c>
      <c r="EC451" s="55">
        <v>0</v>
      </c>
      <c r="ED451" s="56">
        <v>0</v>
      </c>
      <c r="EE451" s="55">
        <v>0</v>
      </c>
      <c r="EF451" s="56">
        <v>0</v>
      </c>
      <c r="EG451" s="55">
        <v>0</v>
      </c>
      <c r="EH451" s="56">
        <v>0</v>
      </c>
      <c r="EI451" s="55">
        <v>0</v>
      </c>
      <c r="EJ451" s="56">
        <v>0</v>
      </c>
      <c r="EK451" s="55">
        <v>0</v>
      </c>
      <c r="EL451" s="56">
        <v>0</v>
      </c>
      <c r="EM451" s="55">
        <v>0</v>
      </c>
      <c r="EN451" s="56">
        <v>0</v>
      </c>
      <c r="EO451" s="55">
        <v>0</v>
      </c>
      <c r="EP451" s="56">
        <v>0</v>
      </c>
      <c r="EQ451" s="55">
        <v>0</v>
      </c>
      <c r="ER451" s="56">
        <v>0</v>
      </c>
      <c r="ES451" s="55">
        <v>0</v>
      </c>
      <c r="ET451" s="56">
        <v>0</v>
      </c>
      <c r="EU451" s="55">
        <v>0</v>
      </c>
      <c r="EV451" s="56">
        <v>0</v>
      </c>
      <c r="EW451" s="55">
        <v>0</v>
      </c>
      <c r="EX451" s="56">
        <v>0</v>
      </c>
      <c r="EY451" s="55">
        <v>0</v>
      </c>
      <c r="EZ451" s="56">
        <v>0</v>
      </c>
      <c r="FA451" s="55">
        <v>0</v>
      </c>
      <c r="FB451" s="56">
        <v>0</v>
      </c>
      <c r="FC451" s="57">
        <v>0</v>
      </c>
      <c r="FD451" s="3"/>
      <c r="FE451" s="35"/>
      <c r="FF451" s="3"/>
      <c r="FG451" s="36"/>
      <c r="FI451" s="58" t="b">
        <v>1</v>
      </c>
    </row>
    <row r="452" spans="1:165" hidden="1" outlineLevel="1">
      <c r="B452" s="45">
        <v>430</v>
      </c>
      <c r="C452" s="74" t="s">
        <v>35</v>
      </c>
      <c r="E452" s="47">
        <v>0</v>
      </c>
      <c r="F452" s="48">
        <v>0</v>
      </c>
      <c r="G452" s="49">
        <v>0</v>
      </c>
      <c r="H452" s="48">
        <v>0</v>
      </c>
      <c r="I452" s="49">
        <v>0</v>
      </c>
      <c r="J452" s="48">
        <v>0</v>
      </c>
      <c r="K452" s="49">
        <v>0</v>
      </c>
      <c r="L452" s="48">
        <v>0</v>
      </c>
      <c r="M452" s="49">
        <v>0</v>
      </c>
      <c r="N452" s="48">
        <v>0</v>
      </c>
      <c r="O452" s="49">
        <v>0</v>
      </c>
      <c r="P452" s="48">
        <v>0</v>
      </c>
      <c r="Q452" s="49">
        <v>0</v>
      </c>
      <c r="R452" s="48">
        <v>0</v>
      </c>
      <c r="S452" s="49">
        <v>0</v>
      </c>
      <c r="T452" s="48">
        <v>0</v>
      </c>
      <c r="U452" s="49">
        <v>0</v>
      </c>
      <c r="V452" s="48">
        <v>0</v>
      </c>
      <c r="W452" s="49">
        <v>0</v>
      </c>
      <c r="X452" s="48">
        <v>0</v>
      </c>
      <c r="Y452" s="49">
        <v>0</v>
      </c>
      <c r="Z452" s="48">
        <v>0</v>
      </c>
      <c r="AA452" s="49">
        <v>0</v>
      </c>
      <c r="AB452" s="48">
        <v>0</v>
      </c>
      <c r="AC452" s="49">
        <v>0</v>
      </c>
      <c r="AD452" s="48">
        <v>0</v>
      </c>
      <c r="AE452" s="49">
        <v>0</v>
      </c>
      <c r="AF452" s="48">
        <v>0</v>
      </c>
      <c r="AG452" s="49">
        <v>0</v>
      </c>
      <c r="AH452" s="48">
        <v>0</v>
      </c>
      <c r="AI452" s="49">
        <v>0</v>
      </c>
      <c r="AJ452" s="48">
        <v>0</v>
      </c>
      <c r="AK452" s="49">
        <v>0</v>
      </c>
      <c r="AL452" s="48">
        <v>0</v>
      </c>
      <c r="AM452" s="49">
        <v>0</v>
      </c>
      <c r="AN452" s="50">
        <v>0</v>
      </c>
      <c r="AO452" s="3"/>
      <c r="AP452" s="21"/>
      <c r="AQ452" s="3"/>
      <c r="AR452" s="47">
        <v>0</v>
      </c>
      <c r="AS452" s="48">
        <v>0</v>
      </c>
      <c r="AT452" s="49">
        <v>0</v>
      </c>
      <c r="AU452" s="48">
        <v>0</v>
      </c>
      <c r="AV452" s="49">
        <v>0</v>
      </c>
      <c r="AW452" s="48">
        <v>0</v>
      </c>
      <c r="AX452" s="49">
        <v>0</v>
      </c>
      <c r="AY452" s="48">
        <v>0</v>
      </c>
      <c r="AZ452" s="49">
        <v>0</v>
      </c>
      <c r="BA452" s="48">
        <v>0</v>
      </c>
      <c r="BB452" s="49">
        <v>0</v>
      </c>
      <c r="BC452" s="48">
        <v>0</v>
      </c>
      <c r="BD452" s="49">
        <v>0</v>
      </c>
      <c r="BE452" s="48">
        <v>0</v>
      </c>
      <c r="BF452" s="49">
        <v>0</v>
      </c>
      <c r="BG452" s="48">
        <v>0</v>
      </c>
      <c r="BH452" s="49">
        <v>0</v>
      </c>
      <c r="BI452" s="48">
        <v>0</v>
      </c>
      <c r="BJ452" s="49">
        <v>0</v>
      </c>
      <c r="BK452" s="48">
        <v>0</v>
      </c>
      <c r="BL452" s="49">
        <v>0</v>
      </c>
      <c r="BM452" s="48">
        <v>0</v>
      </c>
      <c r="BN452" s="49">
        <v>0</v>
      </c>
      <c r="BO452" s="48">
        <v>0</v>
      </c>
      <c r="BP452" s="49">
        <v>0</v>
      </c>
      <c r="BQ452" s="48">
        <v>0</v>
      </c>
      <c r="BR452" s="49">
        <v>0</v>
      </c>
      <c r="BS452" s="48">
        <v>0</v>
      </c>
      <c r="BT452" s="49">
        <v>0</v>
      </c>
      <c r="BU452" s="48">
        <v>0</v>
      </c>
      <c r="BV452" s="49">
        <v>0</v>
      </c>
      <c r="BW452" s="48">
        <v>0</v>
      </c>
      <c r="BX452" s="49">
        <v>0</v>
      </c>
      <c r="BY452" s="48">
        <v>0</v>
      </c>
      <c r="BZ452" s="49">
        <v>0</v>
      </c>
      <c r="CA452" s="50">
        <v>0</v>
      </c>
      <c r="CB452" s="3"/>
      <c r="CC452" s="32"/>
      <c r="CD452" s="3"/>
      <c r="CE452" s="33"/>
      <c r="CF452" s="3"/>
      <c r="CG452" s="47">
        <v>0</v>
      </c>
      <c r="CH452" s="48">
        <v>0</v>
      </c>
      <c r="CI452" s="49">
        <v>0</v>
      </c>
      <c r="CJ452" s="48">
        <v>0</v>
      </c>
      <c r="CK452" s="49">
        <v>0</v>
      </c>
      <c r="CL452" s="48">
        <v>0</v>
      </c>
      <c r="CM452" s="49">
        <v>0</v>
      </c>
      <c r="CN452" s="48">
        <v>0</v>
      </c>
      <c r="CO452" s="49">
        <v>0</v>
      </c>
      <c r="CP452" s="48">
        <v>0</v>
      </c>
      <c r="CQ452" s="49">
        <v>0</v>
      </c>
      <c r="CR452" s="48">
        <v>0</v>
      </c>
      <c r="CS452" s="49">
        <v>0</v>
      </c>
      <c r="CT452" s="48">
        <v>0</v>
      </c>
      <c r="CU452" s="49">
        <v>0</v>
      </c>
      <c r="CV452" s="48">
        <v>0</v>
      </c>
      <c r="CW452" s="49">
        <v>0</v>
      </c>
      <c r="CX452" s="48">
        <v>0</v>
      </c>
      <c r="CY452" s="49">
        <v>0</v>
      </c>
      <c r="CZ452" s="48">
        <v>0</v>
      </c>
      <c r="DA452" s="49">
        <v>0</v>
      </c>
      <c r="DB452" s="48">
        <v>0</v>
      </c>
      <c r="DC452" s="49">
        <v>0</v>
      </c>
      <c r="DD452" s="48">
        <v>0</v>
      </c>
      <c r="DE452" s="49">
        <v>0</v>
      </c>
      <c r="DF452" s="48">
        <v>0</v>
      </c>
      <c r="DG452" s="49">
        <v>0</v>
      </c>
      <c r="DH452" s="48">
        <v>0</v>
      </c>
      <c r="DI452" s="49">
        <v>0</v>
      </c>
      <c r="DJ452" s="48">
        <v>0</v>
      </c>
      <c r="DK452" s="49">
        <v>0</v>
      </c>
      <c r="DL452" s="48">
        <v>0</v>
      </c>
      <c r="DM452" s="49">
        <v>0</v>
      </c>
      <c r="DN452" s="48">
        <v>0</v>
      </c>
      <c r="DO452" s="49">
        <v>0</v>
      </c>
      <c r="DP452" s="50">
        <v>0</v>
      </c>
      <c r="DQ452" s="3"/>
      <c r="DR452" s="34"/>
      <c r="DS452" s="3"/>
      <c r="DT452" s="47">
        <v>0</v>
      </c>
      <c r="DU452" s="48">
        <v>0</v>
      </c>
      <c r="DV452" s="49">
        <v>0</v>
      </c>
      <c r="DW452" s="48">
        <v>0</v>
      </c>
      <c r="DX452" s="49">
        <v>0</v>
      </c>
      <c r="DY452" s="48">
        <v>0</v>
      </c>
      <c r="DZ452" s="49">
        <v>0</v>
      </c>
      <c r="EA452" s="48">
        <v>0</v>
      </c>
      <c r="EB452" s="49">
        <v>0</v>
      </c>
      <c r="EC452" s="48">
        <v>0</v>
      </c>
      <c r="ED452" s="49">
        <v>0</v>
      </c>
      <c r="EE452" s="48">
        <v>0</v>
      </c>
      <c r="EF452" s="49">
        <v>0</v>
      </c>
      <c r="EG452" s="48">
        <v>0</v>
      </c>
      <c r="EH452" s="49">
        <v>0</v>
      </c>
      <c r="EI452" s="48">
        <v>0</v>
      </c>
      <c r="EJ452" s="49">
        <v>0</v>
      </c>
      <c r="EK452" s="48">
        <v>0</v>
      </c>
      <c r="EL452" s="49">
        <v>0</v>
      </c>
      <c r="EM452" s="48">
        <v>0</v>
      </c>
      <c r="EN452" s="49">
        <v>0</v>
      </c>
      <c r="EO452" s="48">
        <v>0</v>
      </c>
      <c r="EP452" s="49">
        <v>0</v>
      </c>
      <c r="EQ452" s="48">
        <v>0</v>
      </c>
      <c r="ER452" s="49">
        <v>0</v>
      </c>
      <c r="ES452" s="48">
        <v>0</v>
      </c>
      <c r="ET452" s="49">
        <v>0</v>
      </c>
      <c r="EU452" s="48">
        <v>0</v>
      </c>
      <c r="EV452" s="49">
        <v>0</v>
      </c>
      <c r="EW452" s="48">
        <v>0</v>
      </c>
      <c r="EX452" s="49">
        <v>0</v>
      </c>
      <c r="EY452" s="48">
        <v>0</v>
      </c>
      <c r="EZ452" s="49">
        <v>0</v>
      </c>
      <c r="FA452" s="48">
        <v>0</v>
      </c>
      <c r="FB452" s="49">
        <v>0</v>
      </c>
      <c r="FC452" s="50">
        <v>0</v>
      </c>
      <c r="FD452" s="3"/>
      <c r="FE452" s="35"/>
      <c r="FF452" s="3"/>
      <c r="FG452" s="36"/>
      <c r="FI452" s="51" t="b">
        <v>1</v>
      </c>
    </row>
    <row r="453" spans="1:165" hidden="1" outlineLevel="1">
      <c r="B453" s="52">
        <v>431</v>
      </c>
      <c r="C453" s="73" t="s">
        <v>36</v>
      </c>
      <c r="E453" s="54">
        <v>0</v>
      </c>
      <c r="F453" s="55">
        <v>0</v>
      </c>
      <c r="G453" s="56">
        <v>0</v>
      </c>
      <c r="H453" s="55">
        <v>0</v>
      </c>
      <c r="I453" s="56">
        <v>0</v>
      </c>
      <c r="J453" s="55">
        <v>0</v>
      </c>
      <c r="K453" s="56">
        <v>0</v>
      </c>
      <c r="L453" s="55">
        <v>0</v>
      </c>
      <c r="M453" s="56">
        <v>0</v>
      </c>
      <c r="N453" s="55">
        <v>0</v>
      </c>
      <c r="O453" s="56">
        <v>0</v>
      </c>
      <c r="P453" s="55">
        <v>0</v>
      </c>
      <c r="Q453" s="56">
        <v>0</v>
      </c>
      <c r="R453" s="55">
        <v>0</v>
      </c>
      <c r="S453" s="56">
        <v>0</v>
      </c>
      <c r="T453" s="55">
        <v>0</v>
      </c>
      <c r="U453" s="56">
        <v>0</v>
      </c>
      <c r="V453" s="55">
        <v>0</v>
      </c>
      <c r="W453" s="56">
        <v>0</v>
      </c>
      <c r="X453" s="55">
        <v>0</v>
      </c>
      <c r="Y453" s="56">
        <v>0</v>
      </c>
      <c r="Z453" s="55">
        <v>0</v>
      </c>
      <c r="AA453" s="56">
        <v>0</v>
      </c>
      <c r="AB453" s="55">
        <v>0</v>
      </c>
      <c r="AC453" s="56">
        <v>0</v>
      </c>
      <c r="AD453" s="55">
        <v>0</v>
      </c>
      <c r="AE453" s="56">
        <v>0</v>
      </c>
      <c r="AF453" s="55">
        <v>0</v>
      </c>
      <c r="AG453" s="56">
        <v>0</v>
      </c>
      <c r="AH453" s="55">
        <v>0</v>
      </c>
      <c r="AI453" s="56">
        <v>0</v>
      </c>
      <c r="AJ453" s="55">
        <v>0</v>
      </c>
      <c r="AK453" s="56">
        <v>0</v>
      </c>
      <c r="AL453" s="55">
        <v>0</v>
      </c>
      <c r="AM453" s="56">
        <v>0</v>
      </c>
      <c r="AN453" s="57">
        <v>0</v>
      </c>
      <c r="AO453" s="3"/>
      <c r="AP453" s="21"/>
      <c r="AQ453" s="3"/>
      <c r="AR453" s="54">
        <v>0</v>
      </c>
      <c r="AS453" s="55">
        <v>0</v>
      </c>
      <c r="AT453" s="56">
        <v>0</v>
      </c>
      <c r="AU453" s="55">
        <v>0</v>
      </c>
      <c r="AV453" s="56">
        <v>0</v>
      </c>
      <c r="AW453" s="55">
        <v>0</v>
      </c>
      <c r="AX453" s="56">
        <v>0</v>
      </c>
      <c r="AY453" s="55">
        <v>0</v>
      </c>
      <c r="AZ453" s="56">
        <v>0</v>
      </c>
      <c r="BA453" s="55">
        <v>0</v>
      </c>
      <c r="BB453" s="56">
        <v>0</v>
      </c>
      <c r="BC453" s="55">
        <v>0</v>
      </c>
      <c r="BD453" s="56">
        <v>0</v>
      </c>
      <c r="BE453" s="55">
        <v>0</v>
      </c>
      <c r="BF453" s="56">
        <v>0</v>
      </c>
      <c r="BG453" s="55">
        <v>0</v>
      </c>
      <c r="BH453" s="56">
        <v>0</v>
      </c>
      <c r="BI453" s="55">
        <v>0</v>
      </c>
      <c r="BJ453" s="56">
        <v>0</v>
      </c>
      <c r="BK453" s="55">
        <v>0</v>
      </c>
      <c r="BL453" s="56">
        <v>0</v>
      </c>
      <c r="BM453" s="55">
        <v>0</v>
      </c>
      <c r="BN453" s="56">
        <v>0</v>
      </c>
      <c r="BO453" s="55">
        <v>0</v>
      </c>
      <c r="BP453" s="56">
        <v>0</v>
      </c>
      <c r="BQ453" s="55">
        <v>0</v>
      </c>
      <c r="BR453" s="56">
        <v>0</v>
      </c>
      <c r="BS453" s="55">
        <v>0</v>
      </c>
      <c r="BT453" s="56">
        <v>0</v>
      </c>
      <c r="BU453" s="55">
        <v>0</v>
      </c>
      <c r="BV453" s="56">
        <v>0</v>
      </c>
      <c r="BW453" s="55">
        <v>0</v>
      </c>
      <c r="BX453" s="56">
        <v>0</v>
      </c>
      <c r="BY453" s="55">
        <v>0</v>
      </c>
      <c r="BZ453" s="56">
        <v>0</v>
      </c>
      <c r="CA453" s="57">
        <v>0</v>
      </c>
      <c r="CB453" s="3"/>
      <c r="CC453" s="32"/>
      <c r="CD453" s="3"/>
      <c r="CE453" s="33"/>
      <c r="CF453" s="3"/>
      <c r="CG453" s="54">
        <v>0</v>
      </c>
      <c r="CH453" s="55">
        <v>0</v>
      </c>
      <c r="CI453" s="56">
        <v>0</v>
      </c>
      <c r="CJ453" s="55">
        <v>0</v>
      </c>
      <c r="CK453" s="56">
        <v>0</v>
      </c>
      <c r="CL453" s="55">
        <v>0</v>
      </c>
      <c r="CM453" s="56">
        <v>0</v>
      </c>
      <c r="CN453" s="55">
        <v>0</v>
      </c>
      <c r="CO453" s="56">
        <v>0</v>
      </c>
      <c r="CP453" s="55">
        <v>0</v>
      </c>
      <c r="CQ453" s="56">
        <v>0</v>
      </c>
      <c r="CR453" s="55">
        <v>0</v>
      </c>
      <c r="CS453" s="56">
        <v>0</v>
      </c>
      <c r="CT453" s="55">
        <v>0</v>
      </c>
      <c r="CU453" s="56">
        <v>0</v>
      </c>
      <c r="CV453" s="55">
        <v>0</v>
      </c>
      <c r="CW453" s="56">
        <v>0</v>
      </c>
      <c r="CX453" s="55">
        <v>0</v>
      </c>
      <c r="CY453" s="56">
        <v>0</v>
      </c>
      <c r="CZ453" s="55">
        <v>0</v>
      </c>
      <c r="DA453" s="56">
        <v>0</v>
      </c>
      <c r="DB453" s="55">
        <v>0</v>
      </c>
      <c r="DC453" s="56">
        <v>0</v>
      </c>
      <c r="DD453" s="55">
        <v>0</v>
      </c>
      <c r="DE453" s="56">
        <v>0</v>
      </c>
      <c r="DF453" s="55">
        <v>0</v>
      </c>
      <c r="DG453" s="56">
        <v>0</v>
      </c>
      <c r="DH453" s="55">
        <v>0</v>
      </c>
      <c r="DI453" s="56">
        <v>0</v>
      </c>
      <c r="DJ453" s="55">
        <v>0</v>
      </c>
      <c r="DK453" s="56">
        <v>0</v>
      </c>
      <c r="DL453" s="55">
        <v>0</v>
      </c>
      <c r="DM453" s="56">
        <v>0</v>
      </c>
      <c r="DN453" s="55">
        <v>0</v>
      </c>
      <c r="DO453" s="56">
        <v>0</v>
      </c>
      <c r="DP453" s="57">
        <v>0</v>
      </c>
      <c r="DQ453" s="3"/>
      <c r="DR453" s="34"/>
      <c r="DS453" s="3"/>
      <c r="DT453" s="54">
        <v>0</v>
      </c>
      <c r="DU453" s="55">
        <v>0</v>
      </c>
      <c r="DV453" s="56">
        <v>0</v>
      </c>
      <c r="DW453" s="55">
        <v>0</v>
      </c>
      <c r="DX453" s="56">
        <v>0</v>
      </c>
      <c r="DY453" s="55">
        <v>0</v>
      </c>
      <c r="DZ453" s="56">
        <v>0</v>
      </c>
      <c r="EA453" s="55">
        <v>0</v>
      </c>
      <c r="EB453" s="56">
        <v>0</v>
      </c>
      <c r="EC453" s="55">
        <v>0</v>
      </c>
      <c r="ED453" s="56">
        <v>0</v>
      </c>
      <c r="EE453" s="55">
        <v>0</v>
      </c>
      <c r="EF453" s="56">
        <v>0</v>
      </c>
      <c r="EG453" s="55">
        <v>0</v>
      </c>
      <c r="EH453" s="56">
        <v>0</v>
      </c>
      <c r="EI453" s="55">
        <v>0</v>
      </c>
      <c r="EJ453" s="56">
        <v>0</v>
      </c>
      <c r="EK453" s="55">
        <v>0</v>
      </c>
      <c r="EL453" s="56">
        <v>0</v>
      </c>
      <c r="EM453" s="55">
        <v>0</v>
      </c>
      <c r="EN453" s="56">
        <v>0</v>
      </c>
      <c r="EO453" s="55">
        <v>0</v>
      </c>
      <c r="EP453" s="56">
        <v>0</v>
      </c>
      <c r="EQ453" s="55">
        <v>0</v>
      </c>
      <c r="ER453" s="56">
        <v>0</v>
      </c>
      <c r="ES453" s="55">
        <v>0</v>
      </c>
      <c r="ET453" s="56">
        <v>0</v>
      </c>
      <c r="EU453" s="55">
        <v>0</v>
      </c>
      <c r="EV453" s="56">
        <v>0</v>
      </c>
      <c r="EW453" s="55">
        <v>0</v>
      </c>
      <c r="EX453" s="56">
        <v>0</v>
      </c>
      <c r="EY453" s="55">
        <v>0</v>
      </c>
      <c r="EZ453" s="56">
        <v>0</v>
      </c>
      <c r="FA453" s="55">
        <v>0</v>
      </c>
      <c r="FB453" s="56">
        <v>0</v>
      </c>
      <c r="FC453" s="57">
        <v>0</v>
      </c>
      <c r="FD453" s="3"/>
      <c r="FE453" s="35"/>
      <c r="FF453" s="3"/>
      <c r="FG453" s="36"/>
      <c r="FI453" s="58" t="b">
        <v>1</v>
      </c>
    </row>
    <row r="454" spans="1:165" hidden="1" outlineLevel="1">
      <c r="B454" s="45">
        <v>432</v>
      </c>
      <c r="C454" s="74" t="s">
        <v>37</v>
      </c>
      <c r="E454" s="47">
        <v>0</v>
      </c>
      <c r="F454" s="48">
        <v>0</v>
      </c>
      <c r="G454" s="49">
        <v>0</v>
      </c>
      <c r="H454" s="48">
        <v>0</v>
      </c>
      <c r="I454" s="49">
        <v>0</v>
      </c>
      <c r="J454" s="48">
        <v>0</v>
      </c>
      <c r="K454" s="49">
        <v>0</v>
      </c>
      <c r="L454" s="48">
        <v>0</v>
      </c>
      <c r="M454" s="49">
        <v>0</v>
      </c>
      <c r="N454" s="48">
        <v>0</v>
      </c>
      <c r="O454" s="49">
        <v>0</v>
      </c>
      <c r="P454" s="48">
        <v>0</v>
      </c>
      <c r="Q454" s="49">
        <v>0</v>
      </c>
      <c r="R454" s="48">
        <v>0</v>
      </c>
      <c r="S454" s="49">
        <v>0</v>
      </c>
      <c r="T454" s="48">
        <v>0</v>
      </c>
      <c r="U454" s="49">
        <v>0</v>
      </c>
      <c r="V454" s="48">
        <v>0</v>
      </c>
      <c r="W454" s="49">
        <v>0</v>
      </c>
      <c r="X454" s="48">
        <v>0</v>
      </c>
      <c r="Y454" s="49">
        <v>0</v>
      </c>
      <c r="Z454" s="48">
        <v>0</v>
      </c>
      <c r="AA454" s="49">
        <v>0</v>
      </c>
      <c r="AB454" s="48">
        <v>0</v>
      </c>
      <c r="AC454" s="49">
        <v>0</v>
      </c>
      <c r="AD454" s="48">
        <v>0</v>
      </c>
      <c r="AE454" s="49">
        <v>0</v>
      </c>
      <c r="AF454" s="48">
        <v>0</v>
      </c>
      <c r="AG454" s="49">
        <v>0</v>
      </c>
      <c r="AH454" s="48">
        <v>0</v>
      </c>
      <c r="AI454" s="49">
        <v>0</v>
      </c>
      <c r="AJ454" s="48">
        <v>0</v>
      </c>
      <c r="AK454" s="49">
        <v>0</v>
      </c>
      <c r="AL454" s="48">
        <v>0</v>
      </c>
      <c r="AM454" s="49">
        <v>0</v>
      </c>
      <c r="AN454" s="50">
        <v>0</v>
      </c>
      <c r="AO454" s="3"/>
      <c r="AP454" s="21"/>
      <c r="AQ454" s="3"/>
      <c r="AR454" s="47">
        <v>0</v>
      </c>
      <c r="AS454" s="48">
        <v>0</v>
      </c>
      <c r="AT454" s="49">
        <v>0</v>
      </c>
      <c r="AU454" s="48">
        <v>0</v>
      </c>
      <c r="AV454" s="49">
        <v>0</v>
      </c>
      <c r="AW454" s="48">
        <v>0</v>
      </c>
      <c r="AX454" s="49">
        <v>0</v>
      </c>
      <c r="AY454" s="48">
        <v>0</v>
      </c>
      <c r="AZ454" s="49">
        <v>0</v>
      </c>
      <c r="BA454" s="48">
        <v>0</v>
      </c>
      <c r="BB454" s="49">
        <v>0</v>
      </c>
      <c r="BC454" s="48">
        <v>0</v>
      </c>
      <c r="BD454" s="49">
        <v>0</v>
      </c>
      <c r="BE454" s="48">
        <v>0</v>
      </c>
      <c r="BF454" s="49">
        <v>0</v>
      </c>
      <c r="BG454" s="48">
        <v>0</v>
      </c>
      <c r="BH454" s="49">
        <v>0</v>
      </c>
      <c r="BI454" s="48">
        <v>0</v>
      </c>
      <c r="BJ454" s="49">
        <v>0</v>
      </c>
      <c r="BK454" s="48">
        <v>0</v>
      </c>
      <c r="BL454" s="49">
        <v>0</v>
      </c>
      <c r="BM454" s="48">
        <v>0</v>
      </c>
      <c r="BN454" s="49">
        <v>0</v>
      </c>
      <c r="BO454" s="48">
        <v>0</v>
      </c>
      <c r="BP454" s="49">
        <v>0</v>
      </c>
      <c r="BQ454" s="48">
        <v>0</v>
      </c>
      <c r="BR454" s="49">
        <v>0</v>
      </c>
      <c r="BS454" s="48">
        <v>0</v>
      </c>
      <c r="BT454" s="49">
        <v>0</v>
      </c>
      <c r="BU454" s="48">
        <v>0</v>
      </c>
      <c r="BV454" s="49">
        <v>0</v>
      </c>
      <c r="BW454" s="48">
        <v>0</v>
      </c>
      <c r="BX454" s="49">
        <v>0</v>
      </c>
      <c r="BY454" s="48">
        <v>0</v>
      </c>
      <c r="BZ454" s="49">
        <v>0</v>
      </c>
      <c r="CA454" s="50">
        <v>0</v>
      </c>
      <c r="CB454" s="3"/>
      <c r="CC454" s="32"/>
      <c r="CD454" s="3"/>
      <c r="CE454" s="33"/>
      <c r="CF454" s="3"/>
      <c r="CG454" s="47">
        <v>0</v>
      </c>
      <c r="CH454" s="48">
        <v>0</v>
      </c>
      <c r="CI454" s="49">
        <v>0</v>
      </c>
      <c r="CJ454" s="48">
        <v>0</v>
      </c>
      <c r="CK454" s="49">
        <v>0</v>
      </c>
      <c r="CL454" s="48">
        <v>0</v>
      </c>
      <c r="CM454" s="49">
        <v>0</v>
      </c>
      <c r="CN454" s="48">
        <v>0</v>
      </c>
      <c r="CO454" s="49">
        <v>0</v>
      </c>
      <c r="CP454" s="48">
        <v>0</v>
      </c>
      <c r="CQ454" s="49">
        <v>0</v>
      </c>
      <c r="CR454" s="48">
        <v>0</v>
      </c>
      <c r="CS454" s="49">
        <v>0</v>
      </c>
      <c r="CT454" s="48">
        <v>0</v>
      </c>
      <c r="CU454" s="49">
        <v>0</v>
      </c>
      <c r="CV454" s="48">
        <v>0</v>
      </c>
      <c r="CW454" s="49">
        <v>0</v>
      </c>
      <c r="CX454" s="48">
        <v>0</v>
      </c>
      <c r="CY454" s="49">
        <v>0</v>
      </c>
      <c r="CZ454" s="48">
        <v>0</v>
      </c>
      <c r="DA454" s="49">
        <v>0</v>
      </c>
      <c r="DB454" s="48">
        <v>0</v>
      </c>
      <c r="DC454" s="49">
        <v>0</v>
      </c>
      <c r="DD454" s="48">
        <v>0</v>
      </c>
      <c r="DE454" s="49">
        <v>0</v>
      </c>
      <c r="DF454" s="48">
        <v>0</v>
      </c>
      <c r="DG454" s="49">
        <v>0</v>
      </c>
      <c r="DH454" s="48">
        <v>0</v>
      </c>
      <c r="DI454" s="49">
        <v>0</v>
      </c>
      <c r="DJ454" s="48">
        <v>0</v>
      </c>
      <c r="DK454" s="49">
        <v>0</v>
      </c>
      <c r="DL454" s="48">
        <v>0</v>
      </c>
      <c r="DM454" s="49">
        <v>0</v>
      </c>
      <c r="DN454" s="48">
        <v>0</v>
      </c>
      <c r="DO454" s="49">
        <v>0</v>
      </c>
      <c r="DP454" s="50">
        <v>0</v>
      </c>
      <c r="DQ454" s="3"/>
      <c r="DR454" s="34"/>
      <c r="DS454" s="3"/>
      <c r="DT454" s="47">
        <v>0</v>
      </c>
      <c r="DU454" s="48">
        <v>0</v>
      </c>
      <c r="DV454" s="49">
        <v>0</v>
      </c>
      <c r="DW454" s="48">
        <v>0</v>
      </c>
      <c r="DX454" s="49">
        <v>0</v>
      </c>
      <c r="DY454" s="48">
        <v>0</v>
      </c>
      <c r="DZ454" s="49">
        <v>0</v>
      </c>
      <c r="EA454" s="48">
        <v>0</v>
      </c>
      <c r="EB454" s="49">
        <v>0</v>
      </c>
      <c r="EC454" s="48">
        <v>0</v>
      </c>
      <c r="ED454" s="49">
        <v>0</v>
      </c>
      <c r="EE454" s="48">
        <v>0</v>
      </c>
      <c r="EF454" s="49">
        <v>0</v>
      </c>
      <c r="EG454" s="48">
        <v>0</v>
      </c>
      <c r="EH454" s="49">
        <v>0</v>
      </c>
      <c r="EI454" s="48">
        <v>0</v>
      </c>
      <c r="EJ454" s="49">
        <v>0</v>
      </c>
      <c r="EK454" s="48">
        <v>0</v>
      </c>
      <c r="EL454" s="49">
        <v>0</v>
      </c>
      <c r="EM454" s="48">
        <v>0</v>
      </c>
      <c r="EN454" s="49">
        <v>0</v>
      </c>
      <c r="EO454" s="48">
        <v>0</v>
      </c>
      <c r="EP454" s="49">
        <v>0</v>
      </c>
      <c r="EQ454" s="48">
        <v>0</v>
      </c>
      <c r="ER454" s="49">
        <v>0</v>
      </c>
      <c r="ES454" s="48">
        <v>0</v>
      </c>
      <c r="ET454" s="49">
        <v>0</v>
      </c>
      <c r="EU454" s="48">
        <v>0</v>
      </c>
      <c r="EV454" s="49">
        <v>0</v>
      </c>
      <c r="EW454" s="48">
        <v>0</v>
      </c>
      <c r="EX454" s="49">
        <v>0</v>
      </c>
      <c r="EY454" s="48">
        <v>0</v>
      </c>
      <c r="EZ454" s="49">
        <v>0</v>
      </c>
      <c r="FA454" s="48">
        <v>0</v>
      </c>
      <c r="FB454" s="49">
        <v>0</v>
      </c>
      <c r="FC454" s="50">
        <v>0</v>
      </c>
      <c r="FD454" s="3"/>
      <c r="FE454" s="35"/>
      <c r="FF454" s="3"/>
      <c r="FG454" s="36"/>
      <c r="FI454" s="51" t="b">
        <v>1</v>
      </c>
    </row>
    <row r="455" spans="1:165" hidden="1" outlineLevel="1">
      <c r="B455" s="52">
        <v>433</v>
      </c>
      <c r="C455" s="73" t="s">
        <v>38</v>
      </c>
      <c r="E455" s="54">
        <v>0</v>
      </c>
      <c r="F455" s="55">
        <v>0</v>
      </c>
      <c r="G455" s="56">
        <v>0</v>
      </c>
      <c r="H455" s="55">
        <v>0</v>
      </c>
      <c r="I455" s="56">
        <v>0</v>
      </c>
      <c r="J455" s="55">
        <v>0</v>
      </c>
      <c r="K455" s="56">
        <v>0</v>
      </c>
      <c r="L455" s="55">
        <v>0</v>
      </c>
      <c r="M455" s="56">
        <v>0</v>
      </c>
      <c r="N455" s="55">
        <v>0</v>
      </c>
      <c r="O455" s="56">
        <v>0</v>
      </c>
      <c r="P455" s="55">
        <v>0</v>
      </c>
      <c r="Q455" s="56">
        <v>0</v>
      </c>
      <c r="R455" s="55">
        <v>0</v>
      </c>
      <c r="S455" s="56">
        <v>0</v>
      </c>
      <c r="T455" s="55">
        <v>0</v>
      </c>
      <c r="U455" s="56">
        <v>0</v>
      </c>
      <c r="V455" s="55">
        <v>0</v>
      </c>
      <c r="W455" s="56">
        <v>0</v>
      </c>
      <c r="X455" s="55">
        <v>0</v>
      </c>
      <c r="Y455" s="56">
        <v>0</v>
      </c>
      <c r="Z455" s="55">
        <v>0</v>
      </c>
      <c r="AA455" s="56">
        <v>0</v>
      </c>
      <c r="AB455" s="55">
        <v>0</v>
      </c>
      <c r="AC455" s="56">
        <v>0</v>
      </c>
      <c r="AD455" s="55">
        <v>0</v>
      </c>
      <c r="AE455" s="56">
        <v>0</v>
      </c>
      <c r="AF455" s="55">
        <v>0</v>
      </c>
      <c r="AG455" s="56">
        <v>0</v>
      </c>
      <c r="AH455" s="55">
        <v>0</v>
      </c>
      <c r="AI455" s="56">
        <v>0</v>
      </c>
      <c r="AJ455" s="55">
        <v>0</v>
      </c>
      <c r="AK455" s="56">
        <v>0</v>
      </c>
      <c r="AL455" s="55">
        <v>0</v>
      </c>
      <c r="AM455" s="56">
        <v>0</v>
      </c>
      <c r="AN455" s="57">
        <v>0</v>
      </c>
      <c r="AO455" s="3"/>
      <c r="AP455" s="21"/>
      <c r="AQ455" s="3"/>
      <c r="AR455" s="54">
        <v>0</v>
      </c>
      <c r="AS455" s="55">
        <v>0</v>
      </c>
      <c r="AT455" s="56">
        <v>0</v>
      </c>
      <c r="AU455" s="55">
        <v>0</v>
      </c>
      <c r="AV455" s="56">
        <v>0</v>
      </c>
      <c r="AW455" s="55">
        <v>0</v>
      </c>
      <c r="AX455" s="56">
        <v>0</v>
      </c>
      <c r="AY455" s="55">
        <v>0</v>
      </c>
      <c r="AZ455" s="56">
        <v>0</v>
      </c>
      <c r="BA455" s="55">
        <v>0</v>
      </c>
      <c r="BB455" s="56">
        <v>0</v>
      </c>
      <c r="BC455" s="55">
        <v>0</v>
      </c>
      <c r="BD455" s="56">
        <v>0</v>
      </c>
      <c r="BE455" s="55">
        <v>0</v>
      </c>
      <c r="BF455" s="56">
        <v>0</v>
      </c>
      <c r="BG455" s="55">
        <v>0</v>
      </c>
      <c r="BH455" s="56">
        <v>0</v>
      </c>
      <c r="BI455" s="55">
        <v>0</v>
      </c>
      <c r="BJ455" s="56">
        <v>0</v>
      </c>
      <c r="BK455" s="55">
        <v>0</v>
      </c>
      <c r="BL455" s="56">
        <v>0</v>
      </c>
      <c r="BM455" s="55">
        <v>0</v>
      </c>
      <c r="BN455" s="56">
        <v>0</v>
      </c>
      <c r="BO455" s="55">
        <v>0</v>
      </c>
      <c r="BP455" s="56">
        <v>0</v>
      </c>
      <c r="BQ455" s="55">
        <v>0</v>
      </c>
      <c r="BR455" s="56">
        <v>0</v>
      </c>
      <c r="BS455" s="55">
        <v>0</v>
      </c>
      <c r="BT455" s="56">
        <v>0</v>
      </c>
      <c r="BU455" s="55">
        <v>0</v>
      </c>
      <c r="BV455" s="56">
        <v>0</v>
      </c>
      <c r="BW455" s="55">
        <v>0</v>
      </c>
      <c r="BX455" s="56">
        <v>0</v>
      </c>
      <c r="BY455" s="55">
        <v>0</v>
      </c>
      <c r="BZ455" s="56">
        <v>0</v>
      </c>
      <c r="CA455" s="57">
        <v>0</v>
      </c>
      <c r="CB455" s="3"/>
      <c r="CC455" s="32"/>
      <c r="CD455" s="3"/>
      <c r="CE455" s="33"/>
      <c r="CF455" s="3"/>
      <c r="CG455" s="54">
        <v>0</v>
      </c>
      <c r="CH455" s="55">
        <v>0</v>
      </c>
      <c r="CI455" s="56">
        <v>0</v>
      </c>
      <c r="CJ455" s="55">
        <v>0</v>
      </c>
      <c r="CK455" s="56">
        <v>0</v>
      </c>
      <c r="CL455" s="55">
        <v>0</v>
      </c>
      <c r="CM455" s="56">
        <v>0</v>
      </c>
      <c r="CN455" s="55">
        <v>0</v>
      </c>
      <c r="CO455" s="56">
        <v>0</v>
      </c>
      <c r="CP455" s="55">
        <v>0</v>
      </c>
      <c r="CQ455" s="56">
        <v>0</v>
      </c>
      <c r="CR455" s="55">
        <v>0</v>
      </c>
      <c r="CS455" s="56">
        <v>0</v>
      </c>
      <c r="CT455" s="55">
        <v>0</v>
      </c>
      <c r="CU455" s="56">
        <v>0</v>
      </c>
      <c r="CV455" s="55">
        <v>0</v>
      </c>
      <c r="CW455" s="56">
        <v>0</v>
      </c>
      <c r="CX455" s="55">
        <v>0</v>
      </c>
      <c r="CY455" s="56">
        <v>0</v>
      </c>
      <c r="CZ455" s="55">
        <v>0</v>
      </c>
      <c r="DA455" s="56">
        <v>0</v>
      </c>
      <c r="DB455" s="55">
        <v>0</v>
      </c>
      <c r="DC455" s="56">
        <v>0</v>
      </c>
      <c r="DD455" s="55">
        <v>0</v>
      </c>
      <c r="DE455" s="56">
        <v>0</v>
      </c>
      <c r="DF455" s="55">
        <v>0</v>
      </c>
      <c r="DG455" s="56">
        <v>0</v>
      </c>
      <c r="DH455" s="55">
        <v>0</v>
      </c>
      <c r="DI455" s="56">
        <v>0</v>
      </c>
      <c r="DJ455" s="55">
        <v>0</v>
      </c>
      <c r="DK455" s="56">
        <v>0</v>
      </c>
      <c r="DL455" s="55">
        <v>0</v>
      </c>
      <c r="DM455" s="56">
        <v>0</v>
      </c>
      <c r="DN455" s="55">
        <v>0</v>
      </c>
      <c r="DO455" s="56">
        <v>0</v>
      </c>
      <c r="DP455" s="57">
        <v>0</v>
      </c>
      <c r="DQ455" s="3"/>
      <c r="DR455" s="34"/>
      <c r="DS455" s="3"/>
      <c r="DT455" s="54">
        <v>0</v>
      </c>
      <c r="DU455" s="55">
        <v>0</v>
      </c>
      <c r="DV455" s="56">
        <v>0</v>
      </c>
      <c r="DW455" s="55">
        <v>0</v>
      </c>
      <c r="DX455" s="56">
        <v>0</v>
      </c>
      <c r="DY455" s="55">
        <v>0</v>
      </c>
      <c r="DZ455" s="56">
        <v>0</v>
      </c>
      <c r="EA455" s="55">
        <v>0</v>
      </c>
      <c r="EB455" s="56">
        <v>0</v>
      </c>
      <c r="EC455" s="55">
        <v>0</v>
      </c>
      <c r="ED455" s="56">
        <v>0</v>
      </c>
      <c r="EE455" s="55">
        <v>0</v>
      </c>
      <c r="EF455" s="56">
        <v>0</v>
      </c>
      <c r="EG455" s="55">
        <v>0</v>
      </c>
      <c r="EH455" s="56">
        <v>0</v>
      </c>
      <c r="EI455" s="55">
        <v>0</v>
      </c>
      <c r="EJ455" s="56">
        <v>0</v>
      </c>
      <c r="EK455" s="55">
        <v>0</v>
      </c>
      <c r="EL455" s="56">
        <v>0</v>
      </c>
      <c r="EM455" s="55">
        <v>0</v>
      </c>
      <c r="EN455" s="56">
        <v>0</v>
      </c>
      <c r="EO455" s="55">
        <v>0</v>
      </c>
      <c r="EP455" s="56">
        <v>0</v>
      </c>
      <c r="EQ455" s="55">
        <v>0</v>
      </c>
      <c r="ER455" s="56">
        <v>0</v>
      </c>
      <c r="ES455" s="55">
        <v>0</v>
      </c>
      <c r="ET455" s="56">
        <v>0</v>
      </c>
      <c r="EU455" s="55">
        <v>0</v>
      </c>
      <c r="EV455" s="56">
        <v>0</v>
      </c>
      <c r="EW455" s="55">
        <v>0</v>
      </c>
      <c r="EX455" s="56">
        <v>0</v>
      </c>
      <c r="EY455" s="55">
        <v>0</v>
      </c>
      <c r="EZ455" s="56">
        <v>0</v>
      </c>
      <c r="FA455" s="55">
        <v>0</v>
      </c>
      <c r="FB455" s="56">
        <v>0</v>
      </c>
      <c r="FC455" s="57">
        <v>0</v>
      </c>
      <c r="FD455" s="3"/>
      <c r="FE455" s="35"/>
      <c r="FF455" s="3"/>
      <c r="FG455" s="36"/>
      <c r="FI455" s="58" t="b">
        <v>1</v>
      </c>
    </row>
    <row r="456" spans="1:165" hidden="1" outlineLevel="1">
      <c r="B456" s="45">
        <v>434</v>
      </c>
      <c r="C456" s="74" t="s">
        <v>39</v>
      </c>
      <c r="E456" s="47">
        <v>0</v>
      </c>
      <c r="F456" s="48">
        <v>0</v>
      </c>
      <c r="G456" s="49">
        <v>0</v>
      </c>
      <c r="H456" s="48">
        <v>0</v>
      </c>
      <c r="I456" s="49">
        <v>0</v>
      </c>
      <c r="J456" s="48">
        <v>0</v>
      </c>
      <c r="K456" s="49">
        <v>0</v>
      </c>
      <c r="L456" s="48">
        <v>0</v>
      </c>
      <c r="M456" s="49">
        <v>0</v>
      </c>
      <c r="N456" s="48">
        <v>0</v>
      </c>
      <c r="O456" s="49">
        <v>0</v>
      </c>
      <c r="P456" s="48">
        <v>0</v>
      </c>
      <c r="Q456" s="49">
        <v>0</v>
      </c>
      <c r="R456" s="48">
        <v>0</v>
      </c>
      <c r="S456" s="49">
        <v>0</v>
      </c>
      <c r="T456" s="48">
        <v>0</v>
      </c>
      <c r="U456" s="49">
        <v>0</v>
      </c>
      <c r="V456" s="48">
        <v>0</v>
      </c>
      <c r="W456" s="49">
        <v>0</v>
      </c>
      <c r="X456" s="48">
        <v>0</v>
      </c>
      <c r="Y456" s="49">
        <v>0</v>
      </c>
      <c r="Z456" s="48">
        <v>0</v>
      </c>
      <c r="AA456" s="49">
        <v>0</v>
      </c>
      <c r="AB456" s="48">
        <v>0</v>
      </c>
      <c r="AC456" s="49">
        <v>0</v>
      </c>
      <c r="AD456" s="48">
        <v>0</v>
      </c>
      <c r="AE456" s="49">
        <v>0</v>
      </c>
      <c r="AF456" s="48">
        <v>0</v>
      </c>
      <c r="AG456" s="49">
        <v>0</v>
      </c>
      <c r="AH456" s="48">
        <v>0</v>
      </c>
      <c r="AI456" s="49">
        <v>0</v>
      </c>
      <c r="AJ456" s="48">
        <v>0</v>
      </c>
      <c r="AK456" s="49">
        <v>0</v>
      </c>
      <c r="AL456" s="48">
        <v>0</v>
      </c>
      <c r="AM456" s="49">
        <v>0</v>
      </c>
      <c r="AN456" s="50">
        <v>0</v>
      </c>
      <c r="AO456" s="3"/>
      <c r="AP456" s="21"/>
      <c r="AQ456" s="3"/>
      <c r="AR456" s="47">
        <v>0</v>
      </c>
      <c r="AS456" s="48">
        <v>0</v>
      </c>
      <c r="AT456" s="49">
        <v>0</v>
      </c>
      <c r="AU456" s="48">
        <v>0</v>
      </c>
      <c r="AV456" s="49">
        <v>0</v>
      </c>
      <c r="AW456" s="48">
        <v>0</v>
      </c>
      <c r="AX456" s="49">
        <v>0</v>
      </c>
      <c r="AY456" s="48">
        <v>0</v>
      </c>
      <c r="AZ456" s="49">
        <v>0</v>
      </c>
      <c r="BA456" s="48">
        <v>0</v>
      </c>
      <c r="BB456" s="49">
        <v>0</v>
      </c>
      <c r="BC456" s="48">
        <v>0</v>
      </c>
      <c r="BD456" s="49">
        <v>0</v>
      </c>
      <c r="BE456" s="48">
        <v>0</v>
      </c>
      <c r="BF456" s="49">
        <v>0</v>
      </c>
      <c r="BG456" s="48">
        <v>0</v>
      </c>
      <c r="BH456" s="49">
        <v>0</v>
      </c>
      <c r="BI456" s="48">
        <v>0</v>
      </c>
      <c r="BJ456" s="49">
        <v>0</v>
      </c>
      <c r="BK456" s="48">
        <v>0</v>
      </c>
      <c r="BL456" s="49">
        <v>0</v>
      </c>
      <c r="BM456" s="48">
        <v>0</v>
      </c>
      <c r="BN456" s="49">
        <v>0</v>
      </c>
      <c r="BO456" s="48">
        <v>0</v>
      </c>
      <c r="BP456" s="49">
        <v>0</v>
      </c>
      <c r="BQ456" s="48">
        <v>0</v>
      </c>
      <c r="BR456" s="49">
        <v>0</v>
      </c>
      <c r="BS456" s="48">
        <v>0</v>
      </c>
      <c r="BT456" s="49">
        <v>0</v>
      </c>
      <c r="BU456" s="48">
        <v>0</v>
      </c>
      <c r="BV456" s="49">
        <v>0</v>
      </c>
      <c r="BW456" s="48">
        <v>0</v>
      </c>
      <c r="BX456" s="49">
        <v>0</v>
      </c>
      <c r="BY456" s="48">
        <v>0</v>
      </c>
      <c r="BZ456" s="49">
        <v>0</v>
      </c>
      <c r="CA456" s="50">
        <v>0</v>
      </c>
      <c r="CB456" s="3"/>
      <c r="CC456" s="32"/>
      <c r="CD456" s="3"/>
      <c r="CE456" s="33"/>
      <c r="CF456" s="3"/>
      <c r="CG456" s="47">
        <v>0</v>
      </c>
      <c r="CH456" s="48">
        <v>0</v>
      </c>
      <c r="CI456" s="49">
        <v>0</v>
      </c>
      <c r="CJ456" s="48">
        <v>0</v>
      </c>
      <c r="CK456" s="49">
        <v>0</v>
      </c>
      <c r="CL456" s="48">
        <v>0</v>
      </c>
      <c r="CM456" s="49">
        <v>0</v>
      </c>
      <c r="CN456" s="48">
        <v>0</v>
      </c>
      <c r="CO456" s="49">
        <v>0</v>
      </c>
      <c r="CP456" s="48">
        <v>0</v>
      </c>
      <c r="CQ456" s="49">
        <v>0</v>
      </c>
      <c r="CR456" s="48">
        <v>0</v>
      </c>
      <c r="CS456" s="49">
        <v>0</v>
      </c>
      <c r="CT456" s="48">
        <v>0</v>
      </c>
      <c r="CU456" s="49">
        <v>0</v>
      </c>
      <c r="CV456" s="48">
        <v>0</v>
      </c>
      <c r="CW456" s="49">
        <v>0</v>
      </c>
      <c r="CX456" s="48">
        <v>0</v>
      </c>
      <c r="CY456" s="49">
        <v>0</v>
      </c>
      <c r="CZ456" s="48">
        <v>0</v>
      </c>
      <c r="DA456" s="49">
        <v>0</v>
      </c>
      <c r="DB456" s="48">
        <v>0</v>
      </c>
      <c r="DC456" s="49">
        <v>0</v>
      </c>
      <c r="DD456" s="48">
        <v>0</v>
      </c>
      <c r="DE456" s="49">
        <v>0</v>
      </c>
      <c r="DF456" s="48">
        <v>0</v>
      </c>
      <c r="DG456" s="49">
        <v>0</v>
      </c>
      <c r="DH456" s="48">
        <v>0</v>
      </c>
      <c r="DI456" s="49">
        <v>0</v>
      </c>
      <c r="DJ456" s="48">
        <v>0</v>
      </c>
      <c r="DK456" s="49">
        <v>0</v>
      </c>
      <c r="DL456" s="48">
        <v>0</v>
      </c>
      <c r="DM456" s="49">
        <v>0</v>
      </c>
      <c r="DN456" s="48">
        <v>0</v>
      </c>
      <c r="DO456" s="49">
        <v>0</v>
      </c>
      <c r="DP456" s="50">
        <v>0</v>
      </c>
      <c r="DQ456" s="3"/>
      <c r="DR456" s="34"/>
      <c r="DS456" s="3"/>
      <c r="DT456" s="47">
        <v>0</v>
      </c>
      <c r="DU456" s="48">
        <v>0</v>
      </c>
      <c r="DV456" s="49">
        <v>0</v>
      </c>
      <c r="DW456" s="48">
        <v>0</v>
      </c>
      <c r="DX456" s="49">
        <v>0</v>
      </c>
      <c r="DY456" s="48">
        <v>0</v>
      </c>
      <c r="DZ456" s="49">
        <v>0</v>
      </c>
      <c r="EA456" s="48">
        <v>0</v>
      </c>
      <c r="EB456" s="49">
        <v>0</v>
      </c>
      <c r="EC456" s="48">
        <v>0</v>
      </c>
      <c r="ED456" s="49">
        <v>0</v>
      </c>
      <c r="EE456" s="48">
        <v>0</v>
      </c>
      <c r="EF456" s="49">
        <v>0</v>
      </c>
      <c r="EG456" s="48">
        <v>0</v>
      </c>
      <c r="EH456" s="49">
        <v>0</v>
      </c>
      <c r="EI456" s="48">
        <v>0</v>
      </c>
      <c r="EJ456" s="49">
        <v>0</v>
      </c>
      <c r="EK456" s="48">
        <v>0</v>
      </c>
      <c r="EL456" s="49">
        <v>0</v>
      </c>
      <c r="EM456" s="48">
        <v>0</v>
      </c>
      <c r="EN456" s="49">
        <v>0</v>
      </c>
      <c r="EO456" s="48">
        <v>0</v>
      </c>
      <c r="EP456" s="49">
        <v>0</v>
      </c>
      <c r="EQ456" s="48">
        <v>0</v>
      </c>
      <c r="ER456" s="49">
        <v>0</v>
      </c>
      <c r="ES456" s="48">
        <v>0</v>
      </c>
      <c r="ET456" s="49">
        <v>0</v>
      </c>
      <c r="EU456" s="48">
        <v>0</v>
      </c>
      <c r="EV456" s="49">
        <v>0</v>
      </c>
      <c r="EW456" s="48">
        <v>0</v>
      </c>
      <c r="EX456" s="49">
        <v>0</v>
      </c>
      <c r="EY456" s="48">
        <v>0</v>
      </c>
      <c r="EZ456" s="49">
        <v>0</v>
      </c>
      <c r="FA456" s="48">
        <v>0</v>
      </c>
      <c r="FB456" s="49">
        <v>0</v>
      </c>
      <c r="FC456" s="50">
        <v>0</v>
      </c>
      <c r="FD456" s="3"/>
      <c r="FE456" s="35"/>
      <c r="FF456" s="3"/>
      <c r="FG456" s="36"/>
      <c r="FI456" s="51" t="b">
        <v>1</v>
      </c>
    </row>
    <row r="457" spans="1:165" outlineLevel="1">
      <c r="A457" s="1">
        <v>2017</v>
      </c>
      <c r="B457" s="52">
        <v>435</v>
      </c>
      <c r="C457" s="73" t="s">
        <v>40</v>
      </c>
      <c r="E457" s="54">
        <v>0</v>
      </c>
      <c r="F457" s="55">
        <v>0</v>
      </c>
      <c r="G457" s="56">
        <v>1064372</v>
      </c>
      <c r="H457" s="55">
        <v>1064372</v>
      </c>
      <c r="I457" s="56">
        <v>1064372</v>
      </c>
      <c r="J457" s="55">
        <v>1064372</v>
      </c>
      <c r="K457" s="56">
        <v>1064372</v>
      </c>
      <c r="L457" s="55">
        <v>1064372</v>
      </c>
      <c r="M457" s="56">
        <v>1064372</v>
      </c>
      <c r="N457" s="55">
        <v>1064372</v>
      </c>
      <c r="O457" s="56">
        <v>1064372</v>
      </c>
      <c r="P457" s="55">
        <v>1064372</v>
      </c>
      <c r="Q457" s="56">
        <v>0</v>
      </c>
      <c r="R457" s="55">
        <v>0</v>
      </c>
      <c r="S457" s="56">
        <v>0</v>
      </c>
      <c r="T457" s="55">
        <v>0</v>
      </c>
      <c r="U457" s="56">
        <v>0</v>
      </c>
      <c r="V457" s="55">
        <v>0</v>
      </c>
      <c r="W457" s="56">
        <v>0</v>
      </c>
      <c r="X457" s="55">
        <v>0</v>
      </c>
      <c r="Y457" s="56">
        <v>0</v>
      </c>
      <c r="Z457" s="55">
        <v>0</v>
      </c>
      <c r="AA457" s="56">
        <v>0</v>
      </c>
      <c r="AB457" s="55">
        <v>0</v>
      </c>
      <c r="AC457" s="56">
        <v>0</v>
      </c>
      <c r="AD457" s="55">
        <v>0</v>
      </c>
      <c r="AE457" s="56">
        <v>0</v>
      </c>
      <c r="AF457" s="55">
        <v>0</v>
      </c>
      <c r="AG457" s="56">
        <v>0</v>
      </c>
      <c r="AH457" s="55">
        <v>0</v>
      </c>
      <c r="AI457" s="56">
        <v>0</v>
      </c>
      <c r="AJ457" s="55">
        <v>0</v>
      </c>
      <c r="AK457" s="56">
        <v>0</v>
      </c>
      <c r="AL457" s="55">
        <v>0</v>
      </c>
      <c r="AM457" s="56">
        <v>0</v>
      </c>
      <c r="AN457" s="57">
        <v>0</v>
      </c>
      <c r="AO457" s="3"/>
      <c r="AP457" s="21"/>
      <c r="AQ457" s="3"/>
      <c r="AR457" s="54">
        <v>0</v>
      </c>
      <c r="AS457" s="55">
        <v>0</v>
      </c>
      <c r="AT457" s="56">
        <v>204</v>
      </c>
      <c r="AU457" s="55">
        <v>204</v>
      </c>
      <c r="AV457" s="56">
        <v>204</v>
      </c>
      <c r="AW457" s="55">
        <v>204</v>
      </c>
      <c r="AX457" s="56">
        <v>204</v>
      </c>
      <c r="AY457" s="55">
        <v>204</v>
      </c>
      <c r="AZ457" s="56">
        <v>204</v>
      </c>
      <c r="BA457" s="55">
        <v>204</v>
      </c>
      <c r="BB457" s="56">
        <v>204</v>
      </c>
      <c r="BC457" s="55">
        <v>204</v>
      </c>
      <c r="BD457" s="56">
        <v>0</v>
      </c>
      <c r="BE457" s="55">
        <v>0</v>
      </c>
      <c r="BF457" s="56">
        <v>0</v>
      </c>
      <c r="BG457" s="55">
        <v>0</v>
      </c>
      <c r="BH457" s="56">
        <v>0</v>
      </c>
      <c r="BI457" s="55">
        <v>0</v>
      </c>
      <c r="BJ457" s="56">
        <v>0</v>
      </c>
      <c r="BK457" s="55">
        <v>0</v>
      </c>
      <c r="BL457" s="56">
        <v>0</v>
      </c>
      <c r="BM457" s="55">
        <v>0</v>
      </c>
      <c r="BN457" s="56">
        <v>0</v>
      </c>
      <c r="BO457" s="55">
        <v>0</v>
      </c>
      <c r="BP457" s="56">
        <v>0</v>
      </c>
      <c r="BQ457" s="55">
        <v>0</v>
      </c>
      <c r="BR457" s="56">
        <v>0</v>
      </c>
      <c r="BS457" s="55">
        <v>0</v>
      </c>
      <c r="BT457" s="56">
        <v>0</v>
      </c>
      <c r="BU457" s="55">
        <v>0</v>
      </c>
      <c r="BV457" s="56">
        <v>0</v>
      </c>
      <c r="BW457" s="55">
        <v>0</v>
      </c>
      <c r="BX457" s="56">
        <v>0</v>
      </c>
      <c r="BY457" s="55">
        <v>0</v>
      </c>
      <c r="BZ457" s="56">
        <v>0</v>
      </c>
      <c r="CA457" s="57">
        <v>0</v>
      </c>
      <c r="CB457" s="3"/>
      <c r="CC457" s="32"/>
      <c r="CD457" s="3"/>
      <c r="CE457" s="33"/>
      <c r="CF457" s="3"/>
      <c r="CG457" s="54">
        <v>0</v>
      </c>
      <c r="CH457" s="55">
        <v>0</v>
      </c>
      <c r="CI457" s="56">
        <v>1066501</v>
      </c>
      <c r="CJ457" s="55">
        <v>1066501</v>
      </c>
      <c r="CK457" s="56">
        <v>1066501</v>
      </c>
      <c r="CL457" s="55">
        <v>1066501</v>
      </c>
      <c r="CM457" s="56">
        <v>1066501</v>
      </c>
      <c r="CN457" s="55">
        <v>1066501</v>
      </c>
      <c r="CO457" s="56">
        <v>1066501</v>
      </c>
      <c r="CP457" s="55">
        <v>1066501</v>
      </c>
      <c r="CQ457" s="56">
        <v>1066501</v>
      </c>
      <c r="CR457" s="55">
        <v>1066501</v>
      </c>
      <c r="CS457" s="56">
        <v>0</v>
      </c>
      <c r="CT457" s="55">
        <v>0</v>
      </c>
      <c r="CU457" s="56">
        <v>0</v>
      </c>
      <c r="CV457" s="55">
        <v>0</v>
      </c>
      <c r="CW457" s="56">
        <v>0</v>
      </c>
      <c r="CX457" s="55">
        <v>0</v>
      </c>
      <c r="CY457" s="56">
        <v>0</v>
      </c>
      <c r="CZ457" s="55">
        <v>0</v>
      </c>
      <c r="DA457" s="56">
        <v>0</v>
      </c>
      <c r="DB457" s="55">
        <v>0</v>
      </c>
      <c r="DC457" s="56">
        <v>0</v>
      </c>
      <c r="DD457" s="55">
        <v>0</v>
      </c>
      <c r="DE457" s="56">
        <v>0</v>
      </c>
      <c r="DF457" s="55">
        <v>0</v>
      </c>
      <c r="DG457" s="56">
        <v>0</v>
      </c>
      <c r="DH457" s="55">
        <v>0</v>
      </c>
      <c r="DI457" s="56">
        <v>0</v>
      </c>
      <c r="DJ457" s="55">
        <v>0</v>
      </c>
      <c r="DK457" s="56">
        <v>0</v>
      </c>
      <c r="DL457" s="55">
        <v>0</v>
      </c>
      <c r="DM457" s="56">
        <v>0</v>
      </c>
      <c r="DN457" s="55">
        <v>0</v>
      </c>
      <c r="DO457" s="56">
        <v>0</v>
      </c>
      <c r="DP457" s="57">
        <v>0</v>
      </c>
      <c r="DQ457" s="3"/>
      <c r="DR457" s="34"/>
      <c r="DS457" s="3"/>
      <c r="DT457" s="54">
        <v>0</v>
      </c>
      <c r="DU457" s="55">
        <v>0</v>
      </c>
      <c r="DV457" s="56">
        <v>204</v>
      </c>
      <c r="DW457" s="55">
        <v>204</v>
      </c>
      <c r="DX457" s="56">
        <v>204</v>
      </c>
      <c r="DY457" s="55">
        <v>204</v>
      </c>
      <c r="DZ457" s="56">
        <v>204</v>
      </c>
      <c r="EA457" s="55">
        <v>204</v>
      </c>
      <c r="EB457" s="56">
        <v>204</v>
      </c>
      <c r="EC457" s="55">
        <v>204</v>
      </c>
      <c r="ED457" s="56">
        <v>204</v>
      </c>
      <c r="EE457" s="55">
        <v>204</v>
      </c>
      <c r="EF457" s="56">
        <v>0</v>
      </c>
      <c r="EG457" s="55">
        <v>0</v>
      </c>
      <c r="EH457" s="56">
        <v>0</v>
      </c>
      <c r="EI457" s="55">
        <v>0</v>
      </c>
      <c r="EJ457" s="56">
        <v>0</v>
      </c>
      <c r="EK457" s="55">
        <v>0</v>
      </c>
      <c r="EL457" s="56">
        <v>0</v>
      </c>
      <c r="EM457" s="55">
        <v>0</v>
      </c>
      <c r="EN457" s="56">
        <v>0</v>
      </c>
      <c r="EO457" s="55">
        <v>0</v>
      </c>
      <c r="EP457" s="56">
        <v>0</v>
      </c>
      <c r="EQ457" s="55">
        <v>0</v>
      </c>
      <c r="ER457" s="56">
        <v>0</v>
      </c>
      <c r="ES457" s="55">
        <v>0</v>
      </c>
      <c r="ET457" s="56">
        <v>0</v>
      </c>
      <c r="EU457" s="55">
        <v>0</v>
      </c>
      <c r="EV457" s="56">
        <v>0</v>
      </c>
      <c r="EW457" s="55">
        <v>0</v>
      </c>
      <c r="EX457" s="56">
        <v>0</v>
      </c>
      <c r="EY457" s="55">
        <v>0</v>
      </c>
      <c r="EZ457" s="56">
        <v>0</v>
      </c>
      <c r="FA457" s="55">
        <v>0</v>
      </c>
      <c r="FB457" s="56">
        <v>0</v>
      </c>
      <c r="FC457" s="57">
        <v>0</v>
      </c>
      <c r="FD457" s="3"/>
      <c r="FE457" s="35"/>
      <c r="FF457" s="3"/>
      <c r="FG457" s="36"/>
      <c r="FI457" s="58" t="b">
        <v>0</v>
      </c>
    </row>
    <row r="458" spans="1:165" hidden="1" outlineLevel="1">
      <c r="B458" s="45">
        <v>436</v>
      </c>
      <c r="C458" s="74" t="s">
        <v>41</v>
      </c>
      <c r="E458" s="47">
        <v>0</v>
      </c>
      <c r="F458" s="48">
        <v>0</v>
      </c>
      <c r="G458" s="49">
        <v>0</v>
      </c>
      <c r="H458" s="48">
        <v>0</v>
      </c>
      <c r="I458" s="49">
        <v>0</v>
      </c>
      <c r="J458" s="48">
        <v>0</v>
      </c>
      <c r="K458" s="49">
        <v>0</v>
      </c>
      <c r="L458" s="48">
        <v>0</v>
      </c>
      <c r="M458" s="49">
        <v>0</v>
      </c>
      <c r="N458" s="48">
        <v>0</v>
      </c>
      <c r="O458" s="49">
        <v>0</v>
      </c>
      <c r="P458" s="48">
        <v>0</v>
      </c>
      <c r="Q458" s="49">
        <v>0</v>
      </c>
      <c r="R458" s="48">
        <v>0</v>
      </c>
      <c r="S458" s="49">
        <v>0</v>
      </c>
      <c r="T458" s="48">
        <v>0</v>
      </c>
      <c r="U458" s="49">
        <v>0</v>
      </c>
      <c r="V458" s="48">
        <v>0</v>
      </c>
      <c r="W458" s="49">
        <v>0</v>
      </c>
      <c r="X458" s="48">
        <v>0</v>
      </c>
      <c r="Y458" s="49">
        <v>0</v>
      </c>
      <c r="Z458" s="48">
        <v>0</v>
      </c>
      <c r="AA458" s="49">
        <v>0</v>
      </c>
      <c r="AB458" s="48">
        <v>0</v>
      </c>
      <c r="AC458" s="49">
        <v>0</v>
      </c>
      <c r="AD458" s="48">
        <v>0</v>
      </c>
      <c r="AE458" s="49">
        <v>0</v>
      </c>
      <c r="AF458" s="48">
        <v>0</v>
      </c>
      <c r="AG458" s="49">
        <v>0</v>
      </c>
      <c r="AH458" s="48">
        <v>0</v>
      </c>
      <c r="AI458" s="49">
        <v>0</v>
      </c>
      <c r="AJ458" s="48">
        <v>0</v>
      </c>
      <c r="AK458" s="49">
        <v>0</v>
      </c>
      <c r="AL458" s="48">
        <v>0</v>
      </c>
      <c r="AM458" s="49">
        <v>0</v>
      </c>
      <c r="AN458" s="50">
        <v>0</v>
      </c>
      <c r="AO458" s="3"/>
      <c r="AP458" s="21"/>
      <c r="AQ458" s="3"/>
      <c r="AR458" s="47">
        <v>0</v>
      </c>
      <c r="AS458" s="48">
        <v>0</v>
      </c>
      <c r="AT458" s="49">
        <v>0</v>
      </c>
      <c r="AU458" s="48">
        <v>0</v>
      </c>
      <c r="AV458" s="49">
        <v>0</v>
      </c>
      <c r="AW458" s="48">
        <v>0</v>
      </c>
      <c r="AX458" s="49">
        <v>0</v>
      </c>
      <c r="AY458" s="48">
        <v>0</v>
      </c>
      <c r="AZ458" s="49">
        <v>0</v>
      </c>
      <c r="BA458" s="48">
        <v>0</v>
      </c>
      <c r="BB458" s="49">
        <v>0</v>
      </c>
      <c r="BC458" s="48">
        <v>0</v>
      </c>
      <c r="BD458" s="49">
        <v>0</v>
      </c>
      <c r="BE458" s="48">
        <v>0</v>
      </c>
      <c r="BF458" s="49">
        <v>0</v>
      </c>
      <c r="BG458" s="48">
        <v>0</v>
      </c>
      <c r="BH458" s="49">
        <v>0</v>
      </c>
      <c r="BI458" s="48">
        <v>0</v>
      </c>
      <c r="BJ458" s="49">
        <v>0</v>
      </c>
      <c r="BK458" s="48">
        <v>0</v>
      </c>
      <c r="BL458" s="49">
        <v>0</v>
      </c>
      <c r="BM458" s="48">
        <v>0</v>
      </c>
      <c r="BN458" s="49">
        <v>0</v>
      </c>
      <c r="BO458" s="48">
        <v>0</v>
      </c>
      <c r="BP458" s="49">
        <v>0</v>
      </c>
      <c r="BQ458" s="48">
        <v>0</v>
      </c>
      <c r="BR458" s="49">
        <v>0</v>
      </c>
      <c r="BS458" s="48">
        <v>0</v>
      </c>
      <c r="BT458" s="49">
        <v>0</v>
      </c>
      <c r="BU458" s="48">
        <v>0</v>
      </c>
      <c r="BV458" s="49">
        <v>0</v>
      </c>
      <c r="BW458" s="48">
        <v>0</v>
      </c>
      <c r="BX458" s="49">
        <v>0</v>
      </c>
      <c r="BY458" s="48">
        <v>0</v>
      </c>
      <c r="BZ458" s="49">
        <v>0</v>
      </c>
      <c r="CA458" s="50">
        <v>0</v>
      </c>
      <c r="CB458" s="3"/>
      <c r="CC458" s="32"/>
      <c r="CD458" s="3"/>
      <c r="CE458" s="33"/>
      <c r="CF458" s="3"/>
      <c r="CG458" s="47">
        <v>0</v>
      </c>
      <c r="CH458" s="48">
        <v>0</v>
      </c>
      <c r="CI458" s="49">
        <v>0</v>
      </c>
      <c r="CJ458" s="48">
        <v>0</v>
      </c>
      <c r="CK458" s="49">
        <v>0</v>
      </c>
      <c r="CL458" s="48">
        <v>0</v>
      </c>
      <c r="CM458" s="49">
        <v>0</v>
      </c>
      <c r="CN458" s="48">
        <v>0</v>
      </c>
      <c r="CO458" s="49">
        <v>0</v>
      </c>
      <c r="CP458" s="48">
        <v>0</v>
      </c>
      <c r="CQ458" s="49">
        <v>0</v>
      </c>
      <c r="CR458" s="48">
        <v>0</v>
      </c>
      <c r="CS458" s="49">
        <v>0</v>
      </c>
      <c r="CT458" s="48">
        <v>0</v>
      </c>
      <c r="CU458" s="49">
        <v>0</v>
      </c>
      <c r="CV458" s="48">
        <v>0</v>
      </c>
      <c r="CW458" s="49">
        <v>0</v>
      </c>
      <c r="CX458" s="48">
        <v>0</v>
      </c>
      <c r="CY458" s="49">
        <v>0</v>
      </c>
      <c r="CZ458" s="48">
        <v>0</v>
      </c>
      <c r="DA458" s="49">
        <v>0</v>
      </c>
      <c r="DB458" s="48">
        <v>0</v>
      </c>
      <c r="DC458" s="49">
        <v>0</v>
      </c>
      <c r="DD458" s="48">
        <v>0</v>
      </c>
      <c r="DE458" s="49">
        <v>0</v>
      </c>
      <c r="DF458" s="48">
        <v>0</v>
      </c>
      <c r="DG458" s="49">
        <v>0</v>
      </c>
      <c r="DH458" s="48">
        <v>0</v>
      </c>
      <c r="DI458" s="49">
        <v>0</v>
      </c>
      <c r="DJ458" s="48">
        <v>0</v>
      </c>
      <c r="DK458" s="49">
        <v>0</v>
      </c>
      <c r="DL458" s="48">
        <v>0</v>
      </c>
      <c r="DM458" s="49">
        <v>0</v>
      </c>
      <c r="DN458" s="48">
        <v>0</v>
      </c>
      <c r="DO458" s="49">
        <v>0</v>
      </c>
      <c r="DP458" s="50">
        <v>0</v>
      </c>
      <c r="DQ458" s="3"/>
      <c r="DR458" s="34"/>
      <c r="DS458" s="3"/>
      <c r="DT458" s="47">
        <v>0</v>
      </c>
      <c r="DU458" s="48">
        <v>0</v>
      </c>
      <c r="DV458" s="49">
        <v>0</v>
      </c>
      <c r="DW458" s="48">
        <v>0</v>
      </c>
      <c r="DX458" s="49">
        <v>0</v>
      </c>
      <c r="DY458" s="48">
        <v>0</v>
      </c>
      <c r="DZ458" s="49">
        <v>0</v>
      </c>
      <c r="EA458" s="48">
        <v>0</v>
      </c>
      <c r="EB458" s="49">
        <v>0</v>
      </c>
      <c r="EC458" s="48">
        <v>0</v>
      </c>
      <c r="ED458" s="49">
        <v>0</v>
      </c>
      <c r="EE458" s="48">
        <v>0</v>
      </c>
      <c r="EF458" s="49">
        <v>0</v>
      </c>
      <c r="EG458" s="48">
        <v>0</v>
      </c>
      <c r="EH458" s="49">
        <v>0</v>
      </c>
      <c r="EI458" s="48">
        <v>0</v>
      </c>
      <c r="EJ458" s="49">
        <v>0</v>
      </c>
      <c r="EK458" s="48">
        <v>0</v>
      </c>
      <c r="EL458" s="49">
        <v>0</v>
      </c>
      <c r="EM458" s="48">
        <v>0</v>
      </c>
      <c r="EN458" s="49">
        <v>0</v>
      </c>
      <c r="EO458" s="48">
        <v>0</v>
      </c>
      <c r="EP458" s="49">
        <v>0</v>
      </c>
      <c r="EQ458" s="48">
        <v>0</v>
      </c>
      <c r="ER458" s="49">
        <v>0</v>
      </c>
      <c r="ES458" s="48">
        <v>0</v>
      </c>
      <c r="ET458" s="49">
        <v>0</v>
      </c>
      <c r="EU458" s="48">
        <v>0</v>
      </c>
      <c r="EV458" s="49">
        <v>0</v>
      </c>
      <c r="EW458" s="48">
        <v>0</v>
      </c>
      <c r="EX458" s="49">
        <v>0</v>
      </c>
      <c r="EY458" s="48">
        <v>0</v>
      </c>
      <c r="EZ458" s="49">
        <v>0</v>
      </c>
      <c r="FA458" s="48">
        <v>0</v>
      </c>
      <c r="FB458" s="49">
        <v>0</v>
      </c>
      <c r="FC458" s="50">
        <v>0</v>
      </c>
      <c r="FD458" s="3"/>
      <c r="FE458" s="35"/>
      <c r="FF458" s="3"/>
      <c r="FG458" s="36"/>
      <c r="FI458" s="51" t="b">
        <v>1</v>
      </c>
    </row>
    <row r="459" spans="1:165" hidden="1" outlineLevel="1">
      <c r="B459" s="52">
        <v>437</v>
      </c>
      <c r="C459" s="73" t="s">
        <v>42</v>
      </c>
      <c r="E459" s="54">
        <v>0</v>
      </c>
      <c r="F459" s="55">
        <v>0</v>
      </c>
      <c r="G459" s="56">
        <v>0</v>
      </c>
      <c r="H459" s="55">
        <v>0</v>
      </c>
      <c r="I459" s="56">
        <v>0</v>
      </c>
      <c r="J459" s="55">
        <v>0</v>
      </c>
      <c r="K459" s="56">
        <v>0</v>
      </c>
      <c r="L459" s="55">
        <v>0</v>
      </c>
      <c r="M459" s="56">
        <v>0</v>
      </c>
      <c r="N459" s="55">
        <v>0</v>
      </c>
      <c r="O459" s="56">
        <v>0</v>
      </c>
      <c r="P459" s="55">
        <v>0</v>
      </c>
      <c r="Q459" s="56">
        <v>0</v>
      </c>
      <c r="R459" s="55">
        <v>0</v>
      </c>
      <c r="S459" s="56">
        <v>0</v>
      </c>
      <c r="T459" s="55">
        <v>0</v>
      </c>
      <c r="U459" s="56">
        <v>0</v>
      </c>
      <c r="V459" s="55">
        <v>0</v>
      </c>
      <c r="W459" s="56">
        <v>0</v>
      </c>
      <c r="X459" s="55">
        <v>0</v>
      </c>
      <c r="Y459" s="56">
        <v>0</v>
      </c>
      <c r="Z459" s="55">
        <v>0</v>
      </c>
      <c r="AA459" s="56">
        <v>0</v>
      </c>
      <c r="AB459" s="55">
        <v>0</v>
      </c>
      <c r="AC459" s="56">
        <v>0</v>
      </c>
      <c r="AD459" s="55">
        <v>0</v>
      </c>
      <c r="AE459" s="56">
        <v>0</v>
      </c>
      <c r="AF459" s="55">
        <v>0</v>
      </c>
      <c r="AG459" s="56">
        <v>0</v>
      </c>
      <c r="AH459" s="55">
        <v>0</v>
      </c>
      <c r="AI459" s="56">
        <v>0</v>
      </c>
      <c r="AJ459" s="55">
        <v>0</v>
      </c>
      <c r="AK459" s="56">
        <v>0</v>
      </c>
      <c r="AL459" s="55">
        <v>0</v>
      </c>
      <c r="AM459" s="56">
        <v>0</v>
      </c>
      <c r="AN459" s="57">
        <v>0</v>
      </c>
      <c r="AO459" s="3"/>
      <c r="AP459" s="21"/>
      <c r="AQ459" s="3"/>
      <c r="AR459" s="54">
        <v>0</v>
      </c>
      <c r="AS459" s="55">
        <v>0</v>
      </c>
      <c r="AT459" s="56">
        <v>0</v>
      </c>
      <c r="AU459" s="55">
        <v>0</v>
      </c>
      <c r="AV459" s="56">
        <v>0</v>
      </c>
      <c r="AW459" s="55">
        <v>0</v>
      </c>
      <c r="AX459" s="56">
        <v>0</v>
      </c>
      <c r="AY459" s="55">
        <v>0</v>
      </c>
      <c r="AZ459" s="56">
        <v>0</v>
      </c>
      <c r="BA459" s="55">
        <v>0</v>
      </c>
      <c r="BB459" s="56">
        <v>0</v>
      </c>
      <c r="BC459" s="55">
        <v>0</v>
      </c>
      <c r="BD459" s="56">
        <v>0</v>
      </c>
      <c r="BE459" s="55">
        <v>0</v>
      </c>
      <c r="BF459" s="56">
        <v>0</v>
      </c>
      <c r="BG459" s="55">
        <v>0</v>
      </c>
      <c r="BH459" s="56">
        <v>0</v>
      </c>
      <c r="BI459" s="55">
        <v>0</v>
      </c>
      <c r="BJ459" s="56">
        <v>0</v>
      </c>
      <c r="BK459" s="55">
        <v>0</v>
      </c>
      <c r="BL459" s="56">
        <v>0</v>
      </c>
      <c r="BM459" s="55">
        <v>0</v>
      </c>
      <c r="BN459" s="56">
        <v>0</v>
      </c>
      <c r="BO459" s="55">
        <v>0</v>
      </c>
      <c r="BP459" s="56">
        <v>0</v>
      </c>
      <c r="BQ459" s="55">
        <v>0</v>
      </c>
      <c r="BR459" s="56">
        <v>0</v>
      </c>
      <c r="BS459" s="55">
        <v>0</v>
      </c>
      <c r="BT459" s="56">
        <v>0</v>
      </c>
      <c r="BU459" s="55">
        <v>0</v>
      </c>
      <c r="BV459" s="56">
        <v>0</v>
      </c>
      <c r="BW459" s="55">
        <v>0</v>
      </c>
      <c r="BX459" s="56">
        <v>0</v>
      </c>
      <c r="BY459" s="55">
        <v>0</v>
      </c>
      <c r="BZ459" s="56">
        <v>0</v>
      </c>
      <c r="CA459" s="57">
        <v>0</v>
      </c>
      <c r="CB459" s="3"/>
      <c r="CC459" s="32"/>
      <c r="CD459" s="3"/>
      <c r="CE459" s="33"/>
      <c r="CF459" s="3"/>
      <c r="CG459" s="54">
        <v>0</v>
      </c>
      <c r="CH459" s="55">
        <v>0</v>
      </c>
      <c r="CI459" s="56">
        <v>0</v>
      </c>
      <c r="CJ459" s="55">
        <v>0</v>
      </c>
      <c r="CK459" s="56">
        <v>0</v>
      </c>
      <c r="CL459" s="55">
        <v>0</v>
      </c>
      <c r="CM459" s="56">
        <v>0</v>
      </c>
      <c r="CN459" s="55">
        <v>0</v>
      </c>
      <c r="CO459" s="56">
        <v>0</v>
      </c>
      <c r="CP459" s="55">
        <v>0</v>
      </c>
      <c r="CQ459" s="56">
        <v>0</v>
      </c>
      <c r="CR459" s="55">
        <v>0</v>
      </c>
      <c r="CS459" s="56">
        <v>0</v>
      </c>
      <c r="CT459" s="55">
        <v>0</v>
      </c>
      <c r="CU459" s="56">
        <v>0</v>
      </c>
      <c r="CV459" s="55">
        <v>0</v>
      </c>
      <c r="CW459" s="56">
        <v>0</v>
      </c>
      <c r="CX459" s="55">
        <v>0</v>
      </c>
      <c r="CY459" s="56">
        <v>0</v>
      </c>
      <c r="CZ459" s="55">
        <v>0</v>
      </c>
      <c r="DA459" s="56">
        <v>0</v>
      </c>
      <c r="DB459" s="55">
        <v>0</v>
      </c>
      <c r="DC459" s="56">
        <v>0</v>
      </c>
      <c r="DD459" s="55">
        <v>0</v>
      </c>
      <c r="DE459" s="56">
        <v>0</v>
      </c>
      <c r="DF459" s="55">
        <v>0</v>
      </c>
      <c r="DG459" s="56">
        <v>0</v>
      </c>
      <c r="DH459" s="55">
        <v>0</v>
      </c>
      <c r="DI459" s="56">
        <v>0</v>
      </c>
      <c r="DJ459" s="55">
        <v>0</v>
      </c>
      <c r="DK459" s="56">
        <v>0</v>
      </c>
      <c r="DL459" s="55">
        <v>0</v>
      </c>
      <c r="DM459" s="56">
        <v>0</v>
      </c>
      <c r="DN459" s="55">
        <v>0</v>
      </c>
      <c r="DO459" s="56">
        <v>0</v>
      </c>
      <c r="DP459" s="57">
        <v>0</v>
      </c>
      <c r="DQ459" s="3"/>
      <c r="DR459" s="34"/>
      <c r="DS459" s="3"/>
      <c r="DT459" s="54">
        <v>0</v>
      </c>
      <c r="DU459" s="55">
        <v>0</v>
      </c>
      <c r="DV459" s="56">
        <v>0</v>
      </c>
      <c r="DW459" s="55">
        <v>0</v>
      </c>
      <c r="DX459" s="56">
        <v>0</v>
      </c>
      <c r="DY459" s="55">
        <v>0</v>
      </c>
      <c r="DZ459" s="56">
        <v>0</v>
      </c>
      <c r="EA459" s="55">
        <v>0</v>
      </c>
      <c r="EB459" s="56">
        <v>0</v>
      </c>
      <c r="EC459" s="55">
        <v>0</v>
      </c>
      <c r="ED459" s="56">
        <v>0</v>
      </c>
      <c r="EE459" s="55">
        <v>0</v>
      </c>
      <c r="EF459" s="56">
        <v>0</v>
      </c>
      <c r="EG459" s="55">
        <v>0</v>
      </c>
      <c r="EH459" s="56">
        <v>0</v>
      </c>
      <c r="EI459" s="55">
        <v>0</v>
      </c>
      <c r="EJ459" s="56">
        <v>0</v>
      </c>
      <c r="EK459" s="55">
        <v>0</v>
      </c>
      <c r="EL459" s="56">
        <v>0</v>
      </c>
      <c r="EM459" s="55">
        <v>0</v>
      </c>
      <c r="EN459" s="56">
        <v>0</v>
      </c>
      <c r="EO459" s="55">
        <v>0</v>
      </c>
      <c r="EP459" s="56">
        <v>0</v>
      </c>
      <c r="EQ459" s="55">
        <v>0</v>
      </c>
      <c r="ER459" s="56">
        <v>0</v>
      </c>
      <c r="ES459" s="55">
        <v>0</v>
      </c>
      <c r="ET459" s="56">
        <v>0</v>
      </c>
      <c r="EU459" s="55">
        <v>0</v>
      </c>
      <c r="EV459" s="56">
        <v>0</v>
      </c>
      <c r="EW459" s="55">
        <v>0</v>
      </c>
      <c r="EX459" s="56">
        <v>0</v>
      </c>
      <c r="EY459" s="55">
        <v>0</v>
      </c>
      <c r="EZ459" s="56">
        <v>0</v>
      </c>
      <c r="FA459" s="55">
        <v>0</v>
      </c>
      <c r="FB459" s="56">
        <v>0</v>
      </c>
      <c r="FC459" s="57">
        <v>0</v>
      </c>
      <c r="FD459" s="3"/>
      <c r="FE459" s="35"/>
      <c r="FF459" s="3"/>
      <c r="FG459" s="36"/>
      <c r="FI459" s="58" t="b">
        <v>1</v>
      </c>
    </row>
    <row r="460" spans="1:165" hidden="1" outlineLevel="1">
      <c r="B460" s="75">
        <v>438</v>
      </c>
      <c r="C460" s="76" t="s">
        <v>43</v>
      </c>
      <c r="E460" s="77">
        <v>0</v>
      </c>
      <c r="F460" s="78">
        <v>0</v>
      </c>
      <c r="G460" s="79">
        <v>0</v>
      </c>
      <c r="H460" s="78">
        <v>0</v>
      </c>
      <c r="I460" s="79">
        <v>0</v>
      </c>
      <c r="J460" s="78">
        <v>0</v>
      </c>
      <c r="K460" s="79">
        <v>0</v>
      </c>
      <c r="L460" s="78">
        <v>0</v>
      </c>
      <c r="M460" s="79">
        <v>0</v>
      </c>
      <c r="N460" s="78">
        <v>0</v>
      </c>
      <c r="O460" s="79">
        <v>0</v>
      </c>
      <c r="P460" s="78">
        <v>0</v>
      </c>
      <c r="Q460" s="79">
        <v>0</v>
      </c>
      <c r="R460" s="78">
        <v>0</v>
      </c>
      <c r="S460" s="79">
        <v>0</v>
      </c>
      <c r="T460" s="78">
        <v>0</v>
      </c>
      <c r="U460" s="79">
        <v>0</v>
      </c>
      <c r="V460" s="78">
        <v>0</v>
      </c>
      <c r="W460" s="79">
        <v>0</v>
      </c>
      <c r="X460" s="78">
        <v>0</v>
      </c>
      <c r="Y460" s="79">
        <v>0</v>
      </c>
      <c r="Z460" s="78">
        <v>0</v>
      </c>
      <c r="AA460" s="79">
        <v>0</v>
      </c>
      <c r="AB460" s="78">
        <v>0</v>
      </c>
      <c r="AC460" s="79">
        <v>0</v>
      </c>
      <c r="AD460" s="78">
        <v>0</v>
      </c>
      <c r="AE460" s="79">
        <v>0</v>
      </c>
      <c r="AF460" s="78">
        <v>0</v>
      </c>
      <c r="AG460" s="79">
        <v>0</v>
      </c>
      <c r="AH460" s="78">
        <v>0</v>
      </c>
      <c r="AI460" s="79">
        <v>0</v>
      </c>
      <c r="AJ460" s="78">
        <v>0</v>
      </c>
      <c r="AK460" s="79">
        <v>0</v>
      </c>
      <c r="AL460" s="78">
        <v>0</v>
      </c>
      <c r="AM460" s="79">
        <v>0</v>
      </c>
      <c r="AN460" s="80">
        <v>0</v>
      </c>
      <c r="AO460" s="3"/>
      <c r="AP460" s="21"/>
      <c r="AQ460" s="3"/>
      <c r="AR460" s="77">
        <v>0</v>
      </c>
      <c r="AS460" s="78">
        <v>0</v>
      </c>
      <c r="AT460" s="79">
        <v>0</v>
      </c>
      <c r="AU460" s="78">
        <v>0</v>
      </c>
      <c r="AV460" s="79">
        <v>0</v>
      </c>
      <c r="AW460" s="78">
        <v>0</v>
      </c>
      <c r="AX460" s="79">
        <v>0</v>
      </c>
      <c r="AY460" s="78">
        <v>0</v>
      </c>
      <c r="AZ460" s="79">
        <v>0</v>
      </c>
      <c r="BA460" s="78">
        <v>0</v>
      </c>
      <c r="BB460" s="79">
        <v>0</v>
      </c>
      <c r="BC460" s="78">
        <v>0</v>
      </c>
      <c r="BD460" s="79">
        <v>0</v>
      </c>
      <c r="BE460" s="78">
        <v>0</v>
      </c>
      <c r="BF460" s="79">
        <v>0</v>
      </c>
      <c r="BG460" s="78">
        <v>0</v>
      </c>
      <c r="BH460" s="79">
        <v>0</v>
      </c>
      <c r="BI460" s="78">
        <v>0</v>
      </c>
      <c r="BJ460" s="79">
        <v>0</v>
      </c>
      <c r="BK460" s="78">
        <v>0</v>
      </c>
      <c r="BL460" s="79">
        <v>0</v>
      </c>
      <c r="BM460" s="78">
        <v>0</v>
      </c>
      <c r="BN460" s="79">
        <v>0</v>
      </c>
      <c r="BO460" s="78">
        <v>0</v>
      </c>
      <c r="BP460" s="79">
        <v>0</v>
      </c>
      <c r="BQ460" s="78">
        <v>0</v>
      </c>
      <c r="BR460" s="79">
        <v>0</v>
      </c>
      <c r="BS460" s="78">
        <v>0</v>
      </c>
      <c r="BT460" s="79">
        <v>0</v>
      </c>
      <c r="BU460" s="78">
        <v>0</v>
      </c>
      <c r="BV460" s="79">
        <v>0</v>
      </c>
      <c r="BW460" s="78">
        <v>0</v>
      </c>
      <c r="BX460" s="79">
        <v>0</v>
      </c>
      <c r="BY460" s="78">
        <v>0</v>
      </c>
      <c r="BZ460" s="79">
        <v>0</v>
      </c>
      <c r="CA460" s="80">
        <v>0</v>
      </c>
      <c r="CB460" s="3"/>
      <c r="CC460" s="32"/>
      <c r="CD460" s="3"/>
      <c r="CE460" s="33"/>
      <c r="CF460" s="3"/>
      <c r="CG460" s="77">
        <v>0</v>
      </c>
      <c r="CH460" s="78">
        <v>0</v>
      </c>
      <c r="CI460" s="79">
        <v>0</v>
      </c>
      <c r="CJ460" s="78">
        <v>0</v>
      </c>
      <c r="CK460" s="79">
        <v>0</v>
      </c>
      <c r="CL460" s="78">
        <v>0</v>
      </c>
      <c r="CM460" s="79">
        <v>0</v>
      </c>
      <c r="CN460" s="78">
        <v>0</v>
      </c>
      <c r="CO460" s="79">
        <v>0</v>
      </c>
      <c r="CP460" s="78">
        <v>0</v>
      </c>
      <c r="CQ460" s="79">
        <v>0</v>
      </c>
      <c r="CR460" s="78">
        <v>0</v>
      </c>
      <c r="CS460" s="79">
        <v>0</v>
      </c>
      <c r="CT460" s="78">
        <v>0</v>
      </c>
      <c r="CU460" s="79">
        <v>0</v>
      </c>
      <c r="CV460" s="78">
        <v>0</v>
      </c>
      <c r="CW460" s="79">
        <v>0</v>
      </c>
      <c r="CX460" s="78">
        <v>0</v>
      </c>
      <c r="CY460" s="79">
        <v>0</v>
      </c>
      <c r="CZ460" s="78">
        <v>0</v>
      </c>
      <c r="DA460" s="79">
        <v>0</v>
      </c>
      <c r="DB460" s="78">
        <v>0</v>
      </c>
      <c r="DC460" s="79">
        <v>0</v>
      </c>
      <c r="DD460" s="78">
        <v>0</v>
      </c>
      <c r="DE460" s="79">
        <v>0</v>
      </c>
      <c r="DF460" s="78">
        <v>0</v>
      </c>
      <c r="DG460" s="79">
        <v>0</v>
      </c>
      <c r="DH460" s="78">
        <v>0</v>
      </c>
      <c r="DI460" s="79">
        <v>0</v>
      </c>
      <c r="DJ460" s="78">
        <v>0</v>
      </c>
      <c r="DK460" s="79">
        <v>0</v>
      </c>
      <c r="DL460" s="78">
        <v>0</v>
      </c>
      <c r="DM460" s="79">
        <v>0</v>
      </c>
      <c r="DN460" s="78">
        <v>0</v>
      </c>
      <c r="DO460" s="79">
        <v>0</v>
      </c>
      <c r="DP460" s="80">
        <v>0</v>
      </c>
      <c r="DQ460" s="3"/>
      <c r="DR460" s="34"/>
      <c r="DS460" s="3"/>
      <c r="DT460" s="77">
        <v>0</v>
      </c>
      <c r="DU460" s="78">
        <v>0</v>
      </c>
      <c r="DV460" s="79">
        <v>0</v>
      </c>
      <c r="DW460" s="78">
        <v>0</v>
      </c>
      <c r="DX460" s="79">
        <v>0</v>
      </c>
      <c r="DY460" s="78">
        <v>0</v>
      </c>
      <c r="DZ460" s="79">
        <v>0</v>
      </c>
      <c r="EA460" s="78">
        <v>0</v>
      </c>
      <c r="EB460" s="79">
        <v>0</v>
      </c>
      <c r="EC460" s="78">
        <v>0</v>
      </c>
      <c r="ED460" s="79">
        <v>0</v>
      </c>
      <c r="EE460" s="78">
        <v>0</v>
      </c>
      <c r="EF460" s="79">
        <v>0</v>
      </c>
      <c r="EG460" s="78">
        <v>0</v>
      </c>
      <c r="EH460" s="79">
        <v>0</v>
      </c>
      <c r="EI460" s="78">
        <v>0</v>
      </c>
      <c r="EJ460" s="79">
        <v>0</v>
      </c>
      <c r="EK460" s="78">
        <v>0</v>
      </c>
      <c r="EL460" s="79">
        <v>0</v>
      </c>
      <c r="EM460" s="78">
        <v>0</v>
      </c>
      <c r="EN460" s="79">
        <v>0</v>
      </c>
      <c r="EO460" s="78">
        <v>0</v>
      </c>
      <c r="EP460" s="79">
        <v>0</v>
      </c>
      <c r="EQ460" s="78">
        <v>0</v>
      </c>
      <c r="ER460" s="79">
        <v>0</v>
      </c>
      <c r="ES460" s="78">
        <v>0</v>
      </c>
      <c r="ET460" s="79">
        <v>0</v>
      </c>
      <c r="EU460" s="78">
        <v>0</v>
      </c>
      <c r="EV460" s="79">
        <v>0</v>
      </c>
      <c r="EW460" s="78">
        <v>0</v>
      </c>
      <c r="EX460" s="79">
        <v>0</v>
      </c>
      <c r="EY460" s="78">
        <v>0</v>
      </c>
      <c r="EZ460" s="79">
        <v>0</v>
      </c>
      <c r="FA460" s="78">
        <v>0</v>
      </c>
      <c r="FB460" s="79">
        <v>0</v>
      </c>
      <c r="FC460" s="80">
        <v>0</v>
      </c>
      <c r="FD460" s="3"/>
      <c r="FE460" s="35"/>
      <c r="FF460" s="3"/>
      <c r="FG460" s="36"/>
      <c r="FI460" s="81" t="b">
        <v>1</v>
      </c>
    </row>
    <row r="461" spans="1:165" hidden="1" outlineLevel="1">
      <c r="B461" s="38">
        <v>439</v>
      </c>
      <c r="C461" s="82" t="s">
        <v>44</v>
      </c>
      <c r="E461" s="40">
        <v>0</v>
      </c>
      <c r="F461" s="41">
        <v>0</v>
      </c>
      <c r="G461" s="42">
        <v>0</v>
      </c>
      <c r="H461" s="41">
        <v>0</v>
      </c>
      <c r="I461" s="42">
        <v>0</v>
      </c>
      <c r="J461" s="41">
        <v>0</v>
      </c>
      <c r="K461" s="42">
        <v>0</v>
      </c>
      <c r="L461" s="41">
        <v>0</v>
      </c>
      <c r="M461" s="42">
        <v>0</v>
      </c>
      <c r="N461" s="41">
        <v>0</v>
      </c>
      <c r="O461" s="42">
        <v>0</v>
      </c>
      <c r="P461" s="41">
        <v>0</v>
      </c>
      <c r="Q461" s="42">
        <v>0</v>
      </c>
      <c r="R461" s="41">
        <v>0</v>
      </c>
      <c r="S461" s="42">
        <v>0</v>
      </c>
      <c r="T461" s="41">
        <v>0</v>
      </c>
      <c r="U461" s="42">
        <v>0</v>
      </c>
      <c r="V461" s="41">
        <v>0</v>
      </c>
      <c r="W461" s="42">
        <v>0</v>
      </c>
      <c r="X461" s="41">
        <v>0</v>
      </c>
      <c r="Y461" s="42">
        <v>0</v>
      </c>
      <c r="Z461" s="41">
        <v>0</v>
      </c>
      <c r="AA461" s="42">
        <v>0</v>
      </c>
      <c r="AB461" s="41">
        <v>0</v>
      </c>
      <c r="AC461" s="42">
        <v>0</v>
      </c>
      <c r="AD461" s="41">
        <v>0</v>
      </c>
      <c r="AE461" s="42">
        <v>0</v>
      </c>
      <c r="AF461" s="41">
        <v>0</v>
      </c>
      <c r="AG461" s="42">
        <v>0</v>
      </c>
      <c r="AH461" s="41">
        <v>0</v>
      </c>
      <c r="AI461" s="42">
        <v>0</v>
      </c>
      <c r="AJ461" s="41">
        <v>0</v>
      </c>
      <c r="AK461" s="42">
        <v>0</v>
      </c>
      <c r="AL461" s="41">
        <v>0</v>
      </c>
      <c r="AM461" s="42">
        <v>0</v>
      </c>
      <c r="AN461" s="43">
        <v>0</v>
      </c>
      <c r="AO461" s="3"/>
      <c r="AP461" s="21"/>
      <c r="AQ461" s="3"/>
      <c r="AR461" s="40">
        <v>0</v>
      </c>
      <c r="AS461" s="41">
        <v>0</v>
      </c>
      <c r="AT461" s="42">
        <v>0</v>
      </c>
      <c r="AU461" s="41">
        <v>0</v>
      </c>
      <c r="AV461" s="42">
        <v>0</v>
      </c>
      <c r="AW461" s="41">
        <v>0</v>
      </c>
      <c r="AX461" s="42">
        <v>0</v>
      </c>
      <c r="AY461" s="41">
        <v>0</v>
      </c>
      <c r="AZ461" s="42">
        <v>0</v>
      </c>
      <c r="BA461" s="41">
        <v>0</v>
      </c>
      <c r="BB461" s="42">
        <v>0</v>
      </c>
      <c r="BC461" s="41">
        <v>0</v>
      </c>
      <c r="BD461" s="42">
        <v>0</v>
      </c>
      <c r="BE461" s="41">
        <v>0</v>
      </c>
      <c r="BF461" s="42">
        <v>0</v>
      </c>
      <c r="BG461" s="41">
        <v>0</v>
      </c>
      <c r="BH461" s="42">
        <v>0</v>
      </c>
      <c r="BI461" s="41">
        <v>0</v>
      </c>
      <c r="BJ461" s="42">
        <v>0</v>
      </c>
      <c r="BK461" s="41">
        <v>0</v>
      </c>
      <c r="BL461" s="42">
        <v>0</v>
      </c>
      <c r="BM461" s="41">
        <v>0</v>
      </c>
      <c r="BN461" s="42">
        <v>0</v>
      </c>
      <c r="BO461" s="41">
        <v>0</v>
      </c>
      <c r="BP461" s="42">
        <v>0</v>
      </c>
      <c r="BQ461" s="41">
        <v>0</v>
      </c>
      <c r="BR461" s="42">
        <v>0</v>
      </c>
      <c r="BS461" s="41">
        <v>0</v>
      </c>
      <c r="BT461" s="42">
        <v>0</v>
      </c>
      <c r="BU461" s="41">
        <v>0</v>
      </c>
      <c r="BV461" s="42">
        <v>0</v>
      </c>
      <c r="BW461" s="41">
        <v>0</v>
      </c>
      <c r="BX461" s="42">
        <v>0</v>
      </c>
      <c r="BY461" s="41">
        <v>0</v>
      </c>
      <c r="BZ461" s="42">
        <v>0</v>
      </c>
      <c r="CA461" s="43">
        <v>0</v>
      </c>
      <c r="CB461" s="3"/>
      <c r="CC461" s="32"/>
      <c r="CD461" s="3"/>
      <c r="CE461" s="33"/>
      <c r="CF461" s="3"/>
      <c r="CG461" s="40">
        <v>0</v>
      </c>
      <c r="CH461" s="41">
        <v>0</v>
      </c>
      <c r="CI461" s="42">
        <v>0</v>
      </c>
      <c r="CJ461" s="41">
        <v>0</v>
      </c>
      <c r="CK461" s="42">
        <v>0</v>
      </c>
      <c r="CL461" s="41">
        <v>0</v>
      </c>
      <c r="CM461" s="42">
        <v>0</v>
      </c>
      <c r="CN461" s="41">
        <v>0</v>
      </c>
      <c r="CO461" s="42">
        <v>0</v>
      </c>
      <c r="CP461" s="41">
        <v>0</v>
      </c>
      <c r="CQ461" s="42">
        <v>0</v>
      </c>
      <c r="CR461" s="41">
        <v>0</v>
      </c>
      <c r="CS461" s="42">
        <v>0</v>
      </c>
      <c r="CT461" s="41">
        <v>0</v>
      </c>
      <c r="CU461" s="42">
        <v>0</v>
      </c>
      <c r="CV461" s="41">
        <v>0</v>
      </c>
      <c r="CW461" s="42">
        <v>0</v>
      </c>
      <c r="CX461" s="41">
        <v>0</v>
      </c>
      <c r="CY461" s="42">
        <v>0</v>
      </c>
      <c r="CZ461" s="41">
        <v>0</v>
      </c>
      <c r="DA461" s="42">
        <v>0</v>
      </c>
      <c r="DB461" s="41">
        <v>0</v>
      </c>
      <c r="DC461" s="42">
        <v>0</v>
      </c>
      <c r="DD461" s="41">
        <v>0</v>
      </c>
      <c r="DE461" s="42">
        <v>0</v>
      </c>
      <c r="DF461" s="41">
        <v>0</v>
      </c>
      <c r="DG461" s="42">
        <v>0</v>
      </c>
      <c r="DH461" s="41">
        <v>0</v>
      </c>
      <c r="DI461" s="42">
        <v>0</v>
      </c>
      <c r="DJ461" s="41">
        <v>0</v>
      </c>
      <c r="DK461" s="42">
        <v>0</v>
      </c>
      <c r="DL461" s="41">
        <v>0</v>
      </c>
      <c r="DM461" s="42">
        <v>0</v>
      </c>
      <c r="DN461" s="41">
        <v>0</v>
      </c>
      <c r="DO461" s="42">
        <v>0</v>
      </c>
      <c r="DP461" s="43">
        <v>0</v>
      </c>
      <c r="DQ461" s="3"/>
      <c r="DR461" s="34"/>
      <c r="DS461" s="3"/>
      <c r="DT461" s="40">
        <v>0</v>
      </c>
      <c r="DU461" s="41">
        <v>0</v>
      </c>
      <c r="DV461" s="42">
        <v>0</v>
      </c>
      <c r="DW461" s="41">
        <v>0</v>
      </c>
      <c r="DX461" s="42">
        <v>0</v>
      </c>
      <c r="DY461" s="41">
        <v>0</v>
      </c>
      <c r="DZ461" s="42">
        <v>0</v>
      </c>
      <c r="EA461" s="41">
        <v>0</v>
      </c>
      <c r="EB461" s="42">
        <v>0</v>
      </c>
      <c r="EC461" s="41">
        <v>0</v>
      </c>
      <c r="ED461" s="42">
        <v>0</v>
      </c>
      <c r="EE461" s="41">
        <v>0</v>
      </c>
      <c r="EF461" s="42">
        <v>0</v>
      </c>
      <c r="EG461" s="41">
        <v>0</v>
      </c>
      <c r="EH461" s="42">
        <v>0</v>
      </c>
      <c r="EI461" s="41">
        <v>0</v>
      </c>
      <c r="EJ461" s="42">
        <v>0</v>
      </c>
      <c r="EK461" s="41">
        <v>0</v>
      </c>
      <c r="EL461" s="42">
        <v>0</v>
      </c>
      <c r="EM461" s="41">
        <v>0</v>
      </c>
      <c r="EN461" s="42">
        <v>0</v>
      </c>
      <c r="EO461" s="41">
        <v>0</v>
      </c>
      <c r="EP461" s="42">
        <v>0</v>
      </c>
      <c r="EQ461" s="41">
        <v>0</v>
      </c>
      <c r="ER461" s="42">
        <v>0</v>
      </c>
      <c r="ES461" s="41">
        <v>0</v>
      </c>
      <c r="ET461" s="42">
        <v>0</v>
      </c>
      <c r="EU461" s="41">
        <v>0</v>
      </c>
      <c r="EV461" s="42">
        <v>0</v>
      </c>
      <c r="EW461" s="41">
        <v>0</v>
      </c>
      <c r="EX461" s="42">
        <v>0</v>
      </c>
      <c r="EY461" s="41">
        <v>0</v>
      </c>
      <c r="EZ461" s="42">
        <v>0</v>
      </c>
      <c r="FA461" s="41">
        <v>0</v>
      </c>
      <c r="FB461" s="42">
        <v>0</v>
      </c>
      <c r="FC461" s="43">
        <v>0</v>
      </c>
      <c r="FD461" s="3"/>
      <c r="FE461" s="35"/>
      <c r="FF461" s="3"/>
      <c r="FG461" s="36"/>
      <c r="FI461" s="44" t="b">
        <v>1</v>
      </c>
    </row>
    <row r="462" spans="1:165" hidden="1" outlineLevel="1">
      <c r="B462" s="45">
        <v>440</v>
      </c>
      <c r="C462" s="74" t="s">
        <v>45</v>
      </c>
      <c r="E462" s="47">
        <v>0</v>
      </c>
      <c r="F462" s="48">
        <v>0</v>
      </c>
      <c r="G462" s="49">
        <v>0</v>
      </c>
      <c r="H462" s="48">
        <v>0</v>
      </c>
      <c r="I462" s="49">
        <v>0</v>
      </c>
      <c r="J462" s="48">
        <v>0</v>
      </c>
      <c r="K462" s="49">
        <v>0</v>
      </c>
      <c r="L462" s="48">
        <v>0</v>
      </c>
      <c r="M462" s="49">
        <v>0</v>
      </c>
      <c r="N462" s="48">
        <v>0</v>
      </c>
      <c r="O462" s="49">
        <v>0</v>
      </c>
      <c r="P462" s="48">
        <v>0</v>
      </c>
      <c r="Q462" s="49">
        <v>0</v>
      </c>
      <c r="R462" s="48">
        <v>0</v>
      </c>
      <c r="S462" s="49">
        <v>0</v>
      </c>
      <c r="T462" s="48">
        <v>0</v>
      </c>
      <c r="U462" s="49">
        <v>0</v>
      </c>
      <c r="V462" s="48">
        <v>0</v>
      </c>
      <c r="W462" s="49">
        <v>0</v>
      </c>
      <c r="X462" s="48">
        <v>0</v>
      </c>
      <c r="Y462" s="49">
        <v>0</v>
      </c>
      <c r="Z462" s="48">
        <v>0</v>
      </c>
      <c r="AA462" s="49">
        <v>0</v>
      </c>
      <c r="AB462" s="48">
        <v>0</v>
      </c>
      <c r="AC462" s="49">
        <v>0</v>
      </c>
      <c r="AD462" s="48">
        <v>0</v>
      </c>
      <c r="AE462" s="49">
        <v>0</v>
      </c>
      <c r="AF462" s="48">
        <v>0</v>
      </c>
      <c r="AG462" s="49">
        <v>0</v>
      </c>
      <c r="AH462" s="48">
        <v>0</v>
      </c>
      <c r="AI462" s="49">
        <v>0</v>
      </c>
      <c r="AJ462" s="48">
        <v>0</v>
      </c>
      <c r="AK462" s="49">
        <v>0</v>
      </c>
      <c r="AL462" s="48">
        <v>0</v>
      </c>
      <c r="AM462" s="49">
        <v>0</v>
      </c>
      <c r="AN462" s="50">
        <v>0</v>
      </c>
      <c r="AO462" s="3"/>
      <c r="AP462" s="21"/>
      <c r="AQ462" s="3"/>
      <c r="AR462" s="47">
        <v>0</v>
      </c>
      <c r="AS462" s="48">
        <v>0</v>
      </c>
      <c r="AT462" s="49">
        <v>0</v>
      </c>
      <c r="AU462" s="48">
        <v>0</v>
      </c>
      <c r="AV462" s="49">
        <v>0</v>
      </c>
      <c r="AW462" s="48">
        <v>0</v>
      </c>
      <c r="AX462" s="49">
        <v>0</v>
      </c>
      <c r="AY462" s="48">
        <v>0</v>
      </c>
      <c r="AZ462" s="49">
        <v>0</v>
      </c>
      <c r="BA462" s="48">
        <v>0</v>
      </c>
      <c r="BB462" s="49">
        <v>0</v>
      </c>
      <c r="BC462" s="48">
        <v>0</v>
      </c>
      <c r="BD462" s="49">
        <v>0</v>
      </c>
      <c r="BE462" s="48">
        <v>0</v>
      </c>
      <c r="BF462" s="49">
        <v>0</v>
      </c>
      <c r="BG462" s="48">
        <v>0</v>
      </c>
      <c r="BH462" s="49">
        <v>0</v>
      </c>
      <c r="BI462" s="48">
        <v>0</v>
      </c>
      <c r="BJ462" s="49">
        <v>0</v>
      </c>
      <c r="BK462" s="48">
        <v>0</v>
      </c>
      <c r="BL462" s="49">
        <v>0</v>
      </c>
      <c r="BM462" s="48">
        <v>0</v>
      </c>
      <c r="BN462" s="49">
        <v>0</v>
      </c>
      <c r="BO462" s="48">
        <v>0</v>
      </c>
      <c r="BP462" s="49">
        <v>0</v>
      </c>
      <c r="BQ462" s="48">
        <v>0</v>
      </c>
      <c r="BR462" s="49">
        <v>0</v>
      </c>
      <c r="BS462" s="48">
        <v>0</v>
      </c>
      <c r="BT462" s="49">
        <v>0</v>
      </c>
      <c r="BU462" s="48">
        <v>0</v>
      </c>
      <c r="BV462" s="49">
        <v>0</v>
      </c>
      <c r="BW462" s="48">
        <v>0</v>
      </c>
      <c r="BX462" s="49">
        <v>0</v>
      </c>
      <c r="BY462" s="48">
        <v>0</v>
      </c>
      <c r="BZ462" s="49">
        <v>0</v>
      </c>
      <c r="CA462" s="50">
        <v>0</v>
      </c>
      <c r="CB462" s="3"/>
      <c r="CC462" s="32"/>
      <c r="CD462" s="3"/>
      <c r="CE462" s="33"/>
      <c r="CF462" s="3"/>
      <c r="CG462" s="47">
        <v>0</v>
      </c>
      <c r="CH462" s="48">
        <v>0</v>
      </c>
      <c r="CI462" s="49">
        <v>0</v>
      </c>
      <c r="CJ462" s="48">
        <v>0</v>
      </c>
      <c r="CK462" s="49">
        <v>0</v>
      </c>
      <c r="CL462" s="48">
        <v>0</v>
      </c>
      <c r="CM462" s="49">
        <v>0</v>
      </c>
      <c r="CN462" s="48">
        <v>0</v>
      </c>
      <c r="CO462" s="49">
        <v>0</v>
      </c>
      <c r="CP462" s="48">
        <v>0</v>
      </c>
      <c r="CQ462" s="49">
        <v>0</v>
      </c>
      <c r="CR462" s="48">
        <v>0</v>
      </c>
      <c r="CS462" s="49">
        <v>0</v>
      </c>
      <c r="CT462" s="48">
        <v>0</v>
      </c>
      <c r="CU462" s="49">
        <v>0</v>
      </c>
      <c r="CV462" s="48">
        <v>0</v>
      </c>
      <c r="CW462" s="49">
        <v>0</v>
      </c>
      <c r="CX462" s="48">
        <v>0</v>
      </c>
      <c r="CY462" s="49">
        <v>0</v>
      </c>
      <c r="CZ462" s="48">
        <v>0</v>
      </c>
      <c r="DA462" s="49">
        <v>0</v>
      </c>
      <c r="DB462" s="48">
        <v>0</v>
      </c>
      <c r="DC462" s="49">
        <v>0</v>
      </c>
      <c r="DD462" s="48">
        <v>0</v>
      </c>
      <c r="DE462" s="49">
        <v>0</v>
      </c>
      <c r="DF462" s="48">
        <v>0</v>
      </c>
      <c r="DG462" s="49">
        <v>0</v>
      </c>
      <c r="DH462" s="48">
        <v>0</v>
      </c>
      <c r="DI462" s="49">
        <v>0</v>
      </c>
      <c r="DJ462" s="48">
        <v>0</v>
      </c>
      <c r="DK462" s="49">
        <v>0</v>
      </c>
      <c r="DL462" s="48">
        <v>0</v>
      </c>
      <c r="DM462" s="49">
        <v>0</v>
      </c>
      <c r="DN462" s="48">
        <v>0</v>
      </c>
      <c r="DO462" s="49">
        <v>0</v>
      </c>
      <c r="DP462" s="50">
        <v>0</v>
      </c>
      <c r="DQ462" s="3"/>
      <c r="DR462" s="34"/>
      <c r="DS462" s="3"/>
      <c r="DT462" s="47">
        <v>0</v>
      </c>
      <c r="DU462" s="48">
        <v>0</v>
      </c>
      <c r="DV462" s="49">
        <v>0</v>
      </c>
      <c r="DW462" s="48">
        <v>0</v>
      </c>
      <c r="DX462" s="49">
        <v>0</v>
      </c>
      <c r="DY462" s="48">
        <v>0</v>
      </c>
      <c r="DZ462" s="49">
        <v>0</v>
      </c>
      <c r="EA462" s="48">
        <v>0</v>
      </c>
      <c r="EB462" s="49">
        <v>0</v>
      </c>
      <c r="EC462" s="48">
        <v>0</v>
      </c>
      <c r="ED462" s="49">
        <v>0</v>
      </c>
      <c r="EE462" s="48">
        <v>0</v>
      </c>
      <c r="EF462" s="49">
        <v>0</v>
      </c>
      <c r="EG462" s="48">
        <v>0</v>
      </c>
      <c r="EH462" s="49">
        <v>0</v>
      </c>
      <c r="EI462" s="48">
        <v>0</v>
      </c>
      <c r="EJ462" s="49">
        <v>0</v>
      </c>
      <c r="EK462" s="48">
        <v>0</v>
      </c>
      <c r="EL462" s="49">
        <v>0</v>
      </c>
      <c r="EM462" s="48">
        <v>0</v>
      </c>
      <c r="EN462" s="49">
        <v>0</v>
      </c>
      <c r="EO462" s="48">
        <v>0</v>
      </c>
      <c r="EP462" s="49">
        <v>0</v>
      </c>
      <c r="EQ462" s="48">
        <v>0</v>
      </c>
      <c r="ER462" s="49">
        <v>0</v>
      </c>
      <c r="ES462" s="48">
        <v>0</v>
      </c>
      <c r="ET462" s="49">
        <v>0</v>
      </c>
      <c r="EU462" s="48">
        <v>0</v>
      </c>
      <c r="EV462" s="49">
        <v>0</v>
      </c>
      <c r="EW462" s="48">
        <v>0</v>
      </c>
      <c r="EX462" s="49">
        <v>0</v>
      </c>
      <c r="EY462" s="48">
        <v>0</v>
      </c>
      <c r="EZ462" s="49">
        <v>0</v>
      </c>
      <c r="FA462" s="48">
        <v>0</v>
      </c>
      <c r="FB462" s="49">
        <v>0</v>
      </c>
      <c r="FC462" s="50">
        <v>0</v>
      </c>
      <c r="FD462" s="3"/>
      <c r="FE462" s="35"/>
      <c r="FF462" s="3"/>
      <c r="FG462" s="36"/>
      <c r="FI462" s="51" t="b">
        <v>1</v>
      </c>
    </row>
    <row r="463" spans="1:165" hidden="1" outlineLevel="1">
      <c r="B463" s="52">
        <v>441</v>
      </c>
      <c r="C463" s="73" t="s">
        <v>46</v>
      </c>
      <c r="E463" s="54">
        <v>0</v>
      </c>
      <c r="F463" s="55">
        <v>0</v>
      </c>
      <c r="G463" s="56">
        <v>0</v>
      </c>
      <c r="H463" s="55">
        <v>0</v>
      </c>
      <c r="I463" s="56">
        <v>0</v>
      </c>
      <c r="J463" s="55">
        <v>0</v>
      </c>
      <c r="K463" s="56">
        <v>0</v>
      </c>
      <c r="L463" s="55">
        <v>0</v>
      </c>
      <c r="M463" s="56">
        <v>0</v>
      </c>
      <c r="N463" s="55">
        <v>0</v>
      </c>
      <c r="O463" s="56">
        <v>0</v>
      </c>
      <c r="P463" s="55">
        <v>0</v>
      </c>
      <c r="Q463" s="56">
        <v>0</v>
      </c>
      <c r="R463" s="55">
        <v>0</v>
      </c>
      <c r="S463" s="56">
        <v>0</v>
      </c>
      <c r="T463" s="55">
        <v>0</v>
      </c>
      <c r="U463" s="56">
        <v>0</v>
      </c>
      <c r="V463" s="55">
        <v>0</v>
      </c>
      <c r="W463" s="56">
        <v>0</v>
      </c>
      <c r="X463" s="55">
        <v>0</v>
      </c>
      <c r="Y463" s="56">
        <v>0</v>
      </c>
      <c r="Z463" s="55">
        <v>0</v>
      </c>
      <c r="AA463" s="56">
        <v>0</v>
      </c>
      <c r="AB463" s="55">
        <v>0</v>
      </c>
      <c r="AC463" s="56">
        <v>0</v>
      </c>
      <c r="AD463" s="55">
        <v>0</v>
      </c>
      <c r="AE463" s="56">
        <v>0</v>
      </c>
      <c r="AF463" s="55">
        <v>0</v>
      </c>
      <c r="AG463" s="56">
        <v>0</v>
      </c>
      <c r="AH463" s="55">
        <v>0</v>
      </c>
      <c r="AI463" s="56">
        <v>0</v>
      </c>
      <c r="AJ463" s="55">
        <v>0</v>
      </c>
      <c r="AK463" s="56">
        <v>0</v>
      </c>
      <c r="AL463" s="55">
        <v>0</v>
      </c>
      <c r="AM463" s="56">
        <v>0</v>
      </c>
      <c r="AN463" s="57">
        <v>0</v>
      </c>
      <c r="AO463" s="3"/>
      <c r="AP463" s="21"/>
      <c r="AQ463" s="3"/>
      <c r="AR463" s="54">
        <v>0</v>
      </c>
      <c r="AS463" s="55">
        <v>0</v>
      </c>
      <c r="AT463" s="56">
        <v>0</v>
      </c>
      <c r="AU463" s="55">
        <v>0</v>
      </c>
      <c r="AV463" s="56">
        <v>0</v>
      </c>
      <c r="AW463" s="55">
        <v>0</v>
      </c>
      <c r="AX463" s="56">
        <v>0</v>
      </c>
      <c r="AY463" s="55">
        <v>0</v>
      </c>
      <c r="AZ463" s="56">
        <v>0</v>
      </c>
      <c r="BA463" s="55">
        <v>0</v>
      </c>
      <c r="BB463" s="56">
        <v>0</v>
      </c>
      <c r="BC463" s="55">
        <v>0</v>
      </c>
      <c r="BD463" s="56">
        <v>0</v>
      </c>
      <c r="BE463" s="55">
        <v>0</v>
      </c>
      <c r="BF463" s="56">
        <v>0</v>
      </c>
      <c r="BG463" s="55">
        <v>0</v>
      </c>
      <c r="BH463" s="56">
        <v>0</v>
      </c>
      <c r="BI463" s="55">
        <v>0</v>
      </c>
      <c r="BJ463" s="56">
        <v>0</v>
      </c>
      <c r="BK463" s="55">
        <v>0</v>
      </c>
      <c r="BL463" s="56">
        <v>0</v>
      </c>
      <c r="BM463" s="55">
        <v>0</v>
      </c>
      <c r="BN463" s="56">
        <v>0</v>
      </c>
      <c r="BO463" s="55">
        <v>0</v>
      </c>
      <c r="BP463" s="56">
        <v>0</v>
      </c>
      <c r="BQ463" s="55">
        <v>0</v>
      </c>
      <c r="BR463" s="56">
        <v>0</v>
      </c>
      <c r="BS463" s="55">
        <v>0</v>
      </c>
      <c r="BT463" s="56">
        <v>0</v>
      </c>
      <c r="BU463" s="55">
        <v>0</v>
      </c>
      <c r="BV463" s="56">
        <v>0</v>
      </c>
      <c r="BW463" s="55">
        <v>0</v>
      </c>
      <c r="BX463" s="56">
        <v>0</v>
      </c>
      <c r="BY463" s="55">
        <v>0</v>
      </c>
      <c r="BZ463" s="56">
        <v>0</v>
      </c>
      <c r="CA463" s="57">
        <v>0</v>
      </c>
      <c r="CB463" s="3"/>
      <c r="CC463" s="32"/>
      <c r="CD463" s="3"/>
      <c r="CE463" s="33"/>
      <c r="CF463" s="3"/>
      <c r="CG463" s="54">
        <v>0</v>
      </c>
      <c r="CH463" s="55">
        <v>0</v>
      </c>
      <c r="CI463" s="56">
        <v>0</v>
      </c>
      <c r="CJ463" s="55">
        <v>0</v>
      </c>
      <c r="CK463" s="56">
        <v>0</v>
      </c>
      <c r="CL463" s="55">
        <v>0</v>
      </c>
      <c r="CM463" s="56">
        <v>0</v>
      </c>
      <c r="CN463" s="55">
        <v>0</v>
      </c>
      <c r="CO463" s="56">
        <v>0</v>
      </c>
      <c r="CP463" s="55">
        <v>0</v>
      </c>
      <c r="CQ463" s="56">
        <v>0</v>
      </c>
      <c r="CR463" s="55">
        <v>0</v>
      </c>
      <c r="CS463" s="56">
        <v>0</v>
      </c>
      <c r="CT463" s="55">
        <v>0</v>
      </c>
      <c r="CU463" s="56">
        <v>0</v>
      </c>
      <c r="CV463" s="55">
        <v>0</v>
      </c>
      <c r="CW463" s="56">
        <v>0</v>
      </c>
      <c r="CX463" s="55">
        <v>0</v>
      </c>
      <c r="CY463" s="56">
        <v>0</v>
      </c>
      <c r="CZ463" s="55">
        <v>0</v>
      </c>
      <c r="DA463" s="56">
        <v>0</v>
      </c>
      <c r="DB463" s="55">
        <v>0</v>
      </c>
      <c r="DC463" s="56">
        <v>0</v>
      </c>
      <c r="DD463" s="55">
        <v>0</v>
      </c>
      <c r="DE463" s="56">
        <v>0</v>
      </c>
      <c r="DF463" s="55">
        <v>0</v>
      </c>
      <c r="DG463" s="56">
        <v>0</v>
      </c>
      <c r="DH463" s="55">
        <v>0</v>
      </c>
      <c r="DI463" s="56">
        <v>0</v>
      </c>
      <c r="DJ463" s="55">
        <v>0</v>
      </c>
      <c r="DK463" s="56">
        <v>0</v>
      </c>
      <c r="DL463" s="55">
        <v>0</v>
      </c>
      <c r="DM463" s="56">
        <v>0</v>
      </c>
      <c r="DN463" s="55">
        <v>0</v>
      </c>
      <c r="DO463" s="56">
        <v>0</v>
      </c>
      <c r="DP463" s="57">
        <v>0</v>
      </c>
      <c r="DQ463" s="3"/>
      <c r="DR463" s="34"/>
      <c r="DS463" s="3"/>
      <c r="DT463" s="54">
        <v>0</v>
      </c>
      <c r="DU463" s="55">
        <v>0</v>
      </c>
      <c r="DV463" s="56">
        <v>0</v>
      </c>
      <c r="DW463" s="55">
        <v>0</v>
      </c>
      <c r="DX463" s="56">
        <v>0</v>
      </c>
      <c r="DY463" s="55">
        <v>0</v>
      </c>
      <c r="DZ463" s="56">
        <v>0</v>
      </c>
      <c r="EA463" s="55">
        <v>0</v>
      </c>
      <c r="EB463" s="56">
        <v>0</v>
      </c>
      <c r="EC463" s="55">
        <v>0</v>
      </c>
      <c r="ED463" s="56">
        <v>0</v>
      </c>
      <c r="EE463" s="55">
        <v>0</v>
      </c>
      <c r="EF463" s="56">
        <v>0</v>
      </c>
      <c r="EG463" s="55">
        <v>0</v>
      </c>
      <c r="EH463" s="56">
        <v>0</v>
      </c>
      <c r="EI463" s="55">
        <v>0</v>
      </c>
      <c r="EJ463" s="56">
        <v>0</v>
      </c>
      <c r="EK463" s="55">
        <v>0</v>
      </c>
      <c r="EL463" s="56">
        <v>0</v>
      </c>
      <c r="EM463" s="55">
        <v>0</v>
      </c>
      <c r="EN463" s="56">
        <v>0</v>
      </c>
      <c r="EO463" s="55">
        <v>0</v>
      </c>
      <c r="EP463" s="56">
        <v>0</v>
      </c>
      <c r="EQ463" s="55">
        <v>0</v>
      </c>
      <c r="ER463" s="56">
        <v>0</v>
      </c>
      <c r="ES463" s="55">
        <v>0</v>
      </c>
      <c r="ET463" s="56">
        <v>0</v>
      </c>
      <c r="EU463" s="55">
        <v>0</v>
      </c>
      <c r="EV463" s="56">
        <v>0</v>
      </c>
      <c r="EW463" s="55">
        <v>0</v>
      </c>
      <c r="EX463" s="56">
        <v>0</v>
      </c>
      <c r="EY463" s="55">
        <v>0</v>
      </c>
      <c r="EZ463" s="56">
        <v>0</v>
      </c>
      <c r="FA463" s="55">
        <v>0</v>
      </c>
      <c r="FB463" s="56">
        <v>0</v>
      </c>
      <c r="FC463" s="57">
        <v>0</v>
      </c>
      <c r="FD463" s="3"/>
      <c r="FE463" s="35"/>
      <c r="FF463" s="3"/>
      <c r="FG463" s="36"/>
      <c r="FI463" s="58" t="b">
        <v>1</v>
      </c>
    </row>
    <row r="464" spans="1:165" hidden="1" outlineLevel="1">
      <c r="B464" s="45">
        <v>442</v>
      </c>
      <c r="C464" s="74" t="s">
        <v>47</v>
      </c>
      <c r="E464" s="47">
        <v>0</v>
      </c>
      <c r="F464" s="48">
        <v>0</v>
      </c>
      <c r="G464" s="49">
        <v>0</v>
      </c>
      <c r="H464" s="48">
        <v>0</v>
      </c>
      <c r="I464" s="49">
        <v>0</v>
      </c>
      <c r="J464" s="48">
        <v>0</v>
      </c>
      <c r="K464" s="49">
        <v>0</v>
      </c>
      <c r="L464" s="48">
        <v>0</v>
      </c>
      <c r="M464" s="49">
        <v>0</v>
      </c>
      <c r="N464" s="48">
        <v>0</v>
      </c>
      <c r="O464" s="49">
        <v>0</v>
      </c>
      <c r="P464" s="48">
        <v>0</v>
      </c>
      <c r="Q464" s="49">
        <v>0</v>
      </c>
      <c r="R464" s="48">
        <v>0</v>
      </c>
      <c r="S464" s="49">
        <v>0</v>
      </c>
      <c r="T464" s="48">
        <v>0</v>
      </c>
      <c r="U464" s="49">
        <v>0</v>
      </c>
      <c r="V464" s="48">
        <v>0</v>
      </c>
      <c r="W464" s="49">
        <v>0</v>
      </c>
      <c r="X464" s="48">
        <v>0</v>
      </c>
      <c r="Y464" s="49">
        <v>0</v>
      </c>
      <c r="Z464" s="48">
        <v>0</v>
      </c>
      <c r="AA464" s="49">
        <v>0</v>
      </c>
      <c r="AB464" s="48">
        <v>0</v>
      </c>
      <c r="AC464" s="49">
        <v>0</v>
      </c>
      <c r="AD464" s="48">
        <v>0</v>
      </c>
      <c r="AE464" s="49">
        <v>0</v>
      </c>
      <c r="AF464" s="48">
        <v>0</v>
      </c>
      <c r="AG464" s="49">
        <v>0</v>
      </c>
      <c r="AH464" s="48">
        <v>0</v>
      </c>
      <c r="AI464" s="49">
        <v>0</v>
      </c>
      <c r="AJ464" s="48">
        <v>0</v>
      </c>
      <c r="AK464" s="49">
        <v>0</v>
      </c>
      <c r="AL464" s="48">
        <v>0</v>
      </c>
      <c r="AM464" s="49">
        <v>0</v>
      </c>
      <c r="AN464" s="50">
        <v>0</v>
      </c>
      <c r="AO464" s="3"/>
      <c r="AP464" s="21"/>
      <c r="AQ464" s="3"/>
      <c r="AR464" s="47">
        <v>0</v>
      </c>
      <c r="AS464" s="48">
        <v>0</v>
      </c>
      <c r="AT464" s="49">
        <v>0</v>
      </c>
      <c r="AU464" s="48">
        <v>0</v>
      </c>
      <c r="AV464" s="49">
        <v>0</v>
      </c>
      <c r="AW464" s="48">
        <v>0</v>
      </c>
      <c r="AX464" s="49">
        <v>0</v>
      </c>
      <c r="AY464" s="48">
        <v>0</v>
      </c>
      <c r="AZ464" s="49">
        <v>0</v>
      </c>
      <c r="BA464" s="48">
        <v>0</v>
      </c>
      <c r="BB464" s="49">
        <v>0</v>
      </c>
      <c r="BC464" s="48">
        <v>0</v>
      </c>
      <c r="BD464" s="49">
        <v>0</v>
      </c>
      <c r="BE464" s="48">
        <v>0</v>
      </c>
      <c r="BF464" s="49">
        <v>0</v>
      </c>
      <c r="BG464" s="48">
        <v>0</v>
      </c>
      <c r="BH464" s="49">
        <v>0</v>
      </c>
      <c r="BI464" s="48">
        <v>0</v>
      </c>
      <c r="BJ464" s="49">
        <v>0</v>
      </c>
      <c r="BK464" s="48">
        <v>0</v>
      </c>
      <c r="BL464" s="49">
        <v>0</v>
      </c>
      <c r="BM464" s="48">
        <v>0</v>
      </c>
      <c r="BN464" s="49">
        <v>0</v>
      </c>
      <c r="BO464" s="48">
        <v>0</v>
      </c>
      <c r="BP464" s="49">
        <v>0</v>
      </c>
      <c r="BQ464" s="48">
        <v>0</v>
      </c>
      <c r="BR464" s="49">
        <v>0</v>
      </c>
      <c r="BS464" s="48">
        <v>0</v>
      </c>
      <c r="BT464" s="49">
        <v>0</v>
      </c>
      <c r="BU464" s="48">
        <v>0</v>
      </c>
      <c r="BV464" s="49">
        <v>0</v>
      </c>
      <c r="BW464" s="48">
        <v>0</v>
      </c>
      <c r="BX464" s="49">
        <v>0</v>
      </c>
      <c r="BY464" s="48">
        <v>0</v>
      </c>
      <c r="BZ464" s="49">
        <v>0</v>
      </c>
      <c r="CA464" s="50">
        <v>0</v>
      </c>
      <c r="CB464" s="3"/>
      <c r="CC464" s="32"/>
      <c r="CD464" s="3"/>
      <c r="CE464" s="33"/>
      <c r="CF464" s="3"/>
      <c r="CG464" s="47">
        <v>0</v>
      </c>
      <c r="CH464" s="48">
        <v>0</v>
      </c>
      <c r="CI464" s="49">
        <v>0</v>
      </c>
      <c r="CJ464" s="48">
        <v>0</v>
      </c>
      <c r="CK464" s="49">
        <v>0</v>
      </c>
      <c r="CL464" s="48">
        <v>0</v>
      </c>
      <c r="CM464" s="49">
        <v>0</v>
      </c>
      <c r="CN464" s="48">
        <v>0</v>
      </c>
      <c r="CO464" s="49">
        <v>0</v>
      </c>
      <c r="CP464" s="48">
        <v>0</v>
      </c>
      <c r="CQ464" s="49">
        <v>0</v>
      </c>
      <c r="CR464" s="48">
        <v>0</v>
      </c>
      <c r="CS464" s="49">
        <v>0</v>
      </c>
      <c r="CT464" s="48">
        <v>0</v>
      </c>
      <c r="CU464" s="49">
        <v>0</v>
      </c>
      <c r="CV464" s="48">
        <v>0</v>
      </c>
      <c r="CW464" s="49">
        <v>0</v>
      </c>
      <c r="CX464" s="48">
        <v>0</v>
      </c>
      <c r="CY464" s="49">
        <v>0</v>
      </c>
      <c r="CZ464" s="48">
        <v>0</v>
      </c>
      <c r="DA464" s="49">
        <v>0</v>
      </c>
      <c r="DB464" s="48">
        <v>0</v>
      </c>
      <c r="DC464" s="49">
        <v>0</v>
      </c>
      <c r="DD464" s="48">
        <v>0</v>
      </c>
      <c r="DE464" s="49">
        <v>0</v>
      </c>
      <c r="DF464" s="48">
        <v>0</v>
      </c>
      <c r="DG464" s="49">
        <v>0</v>
      </c>
      <c r="DH464" s="48">
        <v>0</v>
      </c>
      <c r="DI464" s="49">
        <v>0</v>
      </c>
      <c r="DJ464" s="48">
        <v>0</v>
      </c>
      <c r="DK464" s="49">
        <v>0</v>
      </c>
      <c r="DL464" s="48">
        <v>0</v>
      </c>
      <c r="DM464" s="49">
        <v>0</v>
      </c>
      <c r="DN464" s="48">
        <v>0</v>
      </c>
      <c r="DO464" s="49">
        <v>0</v>
      </c>
      <c r="DP464" s="50">
        <v>0</v>
      </c>
      <c r="DQ464" s="3"/>
      <c r="DR464" s="34"/>
      <c r="DS464" s="3"/>
      <c r="DT464" s="47">
        <v>0</v>
      </c>
      <c r="DU464" s="48">
        <v>0</v>
      </c>
      <c r="DV464" s="49">
        <v>0</v>
      </c>
      <c r="DW464" s="48">
        <v>0</v>
      </c>
      <c r="DX464" s="49">
        <v>0</v>
      </c>
      <c r="DY464" s="48">
        <v>0</v>
      </c>
      <c r="DZ464" s="49">
        <v>0</v>
      </c>
      <c r="EA464" s="48">
        <v>0</v>
      </c>
      <c r="EB464" s="49">
        <v>0</v>
      </c>
      <c r="EC464" s="48">
        <v>0</v>
      </c>
      <c r="ED464" s="49">
        <v>0</v>
      </c>
      <c r="EE464" s="48">
        <v>0</v>
      </c>
      <c r="EF464" s="49">
        <v>0</v>
      </c>
      <c r="EG464" s="48">
        <v>0</v>
      </c>
      <c r="EH464" s="49">
        <v>0</v>
      </c>
      <c r="EI464" s="48">
        <v>0</v>
      </c>
      <c r="EJ464" s="49">
        <v>0</v>
      </c>
      <c r="EK464" s="48">
        <v>0</v>
      </c>
      <c r="EL464" s="49">
        <v>0</v>
      </c>
      <c r="EM464" s="48">
        <v>0</v>
      </c>
      <c r="EN464" s="49">
        <v>0</v>
      </c>
      <c r="EO464" s="48">
        <v>0</v>
      </c>
      <c r="EP464" s="49">
        <v>0</v>
      </c>
      <c r="EQ464" s="48">
        <v>0</v>
      </c>
      <c r="ER464" s="49">
        <v>0</v>
      </c>
      <c r="ES464" s="48">
        <v>0</v>
      </c>
      <c r="ET464" s="49">
        <v>0</v>
      </c>
      <c r="EU464" s="48">
        <v>0</v>
      </c>
      <c r="EV464" s="49">
        <v>0</v>
      </c>
      <c r="EW464" s="48">
        <v>0</v>
      </c>
      <c r="EX464" s="49">
        <v>0</v>
      </c>
      <c r="EY464" s="48">
        <v>0</v>
      </c>
      <c r="EZ464" s="49">
        <v>0</v>
      </c>
      <c r="FA464" s="48">
        <v>0</v>
      </c>
      <c r="FB464" s="49">
        <v>0</v>
      </c>
      <c r="FC464" s="50">
        <v>0</v>
      </c>
      <c r="FD464" s="3"/>
      <c r="FE464" s="35"/>
      <c r="FF464" s="3"/>
      <c r="FG464" s="36"/>
      <c r="FI464" s="51" t="b">
        <v>1</v>
      </c>
    </row>
    <row r="465" spans="2:165" hidden="1" outlineLevel="1">
      <c r="B465" s="52">
        <v>443</v>
      </c>
      <c r="C465" s="73" t="s">
        <v>48</v>
      </c>
      <c r="E465" s="54">
        <v>0</v>
      </c>
      <c r="F465" s="55">
        <v>0</v>
      </c>
      <c r="G465" s="56">
        <v>0</v>
      </c>
      <c r="H465" s="55">
        <v>0</v>
      </c>
      <c r="I465" s="56">
        <v>0</v>
      </c>
      <c r="J465" s="55">
        <v>0</v>
      </c>
      <c r="K465" s="56">
        <v>0</v>
      </c>
      <c r="L465" s="55">
        <v>0</v>
      </c>
      <c r="M465" s="56">
        <v>0</v>
      </c>
      <c r="N465" s="55">
        <v>0</v>
      </c>
      <c r="O465" s="56">
        <v>0</v>
      </c>
      <c r="P465" s="55">
        <v>0</v>
      </c>
      <c r="Q465" s="56">
        <v>0</v>
      </c>
      <c r="R465" s="55">
        <v>0</v>
      </c>
      <c r="S465" s="56">
        <v>0</v>
      </c>
      <c r="T465" s="55">
        <v>0</v>
      </c>
      <c r="U465" s="56">
        <v>0</v>
      </c>
      <c r="V465" s="55">
        <v>0</v>
      </c>
      <c r="W465" s="56">
        <v>0</v>
      </c>
      <c r="X465" s="55">
        <v>0</v>
      </c>
      <c r="Y465" s="56">
        <v>0</v>
      </c>
      <c r="Z465" s="55">
        <v>0</v>
      </c>
      <c r="AA465" s="56">
        <v>0</v>
      </c>
      <c r="AB465" s="55">
        <v>0</v>
      </c>
      <c r="AC465" s="56">
        <v>0</v>
      </c>
      <c r="AD465" s="55">
        <v>0</v>
      </c>
      <c r="AE465" s="56">
        <v>0</v>
      </c>
      <c r="AF465" s="55">
        <v>0</v>
      </c>
      <c r="AG465" s="56">
        <v>0</v>
      </c>
      <c r="AH465" s="55">
        <v>0</v>
      </c>
      <c r="AI465" s="56">
        <v>0</v>
      </c>
      <c r="AJ465" s="55">
        <v>0</v>
      </c>
      <c r="AK465" s="56">
        <v>0</v>
      </c>
      <c r="AL465" s="55">
        <v>0</v>
      </c>
      <c r="AM465" s="56">
        <v>0</v>
      </c>
      <c r="AN465" s="57">
        <v>0</v>
      </c>
      <c r="AO465" s="3"/>
      <c r="AP465" s="21"/>
      <c r="AQ465" s="3"/>
      <c r="AR465" s="54">
        <v>0</v>
      </c>
      <c r="AS465" s="55">
        <v>0</v>
      </c>
      <c r="AT465" s="56">
        <v>0</v>
      </c>
      <c r="AU465" s="55">
        <v>0</v>
      </c>
      <c r="AV465" s="56">
        <v>0</v>
      </c>
      <c r="AW465" s="55">
        <v>0</v>
      </c>
      <c r="AX465" s="56">
        <v>0</v>
      </c>
      <c r="AY465" s="55">
        <v>0</v>
      </c>
      <c r="AZ465" s="56">
        <v>0</v>
      </c>
      <c r="BA465" s="55">
        <v>0</v>
      </c>
      <c r="BB465" s="56">
        <v>0</v>
      </c>
      <c r="BC465" s="55">
        <v>0</v>
      </c>
      <c r="BD465" s="56">
        <v>0</v>
      </c>
      <c r="BE465" s="55">
        <v>0</v>
      </c>
      <c r="BF465" s="56">
        <v>0</v>
      </c>
      <c r="BG465" s="55">
        <v>0</v>
      </c>
      <c r="BH465" s="56">
        <v>0</v>
      </c>
      <c r="BI465" s="55">
        <v>0</v>
      </c>
      <c r="BJ465" s="56">
        <v>0</v>
      </c>
      <c r="BK465" s="55">
        <v>0</v>
      </c>
      <c r="BL465" s="56">
        <v>0</v>
      </c>
      <c r="BM465" s="55">
        <v>0</v>
      </c>
      <c r="BN465" s="56">
        <v>0</v>
      </c>
      <c r="BO465" s="55">
        <v>0</v>
      </c>
      <c r="BP465" s="56">
        <v>0</v>
      </c>
      <c r="BQ465" s="55">
        <v>0</v>
      </c>
      <c r="BR465" s="56">
        <v>0</v>
      </c>
      <c r="BS465" s="55">
        <v>0</v>
      </c>
      <c r="BT465" s="56">
        <v>0</v>
      </c>
      <c r="BU465" s="55">
        <v>0</v>
      </c>
      <c r="BV465" s="56">
        <v>0</v>
      </c>
      <c r="BW465" s="55">
        <v>0</v>
      </c>
      <c r="BX465" s="56">
        <v>0</v>
      </c>
      <c r="BY465" s="55">
        <v>0</v>
      </c>
      <c r="BZ465" s="56">
        <v>0</v>
      </c>
      <c r="CA465" s="57">
        <v>0</v>
      </c>
      <c r="CB465" s="3"/>
      <c r="CC465" s="32"/>
      <c r="CD465" s="3"/>
      <c r="CE465" s="33"/>
      <c r="CF465" s="3"/>
      <c r="CG465" s="54">
        <v>0</v>
      </c>
      <c r="CH465" s="55">
        <v>0</v>
      </c>
      <c r="CI465" s="56">
        <v>0</v>
      </c>
      <c r="CJ465" s="55">
        <v>0</v>
      </c>
      <c r="CK465" s="56">
        <v>0</v>
      </c>
      <c r="CL465" s="55">
        <v>0</v>
      </c>
      <c r="CM465" s="56">
        <v>0</v>
      </c>
      <c r="CN465" s="55">
        <v>0</v>
      </c>
      <c r="CO465" s="56">
        <v>0</v>
      </c>
      <c r="CP465" s="55">
        <v>0</v>
      </c>
      <c r="CQ465" s="56">
        <v>0</v>
      </c>
      <c r="CR465" s="55">
        <v>0</v>
      </c>
      <c r="CS465" s="56">
        <v>0</v>
      </c>
      <c r="CT465" s="55">
        <v>0</v>
      </c>
      <c r="CU465" s="56">
        <v>0</v>
      </c>
      <c r="CV465" s="55">
        <v>0</v>
      </c>
      <c r="CW465" s="56">
        <v>0</v>
      </c>
      <c r="CX465" s="55">
        <v>0</v>
      </c>
      <c r="CY465" s="56">
        <v>0</v>
      </c>
      <c r="CZ465" s="55">
        <v>0</v>
      </c>
      <c r="DA465" s="56">
        <v>0</v>
      </c>
      <c r="DB465" s="55">
        <v>0</v>
      </c>
      <c r="DC465" s="56">
        <v>0</v>
      </c>
      <c r="DD465" s="55">
        <v>0</v>
      </c>
      <c r="DE465" s="56">
        <v>0</v>
      </c>
      <c r="DF465" s="55">
        <v>0</v>
      </c>
      <c r="DG465" s="56">
        <v>0</v>
      </c>
      <c r="DH465" s="55">
        <v>0</v>
      </c>
      <c r="DI465" s="56">
        <v>0</v>
      </c>
      <c r="DJ465" s="55">
        <v>0</v>
      </c>
      <c r="DK465" s="56">
        <v>0</v>
      </c>
      <c r="DL465" s="55">
        <v>0</v>
      </c>
      <c r="DM465" s="56">
        <v>0</v>
      </c>
      <c r="DN465" s="55">
        <v>0</v>
      </c>
      <c r="DO465" s="56">
        <v>0</v>
      </c>
      <c r="DP465" s="57">
        <v>0</v>
      </c>
      <c r="DQ465" s="3"/>
      <c r="DR465" s="34"/>
      <c r="DS465" s="3"/>
      <c r="DT465" s="54">
        <v>0</v>
      </c>
      <c r="DU465" s="55">
        <v>0</v>
      </c>
      <c r="DV465" s="56">
        <v>0</v>
      </c>
      <c r="DW465" s="55">
        <v>0</v>
      </c>
      <c r="DX465" s="56">
        <v>0</v>
      </c>
      <c r="DY465" s="55">
        <v>0</v>
      </c>
      <c r="DZ465" s="56">
        <v>0</v>
      </c>
      <c r="EA465" s="55">
        <v>0</v>
      </c>
      <c r="EB465" s="56">
        <v>0</v>
      </c>
      <c r="EC465" s="55">
        <v>0</v>
      </c>
      <c r="ED465" s="56">
        <v>0</v>
      </c>
      <c r="EE465" s="55">
        <v>0</v>
      </c>
      <c r="EF465" s="56">
        <v>0</v>
      </c>
      <c r="EG465" s="55">
        <v>0</v>
      </c>
      <c r="EH465" s="56">
        <v>0</v>
      </c>
      <c r="EI465" s="55">
        <v>0</v>
      </c>
      <c r="EJ465" s="56">
        <v>0</v>
      </c>
      <c r="EK465" s="55">
        <v>0</v>
      </c>
      <c r="EL465" s="56">
        <v>0</v>
      </c>
      <c r="EM465" s="55">
        <v>0</v>
      </c>
      <c r="EN465" s="56">
        <v>0</v>
      </c>
      <c r="EO465" s="55">
        <v>0</v>
      </c>
      <c r="EP465" s="56">
        <v>0</v>
      </c>
      <c r="EQ465" s="55">
        <v>0</v>
      </c>
      <c r="ER465" s="56">
        <v>0</v>
      </c>
      <c r="ES465" s="55">
        <v>0</v>
      </c>
      <c r="ET465" s="56">
        <v>0</v>
      </c>
      <c r="EU465" s="55">
        <v>0</v>
      </c>
      <c r="EV465" s="56">
        <v>0</v>
      </c>
      <c r="EW465" s="55">
        <v>0</v>
      </c>
      <c r="EX465" s="56">
        <v>0</v>
      </c>
      <c r="EY465" s="55">
        <v>0</v>
      </c>
      <c r="EZ465" s="56">
        <v>0</v>
      </c>
      <c r="FA465" s="55">
        <v>0</v>
      </c>
      <c r="FB465" s="56">
        <v>0</v>
      </c>
      <c r="FC465" s="57">
        <v>0</v>
      </c>
      <c r="FD465" s="3"/>
      <c r="FE465" s="35"/>
      <c r="FF465" s="3"/>
      <c r="FG465" s="36"/>
      <c r="FI465" s="58" t="b">
        <v>1</v>
      </c>
    </row>
    <row r="466" spans="2:165" hidden="1" outlineLevel="1">
      <c r="B466" s="45">
        <v>444</v>
      </c>
      <c r="C466" s="74" t="s">
        <v>49</v>
      </c>
      <c r="E466" s="47">
        <v>0</v>
      </c>
      <c r="F466" s="48">
        <v>0</v>
      </c>
      <c r="G466" s="49">
        <v>0</v>
      </c>
      <c r="H466" s="48">
        <v>0</v>
      </c>
      <c r="I466" s="49">
        <v>0</v>
      </c>
      <c r="J466" s="48">
        <v>0</v>
      </c>
      <c r="K466" s="49">
        <v>0</v>
      </c>
      <c r="L466" s="48">
        <v>0</v>
      </c>
      <c r="M466" s="49">
        <v>0</v>
      </c>
      <c r="N466" s="48">
        <v>0</v>
      </c>
      <c r="O466" s="49">
        <v>0</v>
      </c>
      <c r="P466" s="48">
        <v>0</v>
      </c>
      <c r="Q466" s="49">
        <v>0</v>
      </c>
      <c r="R466" s="48">
        <v>0</v>
      </c>
      <c r="S466" s="49">
        <v>0</v>
      </c>
      <c r="T466" s="48">
        <v>0</v>
      </c>
      <c r="U466" s="49">
        <v>0</v>
      </c>
      <c r="V466" s="48">
        <v>0</v>
      </c>
      <c r="W466" s="49">
        <v>0</v>
      </c>
      <c r="X466" s="48">
        <v>0</v>
      </c>
      <c r="Y466" s="49">
        <v>0</v>
      </c>
      <c r="Z466" s="48">
        <v>0</v>
      </c>
      <c r="AA466" s="49">
        <v>0</v>
      </c>
      <c r="AB466" s="48">
        <v>0</v>
      </c>
      <c r="AC466" s="49">
        <v>0</v>
      </c>
      <c r="AD466" s="48">
        <v>0</v>
      </c>
      <c r="AE466" s="49">
        <v>0</v>
      </c>
      <c r="AF466" s="48">
        <v>0</v>
      </c>
      <c r="AG466" s="49">
        <v>0</v>
      </c>
      <c r="AH466" s="48">
        <v>0</v>
      </c>
      <c r="AI466" s="49">
        <v>0</v>
      </c>
      <c r="AJ466" s="48">
        <v>0</v>
      </c>
      <c r="AK466" s="49">
        <v>0</v>
      </c>
      <c r="AL466" s="48">
        <v>0</v>
      </c>
      <c r="AM466" s="49">
        <v>0</v>
      </c>
      <c r="AN466" s="50">
        <v>0</v>
      </c>
      <c r="AO466" s="3"/>
      <c r="AP466" s="21"/>
      <c r="AQ466" s="3"/>
      <c r="AR466" s="47">
        <v>0</v>
      </c>
      <c r="AS466" s="48">
        <v>0</v>
      </c>
      <c r="AT466" s="49">
        <v>0</v>
      </c>
      <c r="AU466" s="48">
        <v>0</v>
      </c>
      <c r="AV466" s="49">
        <v>0</v>
      </c>
      <c r="AW466" s="48">
        <v>0</v>
      </c>
      <c r="AX466" s="49">
        <v>0</v>
      </c>
      <c r="AY466" s="48">
        <v>0</v>
      </c>
      <c r="AZ466" s="49">
        <v>0</v>
      </c>
      <c r="BA466" s="48">
        <v>0</v>
      </c>
      <c r="BB466" s="49">
        <v>0</v>
      </c>
      <c r="BC466" s="48">
        <v>0</v>
      </c>
      <c r="BD466" s="49">
        <v>0</v>
      </c>
      <c r="BE466" s="48">
        <v>0</v>
      </c>
      <c r="BF466" s="49">
        <v>0</v>
      </c>
      <c r="BG466" s="48">
        <v>0</v>
      </c>
      <c r="BH466" s="49">
        <v>0</v>
      </c>
      <c r="BI466" s="48">
        <v>0</v>
      </c>
      <c r="BJ466" s="49">
        <v>0</v>
      </c>
      <c r="BK466" s="48">
        <v>0</v>
      </c>
      <c r="BL466" s="49">
        <v>0</v>
      </c>
      <c r="BM466" s="48">
        <v>0</v>
      </c>
      <c r="BN466" s="49">
        <v>0</v>
      </c>
      <c r="BO466" s="48">
        <v>0</v>
      </c>
      <c r="BP466" s="49">
        <v>0</v>
      </c>
      <c r="BQ466" s="48">
        <v>0</v>
      </c>
      <c r="BR466" s="49">
        <v>0</v>
      </c>
      <c r="BS466" s="48">
        <v>0</v>
      </c>
      <c r="BT466" s="49">
        <v>0</v>
      </c>
      <c r="BU466" s="48">
        <v>0</v>
      </c>
      <c r="BV466" s="49">
        <v>0</v>
      </c>
      <c r="BW466" s="48">
        <v>0</v>
      </c>
      <c r="BX466" s="49">
        <v>0</v>
      </c>
      <c r="BY466" s="48">
        <v>0</v>
      </c>
      <c r="BZ466" s="49">
        <v>0</v>
      </c>
      <c r="CA466" s="50">
        <v>0</v>
      </c>
      <c r="CB466" s="3"/>
      <c r="CC466" s="32"/>
      <c r="CD466" s="3"/>
      <c r="CE466" s="33"/>
      <c r="CF466" s="3"/>
      <c r="CG466" s="47">
        <v>0</v>
      </c>
      <c r="CH466" s="48">
        <v>0</v>
      </c>
      <c r="CI466" s="49">
        <v>0</v>
      </c>
      <c r="CJ466" s="48">
        <v>0</v>
      </c>
      <c r="CK466" s="49">
        <v>0</v>
      </c>
      <c r="CL466" s="48">
        <v>0</v>
      </c>
      <c r="CM466" s="49">
        <v>0</v>
      </c>
      <c r="CN466" s="48">
        <v>0</v>
      </c>
      <c r="CO466" s="49">
        <v>0</v>
      </c>
      <c r="CP466" s="48">
        <v>0</v>
      </c>
      <c r="CQ466" s="49">
        <v>0</v>
      </c>
      <c r="CR466" s="48">
        <v>0</v>
      </c>
      <c r="CS466" s="49">
        <v>0</v>
      </c>
      <c r="CT466" s="48">
        <v>0</v>
      </c>
      <c r="CU466" s="49">
        <v>0</v>
      </c>
      <c r="CV466" s="48">
        <v>0</v>
      </c>
      <c r="CW466" s="49">
        <v>0</v>
      </c>
      <c r="CX466" s="48">
        <v>0</v>
      </c>
      <c r="CY466" s="49">
        <v>0</v>
      </c>
      <c r="CZ466" s="48">
        <v>0</v>
      </c>
      <c r="DA466" s="49">
        <v>0</v>
      </c>
      <c r="DB466" s="48">
        <v>0</v>
      </c>
      <c r="DC466" s="49">
        <v>0</v>
      </c>
      <c r="DD466" s="48">
        <v>0</v>
      </c>
      <c r="DE466" s="49">
        <v>0</v>
      </c>
      <c r="DF466" s="48">
        <v>0</v>
      </c>
      <c r="DG466" s="49">
        <v>0</v>
      </c>
      <c r="DH466" s="48">
        <v>0</v>
      </c>
      <c r="DI466" s="49">
        <v>0</v>
      </c>
      <c r="DJ466" s="48">
        <v>0</v>
      </c>
      <c r="DK466" s="49">
        <v>0</v>
      </c>
      <c r="DL466" s="48">
        <v>0</v>
      </c>
      <c r="DM466" s="49">
        <v>0</v>
      </c>
      <c r="DN466" s="48">
        <v>0</v>
      </c>
      <c r="DO466" s="49">
        <v>0</v>
      </c>
      <c r="DP466" s="50">
        <v>0</v>
      </c>
      <c r="DQ466" s="3"/>
      <c r="DR466" s="34"/>
      <c r="DS466" s="3"/>
      <c r="DT466" s="47">
        <v>0</v>
      </c>
      <c r="DU466" s="48">
        <v>0</v>
      </c>
      <c r="DV466" s="49">
        <v>0</v>
      </c>
      <c r="DW466" s="48">
        <v>0</v>
      </c>
      <c r="DX466" s="49">
        <v>0</v>
      </c>
      <c r="DY466" s="48">
        <v>0</v>
      </c>
      <c r="DZ466" s="49">
        <v>0</v>
      </c>
      <c r="EA466" s="48">
        <v>0</v>
      </c>
      <c r="EB466" s="49">
        <v>0</v>
      </c>
      <c r="EC466" s="48">
        <v>0</v>
      </c>
      <c r="ED466" s="49">
        <v>0</v>
      </c>
      <c r="EE466" s="48">
        <v>0</v>
      </c>
      <c r="EF466" s="49">
        <v>0</v>
      </c>
      <c r="EG466" s="48">
        <v>0</v>
      </c>
      <c r="EH466" s="49">
        <v>0</v>
      </c>
      <c r="EI466" s="48">
        <v>0</v>
      </c>
      <c r="EJ466" s="49">
        <v>0</v>
      </c>
      <c r="EK466" s="48">
        <v>0</v>
      </c>
      <c r="EL466" s="49">
        <v>0</v>
      </c>
      <c r="EM466" s="48">
        <v>0</v>
      </c>
      <c r="EN466" s="49">
        <v>0</v>
      </c>
      <c r="EO466" s="48">
        <v>0</v>
      </c>
      <c r="EP466" s="49">
        <v>0</v>
      </c>
      <c r="EQ466" s="48">
        <v>0</v>
      </c>
      <c r="ER466" s="49">
        <v>0</v>
      </c>
      <c r="ES466" s="48">
        <v>0</v>
      </c>
      <c r="ET466" s="49">
        <v>0</v>
      </c>
      <c r="EU466" s="48">
        <v>0</v>
      </c>
      <c r="EV466" s="49">
        <v>0</v>
      </c>
      <c r="EW466" s="48">
        <v>0</v>
      </c>
      <c r="EX466" s="49">
        <v>0</v>
      </c>
      <c r="EY466" s="48">
        <v>0</v>
      </c>
      <c r="EZ466" s="49">
        <v>0</v>
      </c>
      <c r="FA466" s="48">
        <v>0</v>
      </c>
      <c r="FB466" s="49">
        <v>0</v>
      </c>
      <c r="FC466" s="50">
        <v>0</v>
      </c>
      <c r="FD466" s="3"/>
      <c r="FE466" s="35"/>
      <c r="FF466" s="3"/>
      <c r="FG466" s="36"/>
      <c r="FI466" s="51" t="b">
        <v>1</v>
      </c>
    </row>
    <row r="467" spans="2:165" hidden="1" outlineLevel="1">
      <c r="B467" s="52">
        <v>445</v>
      </c>
      <c r="C467" s="73" t="s">
        <v>50</v>
      </c>
      <c r="E467" s="54">
        <v>0</v>
      </c>
      <c r="F467" s="55">
        <v>0</v>
      </c>
      <c r="G467" s="56">
        <v>0</v>
      </c>
      <c r="H467" s="55">
        <v>0</v>
      </c>
      <c r="I467" s="56">
        <v>0</v>
      </c>
      <c r="J467" s="55">
        <v>0</v>
      </c>
      <c r="K467" s="56">
        <v>0</v>
      </c>
      <c r="L467" s="55">
        <v>0</v>
      </c>
      <c r="M467" s="56">
        <v>0</v>
      </c>
      <c r="N467" s="55">
        <v>0</v>
      </c>
      <c r="O467" s="56">
        <v>0</v>
      </c>
      <c r="P467" s="55">
        <v>0</v>
      </c>
      <c r="Q467" s="56">
        <v>0</v>
      </c>
      <c r="R467" s="55">
        <v>0</v>
      </c>
      <c r="S467" s="56">
        <v>0</v>
      </c>
      <c r="T467" s="55">
        <v>0</v>
      </c>
      <c r="U467" s="56">
        <v>0</v>
      </c>
      <c r="V467" s="55">
        <v>0</v>
      </c>
      <c r="W467" s="56">
        <v>0</v>
      </c>
      <c r="X467" s="55">
        <v>0</v>
      </c>
      <c r="Y467" s="56">
        <v>0</v>
      </c>
      <c r="Z467" s="55">
        <v>0</v>
      </c>
      <c r="AA467" s="56">
        <v>0</v>
      </c>
      <c r="AB467" s="55">
        <v>0</v>
      </c>
      <c r="AC467" s="56">
        <v>0</v>
      </c>
      <c r="AD467" s="55">
        <v>0</v>
      </c>
      <c r="AE467" s="56">
        <v>0</v>
      </c>
      <c r="AF467" s="55">
        <v>0</v>
      </c>
      <c r="AG467" s="56">
        <v>0</v>
      </c>
      <c r="AH467" s="55">
        <v>0</v>
      </c>
      <c r="AI467" s="56">
        <v>0</v>
      </c>
      <c r="AJ467" s="55">
        <v>0</v>
      </c>
      <c r="AK467" s="56">
        <v>0</v>
      </c>
      <c r="AL467" s="55">
        <v>0</v>
      </c>
      <c r="AM467" s="56">
        <v>0</v>
      </c>
      <c r="AN467" s="57">
        <v>0</v>
      </c>
      <c r="AO467" s="3"/>
      <c r="AP467" s="21"/>
      <c r="AQ467" s="3"/>
      <c r="AR467" s="54">
        <v>0</v>
      </c>
      <c r="AS467" s="55">
        <v>0</v>
      </c>
      <c r="AT467" s="56">
        <v>0</v>
      </c>
      <c r="AU467" s="55">
        <v>0</v>
      </c>
      <c r="AV467" s="56">
        <v>0</v>
      </c>
      <c r="AW467" s="55">
        <v>0</v>
      </c>
      <c r="AX467" s="56">
        <v>0</v>
      </c>
      <c r="AY467" s="55">
        <v>0</v>
      </c>
      <c r="AZ467" s="56">
        <v>0</v>
      </c>
      <c r="BA467" s="55">
        <v>0</v>
      </c>
      <c r="BB467" s="56">
        <v>0</v>
      </c>
      <c r="BC467" s="55">
        <v>0</v>
      </c>
      <c r="BD467" s="56">
        <v>0</v>
      </c>
      <c r="BE467" s="55">
        <v>0</v>
      </c>
      <c r="BF467" s="56">
        <v>0</v>
      </c>
      <c r="BG467" s="55">
        <v>0</v>
      </c>
      <c r="BH467" s="56">
        <v>0</v>
      </c>
      <c r="BI467" s="55">
        <v>0</v>
      </c>
      <c r="BJ467" s="56">
        <v>0</v>
      </c>
      <c r="BK467" s="55">
        <v>0</v>
      </c>
      <c r="BL467" s="56">
        <v>0</v>
      </c>
      <c r="BM467" s="55">
        <v>0</v>
      </c>
      <c r="BN467" s="56">
        <v>0</v>
      </c>
      <c r="BO467" s="55">
        <v>0</v>
      </c>
      <c r="BP467" s="56">
        <v>0</v>
      </c>
      <c r="BQ467" s="55">
        <v>0</v>
      </c>
      <c r="BR467" s="56">
        <v>0</v>
      </c>
      <c r="BS467" s="55">
        <v>0</v>
      </c>
      <c r="BT467" s="56">
        <v>0</v>
      </c>
      <c r="BU467" s="55">
        <v>0</v>
      </c>
      <c r="BV467" s="56">
        <v>0</v>
      </c>
      <c r="BW467" s="55">
        <v>0</v>
      </c>
      <c r="BX467" s="56">
        <v>0</v>
      </c>
      <c r="BY467" s="55">
        <v>0</v>
      </c>
      <c r="BZ467" s="56">
        <v>0</v>
      </c>
      <c r="CA467" s="57">
        <v>0</v>
      </c>
      <c r="CB467" s="3"/>
      <c r="CC467" s="32"/>
      <c r="CD467" s="3"/>
      <c r="CE467" s="33"/>
      <c r="CF467" s="3"/>
      <c r="CG467" s="54">
        <v>0</v>
      </c>
      <c r="CH467" s="55">
        <v>0</v>
      </c>
      <c r="CI467" s="56">
        <v>0</v>
      </c>
      <c r="CJ467" s="55">
        <v>0</v>
      </c>
      <c r="CK467" s="56">
        <v>0</v>
      </c>
      <c r="CL467" s="55">
        <v>0</v>
      </c>
      <c r="CM467" s="56">
        <v>0</v>
      </c>
      <c r="CN467" s="55">
        <v>0</v>
      </c>
      <c r="CO467" s="56">
        <v>0</v>
      </c>
      <c r="CP467" s="55">
        <v>0</v>
      </c>
      <c r="CQ467" s="56">
        <v>0</v>
      </c>
      <c r="CR467" s="55">
        <v>0</v>
      </c>
      <c r="CS467" s="56">
        <v>0</v>
      </c>
      <c r="CT467" s="55">
        <v>0</v>
      </c>
      <c r="CU467" s="56">
        <v>0</v>
      </c>
      <c r="CV467" s="55">
        <v>0</v>
      </c>
      <c r="CW467" s="56">
        <v>0</v>
      </c>
      <c r="CX467" s="55">
        <v>0</v>
      </c>
      <c r="CY467" s="56">
        <v>0</v>
      </c>
      <c r="CZ467" s="55">
        <v>0</v>
      </c>
      <c r="DA467" s="56">
        <v>0</v>
      </c>
      <c r="DB467" s="55">
        <v>0</v>
      </c>
      <c r="DC467" s="56">
        <v>0</v>
      </c>
      <c r="DD467" s="55">
        <v>0</v>
      </c>
      <c r="DE467" s="56">
        <v>0</v>
      </c>
      <c r="DF467" s="55">
        <v>0</v>
      </c>
      <c r="DG467" s="56">
        <v>0</v>
      </c>
      <c r="DH467" s="55">
        <v>0</v>
      </c>
      <c r="DI467" s="56">
        <v>0</v>
      </c>
      <c r="DJ467" s="55">
        <v>0</v>
      </c>
      <c r="DK467" s="56">
        <v>0</v>
      </c>
      <c r="DL467" s="55">
        <v>0</v>
      </c>
      <c r="DM467" s="56">
        <v>0</v>
      </c>
      <c r="DN467" s="55">
        <v>0</v>
      </c>
      <c r="DO467" s="56">
        <v>0</v>
      </c>
      <c r="DP467" s="57">
        <v>0</v>
      </c>
      <c r="DQ467" s="3"/>
      <c r="DR467" s="34"/>
      <c r="DS467" s="3"/>
      <c r="DT467" s="54">
        <v>0</v>
      </c>
      <c r="DU467" s="55">
        <v>0</v>
      </c>
      <c r="DV467" s="56">
        <v>0</v>
      </c>
      <c r="DW467" s="55">
        <v>0</v>
      </c>
      <c r="DX467" s="56">
        <v>0</v>
      </c>
      <c r="DY467" s="55">
        <v>0</v>
      </c>
      <c r="DZ467" s="56">
        <v>0</v>
      </c>
      <c r="EA467" s="55">
        <v>0</v>
      </c>
      <c r="EB467" s="56">
        <v>0</v>
      </c>
      <c r="EC467" s="55">
        <v>0</v>
      </c>
      <c r="ED467" s="56">
        <v>0</v>
      </c>
      <c r="EE467" s="55">
        <v>0</v>
      </c>
      <c r="EF467" s="56">
        <v>0</v>
      </c>
      <c r="EG467" s="55">
        <v>0</v>
      </c>
      <c r="EH467" s="56">
        <v>0</v>
      </c>
      <c r="EI467" s="55">
        <v>0</v>
      </c>
      <c r="EJ467" s="56">
        <v>0</v>
      </c>
      <c r="EK467" s="55">
        <v>0</v>
      </c>
      <c r="EL467" s="56">
        <v>0</v>
      </c>
      <c r="EM467" s="55">
        <v>0</v>
      </c>
      <c r="EN467" s="56">
        <v>0</v>
      </c>
      <c r="EO467" s="55">
        <v>0</v>
      </c>
      <c r="EP467" s="56">
        <v>0</v>
      </c>
      <c r="EQ467" s="55">
        <v>0</v>
      </c>
      <c r="ER467" s="56">
        <v>0</v>
      </c>
      <c r="ES467" s="55">
        <v>0</v>
      </c>
      <c r="ET467" s="56">
        <v>0</v>
      </c>
      <c r="EU467" s="55">
        <v>0</v>
      </c>
      <c r="EV467" s="56">
        <v>0</v>
      </c>
      <c r="EW467" s="55">
        <v>0</v>
      </c>
      <c r="EX467" s="56">
        <v>0</v>
      </c>
      <c r="EY467" s="55">
        <v>0</v>
      </c>
      <c r="EZ467" s="56">
        <v>0</v>
      </c>
      <c r="FA467" s="55">
        <v>0</v>
      </c>
      <c r="FB467" s="56">
        <v>0</v>
      </c>
      <c r="FC467" s="57">
        <v>0</v>
      </c>
      <c r="FD467" s="3"/>
      <c r="FE467" s="35"/>
      <c r="FF467" s="3"/>
      <c r="FG467" s="36"/>
      <c r="FI467" s="58" t="b">
        <v>1</v>
      </c>
    </row>
    <row r="468" spans="2:165" hidden="1" outlineLevel="1">
      <c r="B468" s="45">
        <v>446</v>
      </c>
      <c r="C468" s="74" t="s">
        <v>51</v>
      </c>
      <c r="E468" s="47">
        <v>0</v>
      </c>
      <c r="F468" s="48">
        <v>0</v>
      </c>
      <c r="G468" s="49">
        <v>0</v>
      </c>
      <c r="H468" s="48">
        <v>0</v>
      </c>
      <c r="I468" s="49">
        <v>0</v>
      </c>
      <c r="J468" s="48">
        <v>0</v>
      </c>
      <c r="K468" s="49">
        <v>0</v>
      </c>
      <c r="L468" s="48">
        <v>0</v>
      </c>
      <c r="M468" s="49">
        <v>0</v>
      </c>
      <c r="N468" s="48">
        <v>0</v>
      </c>
      <c r="O468" s="49">
        <v>0</v>
      </c>
      <c r="P468" s="48">
        <v>0</v>
      </c>
      <c r="Q468" s="49">
        <v>0</v>
      </c>
      <c r="R468" s="48">
        <v>0</v>
      </c>
      <c r="S468" s="49">
        <v>0</v>
      </c>
      <c r="T468" s="48">
        <v>0</v>
      </c>
      <c r="U468" s="49">
        <v>0</v>
      </c>
      <c r="V468" s="48">
        <v>0</v>
      </c>
      <c r="W468" s="49">
        <v>0</v>
      </c>
      <c r="X468" s="48">
        <v>0</v>
      </c>
      <c r="Y468" s="49">
        <v>0</v>
      </c>
      <c r="Z468" s="48">
        <v>0</v>
      </c>
      <c r="AA468" s="49">
        <v>0</v>
      </c>
      <c r="AB468" s="48">
        <v>0</v>
      </c>
      <c r="AC468" s="49">
        <v>0</v>
      </c>
      <c r="AD468" s="48">
        <v>0</v>
      </c>
      <c r="AE468" s="49">
        <v>0</v>
      </c>
      <c r="AF468" s="48">
        <v>0</v>
      </c>
      <c r="AG468" s="49">
        <v>0</v>
      </c>
      <c r="AH468" s="48">
        <v>0</v>
      </c>
      <c r="AI468" s="49">
        <v>0</v>
      </c>
      <c r="AJ468" s="48">
        <v>0</v>
      </c>
      <c r="AK468" s="49">
        <v>0</v>
      </c>
      <c r="AL468" s="48">
        <v>0</v>
      </c>
      <c r="AM468" s="49">
        <v>0</v>
      </c>
      <c r="AN468" s="50">
        <v>0</v>
      </c>
      <c r="AO468" s="3"/>
      <c r="AP468" s="21"/>
      <c r="AQ468" s="3"/>
      <c r="AR468" s="47">
        <v>0</v>
      </c>
      <c r="AS468" s="48">
        <v>0</v>
      </c>
      <c r="AT468" s="49">
        <v>0</v>
      </c>
      <c r="AU468" s="48">
        <v>0</v>
      </c>
      <c r="AV468" s="49">
        <v>0</v>
      </c>
      <c r="AW468" s="48">
        <v>0</v>
      </c>
      <c r="AX468" s="49">
        <v>0</v>
      </c>
      <c r="AY468" s="48">
        <v>0</v>
      </c>
      <c r="AZ468" s="49">
        <v>0</v>
      </c>
      <c r="BA468" s="48">
        <v>0</v>
      </c>
      <c r="BB468" s="49">
        <v>0</v>
      </c>
      <c r="BC468" s="48">
        <v>0</v>
      </c>
      <c r="BD468" s="49">
        <v>0</v>
      </c>
      <c r="BE468" s="48">
        <v>0</v>
      </c>
      <c r="BF468" s="49">
        <v>0</v>
      </c>
      <c r="BG468" s="48">
        <v>0</v>
      </c>
      <c r="BH468" s="49">
        <v>0</v>
      </c>
      <c r="BI468" s="48">
        <v>0</v>
      </c>
      <c r="BJ468" s="49">
        <v>0</v>
      </c>
      <c r="BK468" s="48">
        <v>0</v>
      </c>
      <c r="BL468" s="49">
        <v>0</v>
      </c>
      <c r="BM468" s="48">
        <v>0</v>
      </c>
      <c r="BN468" s="49">
        <v>0</v>
      </c>
      <c r="BO468" s="48">
        <v>0</v>
      </c>
      <c r="BP468" s="49">
        <v>0</v>
      </c>
      <c r="BQ468" s="48">
        <v>0</v>
      </c>
      <c r="BR468" s="49">
        <v>0</v>
      </c>
      <c r="BS468" s="48">
        <v>0</v>
      </c>
      <c r="BT468" s="49">
        <v>0</v>
      </c>
      <c r="BU468" s="48">
        <v>0</v>
      </c>
      <c r="BV468" s="49">
        <v>0</v>
      </c>
      <c r="BW468" s="48">
        <v>0</v>
      </c>
      <c r="BX468" s="49">
        <v>0</v>
      </c>
      <c r="BY468" s="48">
        <v>0</v>
      </c>
      <c r="BZ468" s="49">
        <v>0</v>
      </c>
      <c r="CA468" s="50">
        <v>0</v>
      </c>
      <c r="CB468" s="3"/>
      <c r="CC468" s="32"/>
      <c r="CD468" s="3"/>
      <c r="CE468" s="33"/>
      <c r="CF468" s="3"/>
      <c r="CG468" s="47">
        <v>0</v>
      </c>
      <c r="CH468" s="48">
        <v>0</v>
      </c>
      <c r="CI468" s="49">
        <v>0</v>
      </c>
      <c r="CJ468" s="48">
        <v>0</v>
      </c>
      <c r="CK468" s="49">
        <v>0</v>
      </c>
      <c r="CL468" s="48">
        <v>0</v>
      </c>
      <c r="CM468" s="49">
        <v>0</v>
      </c>
      <c r="CN468" s="48">
        <v>0</v>
      </c>
      <c r="CO468" s="49">
        <v>0</v>
      </c>
      <c r="CP468" s="48">
        <v>0</v>
      </c>
      <c r="CQ468" s="49">
        <v>0</v>
      </c>
      <c r="CR468" s="48">
        <v>0</v>
      </c>
      <c r="CS468" s="49">
        <v>0</v>
      </c>
      <c r="CT468" s="48">
        <v>0</v>
      </c>
      <c r="CU468" s="49">
        <v>0</v>
      </c>
      <c r="CV468" s="48">
        <v>0</v>
      </c>
      <c r="CW468" s="49">
        <v>0</v>
      </c>
      <c r="CX468" s="48">
        <v>0</v>
      </c>
      <c r="CY468" s="49">
        <v>0</v>
      </c>
      <c r="CZ468" s="48">
        <v>0</v>
      </c>
      <c r="DA468" s="49">
        <v>0</v>
      </c>
      <c r="DB468" s="48">
        <v>0</v>
      </c>
      <c r="DC468" s="49">
        <v>0</v>
      </c>
      <c r="DD468" s="48">
        <v>0</v>
      </c>
      <c r="DE468" s="49">
        <v>0</v>
      </c>
      <c r="DF468" s="48">
        <v>0</v>
      </c>
      <c r="DG468" s="49">
        <v>0</v>
      </c>
      <c r="DH468" s="48">
        <v>0</v>
      </c>
      <c r="DI468" s="49">
        <v>0</v>
      </c>
      <c r="DJ468" s="48">
        <v>0</v>
      </c>
      <c r="DK468" s="49">
        <v>0</v>
      </c>
      <c r="DL468" s="48">
        <v>0</v>
      </c>
      <c r="DM468" s="49">
        <v>0</v>
      </c>
      <c r="DN468" s="48">
        <v>0</v>
      </c>
      <c r="DO468" s="49">
        <v>0</v>
      </c>
      <c r="DP468" s="50">
        <v>0</v>
      </c>
      <c r="DQ468" s="3"/>
      <c r="DR468" s="34"/>
      <c r="DS468" s="3"/>
      <c r="DT468" s="47">
        <v>0</v>
      </c>
      <c r="DU468" s="48">
        <v>0</v>
      </c>
      <c r="DV468" s="49">
        <v>0</v>
      </c>
      <c r="DW468" s="48">
        <v>0</v>
      </c>
      <c r="DX468" s="49">
        <v>0</v>
      </c>
      <c r="DY468" s="48">
        <v>0</v>
      </c>
      <c r="DZ468" s="49">
        <v>0</v>
      </c>
      <c r="EA468" s="48">
        <v>0</v>
      </c>
      <c r="EB468" s="49">
        <v>0</v>
      </c>
      <c r="EC468" s="48">
        <v>0</v>
      </c>
      <c r="ED468" s="49">
        <v>0</v>
      </c>
      <c r="EE468" s="48">
        <v>0</v>
      </c>
      <c r="EF468" s="49">
        <v>0</v>
      </c>
      <c r="EG468" s="48">
        <v>0</v>
      </c>
      <c r="EH468" s="49">
        <v>0</v>
      </c>
      <c r="EI468" s="48">
        <v>0</v>
      </c>
      <c r="EJ468" s="49">
        <v>0</v>
      </c>
      <c r="EK468" s="48">
        <v>0</v>
      </c>
      <c r="EL468" s="49">
        <v>0</v>
      </c>
      <c r="EM468" s="48">
        <v>0</v>
      </c>
      <c r="EN468" s="49">
        <v>0</v>
      </c>
      <c r="EO468" s="48">
        <v>0</v>
      </c>
      <c r="EP468" s="49">
        <v>0</v>
      </c>
      <c r="EQ468" s="48">
        <v>0</v>
      </c>
      <c r="ER468" s="49">
        <v>0</v>
      </c>
      <c r="ES468" s="48">
        <v>0</v>
      </c>
      <c r="ET468" s="49">
        <v>0</v>
      </c>
      <c r="EU468" s="48">
        <v>0</v>
      </c>
      <c r="EV468" s="49">
        <v>0</v>
      </c>
      <c r="EW468" s="48">
        <v>0</v>
      </c>
      <c r="EX468" s="49">
        <v>0</v>
      </c>
      <c r="EY468" s="48">
        <v>0</v>
      </c>
      <c r="EZ468" s="49">
        <v>0</v>
      </c>
      <c r="FA468" s="48">
        <v>0</v>
      </c>
      <c r="FB468" s="49">
        <v>0</v>
      </c>
      <c r="FC468" s="50">
        <v>0</v>
      </c>
      <c r="FD468" s="3"/>
      <c r="FE468" s="35"/>
      <c r="FF468" s="3"/>
      <c r="FG468" s="36"/>
      <c r="FI468" s="51" t="b">
        <v>1</v>
      </c>
    </row>
    <row r="469" spans="2:165" hidden="1" outlineLevel="1">
      <c r="B469" s="52">
        <v>447</v>
      </c>
      <c r="C469" s="73" t="s">
        <v>52</v>
      </c>
      <c r="E469" s="54">
        <v>0</v>
      </c>
      <c r="F469" s="55">
        <v>0</v>
      </c>
      <c r="G469" s="56">
        <v>0</v>
      </c>
      <c r="H469" s="55">
        <v>0</v>
      </c>
      <c r="I469" s="56">
        <v>0</v>
      </c>
      <c r="J469" s="55">
        <v>0</v>
      </c>
      <c r="K469" s="56">
        <v>0</v>
      </c>
      <c r="L469" s="55">
        <v>0</v>
      </c>
      <c r="M469" s="56">
        <v>0</v>
      </c>
      <c r="N469" s="55">
        <v>0</v>
      </c>
      <c r="O469" s="56">
        <v>0</v>
      </c>
      <c r="P469" s="55">
        <v>0</v>
      </c>
      <c r="Q469" s="56">
        <v>0</v>
      </c>
      <c r="R469" s="55">
        <v>0</v>
      </c>
      <c r="S469" s="56">
        <v>0</v>
      </c>
      <c r="T469" s="55">
        <v>0</v>
      </c>
      <c r="U469" s="56">
        <v>0</v>
      </c>
      <c r="V469" s="55">
        <v>0</v>
      </c>
      <c r="W469" s="56">
        <v>0</v>
      </c>
      <c r="X469" s="55">
        <v>0</v>
      </c>
      <c r="Y469" s="56">
        <v>0</v>
      </c>
      <c r="Z469" s="55">
        <v>0</v>
      </c>
      <c r="AA469" s="56">
        <v>0</v>
      </c>
      <c r="AB469" s="55">
        <v>0</v>
      </c>
      <c r="AC469" s="56">
        <v>0</v>
      </c>
      <c r="AD469" s="55">
        <v>0</v>
      </c>
      <c r="AE469" s="56">
        <v>0</v>
      </c>
      <c r="AF469" s="55">
        <v>0</v>
      </c>
      <c r="AG469" s="56">
        <v>0</v>
      </c>
      <c r="AH469" s="55">
        <v>0</v>
      </c>
      <c r="AI469" s="56">
        <v>0</v>
      </c>
      <c r="AJ469" s="55">
        <v>0</v>
      </c>
      <c r="AK469" s="56">
        <v>0</v>
      </c>
      <c r="AL469" s="55">
        <v>0</v>
      </c>
      <c r="AM469" s="56">
        <v>0</v>
      </c>
      <c r="AN469" s="57">
        <v>0</v>
      </c>
      <c r="AO469" s="3"/>
      <c r="AP469" s="21"/>
      <c r="AQ469" s="3"/>
      <c r="AR469" s="54">
        <v>0</v>
      </c>
      <c r="AS469" s="55">
        <v>0</v>
      </c>
      <c r="AT469" s="56">
        <v>0</v>
      </c>
      <c r="AU469" s="55">
        <v>0</v>
      </c>
      <c r="AV469" s="56">
        <v>0</v>
      </c>
      <c r="AW469" s="55">
        <v>0</v>
      </c>
      <c r="AX469" s="56">
        <v>0</v>
      </c>
      <c r="AY469" s="55">
        <v>0</v>
      </c>
      <c r="AZ469" s="56">
        <v>0</v>
      </c>
      <c r="BA469" s="55">
        <v>0</v>
      </c>
      <c r="BB469" s="56">
        <v>0</v>
      </c>
      <c r="BC469" s="55">
        <v>0</v>
      </c>
      <c r="BD469" s="56">
        <v>0</v>
      </c>
      <c r="BE469" s="55">
        <v>0</v>
      </c>
      <c r="BF469" s="56">
        <v>0</v>
      </c>
      <c r="BG469" s="55">
        <v>0</v>
      </c>
      <c r="BH469" s="56">
        <v>0</v>
      </c>
      <c r="BI469" s="55">
        <v>0</v>
      </c>
      <c r="BJ469" s="56">
        <v>0</v>
      </c>
      <c r="BK469" s="55">
        <v>0</v>
      </c>
      <c r="BL469" s="56">
        <v>0</v>
      </c>
      <c r="BM469" s="55">
        <v>0</v>
      </c>
      <c r="BN469" s="56">
        <v>0</v>
      </c>
      <c r="BO469" s="55">
        <v>0</v>
      </c>
      <c r="BP469" s="56">
        <v>0</v>
      </c>
      <c r="BQ469" s="55">
        <v>0</v>
      </c>
      <c r="BR469" s="56">
        <v>0</v>
      </c>
      <c r="BS469" s="55">
        <v>0</v>
      </c>
      <c r="BT469" s="56">
        <v>0</v>
      </c>
      <c r="BU469" s="55">
        <v>0</v>
      </c>
      <c r="BV469" s="56">
        <v>0</v>
      </c>
      <c r="BW469" s="55">
        <v>0</v>
      </c>
      <c r="BX469" s="56">
        <v>0</v>
      </c>
      <c r="BY469" s="55">
        <v>0</v>
      </c>
      <c r="BZ469" s="56">
        <v>0</v>
      </c>
      <c r="CA469" s="57">
        <v>0</v>
      </c>
      <c r="CB469" s="3"/>
      <c r="CC469" s="32"/>
      <c r="CD469" s="3"/>
      <c r="CE469" s="33"/>
      <c r="CF469" s="3"/>
      <c r="CG469" s="54">
        <v>0</v>
      </c>
      <c r="CH469" s="55">
        <v>0</v>
      </c>
      <c r="CI469" s="56">
        <v>0</v>
      </c>
      <c r="CJ469" s="55">
        <v>0</v>
      </c>
      <c r="CK469" s="56">
        <v>0</v>
      </c>
      <c r="CL469" s="55">
        <v>0</v>
      </c>
      <c r="CM469" s="56">
        <v>0</v>
      </c>
      <c r="CN469" s="55">
        <v>0</v>
      </c>
      <c r="CO469" s="56">
        <v>0</v>
      </c>
      <c r="CP469" s="55">
        <v>0</v>
      </c>
      <c r="CQ469" s="56">
        <v>0</v>
      </c>
      <c r="CR469" s="55">
        <v>0</v>
      </c>
      <c r="CS469" s="56">
        <v>0</v>
      </c>
      <c r="CT469" s="55">
        <v>0</v>
      </c>
      <c r="CU469" s="56">
        <v>0</v>
      </c>
      <c r="CV469" s="55">
        <v>0</v>
      </c>
      <c r="CW469" s="56">
        <v>0</v>
      </c>
      <c r="CX469" s="55">
        <v>0</v>
      </c>
      <c r="CY469" s="56">
        <v>0</v>
      </c>
      <c r="CZ469" s="55">
        <v>0</v>
      </c>
      <c r="DA469" s="56">
        <v>0</v>
      </c>
      <c r="DB469" s="55">
        <v>0</v>
      </c>
      <c r="DC469" s="56">
        <v>0</v>
      </c>
      <c r="DD469" s="55">
        <v>0</v>
      </c>
      <c r="DE469" s="56">
        <v>0</v>
      </c>
      <c r="DF469" s="55">
        <v>0</v>
      </c>
      <c r="DG469" s="56">
        <v>0</v>
      </c>
      <c r="DH469" s="55">
        <v>0</v>
      </c>
      <c r="DI469" s="56">
        <v>0</v>
      </c>
      <c r="DJ469" s="55">
        <v>0</v>
      </c>
      <c r="DK469" s="56">
        <v>0</v>
      </c>
      <c r="DL469" s="55">
        <v>0</v>
      </c>
      <c r="DM469" s="56">
        <v>0</v>
      </c>
      <c r="DN469" s="55">
        <v>0</v>
      </c>
      <c r="DO469" s="56">
        <v>0</v>
      </c>
      <c r="DP469" s="57">
        <v>0</v>
      </c>
      <c r="DQ469" s="3"/>
      <c r="DR469" s="34"/>
      <c r="DS469" s="3"/>
      <c r="DT469" s="54">
        <v>0</v>
      </c>
      <c r="DU469" s="55">
        <v>0</v>
      </c>
      <c r="DV469" s="56">
        <v>0</v>
      </c>
      <c r="DW469" s="55">
        <v>0</v>
      </c>
      <c r="DX469" s="56">
        <v>0</v>
      </c>
      <c r="DY469" s="55">
        <v>0</v>
      </c>
      <c r="DZ469" s="56">
        <v>0</v>
      </c>
      <c r="EA469" s="55">
        <v>0</v>
      </c>
      <c r="EB469" s="56">
        <v>0</v>
      </c>
      <c r="EC469" s="55">
        <v>0</v>
      </c>
      <c r="ED469" s="56">
        <v>0</v>
      </c>
      <c r="EE469" s="55">
        <v>0</v>
      </c>
      <c r="EF469" s="56">
        <v>0</v>
      </c>
      <c r="EG469" s="55">
        <v>0</v>
      </c>
      <c r="EH469" s="56">
        <v>0</v>
      </c>
      <c r="EI469" s="55">
        <v>0</v>
      </c>
      <c r="EJ469" s="56">
        <v>0</v>
      </c>
      <c r="EK469" s="55">
        <v>0</v>
      </c>
      <c r="EL469" s="56">
        <v>0</v>
      </c>
      <c r="EM469" s="55">
        <v>0</v>
      </c>
      <c r="EN469" s="56">
        <v>0</v>
      </c>
      <c r="EO469" s="55">
        <v>0</v>
      </c>
      <c r="EP469" s="56">
        <v>0</v>
      </c>
      <c r="EQ469" s="55">
        <v>0</v>
      </c>
      <c r="ER469" s="56">
        <v>0</v>
      </c>
      <c r="ES469" s="55">
        <v>0</v>
      </c>
      <c r="ET469" s="56">
        <v>0</v>
      </c>
      <c r="EU469" s="55">
        <v>0</v>
      </c>
      <c r="EV469" s="56">
        <v>0</v>
      </c>
      <c r="EW469" s="55">
        <v>0</v>
      </c>
      <c r="EX469" s="56">
        <v>0</v>
      </c>
      <c r="EY469" s="55">
        <v>0</v>
      </c>
      <c r="EZ469" s="56">
        <v>0</v>
      </c>
      <c r="FA469" s="55">
        <v>0</v>
      </c>
      <c r="FB469" s="56">
        <v>0</v>
      </c>
      <c r="FC469" s="57">
        <v>0</v>
      </c>
      <c r="FD469" s="3"/>
      <c r="FE469" s="35"/>
      <c r="FF469" s="3"/>
      <c r="FG469" s="36"/>
      <c r="FI469" s="58" t="b">
        <v>1</v>
      </c>
    </row>
    <row r="470" spans="2:165" hidden="1" outlineLevel="1">
      <c r="B470" s="45">
        <v>448</v>
      </c>
      <c r="C470" s="74" t="s">
        <v>53</v>
      </c>
      <c r="E470" s="47">
        <v>0</v>
      </c>
      <c r="F470" s="48">
        <v>0</v>
      </c>
      <c r="G470" s="49">
        <v>0</v>
      </c>
      <c r="H470" s="48">
        <v>0</v>
      </c>
      <c r="I470" s="49">
        <v>0</v>
      </c>
      <c r="J470" s="48">
        <v>0</v>
      </c>
      <c r="K470" s="49">
        <v>0</v>
      </c>
      <c r="L470" s="48">
        <v>0</v>
      </c>
      <c r="M470" s="49">
        <v>0</v>
      </c>
      <c r="N470" s="48">
        <v>0</v>
      </c>
      <c r="O470" s="49">
        <v>0</v>
      </c>
      <c r="P470" s="48">
        <v>0</v>
      </c>
      <c r="Q470" s="49">
        <v>0</v>
      </c>
      <c r="R470" s="48">
        <v>0</v>
      </c>
      <c r="S470" s="49">
        <v>0</v>
      </c>
      <c r="T470" s="48">
        <v>0</v>
      </c>
      <c r="U470" s="49">
        <v>0</v>
      </c>
      <c r="V470" s="48">
        <v>0</v>
      </c>
      <c r="W470" s="49">
        <v>0</v>
      </c>
      <c r="X470" s="48">
        <v>0</v>
      </c>
      <c r="Y470" s="49">
        <v>0</v>
      </c>
      <c r="Z470" s="48">
        <v>0</v>
      </c>
      <c r="AA470" s="49">
        <v>0</v>
      </c>
      <c r="AB470" s="48">
        <v>0</v>
      </c>
      <c r="AC470" s="49">
        <v>0</v>
      </c>
      <c r="AD470" s="48">
        <v>0</v>
      </c>
      <c r="AE470" s="49">
        <v>0</v>
      </c>
      <c r="AF470" s="48">
        <v>0</v>
      </c>
      <c r="AG470" s="49">
        <v>0</v>
      </c>
      <c r="AH470" s="48">
        <v>0</v>
      </c>
      <c r="AI470" s="49">
        <v>0</v>
      </c>
      <c r="AJ470" s="48">
        <v>0</v>
      </c>
      <c r="AK470" s="49">
        <v>0</v>
      </c>
      <c r="AL470" s="48">
        <v>0</v>
      </c>
      <c r="AM470" s="49">
        <v>0</v>
      </c>
      <c r="AN470" s="50">
        <v>0</v>
      </c>
      <c r="AO470" s="3"/>
      <c r="AP470" s="21"/>
      <c r="AQ470" s="3"/>
      <c r="AR470" s="47">
        <v>0</v>
      </c>
      <c r="AS470" s="48">
        <v>0</v>
      </c>
      <c r="AT470" s="49">
        <v>0</v>
      </c>
      <c r="AU470" s="48">
        <v>0</v>
      </c>
      <c r="AV470" s="49">
        <v>0</v>
      </c>
      <c r="AW470" s="48">
        <v>0</v>
      </c>
      <c r="AX470" s="49">
        <v>0</v>
      </c>
      <c r="AY470" s="48">
        <v>0</v>
      </c>
      <c r="AZ470" s="49">
        <v>0</v>
      </c>
      <c r="BA470" s="48">
        <v>0</v>
      </c>
      <c r="BB470" s="49">
        <v>0</v>
      </c>
      <c r="BC470" s="48">
        <v>0</v>
      </c>
      <c r="BD470" s="49">
        <v>0</v>
      </c>
      <c r="BE470" s="48">
        <v>0</v>
      </c>
      <c r="BF470" s="49">
        <v>0</v>
      </c>
      <c r="BG470" s="48">
        <v>0</v>
      </c>
      <c r="BH470" s="49">
        <v>0</v>
      </c>
      <c r="BI470" s="48">
        <v>0</v>
      </c>
      <c r="BJ470" s="49">
        <v>0</v>
      </c>
      <c r="BK470" s="48">
        <v>0</v>
      </c>
      <c r="BL470" s="49">
        <v>0</v>
      </c>
      <c r="BM470" s="48">
        <v>0</v>
      </c>
      <c r="BN470" s="49">
        <v>0</v>
      </c>
      <c r="BO470" s="48">
        <v>0</v>
      </c>
      <c r="BP470" s="49">
        <v>0</v>
      </c>
      <c r="BQ470" s="48">
        <v>0</v>
      </c>
      <c r="BR470" s="49">
        <v>0</v>
      </c>
      <c r="BS470" s="48">
        <v>0</v>
      </c>
      <c r="BT470" s="49">
        <v>0</v>
      </c>
      <c r="BU470" s="48">
        <v>0</v>
      </c>
      <c r="BV470" s="49">
        <v>0</v>
      </c>
      <c r="BW470" s="48">
        <v>0</v>
      </c>
      <c r="BX470" s="49">
        <v>0</v>
      </c>
      <c r="BY470" s="48">
        <v>0</v>
      </c>
      <c r="BZ470" s="49">
        <v>0</v>
      </c>
      <c r="CA470" s="50">
        <v>0</v>
      </c>
      <c r="CB470" s="3"/>
      <c r="CC470" s="32"/>
      <c r="CD470" s="3"/>
      <c r="CE470" s="33"/>
      <c r="CF470" s="3"/>
      <c r="CG470" s="47">
        <v>0</v>
      </c>
      <c r="CH470" s="48">
        <v>0</v>
      </c>
      <c r="CI470" s="49">
        <v>0</v>
      </c>
      <c r="CJ470" s="48">
        <v>0</v>
      </c>
      <c r="CK470" s="49">
        <v>0</v>
      </c>
      <c r="CL470" s="48">
        <v>0</v>
      </c>
      <c r="CM470" s="49">
        <v>0</v>
      </c>
      <c r="CN470" s="48">
        <v>0</v>
      </c>
      <c r="CO470" s="49">
        <v>0</v>
      </c>
      <c r="CP470" s="48">
        <v>0</v>
      </c>
      <c r="CQ470" s="49">
        <v>0</v>
      </c>
      <c r="CR470" s="48">
        <v>0</v>
      </c>
      <c r="CS470" s="49">
        <v>0</v>
      </c>
      <c r="CT470" s="48">
        <v>0</v>
      </c>
      <c r="CU470" s="49">
        <v>0</v>
      </c>
      <c r="CV470" s="48">
        <v>0</v>
      </c>
      <c r="CW470" s="49">
        <v>0</v>
      </c>
      <c r="CX470" s="48">
        <v>0</v>
      </c>
      <c r="CY470" s="49">
        <v>0</v>
      </c>
      <c r="CZ470" s="48">
        <v>0</v>
      </c>
      <c r="DA470" s="49">
        <v>0</v>
      </c>
      <c r="DB470" s="48">
        <v>0</v>
      </c>
      <c r="DC470" s="49">
        <v>0</v>
      </c>
      <c r="DD470" s="48">
        <v>0</v>
      </c>
      <c r="DE470" s="49">
        <v>0</v>
      </c>
      <c r="DF470" s="48">
        <v>0</v>
      </c>
      <c r="DG470" s="49">
        <v>0</v>
      </c>
      <c r="DH470" s="48">
        <v>0</v>
      </c>
      <c r="DI470" s="49">
        <v>0</v>
      </c>
      <c r="DJ470" s="48">
        <v>0</v>
      </c>
      <c r="DK470" s="49">
        <v>0</v>
      </c>
      <c r="DL470" s="48">
        <v>0</v>
      </c>
      <c r="DM470" s="49">
        <v>0</v>
      </c>
      <c r="DN470" s="48">
        <v>0</v>
      </c>
      <c r="DO470" s="49">
        <v>0</v>
      </c>
      <c r="DP470" s="50">
        <v>0</v>
      </c>
      <c r="DQ470" s="3"/>
      <c r="DR470" s="34"/>
      <c r="DS470" s="3"/>
      <c r="DT470" s="47">
        <v>0</v>
      </c>
      <c r="DU470" s="48">
        <v>0</v>
      </c>
      <c r="DV470" s="49">
        <v>0</v>
      </c>
      <c r="DW470" s="48">
        <v>0</v>
      </c>
      <c r="DX470" s="49">
        <v>0</v>
      </c>
      <c r="DY470" s="48">
        <v>0</v>
      </c>
      <c r="DZ470" s="49">
        <v>0</v>
      </c>
      <c r="EA470" s="48">
        <v>0</v>
      </c>
      <c r="EB470" s="49">
        <v>0</v>
      </c>
      <c r="EC470" s="48">
        <v>0</v>
      </c>
      <c r="ED470" s="49">
        <v>0</v>
      </c>
      <c r="EE470" s="48">
        <v>0</v>
      </c>
      <c r="EF470" s="49">
        <v>0</v>
      </c>
      <c r="EG470" s="48">
        <v>0</v>
      </c>
      <c r="EH470" s="49">
        <v>0</v>
      </c>
      <c r="EI470" s="48">
        <v>0</v>
      </c>
      <c r="EJ470" s="49">
        <v>0</v>
      </c>
      <c r="EK470" s="48">
        <v>0</v>
      </c>
      <c r="EL470" s="49">
        <v>0</v>
      </c>
      <c r="EM470" s="48">
        <v>0</v>
      </c>
      <c r="EN470" s="49">
        <v>0</v>
      </c>
      <c r="EO470" s="48">
        <v>0</v>
      </c>
      <c r="EP470" s="49">
        <v>0</v>
      </c>
      <c r="EQ470" s="48">
        <v>0</v>
      </c>
      <c r="ER470" s="49">
        <v>0</v>
      </c>
      <c r="ES470" s="48">
        <v>0</v>
      </c>
      <c r="ET470" s="49">
        <v>0</v>
      </c>
      <c r="EU470" s="48">
        <v>0</v>
      </c>
      <c r="EV470" s="49">
        <v>0</v>
      </c>
      <c r="EW470" s="48">
        <v>0</v>
      </c>
      <c r="EX470" s="49">
        <v>0</v>
      </c>
      <c r="EY470" s="48">
        <v>0</v>
      </c>
      <c r="EZ470" s="49">
        <v>0</v>
      </c>
      <c r="FA470" s="48">
        <v>0</v>
      </c>
      <c r="FB470" s="49">
        <v>0</v>
      </c>
      <c r="FC470" s="50">
        <v>0</v>
      </c>
      <c r="FD470" s="3"/>
      <c r="FE470" s="35"/>
      <c r="FF470" s="3"/>
      <c r="FG470" s="36"/>
      <c r="FI470" s="51" t="b">
        <v>1</v>
      </c>
    </row>
    <row r="471" spans="2:165" hidden="1" outlineLevel="1">
      <c r="B471" s="52">
        <v>449</v>
      </c>
      <c r="C471" s="73" t="s">
        <v>54</v>
      </c>
      <c r="E471" s="54">
        <v>0</v>
      </c>
      <c r="F471" s="55">
        <v>0</v>
      </c>
      <c r="G471" s="56">
        <v>0</v>
      </c>
      <c r="H471" s="55">
        <v>0</v>
      </c>
      <c r="I471" s="56">
        <v>0</v>
      </c>
      <c r="J471" s="55">
        <v>0</v>
      </c>
      <c r="K471" s="56">
        <v>0</v>
      </c>
      <c r="L471" s="55">
        <v>0</v>
      </c>
      <c r="M471" s="56">
        <v>0</v>
      </c>
      <c r="N471" s="55">
        <v>0</v>
      </c>
      <c r="O471" s="56">
        <v>0</v>
      </c>
      <c r="P471" s="55">
        <v>0</v>
      </c>
      <c r="Q471" s="56">
        <v>0</v>
      </c>
      <c r="R471" s="55">
        <v>0</v>
      </c>
      <c r="S471" s="56">
        <v>0</v>
      </c>
      <c r="T471" s="55">
        <v>0</v>
      </c>
      <c r="U471" s="56">
        <v>0</v>
      </c>
      <c r="V471" s="55">
        <v>0</v>
      </c>
      <c r="W471" s="56">
        <v>0</v>
      </c>
      <c r="X471" s="55">
        <v>0</v>
      </c>
      <c r="Y471" s="56">
        <v>0</v>
      </c>
      <c r="Z471" s="55">
        <v>0</v>
      </c>
      <c r="AA471" s="56">
        <v>0</v>
      </c>
      <c r="AB471" s="55">
        <v>0</v>
      </c>
      <c r="AC471" s="56">
        <v>0</v>
      </c>
      <c r="AD471" s="55">
        <v>0</v>
      </c>
      <c r="AE471" s="56">
        <v>0</v>
      </c>
      <c r="AF471" s="55">
        <v>0</v>
      </c>
      <c r="AG471" s="56">
        <v>0</v>
      </c>
      <c r="AH471" s="55">
        <v>0</v>
      </c>
      <c r="AI471" s="56">
        <v>0</v>
      </c>
      <c r="AJ471" s="55">
        <v>0</v>
      </c>
      <c r="AK471" s="56">
        <v>0</v>
      </c>
      <c r="AL471" s="55">
        <v>0</v>
      </c>
      <c r="AM471" s="56">
        <v>0</v>
      </c>
      <c r="AN471" s="57">
        <v>0</v>
      </c>
      <c r="AO471" s="3"/>
      <c r="AP471" s="21"/>
      <c r="AQ471" s="3"/>
      <c r="AR471" s="54">
        <v>0</v>
      </c>
      <c r="AS471" s="55">
        <v>0</v>
      </c>
      <c r="AT471" s="56">
        <v>0</v>
      </c>
      <c r="AU471" s="55">
        <v>0</v>
      </c>
      <c r="AV471" s="56">
        <v>0</v>
      </c>
      <c r="AW471" s="55">
        <v>0</v>
      </c>
      <c r="AX471" s="56">
        <v>0</v>
      </c>
      <c r="AY471" s="55">
        <v>0</v>
      </c>
      <c r="AZ471" s="56">
        <v>0</v>
      </c>
      <c r="BA471" s="55">
        <v>0</v>
      </c>
      <c r="BB471" s="56">
        <v>0</v>
      </c>
      <c r="BC471" s="55">
        <v>0</v>
      </c>
      <c r="BD471" s="56">
        <v>0</v>
      </c>
      <c r="BE471" s="55">
        <v>0</v>
      </c>
      <c r="BF471" s="56">
        <v>0</v>
      </c>
      <c r="BG471" s="55">
        <v>0</v>
      </c>
      <c r="BH471" s="56">
        <v>0</v>
      </c>
      <c r="BI471" s="55">
        <v>0</v>
      </c>
      <c r="BJ471" s="56">
        <v>0</v>
      </c>
      <c r="BK471" s="55">
        <v>0</v>
      </c>
      <c r="BL471" s="56">
        <v>0</v>
      </c>
      <c r="BM471" s="55">
        <v>0</v>
      </c>
      <c r="BN471" s="56">
        <v>0</v>
      </c>
      <c r="BO471" s="55">
        <v>0</v>
      </c>
      <c r="BP471" s="56">
        <v>0</v>
      </c>
      <c r="BQ471" s="55">
        <v>0</v>
      </c>
      <c r="BR471" s="56">
        <v>0</v>
      </c>
      <c r="BS471" s="55">
        <v>0</v>
      </c>
      <c r="BT471" s="56">
        <v>0</v>
      </c>
      <c r="BU471" s="55">
        <v>0</v>
      </c>
      <c r="BV471" s="56">
        <v>0</v>
      </c>
      <c r="BW471" s="55">
        <v>0</v>
      </c>
      <c r="BX471" s="56">
        <v>0</v>
      </c>
      <c r="BY471" s="55">
        <v>0</v>
      </c>
      <c r="BZ471" s="56">
        <v>0</v>
      </c>
      <c r="CA471" s="57">
        <v>0</v>
      </c>
      <c r="CB471" s="3"/>
      <c r="CC471" s="32"/>
      <c r="CD471" s="3"/>
      <c r="CE471" s="33"/>
      <c r="CF471" s="3"/>
      <c r="CG471" s="54">
        <v>0</v>
      </c>
      <c r="CH471" s="55">
        <v>0</v>
      </c>
      <c r="CI471" s="56">
        <v>0</v>
      </c>
      <c r="CJ471" s="55">
        <v>0</v>
      </c>
      <c r="CK471" s="56">
        <v>0</v>
      </c>
      <c r="CL471" s="55">
        <v>0</v>
      </c>
      <c r="CM471" s="56">
        <v>0</v>
      </c>
      <c r="CN471" s="55">
        <v>0</v>
      </c>
      <c r="CO471" s="56">
        <v>0</v>
      </c>
      <c r="CP471" s="55">
        <v>0</v>
      </c>
      <c r="CQ471" s="56">
        <v>0</v>
      </c>
      <c r="CR471" s="55">
        <v>0</v>
      </c>
      <c r="CS471" s="56">
        <v>0</v>
      </c>
      <c r="CT471" s="55">
        <v>0</v>
      </c>
      <c r="CU471" s="56">
        <v>0</v>
      </c>
      <c r="CV471" s="55">
        <v>0</v>
      </c>
      <c r="CW471" s="56">
        <v>0</v>
      </c>
      <c r="CX471" s="55">
        <v>0</v>
      </c>
      <c r="CY471" s="56">
        <v>0</v>
      </c>
      <c r="CZ471" s="55">
        <v>0</v>
      </c>
      <c r="DA471" s="56">
        <v>0</v>
      </c>
      <c r="DB471" s="55">
        <v>0</v>
      </c>
      <c r="DC471" s="56">
        <v>0</v>
      </c>
      <c r="DD471" s="55">
        <v>0</v>
      </c>
      <c r="DE471" s="56">
        <v>0</v>
      </c>
      <c r="DF471" s="55">
        <v>0</v>
      </c>
      <c r="DG471" s="56">
        <v>0</v>
      </c>
      <c r="DH471" s="55">
        <v>0</v>
      </c>
      <c r="DI471" s="56">
        <v>0</v>
      </c>
      <c r="DJ471" s="55">
        <v>0</v>
      </c>
      <c r="DK471" s="56">
        <v>0</v>
      </c>
      <c r="DL471" s="55">
        <v>0</v>
      </c>
      <c r="DM471" s="56">
        <v>0</v>
      </c>
      <c r="DN471" s="55">
        <v>0</v>
      </c>
      <c r="DO471" s="56">
        <v>0</v>
      </c>
      <c r="DP471" s="57">
        <v>0</v>
      </c>
      <c r="DQ471" s="3"/>
      <c r="DR471" s="34"/>
      <c r="DS471" s="3"/>
      <c r="DT471" s="54">
        <v>0</v>
      </c>
      <c r="DU471" s="55">
        <v>0</v>
      </c>
      <c r="DV471" s="56">
        <v>0</v>
      </c>
      <c r="DW471" s="55">
        <v>0</v>
      </c>
      <c r="DX471" s="56">
        <v>0</v>
      </c>
      <c r="DY471" s="55">
        <v>0</v>
      </c>
      <c r="DZ471" s="56">
        <v>0</v>
      </c>
      <c r="EA471" s="55">
        <v>0</v>
      </c>
      <c r="EB471" s="56">
        <v>0</v>
      </c>
      <c r="EC471" s="55">
        <v>0</v>
      </c>
      <c r="ED471" s="56">
        <v>0</v>
      </c>
      <c r="EE471" s="55">
        <v>0</v>
      </c>
      <c r="EF471" s="56">
        <v>0</v>
      </c>
      <c r="EG471" s="55">
        <v>0</v>
      </c>
      <c r="EH471" s="56">
        <v>0</v>
      </c>
      <c r="EI471" s="55">
        <v>0</v>
      </c>
      <c r="EJ471" s="56">
        <v>0</v>
      </c>
      <c r="EK471" s="55">
        <v>0</v>
      </c>
      <c r="EL471" s="56">
        <v>0</v>
      </c>
      <c r="EM471" s="55">
        <v>0</v>
      </c>
      <c r="EN471" s="56">
        <v>0</v>
      </c>
      <c r="EO471" s="55">
        <v>0</v>
      </c>
      <c r="EP471" s="56">
        <v>0</v>
      </c>
      <c r="EQ471" s="55">
        <v>0</v>
      </c>
      <c r="ER471" s="56">
        <v>0</v>
      </c>
      <c r="ES471" s="55">
        <v>0</v>
      </c>
      <c r="ET471" s="56">
        <v>0</v>
      </c>
      <c r="EU471" s="55">
        <v>0</v>
      </c>
      <c r="EV471" s="56">
        <v>0</v>
      </c>
      <c r="EW471" s="55">
        <v>0</v>
      </c>
      <c r="EX471" s="56">
        <v>0</v>
      </c>
      <c r="EY471" s="55">
        <v>0</v>
      </c>
      <c r="EZ471" s="56">
        <v>0</v>
      </c>
      <c r="FA471" s="55">
        <v>0</v>
      </c>
      <c r="FB471" s="56">
        <v>0</v>
      </c>
      <c r="FC471" s="57">
        <v>0</v>
      </c>
      <c r="FD471" s="3"/>
      <c r="FE471" s="35"/>
      <c r="FF471" s="3"/>
      <c r="FG471" s="36"/>
      <c r="FI471" s="58" t="b">
        <v>1</v>
      </c>
    </row>
    <row r="472" spans="2:165" hidden="1" outlineLevel="1">
      <c r="B472" s="45">
        <v>450</v>
      </c>
      <c r="C472" s="74" t="s">
        <v>55</v>
      </c>
      <c r="E472" s="47">
        <v>0</v>
      </c>
      <c r="F472" s="48">
        <v>0</v>
      </c>
      <c r="G472" s="49">
        <v>0</v>
      </c>
      <c r="H472" s="48">
        <v>0</v>
      </c>
      <c r="I472" s="49">
        <v>0</v>
      </c>
      <c r="J472" s="48">
        <v>0</v>
      </c>
      <c r="K472" s="49">
        <v>0</v>
      </c>
      <c r="L472" s="48">
        <v>0</v>
      </c>
      <c r="M472" s="49">
        <v>0</v>
      </c>
      <c r="N472" s="48">
        <v>0</v>
      </c>
      <c r="O472" s="49">
        <v>0</v>
      </c>
      <c r="P472" s="48">
        <v>0</v>
      </c>
      <c r="Q472" s="49">
        <v>0</v>
      </c>
      <c r="R472" s="48">
        <v>0</v>
      </c>
      <c r="S472" s="49">
        <v>0</v>
      </c>
      <c r="T472" s="48">
        <v>0</v>
      </c>
      <c r="U472" s="49">
        <v>0</v>
      </c>
      <c r="V472" s="48">
        <v>0</v>
      </c>
      <c r="W472" s="49">
        <v>0</v>
      </c>
      <c r="X472" s="48">
        <v>0</v>
      </c>
      <c r="Y472" s="49">
        <v>0</v>
      </c>
      <c r="Z472" s="48">
        <v>0</v>
      </c>
      <c r="AA472" s="49">
        <v>0</v>
      </c>
      <c r="AB472" s="48">
        <v>0</v>
      </c>
      <c r="AC472" s="49">
        <v>0</v>
      </c>
      <c r="AD472" s="48">
        <v>0</v>
      </c>
      <c r="AE472" s="49">
        <v>0</v>
      </c>
      <c r="AF472" s="48">
        <v>0</v>
      </c>
      <c r="AG472" s="49">
        <v>0</v>
      </c>
      <c r="AH472" s="48">
        <v>0</v>
      </c>
      <c r="AI472" s="49">
        <v>0</v>
      </c>
      <c r="AJ472" s="48">
        <v>0</v>
      </c>
      <c r="AK472" s="49">
        <v>0</v>
      </c>
      <c r="AL472" s="48">
        <v>0</v>
      </c>
      <c r="AM472" s="49">
        <v>0</v>
      </c>
      <c r="AN472" s="50">
        <v>0</v>
      </c>
      <c r="AO472" s="3"/>
      <c r="AP472" s="21"/>
      <c r="AQ472" s="3"/>
      <c r="AR472" s="47">
        <v>0</v>
      </c>
      <c r="AS472" s="48">
        <v>0</v>
      </c>
      <c r="AT472" s="49">
        <v>0</v>
      </c>
      <c r="AU472" s="48">
        <v>0</v>
      </c>
      <c r="AV472" s="49">
        <v>0</v>
      </c>
      <c r="AW472" s="48">
        <v>0</v>
      </c>
      <c r="AX472" s="49">
        <v>0</v>
      </c>
      <c r="AY472" s="48">
        <v>0</v>
      </c>
      <c r="AZ472" s="49">
        <v>0</v>
      </c>
      <c r="BA472" s="48">
        <v>0</v>
      </c>
      <c r="BB472" s="49">
        <v>0</v>
      </c>
      <c r="BC472" s="48">
        <v>0</v>
      </c>
      <c r="BD472" s="49">
        <v>0</v>
      </c>
      <c r="BE472" s="48">
        <v>0</v>
      </c>
      <c r="BF472" s="49">
        <v>0</v>
      </c>
      <c r="BG472" s="48">
        <v>0</v>
      </c>
      <c r="BH472" s="49">
        <v>0</v>
      </c>
      <c r="BI472" s="48">
        <v>0</v>
      </c>
      <c r="BJ472" s="49">
        <v>0</v>
      </c>
      <c r="BK472" s="48">
        <v>0</v>
      </c>
      <c r="BL472" s="49">
        <v>0</v>
      </c>
      <c r="BM472" s="48">
        <v>0</v>
      </c>
      <c r="BN472" s="49">
        <v>0</v>
      </c>
      <c r="BO472" s="48">
        <v>0</v>
      </c>
      <c r="BP472" s="49">
        <v>0</v>
      </c>
      <c r="BQ472" s="48">
        <v>0</v>
      </c>
      <c r="BR472" s="49">
        <v>0</v>
      </c>
      <c r="BS472" s="48">
        <v>0</v>
      </c>
      <c r="BT472" s="49">
        <v>0</v>
      </c>
      <c r="BU472" s="48">
        <v>0</v>
      </c>
      <c r="BV472" s="49">
        <v>0</v>
      </c>
      <c r="BW472" s="48">
        <v>0</v>
      </c>
      <c r="BX472" s="49">
        <v>0</v>
      </c>
      <c r="BY472" s="48">
        <v>0</v>
      </c>
      <c r="BZ472" s="49">
        <v>0</v>
      </c>
      <c r="CA472" s="50">
        <v>0</v>
      </c>
      <c r="CB472" s="3"/>
      <c r="CC472" s="32"/>
      <c r="CD472" s="3"/>
      <c r="CE472" s="33"/>
      <c r="CF472" s="3"/>
      <c r="CG472" s="47">
        <v>0</v>
      </c>
      <c r="CH472" s="48">
        <v>0</v>
      </c>
      <c r="CI472" s="49">
        <v>0</v>
      </c>
      <c r="CJ472" s="48">
        <v>0</v>
      </c>
      <c r="CK472" s="49">
        <v>0</v>
      </c>
      <c r="CL472" s="48">
        <v>0</v>
      </c>
      <c r="CM472" s="49">
        <v>0</v>
      </c>
      <c r="CN472" s="48">
        <v>0</v>
      </c>
      <c r="CO472" s="49">
        <v>0</v>
      </c>
      <c r="CP472" s="48">
        <v>0</v>
      </c>
      <c r="CQ472" s="49">
        <v>0</v>
      </c>
      <c r="CR472" s="48">
        <v>0</v>
      </c>
      <c r="CS472" s="49">
        <v>0</v>
      </c>
      <c r="CT472" s="48">
        <v>0</v>
      </c>
      <c r="CU472" s="49">
        <v>0</v>
      </c>
      <c r="CV472" s="48">
        <v>0</v>
      </c>
      <c r="CW472" s="49">
        <v>0</v>
      </c>
      <c r="CX472" s="48">
        <v>0</v>
      </c>
      <c r="CY472" s="49">
        <v>0</v>
      </c>
      <c r="CZ472" s="48">
        <v>0</v>
      </c>
      <c r="DA472" s="49">
        <v>0</v>
      </c>
      <c r="DB472" s="48">
        <v>0</v>
      </c>
      <c r="DC472" s="49">
        <v>0</v>
      </c>
      <c r="DD472" s="48">
        <v>0</v>
      </c>
      <c r="DE472" s="49">
        <v>0</v>
      </c>
      <c r="DF472" s="48">
        <v>0</v>
      </c>
      <c r="DG472" s="49">
        <v>0</v>
      </c>
      <c r="DH472" s="48">
        <v>0</v>
      </c>
      <c r="DI472" s="49">
        <v>0</v>
      </c>
      <c r="DJ472" s="48">
        <v>0</v>
      </c>
      <c r="DK472" s="49">
        <v>0</v>
      </c>
      <c r="DL472" s="48">
        <v>0</v>
      </c>
      <c r="DM472" s="49">
        <v>0</v>
      </c>
      <c r="DN472" s="48">
        <v>0</v>
      </c>
      <c r="DO472" s="49">
        <v>0</v>
      </c>
      <c r="DP472" s="50">
        <v>0</v>
      </c>
      <c r="DQ472" s="3"/>
      <c r="DR472" s="34"/>
      <c r="DS472" s="3"/>
      <c r="DT472" s="47">
        <v>0</v>
      </c>
      <c r="DU472" s="48">
        <v>0</v>
      </c>
      <c r="DV472" s="49">
        <v>0</v>
      </c>
      <c r="DW472" s="48">
        <v>0</v>
      </c>
      <c r="DX472" s="49">
        <v>0</v>
      </c>
      <c r="DY472" s="48">
        <v>0</v>
      </c>
      <c r="DZ472" s="49">
        <v>0</v>
      </c>
      <c r="EA472" s="48">
        <v>0</v>
      </c>
      <c r="EB472" s="49">
        <v>0</v>
      </c>
      <c r="EC472" s="48">
        <v>0</v>
      </c>
      <c r="ED472" s="49">
        <v>0</v>
      </c>
      <c r="EE472" s="48">
        <v>0</v>
      </c>
      <c r="EF472" s="49">
        <v>0</v>
      </c>
      <c r="EG472" s="48">
        <v>0</v>
      </c>
      <c r="EH472" s="49">
        <v>0</v>
      </c>
      <c r="EI472" s="48">
        <v>0</v>
      </c>
      <c r="EJ472" s="49">
        <v>0</v>
      </c>
      <c r="EK472" s="48">
        <v>0</v>
      </c>
      <c r="EL472" s="49">
        <v>0</v>
      </c>
      <c r="EM472" s="48">
        <v>0</v>
      </c>
      <c r="EN472" s="49">
        <v>0</v>
      </c>
      <c r="EO472" s="48">
        <v>0</v>
      </c>
      <c r="EP472" s="49">
        <v>0</v>
      </c>
      <c r="EQ472" s="48">
        <v>0</v>
      </c>
      <c r="ER472" s="49">
        <v>0</v>
      </c>
      <c r="ES472" s="48">
        <v>0</v>
      </c>
      <c r="ET472" s="49">
        <v>0</v>
      </c>
      <c r="EU472" s="48">
        <v>0</v>
      </c>
      <c r="EV472" s="49">
        <v>0</v>
      </c>
      <c r="EW472" s="48">
        <v>0</v>
      </c>
      <c r="EX472" s="49">
        <v>0</v>
      </c>
      <c r="EY472" s="48">
        <v>0</v>
      </c>
      <c r="EZ472" s="49">
        <v>0</v>
      </c>
      <c r="FA472" s="48">
        <v>0</v>
      </c>
      <c r="FB472" s="49">
        <v>0</v>
      </c>
      <c r="FC472" s="50">
        <v>0</v>
      </c>
      <c r="FD472" s="3"/>
      <c r="FE472" s="35"/>
      <c r="FF472" s="3"/>
      <c r="FG472" s="36"/>
      <c r="FI472" s="51" t="b">
        <v>1</v>
      </c>
    </row>
    <row r="473" spans="2:165" hidden="1" outlineLevel="1">
      <c r="B473" s="52">
        <v>451</v>
      </c>
      <c r="C473" s="73" t="s">
        <v>56</v>
      </c>
      <c r="E473" s="54">
        <v>0</v>
      </c>
      <c r="F473" s="55">
        <v>0</v>
      </c>
      <c r="G473" s="56">
        <v>0</v>
      </c>
      <c r="H473" s="55">
        <v>0</v>
      </c>
      <c r="I473" s="56">
        <v>0</v>
      </c>
      <c r="J473" s="55">
        <v>0</v>
      </c>
      <c r="K473" s="56">
        <v>0</v>
      </c>
      <c r="L473" s="55">
        <v>0</v>
      </c>
      <c r="M473" s="56">
        <v>0</v>
      </c>
      <c r="N473" s="55">
        <v>0</v>
      </c>
      <c r="O473" s="56">
        <v>0</v>
      </c>
      <c r="P473" s="55">
        <v>0</v>
      </c>
      <c r="Q473" s="56">
        <v>0</v>
      </c>
      <c r="R473" s="55">
        <v>0</v>
      </c>
      <c r="S473" s="56">
        <v>0</v>
      </c>
      <c r="T473" s="55">
        <v>0</v>
      </c>
      <c r="U473" s="56">
        <v>0</v>
      </c>
      <c r="V473" s="55">
        <v>0</v>
      </c>
      <c r="W473" s="56">
        <v>0</v>
      </c>
      <c r="X473" s="55">
        <v>0</v>
      </c>
      <c r="Y473" s="56">
        <v>0</v>
      </c>
      <c r="Z473" s="55">
        <v>0</v>
      </c>
      <c r="AA473" s="56">
        <v>0</v>
      </c>
      <c r="AB473" s="55">
        <v>0</v>
      </c>
      <c r="AC473" s="56">
        <v>0</v>
      </c>
      <c r="AD473" s="55">
        <v>0</v>
      </c>
      <c r="AE473" s="56">
        <v>0</v>
      </c>
      <c r="AF473" s="55">
        <v>0</v>
      </c>
      <c r="AG473" s="56">
        <v>0</v>
      </c>
      <c r="AH473" s="55">
        <v>0</v>
      </c>
      <c r="AI473" s="56">
        <v>0</v>
      </c>
      <c r="AJ473" s="55">
        <v>0</v>
      </c>
      <c r="AK473" s="56">
        <v>0</v>
      </c>
      <c r="AL473" s="55">
        <v>0</v>
      </c>
      <c r="AM473" s="56">
        <v>0</v>
      </c>
      <c r="AN473" s="57">
        <v>0</v>
      </c>
      <c r="AO473" s="3"/>
      <c r="AP473" s="21"/>
      <c r="AQ473" s="3"/>
      <c r="AR473" s="54">
        <v>0</v>
      </c>
      <c r="AS473" s="55">
        <v>0</v>
      </c>
      <c r="AT473" s="56">
        <v>0</v>
      </c>
      <c r="AU473" s="55">
        <v>0</v>
      </c>
      <c r="AV473" s="56">
        <v>0</v>
      </c>
      <c r="AW473" s="55">
        <v>0</v>
      </c>
      <c r="AX473" s="56">
        <v>0</v>
      </c>
      <c r="AY473" s="55">
        <v>0</v>
      </c>
      <c r="AZ473" s="56">
        <v>0</v>
      </c>
      <c r="BA473" s="55">
        <v>0</v>
      </c>
      <c r="BB473" s="56">
        <v>0</v>
      </c>
      <c r="BC473" s="55">
        <v>0</v>
      </c>
      <c r="BD473" s="56">
        <v>0</v>
      </c>
      <c r="BE473" s="55">
        <v>0</v>
      </c>
      <c r="BF473" s="56">
        <v>0</v>
      </c>
      <c r="BG473" s="55">
        <v>0</v>
      </c>
      <c r="BH473" s="56">
        <v>0</v>
      </c>
      <c r="BI473" s="55">
        <v>0</v>
      </c>
      <c r="BJ473" s="56">
        <v>0</v>
      </c>
      <c r="BK473" s="55">
        <v>0</v>
      </c>
      <c r="BL473" s="56">
        <v>0</v>
      </c>
      <c r="BM473" s="55">
        <v>0</v>
      </c>
      <c r="BN473" s="56">
        <v>0</v>
      </c>
      <c r="BO473" s="55">
        <v>0</v>
      </c>
      <c r="BP473" s="56">
        <v>0</v>
      </c>
      <c r="BQ473" s="55">
        <v>0</v>
      </c>
      <c r="BR473" s="56">
        <v>0</v>
      </c>
      <c r="BS473" s="55">
        <v>0</v>
      </c>
      <c r="BT473" s="56">
        <v>0</v>
      </c>
      <c r="BU473" s="55">
        <v>0</v>
      </c>
      <c r="BV473" s="56">
        <v>0</v>
      </c>
      <c r="BW473" s="55">
        <v>0</v>
      </c>
      <c r="BX473" s="56">
        <v>0</v>
      </c>
      <c r="BY473" s="55">
        <v>0</v>
      </c>
      <c r="BZ473" s="56">
        <v>0</v>
      </c>
      <c r="CA473" s="57">
        <v>0</v>
      </c>
      <c r="CB473" s="3"/>
      <c r="CC473" s="32"/>
      <c r="CD473" s="3"/>
      <c r="CE473" s="33"/>
      <c r="CF473" s="3"/>
      <c r="CG473" s="54">
        <v>0</v>
      </c>
      <c r="CH473" s="55">
        <v>0</v>
      </c>
      <c r="CI473" s="56">
        <v>0</v>
      </c>
      <c r="CJ473" s="55">
        <v>0</v>
      </c>
      <c r="CK473" s="56">
        <v>0</v>
      </c>
      <c r="CL473" s="55">
        <v>0</v>
      </c>
      <c r="CM473" s="56">
        <v>0</v>
      </c>
      <c r="CN473" s="55">
        <v>0</v>
      </c>
      <c r="CO473" s="56">
        <v>0</v>
      </c>
      <c r="CP473" s="55">
        <v>0</v>
      </c>
      <c r="CQ473" s="56">
        <v>0</v>
      </c>
      <c r="CR473" s="55">
        <v>0</v>
      </c>
      <c r="CS473" s="56">
        <v>0</v>
      </c>
      <c r="CT473" s="55">
        <v>0</v>
      </c>
      <c r="CU473" s="56">
        <v>0</v>
      </c>
      <c r="CV473" s="55">
        <v>0</v>
      </c>
      <c r="CW473" s="56">
        <v>0</v>
      </c>
      <c r="CX473" s="55">
        <v>0</v>
      </c>
      <c r="CY473" s="56">
        <v>0</v>
      </c>
      <c r="CZ473" s="55">
        <v>0</v>
      </c>
      <c r="DA473" s="56">
        <v>0</v>
      </c>
      <c r="DB473" s="55">
        <v>0</v>
      </c>
      <c r="DC473" s="56">
        <v>0</v>
      </c>
      <c r="DD473" s="55">
        <v>0</v>
      </c>
      <c r="DE473" s="56">
        <v>0</v>
      </c>
      <c r="DF473" s="55">
        <v>0</v>
      </c>
      <c r="DG473" s="56">
        <v>0</v>
      </c>
      <c r="DH473" s="55">
        <v>0</v>
      </c>
      <c r="DI473" s="56">
        <v>0</v>
      </c>
      <c r="DJ473" s="55">
        <v>0</v>
      </c>
      <c r="DK473" s="56">
        <v>0</v>
      </c>
      <c r="DL473" s="55">
        <v>0</v>
      </c>
      <c r="DM473" s="56">
        <v>0</v>
      </c>
      <c r="DN473" s="55">
        <v>0</v>
      </c>
      <c r="DO473" s="56">
        <v>0</v>
      </c>
      <c r="DP473" s="57">
        <v>0</v>
      </c>
      <c r="DQ473" s="3"/>
      <c r="DR473" s="34"/>
      <c r="DS473" s="3"/>
      <c r="DT473" s="54">
        <v>0</v>
      </c>
      <c r="DU473" s="55">
        <v>0</v>
      </c>
      <c r="DV473" s="56">
        <v>0</v>
      </c>
      <c r="DW473" s="55">
        <v>0</v>
      </c>
      <c r="DX473" s="56">
        <v>0</v>
      </c>
      <c r="DY473" s="55">
        <v>0</v>
      </c>
      <c r="DZ473" s="56">
        <v>0</v>
      </c>
      <c r="EA473" s="55">
        <v>0</v>
      </c>
      <c r="EB473" s="56">
        <v>0</v>
      </c>
      <c r="EC473" s="55">
        <v>0</v>
      </c>
      <c r="ED473" s="56">
        <v>0</v>
      </c>
      <c r="EE473" s="55">
        <v>0</v>
      </c>
      <c r="EF473" s="56">
        <v>0</v>
      </c>
      <c r="EG473" s="55">
        <v>0</v>
      </c>
      <c r="EH473" s="56">
        <v>0</v>
      </c>
      <c r="EI473" s="55">
        <v>0</v>
      </c>
      <c r="EJ473" s="56">
        <v>0</v>
      </c>
      <c r="EK473" s="55">
        <v>0</v>
      </c>
      <c r="EL473" s="56">
        <v>0</v>
      </c>
      <c r="EM473" s="55">
        <v>0</v>
      </c>
      <c r="EN473" s="56">
        <v>0</v>
      </c>
      <c r="EO473" s="55">
        <v>0</v>
      </c>
      <c r="EP473" s="56">
        <v>0</v>
      </c>
      <c r="EQ473" s="55">
        <v>0</v>
      </c>
      <c r="ER473" s="56">
        <v>0</v>
      </c>
      <c r="ES473" s="55">
        <v>0</v>
      </c>
      <c r="ET473" s="56">
        <v>0</v>
      </c>
      <c r="EU473" s="55">
        <v>0</v>
      </c>
      <c r="EV473" s="56">
        <v>0</v>
      </c>
      <c r="EW473" s="55">
        <v>0</v>
      </c>
      <c r="EX473" s="56">
        <v>0</v>
      </c>
      <c r="EY473" s="55">
        <v>0</v>
      </c>
      <c r="EZ473" s="56">
        <v>0</v>
      </c>
      <c r="FA473" s="55">
        <v>0</v>
      </c>
      <c r="FB473" s="56">
        <v>0</v>
      </c>
      <c r="FC473" s="57">
        <v>0</v>
      </c>
      <c r="FD473" s="3"/>
      <c r="FE473" s="35"/>
      <c r="FF473" s="3"/>
      <c r="FG473" s="36"/>
      <c r="FI473" s="58" t="b">
        <v>1</v>
      </c>
    </row>
    <row r="474" spans="2:165" hidden="1" outlineLevel="1">
      <c r="B474" s="45">
        <v>452</v>
      </c>
      <c r="C474" s="74" t="s">
        <v>57</v>
      </c>
      <c r="E474" s="47">
        <v>0</v>
      </c>
      <c r="F474" s="48">
        <v>0</v>
      </c>
      <c r="G474" s="49">
        <v>0</v>
      </c>
      <c r="H474" s="48">
        <v>0</v>
      </c>
      <c r="I474" s="49">
        <v>0</v>
      </c>
      <c r="J474" s="48">
        <v>0</v>
      </c>
      <c r="K474" s="49">
        <v>0</v>
      </c>
      <c r="L474" s="48">
        <v>0</v>
      </c>
      <c r="M474" s="49">
        <v>0</v>
      </c>
      <c r="N474" s="48">
        <v>0</v>
      </c>
      <c r="O474" s="49">
        <v>0</v>
      </c>
      <c r="P474" s="48">
        <v>0</v>
      </c>
      <c r="Q474" s="49">
        <v>0</v>
      </c>
      <c r="R474" s="48">
        <v>0</v>
      </c>
      <c r="S474" s="49">
        <v>0</v>
      </c>
      <c r="T474" s="48">
        <v>0</v>
      </c>
      <c r="U474" s="49">
        <v>0</v>
      </c>
      <c r="V474" s="48">
        <v>0</v>
      </c>
      <c r="W474" s="49">
        <v>0</v>
      </c>
      <c r="X474" s="48">
        <v>0</v>
      </c>
      <c r="Y474" s="49">
        <v>0</v>
      </c>
      <c r="Z474" s="48">
        <v>0</v>
      </c>
      <c r="AA474" s="49">
        <v>0</v>
      </c>
      <c r="AB474" s="48">
        <v>0</v>
      </c>
      <c r="AC474" s="49">
        <v>0</v>
      </c>
      <c r="AD474" s="48">
        <v>0</v>
      </c>
      <c r="AE474" s="49">
        <v>0</v>
      </c>
      <c r="AF474" s="48">
        <v>0</v>
      </c>
      <c r="AG474" s="49">
        <v>0</v>
      </c>
      <c r="AH474" s="48">
        <v>0</v>
      </c>
      <c r="AI474" s="49">
        <v>0</v>
      </c>
      <c r="AJ474" s="48">
        <v>0</v>
      </c>
      <c r="AK474" s="49">
        <v>0</v>
      </c>
      <c r="AL474" s="48">
        <v>0</v>
      </c>
      <c r="AM474" s="49">
        <v>0</v>
      </c>
      <c r="AN474" s="50">
        <v>0</v>
      </c>
      <c r="AO474" s="3"/>
      <c r="AP474" s="21"/>
      <c r="AQ474" s="3"/>
      <c r="AR474" s="47">
        <v>0</v>
      </c>
      <c r="AS474" s="48">
        <v>0</v>
      </c>
      <c r="AT474" s="49">
        <v>0</v>
      </c>
      <c r="AU474" s="48">
        <v>0</v>
      </c>
      <c r="AV474" s="49">
        <v>0</v>
      </c>
      <c r="AW474" s="48">
        <v>0</v>
      </c>
      <c r="AX474" s="49">
        <v>0</v>
      </c>
      <c r="AY474" s="48">
        <v>0</v>
      </c>
      <c r="AZ474" s="49">
        <v>0</v>
      </c>
      <c r="BA474" s="48">
        <v>0</v>
      </c>
      <c r="BB474" s="49">
        <v>0</v>
      </c>
      <c r="BC474" s="48">
        <v>0</v>
      </c>
      <c r="BD474" s="49">
        <v>0</v>
      </c>
      <c r="BE474" s="48">
        <v>0</v>
      </c>
      <c r="BF474" s="49">
        <v>0</v>
      </c>
      <c r="BG474" s="48">
        <v>0</v>
      </c>
      <c r="BH474" s="49">
        <v>0</v>
      </c>
      <c r="BI474" s="48">
        <v>0</v>
      </c>
      <c r="BJ474" s="49">
        <v>0</v>
      </c>
      <c r="BK474" s="48">
        <v>0</v>
      </c>
      <c r="BL474" s="49">
        <v>0</v>
      </c>
      <c r="BM474" s="48">
        <v>0</v>
      </c>
      <c r="BN474" s="49">
        <v>0</v>
      </c>
      <c r="BO474" s="48">
        <v>0</v>
      </c>
      <c r="BP474" s="49">
        <v>0</v>
      </c>
      <c r="BQ474" s="48">
        <v>0</v>
      </c>
      <c r="BR474" s="49">
        <v>0</v>
      </c>
      <c r="BS474" s="48">
        <v>0</v>
      </c>
      <c r="BT474" s="49">
        <v>0</v>
      </c>
      <c r="BU474" s="48">
        <v>0</v>
      </c>
      <c r="BV474" s="49">
        <v>0</v>
      </c>
      <c r="BW474" s="48">
        <v>0</v>
      </c>
      <c r="BX474" s="49">
        <v>0</v>
      </c>
      <c r="BY474" s="48">
        <v>0</v>
      </c>
      <c r="BZ474" s="49">
        <v>0</v>
      </c>
      <c r="CA474" s="50">
        <v>0</v>
      </c>
      <c r="CB474" s="3"/>
      <c r="CC474" s="32"/>
      <c r="CD474" s="3"/>
      <c r="CE474" s="33"/>
      <c r="CF474" s="3"/>
      <c r="CG474" s="47">
        <v>0</v>
      </c>
      <c r="CH474" s="48">
        <v>0</v>
      </c>
      <c r="CI474" s="49">
        <v>0</v>
      </c>
      <c r="CJ474" s="48">
        <v>0</v>
      </c>
      <c r="CK474" s="49">
        <v>0</v>
      </c>
      <c r="CL474" s="48">
        <v>0</v>
      </c>
      <c r="CM474" s="49">
        <v>0</v>
      </c>
      <c r="CN474" s="48">
        <v>0</v>
      </c>
      <c r="CO474" s="49">
        <v>0</v>
      </c>
      <c r="CP474" s="48">
        <v>0</v>
      </c>
      <c r="CQ474" s="49">
        <v>0</v>
      </c>
      <c r="CR474" s="48">
        <v>0</v>
      </c>
      <c r="CS474" s="49">
        <v>0</v>
      </c>
      <c r="CT474" s="48">
        <v>0</v>
      </c>
      <c r="CU474" s="49">
        <v>0</v>
      </c>
      <c r="CV474" s="48">
        <v>0</v>
      </c>
      <c r="CW474" s="49">
        <v>0</v>
      </c>
      <c r="CX474" s="48">
        <v>0</v>
      </c>
      <c r="CY474" s="49">
        <v>0</v>
      </c>
      <c r="CZ474" s="48">
        <v>0</v>
      </c>
      <c r="DA474" s="49">
        <v>0</v>
      </c>
      <c r="DB474" s="48">
        <v>0</v>
      </c>
      <c r="DC474" s="49">
        <v>0</v>
      </c>
      <c r="DD474" s="48">
        <v>0</v>
      </c>
      <c r="DE474" s="49">
        <v>0</v>
      </c>
      <c r="DF474" s="48">
        <v>0</v>
      </c>
      <c r="DG474" s="49">
        <v>0</v>
      </c>
      <c r="DH474" s="48">
        <v>0</v>
      </c>
      <c r="DI474" s="49">
        <v>0</v>
      </c>
      <c r="DJ474" s="48">
        <v>0</v>
      </c>
      <c r="DK474" s="49">
        <v>0</v>
      </c>
      <c r="DL474" s="48">
        <v>0</v>
      </c>
      <c r="DM474" s="49">
        <v>0</v>
      </c>
      <c r="DN474" s="48">
        <v>0</v>
      </c>
      <c r="DO474" s="49">
        <v>0</v>
      </c>
      <c r="DP474" s="50">
        <v>0</v>
      </c>
      <c r="DQ474" s="3"/>
      <c r="DR474" s="34"/>
      <c r="DS474" s="3"/>
      <c r="DT474" s="47">
        <v>0</v>
      </c>
      <c r="DU474" s="48">
        <v>0</v>
      </c>
      <c r="DV474" s="49">
        <v>0</v>
      </c>
      <c r="DW474" s="48">
        <v>0</v>
      </c>
      <c r="DX474" s="49">
        <v>0</v>
      </c>
      <c r="DY474" s="48">
        <v>0</v>
      </c>
      <c r="DZ474" s="49">
        <v>0</v>
      </c>
      <c r="EA474" s="48">
        <v>0</v>
      </c>
      <c r="EB474" s="49">
        <v>0</v>
      </c>
      <c r="EC474" s="48">
        <v>0</v>
      </c>
      <c r="ED474" s="49">
        <v>0</v>
      </c>
      <c r="EE474" s="48">
        <v>0</v>
      </c>
      <c r="EF474" s="49">
        <v>0</v>
      </c>
      <c r="EG474" s="48">
        <v>0</v>
      </c>
      <c r="EH474" s="49">
        <v>0</v>
      </c>
      <c r="EI474" s="48">
        <v>0</v>
      </c>
      <c r="EJ474" s="49">
        <v>0</v>
      </c>
      <c r="EK474" s="48">
        <v>0</v>
      </c>
      <c r="EL474" s="49">
        <v>0</v>
      </c>
      <c r="EM474" s="48">
        <v>0</v>
      </c>
      <c r="EN474" s="49">
        <v>0</v>
      </c>
      <c r="EO474" s="48">
        <v>0</v>
      </c>
      <c r="EP474" s="49">
        <v>0</v>
      </c>
      <c r="EQ474" s="48">
        <v>0</v>
      </c>
      <c r="ER474" s="49">
        <v>0</v>
      </c>
      <c r="ES474" s="48">
        <v>0</v>
      </c>
      <c r="ET474" s="49">
        <v>0</v>
      </c>
      <c r="EU474" s="48">
        <v>0</v>
      </c>
      <c r="EV474" s="49">
        <v>0</v>
      </c>
      <c r="EW474" s="48">
        <v>0</v>
      </c>
      <c r="EX474" s="49">
        <v>0</v>
      </c>
      <c r="EY474" s="48">
        <v>0</v>
      </c>
      <c r="EZ474" s="49">
        <v>0</v>
      </c>
      <c r="FA474" s="48">
        <v>0</v>
      </c>
      <c r="FB474" s="49">
        <v>0</v>
      </c>
      <c r="FC474" s="50">
        <v>0</v>
      </c>
      <c r="FD474" s="3"/>
      <c r="FE474" s="35"/>
      <c r="FF474" s="3"/>
      <c r="FG474" s="36"/>
      <c r="FI474" s="51" t="b">
        <v>1</v>
      </c>
    </row>
    <row r="475" spans="2:165" hidden="1" outlineLevel="1">
      <c r="B475" s="52">
        <v>453</v>
      </c>
      <c r="C475" s="73" t="s">
        <v>58</v>
      </c>
      <c r="E475" s="54">
        <v>0</v>
      </c>
      <c r="F475" s="55">
        <v>0</v>
      </c>
      <c r="G475" s="56">
        <v>0</v>
      </c>
      <c r="H475" s="55">
        <v>0</v>
      </c>
      <c r="I475" s="56">
        <v>0</v>
      </c>
      <c r="J475" s="55">
        <v>0</v>
      </c>
      <c r="K475" s="56">
        <v>0</v>
      </c>
      <c r="L475" s="55">
        <v>0</v>
      </c>
      <c r="M475" s="56">
        <v>0</v>
      </c>
      <c r="N475" s="55">
        <v>0</v>
      </c>
      <c r="O475" s="56">
        <v>0</v>
      </c>
      <c r="P475" s="55">
        <v>0</v>
      </c>
      <c r="Q475" s="56">
        <v>0</v>
      </c>
      <c r="R475" s="55">
        <v>0</v>
      </c>
      <c r="S475" s="56">
        <v>0</v>
      </c>
      <c r="T475" s="55">
        <v>0</v>
      </c>
      <c r="U475" s="56">
        <v>0</v>
      </c>
      <c r="V475" s="55">
        <v>0</v>
      </c>
      <c r="W475" s="56">
        <v>0</v>
      </c>
      <c r="X475" s="55">
        <v>0</v>
      </c>
      <c r="Y475" s="56">
        <v>0</v>
      </c>
      <c r="Z475" s="55">
        <v>0</v>
      </c>
      <c r="AA475" s="56">
        <v>0</v>
      </c>
      <c r="AB475" s="55">
        <v>0</v>
      </c>
      <c r="AC475" s="56">
        <v>0</v>
      </c>
      <c r="AD475" s="55">
        <v>0</v>
      </c>
      <c r="AE475" s="56">
        <v>0</v>
      </c>
      <c r="AF475" s="55">
        <v>0</v>
      </c>
      <c r="AG475" s="56">
        <v>0</v>
      </c>
      <c r="AH475" s="55">
        <v>0</v>
      </c>
      <c r="AI475" s="56">
        <v>0</v>
      </c>
      <c r="AJ475" s="55">
        <v>0</v>
      </c>
      <c r="AK475" s="56">
        <v>0</v>
      </c>
      <c r="AL475" s="55">
        <v>0</v>
      </c>
      <c r="AM475" s="56">
        <v>0</v>
      </c>
      <c r="AN475" s="57">
        <v>0</v>
      </c>
      <c r="AO475" s="3"/>
      <c r="AP475" s="21"/>
      <c r="AQ475" s="3"/>
      <c r="AR475" s="54">
        <v>0</v>
      </c>
      <c r="AS475" s="55">
        <v>0</v>
      </c>
      <c r="AT475" s="56">
        <v>0</v>
      </c>
      <c r="AU475" s="55">
        <v>0</v>
      </c>
      <c r="AV475" s="56">
        <v>0</v>
      </c>
      <c r="AW475" s="55">
        <v>0</v>
      </c>
      <c r="AX475" s="56">
        <v>0</v>
      </c>
      <c r="AY475" s="55">
        <v>0</v>
      </c>
      <c r="AZ475" s="56">
        <v>0</v>
      </c>
      <c r="BA475" s="55">
        <v>0</v>
      </c>
      <c r="BB475" s="56">
        <v>0</v>
      </c>
      <c r="BC475" s="55">
        <v>0</v>
      </c>
      <c r="BD475" s="56">
        <v>0</v>
      </c>
      <c r="BE475" s="55">
        <v>0</v>
      </c>
      <c r="BF475" s="56">
        <v>0</v>
      </c>
      <c r="BG475" s="55">
        <v>0</v>
      </c>
      <c r="BH475" s="56">
        <v>0</v>
      </c>
      <c r="BI475" s="55">
        <v>0</v>
      </c>
      <c r="BJ475" s="56">
        <v>0</v>
      </c>
      <c r="BK475" s="55">
        <v>0</v>
      </c>
      <c r="BL475" s="56">
        <v>0</v>
      </c>
      <c r="BM475" s="55">
        <v>0</v>
      </c>
      <c r="BN475" s="56">
        <v>0</v>
      </c>
      <c r="BO475" s="55">
        <v>0</v>
      </c>
      <c r="BP475" s="56">
        <v>0</v>
      </c>
      <c r="BQ475" s="55">
        <v>0</v>
      </c>
      <c r="BR475" s="56">
        <v>0</v>
      </c>
      <c r="BS475" s="55">
        <v>0</v>
      </c>
      <c r="BT475" s="56">
        <v>0</v>
      </c>
      <c r="BU475" s="55">
        <v>0</v>
      </c>
      <c r="BV475" s="56">
        <v>0</v>
      </c>
      <c r="BW475" s="55">
        <v>0</v>
      </c>
      <c r="BX475" s="56">
        <v>0</v>
      </c>
      <c r="BY475" s="55">
        <v>0</v>
      </c>
      <c r="BZ475" s="56">
        <v>0</v>
      </c>
      <c r="CA475" s="57">
        <v>0</v>
      </c>
      <c r="CB475" s="3"/>
      <c r="CC475" s="32"/>
      <c r="CD475" s="3"/>
      <c r="CE475" s="33"/>
      <c r="CF475" s="3"/>
      <c r="CG475" s="54">
        <v>0</v>
      </c>
      <c r="CH475" s="55">
        <v>0</v>
      </c>
      <c r="CI475" s="56">
        <v>0</v>
      </c>
      <c r="CJ475" s="55">
        <v>0</v>
      </c>
      <c r="CK475" s="56">
        <v>0</v>
      </c>
      <c r="CL475" s="55">
        <v>0</v>
      </c>
      <c r="CM475" s="56">
        <v>0</v>
      </c>
      <c r="CN475" s="55">
        <v>0</v>
      </c>
      <c r="CO475" s="56">
        <v>0</v>
      </c>
      <c r="CP475" s="55">
        <v>0</v>
      </c>
      <c r="CQ475" s="56">
        <v>0</v>
      </c>
      <c r="CR475" s="55">
        <v>0</v>
      </c>
      <c r="CS475" s="56">
        <v>0</v>
      </c>
      <c r="CT475" s="55">
        <v>0</v>
      </c>
      <c r="CU475" s="56">
        <v>0</v>
      </c>
      <c r="CV475" s="55">
        <v>0</v>
      </c>
      <c r="CW475" s="56">
        <v>0</v>
      </c>
      <c r="CX475" s="55">
        <v>0</v>
      </c>
      <c r="CY475" s="56">
        <v>0</v>
      </c>
      <c r="CZ475" s="55">
        <v>0</v>
      </c>
      <c r="DA475" s="56">
        <v>0</v>
      </c>
      <c r="DB475" s="55">
        <v>0</v>
      </c>
      <c r="DC475" s="56">
        <v>0</v>
      </c>
      <c r="DD475" s="55">
        <v>0</v>
      </c>
      <c r="DE475" s="56">
        <v>0</v>
      </c>
      <c r="DF475" s="55">
        <v>0</v>
      </c>
      <c r="DG475" s="56">
        <v>0</v>
      </c>
      <c r="DH475" s="55">
        <v>0</v>
      </c>
      <c r="DI475" s="56">
        <v>0</v>
      </c>
      <c r="DJ475" s="55">
        <v>0</v>
      </c>
      <c r="DK475" s="56">
        <v>0</v>
      </c>
      <c r="DL475" s="55">
        <v>0</v>
      </c>
      <c r="DM475" s="56">
        <v>0</v>
      </c>
      <c r="DN475" s="55">
        <v>0</v>
      </c>
      <c r="DO475" s="56">
        <v>0</v>
      </c>
      <c r="DP475" s="57">
        <v>0</v>
      </c>
      <c r="DQ475" s="3"/>
      <c r="DR475" s="34"/>
      <c r="DS475" s="3"/>
      <c r="DT475" s="54">
        <v>0</v>
      </c>
      <c r="DU475" s="55">
        <v>0</v>
      </c>
      <c r="DV475" s="56">
        <v>0</v>
      </c>
      <c r="DW475" s="55">
        <v>0</v>
      </c>
      <c r="DX475" s="56">
        <v>0</v>
      </c>
      <c r="DY475" s="55">
        <v>0</v>
      </c>
      <c r="DZ475" s="56">
        <v>0</v>
      </c>
      <c r="EA475" s="55">
        <v>0</v>
      </c>
      <c r="EB475" s="56">
        <v>0</v>
      </c>
      <c r="EC475" s="55">
        <v>0</v>
      </c>
      <c r="ED475" s="56">
        <v>0</v>
      </c>
      <c r="EE475" s="55">
        <v>0</v>
      </c>
      <c r="EF475" s="56">
        <v>0</v>
      </c>
      <c r="EG475" s="55">
        <v>0</v>
      </c>
      <c r="EH475" s="56">
        <v>0</v>
      </c>
      <c r="EI475" s="55">
        <v>0</v>
      </c>
      <c r="EJ475" s="56">
        <v>0</v>
      </c>
      <c r="EK475" s="55">
        <v>0</v>
      </c>
      <c r="EL475" s="56">
        <v>0</v>
      </c>
      <c r="EM475" s="55">
        <v>0</v>
      </c>
      <c r="EN475" s="56">
        <v>0</v>
      </c>
      <c r="EO475" s="55">
        <v>0</v>
      </c>
      <c r="EP475" s="56">
        <v>0</v>
      </c>
      <c r="EQ475" s="55">
        <v>0</v>
      </c>
      <c r="ER475" s="56">
        <v>0</v>
      </c>
      <c r="ES475" s="55">
        <v>0</v>
      </c>
      <c r="ET475" s="56">
        <v>0</v>
      </c>
      <c r="EU475" s="55">
        <v>0</v>
      </c>
      <c r="EV475" s="56">
        <v>0</v>
      </c>
      <c r="EW475" s="55">
        <v>0</v>
      </c>
      <c r="EX475" s="56">
        <v>0</v>
      </c>
      <c r="EY475" s="55">
        <v>0</v>
      </c>
      <c r="EZ475" s="56">
        <v>0</v>
      </c>
      <c r="FA475" s="55">
        <v>0</v>
      </c>
      <c r="FB475" s="56">
        <v>0</v>
      </c>
      <c r="FC475" s="57">
        <v>0</v>
      </c>
      <c r="FD475" s="3"/>
      <c r="FE475" s="35"/>
      <c r="FF475" s="3"/>
      <c r="FG475" s="36"/>
      <c r="FI475" s="58" t="b">
        <v>1</v>
      </c>
    </row>
    <row r="476" spans="2:165" hidden="1" outlineLevel="1">
      <c r="B476" s="45">
        <v>454</v>
      </c>
      <c r="C476" s="74" t="s">
        <v>59</v>
      </c>
      <c r="E476" s="47">
        <v>0</v>
      </c>
      <c r="F476" s="48">
        <v>0</v>
      </c>
      <c r="G476" s="49">
        <v>0</v>
      </c>
      <c r="H476" s="48">
        <v>0</v>
      </c>
      <c r="I476" s="49">
        <v>0</v>
      </c>
      <c r="J476" s="48">
        <v>0</v>
      </c>
      <c r="K476" s="49">
        <v>0</v>
      </c>
      <c r="L476" s="48">
        <v>0</v>
      </c>
      <c r="M476" s="49">
        <v>0</v>
      </c>
      <c r="N476" s="48">
        <v>0</v>
      </c>
      <c r="O476" s="49">
        <v>0</v>
      </c>
      <c r="P476" s="48">
        <v>0</v>
      </c>
      <c r="Q476" s="49">
        <v>0</v>
      </c>
      <c r="R476" s="48">
        <v>0</v>
      </c>
      <c r="S476" s="49">
        <v>0</v>
      </c>
      <c r="T476" s="48">
        <v>0</v>
      </c>
      <c r="U476" s="49">
        <v>0</v>
      </c>
      <c r="V476" s="48">
        <v>0</v>
      </c>
      <c r="W476" s="49">
        <v>0</v>
      </c>
      <c r="X476" s="48">
        <v>0</v>
      </c>
      <c r="Y476" s="49">
        <v>0</v>
      </c>
      <c r="Z476" s="48">
        <v>0</v>
      </c>
      <c r="AA476" s="49">
        <v>0</v>
      </c>
      <c r="AB476" s="48">
        <v>0</v>
      </c>
      <c r="AC476" s="49">
        <v>0</v>
      </c>
      <c r="AD476" s="48">
        <v>0</v>
      </c>
      <c r="AE476" s="49">
        <v>0</v>
      </c>
      <c r="AF476" s="48">
        <v>0</v>
      </c>
      <c r="AG476" s="49">
        <v>0</v>
      </c>
      <c r="AH476" s="48">
        <v>0</v>
      </c>
      <c r="AI476" s="49">
        <v>0</v>
      </c>
      <c r="AJ476" s="48">
        <v>0</v>
      </c>
      <c r="AK476" s="49">
        <v>0</v>
      </c>
      <c r="AL476" s="48">
        <v>0</v>
      </c>
      <c r="AM476" s="49">
        <v>0</v>
      </c>
      <c r="AN476" s="50">
        <v>0</v>
      </c>
      <c r="AO476" s="3"/>
      <c r="AP476" s="21"/>
      <c r="AQ476" s="3"/>
      <c r="AR476" s="47">
        <v>0</v>
      </c>
      <c r="AS476" s="48">
        <v>0</v>
      </c>
      <c r="AT476" s="49">
        <v>0</v>
      </c>
      <c r="AU476" s="48">
        <v>0</v>
      </c>
      <c r="AV476" s="49">
        <v>0</v>
      </c>
      <c r="AW476" s="48">
        <v>0</v>
      </c>
      <c r="AX476" s="49">
        <v>0</v>
      </c>
      <c r="AY476" s="48">
        <v>0</v>
      </c>
      <c r="AZ476" s="49">
        <v>0</v>
      </c>
      <c r="BA476" s="48">
        <v>0</v>
      </c>
      <c r="BB476" s="49">
        <v>0</v>
      </c>
      <c r="BC476" s="48">
        <v>0</v>
      </c>
      <c r="BD476" s="49">
        <v>0</v>
      </c>
      <c r="BE476" s="48">
        <v>0</v>
      </c>
      <c r="BF476" s="49">
        <v>0</v>
      </c>
      <c r="BG476" s="48">
        <v>0</v>
      </c>
      <c r="BH476" s="49">
        <v>0</v>
      </c>
      <c r="BI476" s="48">
        <v>0</v>
      </c>
      <c r="BJ476" s="49">
        <v>0</v>
      </c>
      <c r="BK476" s="48">
        <v>0</v>
      </c>
      <c r="BL476" s="49">
        <v>0</v>
      </c>
      <c r="BM476" s="48">
        <v>0</v>
      </c>
      <c r="BN476" s="49">
        <v>0</v>
      </c>
      <c r="BO476" s="48">
        <v>0</v>
      </c>
      <c r="BP476" s="49">
        <v>0</v>
      </c>
      <c r="BQ476" s="48">
        <v>0</v>
      </c>
      <c r="BR476" s="49">
        <v>0</v>
      </c>
      <c r="BS476" s="48">
        <v>0</v>
      </c>
      <c r="BT476" s="49">
        <v>0</v>
      </c>
      <c r="BU476" s="48">
        <v>0</v>
      </c>
      <c r="BV476" s="49">
        <v>0</v>
      </c>
      <c r="BW476" s="48">
        <v>0</v>
      </c>
      <c r="BX476" s="49">
        <v>0</v>
      </c>
      <c r="BY476" s="48">
        <v>0</v>
      </c>
      <c r="BZ476" s="49">
        <v>0</v>
      </c>
      <c r="CA476" s="50">
        <v>0</v>
      </c>
      <c r="CB476" s="3"/>
      <c r="CC476" s="32"/>
      <c r="CD476" s="3"/>
      <c r="CE476" s="33"/>
      <c r="CF476" s="3"/>
      <c r="CG476" s="47">
        <v>0</v>
      </c>
      <c r="CH476" s="48">
        <v>0</v>
      </c>
      <c r="CI476" s="49">
        <v>0</v>
      </c>
      <c r="CJ476" s="48">
        <v>0</v>
      </c>
      <c r="CK476" s="49">
        <v>0</v>
      </c>
      <c r="CL476" s="48">
        <v>0</v>
      </c>
      <c r="CM476" s="49">
        <v>0</v>
      </c>
      <c r="CN476" s="48">
        <v>0</v>
      </c>
      <c r="CO476" s="49">
        <v>0</v>
      </c>
      <c r="CP476" s="48">
        <v>0</v>
      </c>
      <c r="CQ476" s="49">
        <v>0</v>
      </c>
      <c r="CR476" s="48">
        <v>0</v>
      </c>
      <c r="CS476" s="49">
        <v>0</v>
      </c>
      <c r="CT476" s="48">
        <v>0</v>
      </c>
      <c r="CU476" s="49">
        <v>0</v>
      </c>
      <c r="CV476" s="48">
        <v>0</v>
      </c>
      <c r="CW476" s="49">
        <v>0</v>
      </c>
      <c r="CX476" s="48">
        <v>0</v>
      </c>
      <c r="CY476" s="49">
        <v>0</v>
      </c>
      <c r="CZ476" s="48">
        <v>0</v>
      </c>
      <c r="DA476" s="49">
        <v>0</v>
      </c>
      <c r="DB476" s="48">
        <v>0</v>
      </c>
      <c r="DC476" s="49">
        <v>0</v>
      </c>
      <c r="DD476" s="48">
        <v>0</v>
      </c>
      <c r="DE476" s="49">
        <v>0</v>
      </c>
      <c r="DF476" s="48">
        <v>0</v>
      </c>
      <c r="DG476" s="49">
        <v>0</v>
      </c>
      <c r="DH476" s="48">
        <v>0</v>
      </c>
      <c r="DI476" s="49">
        <v>0</v>
      </c>
      <c r="DJ476" s="48">
        <v>0</v>
      </c>
      <c r="DK476" s="49">
        <v>0</v>
      </c>
      <c r="DL476" s="48">
        <v>0</v>
      </c>
      <c r="DM476" s="49">
        <v>0</v>
      </c>
      <c r="DN476" s="48">
        <v>0</v>
      </c>
      <c r="DO476" s="49">
        <v>0</v>
      </c>
      <c r="DP476" s="50">
        <v>0</v>
      </c>
      <c r="DQ476" s="3"/>
      <c r="DR476" s="34"/>
      <c r="DS476" s="3"/>
      <c r="DT476" s="47">
        <v>0</v>
      </c>
      <c r="DU476" s="48">
        <v>0</v>
      </c>
      <c r="DV476" s="49">
        <v>0</v>
      </c>
      <c r="DW476" s="48">
        <v>0</v>
      </c>
      <c r="DX476" s="49">
        <v>0</v>
      </c>
      <c r="DY476" s="48">
        <v>0</v>
      </c>
      <c r="DZ476" s="49">
        <v>0</v>
      </c>
      <c r="EA476" s="48">
        <v>0</v>
      </c>
      <c r="EB476" s="49">
        <v>0</v>
      </c>
      <c r="EC476" s="48">
        <v>0</v>
      </c>
      <c r="ED476" s="49">
        <v>0</v>
      </c>
      <c r="EE476" s="48">
        <v>0</v>
      </c>
      <c r="EF476" s="49">
        <v>0</v>
      </c>
      <c r="EG476" s="48">
        <v>0</v>
      </c>
      <c r="EH476" s="49">
        <v>0</v>
      </c>
      <c r="EI476" s="48">
        <v>0</v>
      </c>
      <c r="EJ476" s="49">
        <v>0</v>
      </c>
      <c r="EK476" s="48">
        <v>0</v>
      </c>
      <c r="EL476" s="49">
        <v>0</v>
      </c>
      <c r="EM476" s="48">
        <v>0</v>
      </c>
      <c r="EN476" s="49">
        <v>0</v>
      </c>
      <c r="EO476" s="48">
        <v>0</v>
      </c>
      <c r="EP476" s="49">
        <v>0</v>
      </c>
      <c r="EQ476" s="48">
        <v>0</v>
      </c>
      <c r="ER476" s="49">
        <v>0</v>
      </c>
      <c r="ES476" s="48">
        <v>0</v>
      </c>
      <c r="ET476" s="49">
        <v>0</v>
      </c>
      <c r="EU476" s="48">
        <v>0</v>
      </c>
      <c r="EV476" s="49">
        <v>0</v>
      </c>
      <c r="EW476" s="48">
        <v>0</v>
      </c>
      <c r="EX476" s="49">
        <v>0</v>
      </c>
      <c r="EY476" s="48">
        <v>0</v>
      </c>
      <c r="EZ476" s="49">
        <v>0</v>
      </c>
      <c r="FA476" s="48">
        <v>0</v>
      </c>
      <c r="FB476" s="49">
        <v>0</v>
      </c>
      <c r="FC476" s="50">
        <v>0</v>
      </c>
      <c r="FD476" s="3"/>
      <c r="FE476" s="35"/>
      <c r="FF476" s="3"/>
      <c r="FG476" s="36"/>
      <c r="FI476" s="51" t="b">
        <v>1</v>
      </c>
    </row>
    <row r="477" spans="2:165" hidden="1" outlineLevel="1">
      <c r="B477" s="52">
        <v>455</v>
      </c>
      <c r="C477" s="73" t="s">
        <v>60</v>
      </c>
      <c r="E477" s="54">
        <v>0</v>
      </c>
      <c r="F477" s="55">
        <v>0</v>
      </c>
      <c r="G477" s="56">
        <v>0</v>
      </c>
      <c r="H477" s="55">
        <v>0</v>
      </c>
      <c r="I477" s="56">
        <v>0</v>
      </c>
      <c r="J477" s="55">
        <v>0</v>
      </c>
      <c r="K477" s="56">
        <v>0</v>
      </c>
      <c r="L477" s="55">
        <v>0</v>
      </c>
      <c r="M477" s="56">
        <v>0</v>
      </c>
      <c r="N477" s="55">
        <v>0</v>
      </c>
      <c r="O477" s="56">
        <v>0</v>
      </c>
      <c r="P477" s="55">
        <v>0</v>
      </c>
      <c r="Q477" s="56">
        <v>0</v>
      </c>
      <c r="R477" s="55">
        <v>0</v>
      </c>
      <c r="S477" s="56">
        <v>0</v>
      </c>
      <c r="T477" s="55">
        <v>0</v>
      </c>
      <c r="U477" s="56">
        <v>0</v>
      </c>
      <c r="V477" s="55">
        <v>0</v>
      </c>
      <c r="W477" s="56">
        <v>0</v>
      </c>
      <c r="X477" s="55">
        <v>0</v>
      </c>
      <c r="Y477" s="56">
        <v>0</v>
      </c>
      <c r="Z477" s="55">
        <v>0</v>
      </c>
      <c r="AA477" s="56">
        <v>0</v>
      </c>
      <c r="AB477" s="55">
        <v>0</v>
      </c>
      <c r="AC477" s="56">
        <v>0</v>
      </c>
      <c r="AD477" s="55">
        <v>0</v>
      </c>
      <c r="AE477" s="56">
        <v>0</v>
      </c>
      <c r="AF477" s="55">
        <v>0</v>
      </c>
      <c r="AG477" s="56">
        <v>0</v>
      </c>
      <c r="AH477" s="55">
        <v>0</v>
      </c>
      <c r="AI477" s="56">
        <v>0</v>
      </c>
      <c r="AJ477" s="55">
        <v>0</v>
      </c>
      <c r="AK477" s="56">
        <v>0</v>
      </c>
      <c r="AL477" s="55">
        <v>0</v>
      </c>
      <c r="AM477" s="56">
        <v>0</v>
      </c>
      <c r="AN477" s="57">
        <v>0</v>
      </c>
      <c r="AO477" s="3"/>
      <c r="AP477" s="21"/>
      <c r="AQ477" s="3"/>
      <c r="AR477" s="54">
        <v>0</v>
      </c>
      <c r="AS477" s="55">
        <v>0</v>
      </c>
      <c r="AT477" s="56">
        <v>0</v>
      </c>
      <c r="AU477" s="55">
        <v>0</v>
      </c>
      <c r="AV477" s="56">
        <v>0</v>
      </c>
      <c r="AW477" s="55">
        <v>0</v>
      </c>
      <c r="AX477" s="56">
        <v>0</v>
      </c>
      <c r="AY477" s="55">
        <v>0</v>
      </c>
      <c r="AZ477" s="56">
        <v>0</v>
      </c>
      <c r="BA477" s="55">
        <v>0</v>
      </c>
      <c r="BB477" s="56">
        <v>0</v>
      </c>
      <c r="BC477" s="55">
        <v>0</v>
      </c>
      <c r="BD477" s="56">
        <v>0</v>
      </c>
      <c r="BE477" s="55">
        <v>0</v>
      </c>
      <c r="BF477" s="56">
        <v>0</v>
      </c>
      <c r="BG477" s="55">
        <v>0</v>
      </c>
      <c r="BH477" s="56">
        <v>0</v>
      </c>
      <c r="BI477" s="55">
        <v>0</v>
      </c>
      <c r="BJ477" s="56">
        <v>0</v>
      </c>
      <c r="BK477" s="55">
        <v>0</v>
      </c>
      <c r="BL477" s="56">
        <v>0</v>
      </c>
      <c r="BM477" s="55">
        <v>0</v>
      </c>
      <c r="BN477" s="56">
        <v>0</v>
      </c>
      <c r="BO477" s="55">
        <v>0</v>
      </c>
      <c r="BP477" s="56">
        <v>0</v>
      </c>
      <c r="BQ477" s="55">
        <v>0</v>
      </c>
      <c r="BR477" s="56">
        <v>0</v>
      </c>
      <c r="BS477" s="55">
        <v>0</v>
      </c>
      <c r="BT477" s="56">
        <v>0</v>
      </c>
      <c r="BU477" s="55">
        <v>0</v>
      </c>
      <c r="BV477" s="56">
        <v>0</v>
      </c>
      <c r="BW477" s="55">
        <v>0</v>
      </c>
      <c r="BX477" s="56">
        <v>0</v>
      </c>
      <c r="BY477" s="55">
        <v>0</v>
      </c>
      <c r="BZ477" s="56">
        <v>0</v>
      </c>
      <c r="CA477" s="57">
        <v>0</v>
      </c>
      <c r="CB477" s="3"/>
      <c r="CC477" s="32"/>
      <c r="CD477" s="3"/>
      <c r="CE477" s="33"/>
      <c r="CF477" s="3"/>
      <c r="CG477" s="54">
        <v>0</v>
      </c>
      <c r="CH477" s="55">
        <v>0</v>
      </c>
      <c r="CI477" s="56">
        <v>0</v>
      </c>
      <c r="CJ477" s="55">
        <v>0</v>
      </c>
      <c r="CK477" s="56">
        <v>0</v>
      </c>
      <c r="CL477" s="55">
        <v>0</v>
      </c>
      <c r="CM477" s="56">
        <v>0</v>
      </c>
      <c r="CN477" s="55">
        <v>0</v>
      </c>
      <c r="CO477" s="56">
        <v>0</v>
      </c>
      <c r="CP477" s="55">
        <v>0</v>
      </c>
      <c r="CQ477" s="56">
        <v>0</v>
      </c>
      <c r="CR477" s="55">
        <v>0</v>
      </c>
      <c r="CS477" s="56">
        <v>0</v>
      </c>
      <c r="CT477" s="55">
        <v>0</v>
      </c>
      <c r="CU477" s="56">
        <v>0</v>
      </c>
      <c r="CV477" s="55">
        <v>0</v>
      </c>
      <c r="CW477" s="56">
        <v>0</v>
      </c>
      <c r="CX477" s="55">
        <v>0</v>
      </c>
      <c r="CY477" s="56">
        <v>0</v>
      </c>
      <c r="CZ477" s="55">
        <v>0</v>
      </c>
      <c r="DA477" s="56">
        <v>0</v>
      </c>
      <c r="DB477" s="55">
        <v>0</v>
      </c>
      <c r="DC477" s="56">
        <v>0</v>
      </c>
      <c r="DD477" s="55">
        <v>0</v>
      </c>
      <c r="DE477" s="56">
        <v>0</v>
      </c>
      <c r="DF477" s="55">
        <v>0</v>
      </c>
      <c r="DG477" s="56">
        <v>0</v>
      </c>
      <c r="DH477" s="55">
        <v>0</v>
      </c>
      <c r="DI477" s="56">
        <v>0</v>
      </c>
      <c r="DJ477" s="55">
        <v>0</v>
      </c>
      <c r="DK477" s="56">
        <v>0</v>
      </c>
      <c r="DL477" s="55">
        <v>0</v>
      </c>
      <c r="DM477" s="56">
        <v>0</v>
      </c>
      <c r="DN477" s="55">
        <v>0</v>
      </c>
      <c r="DO477" s="56">
        <v>0</v>
      </c>
      <c r="DP477" s="57">
        <v>0</v>
      </c>
      <c r="DQ477" s="3"/>
      <c r="DR477" s="34"/>
      <c r="DS477" s="3"/>
      <c r="DT477" s="54">
        <v>0</v>
      </c>
      <c r="DU477" s="55">
        <v>0</v>
      </c>
      <c r="DV477" s="56">
        <v>0</v>
      </c>
      <c r="DW477" s="55">
        <v>0</v>
      </c>
      <c r="DX477" s="56">
        <v>0</v>
      </c>
      <c r="DY477" s="55">
        <v>0</v>
      </c>
      <c r="DZ477" s="56">
        <v>0</v>
      </c>
      <c r="EA477" s="55">
        <v>0</v>
      </c>
      <c r="EB477" s="56">
        <v>0</v>
      </c>
      <c r="EC477" s="55">
        <v>0</v>
      </c>
      <c r="ED477" s="56">
        <v>0</v>
      </c>
      <c r="EE477" s="55">
        <v>0</v>
      </c>
      <c r="EF477" s="56">
        <v>0</v>
      </c>
      <c r="EG477" s="55">
        <v>0</v>
      </c>
      <c r="EH477" s="56">
        <v>0</v>
      </c>
      <c r="EI477" s="55">
        <v>0</v>
      </c>
      <c r="EJ477" s="56">
        <v>0</v>
      </c>
      <c r="EK477" s="55">
        <v>0</v>
      </c>
      <c r="EL477" s="56">
        <v>0</v>
      </c>
      <c r="EM477" s="55">
        <v>0</v>
      </c>
      <c r="EN477" s="56">
        <v>0</v>
      </c>
      <c r="EO477" s="55">
        <v>0</v>
      </c>
      <c r="EP477" s="56">
        <v>0</v>
      </c>
      <c r="EQ477" s="55">
        <v>0</v>
      </c>
      <c r="ER477" s="56">
        <v>0</v>
      </c>
      <c r="ES477" s="55">
        <v>0</v>
      </c>
      <c r="ET477" s="56">
        <v>0</v>
      </c>
      <c r="EU477" s="55">
        <v>0</v>
      </c>
      <c r="EV477" s="56">
        <v>0</v>
      </c>
      <c r="EW477" s="55">
        <v>0</v>
      </c>
      <c r="EX477" s="56">
        <v>0</v>
      </c>
      <c r="EY477" s="55">
        <v>0</v>
      </c>
      <c r="EZ477" s="56">
        <v>0</v>
      </c>
      <c r="FA477" s="55">
        <v>0</v>
      </c>
      <c r="FB477" s="56">
        <v>0</v>
      </c>
      <c r="FC477" s="57">
        <v>0</v>
      </c>
      <c r="FD477" s="3"/>
      <c r="FE477" s="35"/>
      <c r="FF477" s="3"/>
      <c r="FG477" s="36"/>
      <c r="FI477" s="58" t="b">
        <v>1</v>
      </c>
    </row>
    <row r="478" spans="2:165" hidden="1" outlineLevel="1">
      <c r="B478" s="45">
        <v>456</v>
      </c>
      <c r="C478" s="74" t="s">
        <v>61</v>
      </c>
      <c r="E478" s="47">
        <v>0</v>
      </c>
      <c r="F478" s="48">
        <v>0</v>
      </c>
      <c r="G478" s="49">
        <v>0</v>
      </c>
      <c r="H478" s="48">
        <v>0</v>
      </c>
      <c r="I478" s="49">
        <v>0</v>
      </c>
      <c r="J478" s="48">
        <v>0</v>
      </c>
      <c r="K478" s="49">
        <v>0</v>
      </c>
      <c r="L478" s="48">
        <v>0</v>
      </c>
      <c r="M478" s="49">
        <v>0</v>
      </c>
      <c r="N478" s="48">
        <v>0</v>
      </c>
      <c r="O478" s="49">
        <v>0</v>
      </c>
      <c r="P478" s="48">
        <v>0</v>
      </c>
      <c r="Q478" s="49">
        <v>0</v>
      </c>
      <c r="R478" s="48">
        <v>0</v>
      </c>
      <c r="S478" s="49">
        <v>0</v>
      </c>
      <c r="T478" s="48">
        <v>0</v>
      </c>
      <c r="U478" s="49">
        <v>0</v>
      </c>
      <c r="V478" s="48">
        <v>0</v>
      </c>
      <c r="W478" s="49">
        <v>0</v>
      </c>
      <c r="X478" s="48">
        <v>0</v>
      </c>
      <c r="Y478" s="49">
        <v>0</v>
      </c>
      <c r="Z478" s="48">
        <v>0</v>
      </c>
      <c r="AA478" s="49">
        <v>0</v>
      </c>
      <c r="AB478" s="48">
        <v>0</v>
      </c>
      <c r="AC478" s="49">
        <v>0</v>
      </c>
      <c r="AD478" s="48">
        <v>0</v>
      </c>
      <c r="AE478" s="49">
        <v>0</v>
      </c>
      <c r="AF478" s="48">
        <v>0</v>
      </c>
      <c r="AG478" s="49">
        <v>0</v>
      </c>
      <c r="AH478" s="48">
        <v>0</v>
      </c>
      <c r="AI478" s="49">
        <v>0</v>
      </c>
      <c r="AJ478" s="48">
        <v>0</v>
      </c>
      <c r="AK478" s="49">
        <v>0</v>
      </c>
      <c r="AL478" s="48">
        <v>0</v>
      </c>
      <c r="AM478" s="49">
        <v>0</v>
      </c>
      <c r="AN478" s="50">
        <v>0</v>
      </c>
      <c r="AO478" s="3"/>
      <c r="AP478" s="21"/>
      <c r="AQ478" s="3"/>
      <c r="AR478" s="47">
        <v>0</v>
      </c>
      <c r="AS478" s="48">
        <v>0</v>
      </c>
      <c r="AT478" s="49">
        <v>0</v>
      </c>
      <c r="AU478" s="48">
        <v>0</v>
      </c>
      <c r="AV478" s="49">
        <v>0</v>
      </c>
      <c r="AW478" s="48">
        <v>0</v>
      </c>
      <c r="AX478" s="49">
        <v>0</v>
      </c>
      <c r="AY478" s="48">
        <v>0</v>
      </c>
      <c r="AZ478" s="49">
        <v>0</v>
      </c>
      <c r="BA478" s="48">
        <v>0</v>
      </c>
      <c r="BB478" s="49">
        <v>0</v>
      </c>
      <c r="BC478" s="48">
        <v>0</v>
      </c>
      <c r="BD478" s="49">
        <v>0</v>
      </c>
      <c r="BE478" s="48">
        <v>0</v>
      </c>
      <c r="BF478" s="49">
        <v>0</v>
      </c>
      <c r="BG478" s="48">
        <v>0</v>
      </c>
      <c r="BH478" s="49">
        <v>0</v>
      </c>
      <c r="BI478" s="48">
        <v>0</v>
      </c>
      <c r="BJ478" s="49">
        <v>0</v>
      </c>
      <c r="BK478" s="48">
        <v>0</v>
      </c>
      <c r="BL478" s="49">
        <v>0</v>
      </c>
      <c r="BM478" s="48">
        <v>0</v>
      </c>
      <c r="BN478" s="49">
        <v>0</v>
      </c>
      <c r="BO478" s="48">
        <v>0</v>
      </c>
      <c r="BP478" s="49">
        <v>0</v>
      </c>
      <c r="BQ478" s="48">
        <v>0</v>
      </c>
      <c r="BR478" s="49">
        <v>0</v>
      </c>
      <c r="BS478" s="48">
        <v>0</v>
      </c>
      <c r="BT478" s="49">
        <v>0</v>
      </c>
      <c r="BU478" s="48">
        <v>0</v>
      </c>
      <c r="BV478" s="49">
        <v>0</v>
      </c>
      <c r="BW478" s="48">
        <v>0</v>
      </c>
      <c r="BX478" s="49">
        <v>0</v>
      </c>
      <c r="BY478" s="48">
        <v>0</v>
      </c>
      <c r="BZ478" s="49">
        <v>0</v>
      </c>
      <c r="CA478" s="50">
        <v>0</v>
      </c>
      <c r="CB478" s="3"/>
      <c r="CC478" s="32"/>
      <c r="CD478" s="3"/>
      <c r="CE478" s="33"/>
      <c r="CF478" s="3"/>
      <c r="CG478" s="47">
        <v>0</v>
      </c>
      <c r="CH478" s="48">
        <v>0</v>
      </c>
      <c r="CI478" s="49">
        <v>0</v>
      </c>
      <c r="CJ478" s="48">
        <v>0</v>
      </c>
      <c r="CK478" s="49">
        <v>0</v>
      </c>
      <c r="CL478" s="48">
        <v>0</v>
      </c>
      <c r="CM478" s="49">
        <v>0</v>
      </c>
      <c r="CN478" s="48">
        <v>0</v>
      </c>
      <c r="CO478" s="49">
        <v>0</v>
      </c>
      <c r="CP478" s="48">
        <v>0</v>
      </c>
      <c r="CQ478" s="49">
        <v>0</v>
      </c>
      <c r="CR478" s="48">
        <v>0</v>
      </c>
      <c r="CS478" s="49">
        <v>0</v>
      </c>
      <c r="CT478" s="48">
        <v>0</v>
      </c>
      <c r="CU478" s="49">
        <v>0</v>
      </c>
      <c r="CV478" s="48">
        <v>0</v>
      </c>
      <c r="CW478" s="49">
        <v>0</v>
      </c>
      <c r="CX478" s="48">
        <v>0</v>
      </c>
      <c r="CY478" s="49">
        <v>0</v>
      </c>
      <c r="CZ478" s="48">
        <v>0</v>
      </c>
      <c r="DA478" s="49">
        <v>0</v>
      </c>
      <c r="DB478" s="48">
        <v>0</v>
      </c>
      <c r="DC478" s="49">
        <v>0</v>
      </c>
      <c r="DD478" s="48">
        <v>0</v>
      </c>
      <c r="DE478" s="49">
        <v>0</v>
      </c>
      <c r="DF478" s="48">
        <v>0</v>
      </c>
      <c r="DG478" s="49">
        <v>0</v>
      </c>
      <c r="DH478" s="48">
        <v>0</v>
      </c>
      <c r="DI478" s="49">
        <v>0</v>
      </c>
      <c r="DJ478" s="48">
        <v>0</v>
      </c>
      <c r="DK478" s="49">
        <v>0</v>
      </c>
      <c r="DL478" s="48">
        <v>0</v>
      </c>
      <c r="DM478" s="49">
        <v>0</v>
      </c>
      <c r="DN478" s="48">
        <v>0</v>
      </c>
      <c r="DO478" s="49">
        <v>0</v>
      </c>
      <c r="DP478" s="50">
        <v>0</v>
      </c>
      <c r="DQ478" s="3"/>
      <c r="DR478" s="34"/>
      <c r="DS478" s="3"/>
      <c r="DT478" s="47">
        <v>0</v>
      </c>
      <c r="DU478" s="48">
        <v>0</v>
      </c>
      <c r="DV478" s="49">
        <v>0</v>
      </c>
      <c r="DW478" s="48">
        <v>0</v>
      </c>
      <c r="DX478" s="49">
        <v>0</v>
      </c>
      <c r="DY478" s="48">
        <v>0</v>
      </c>
      <c r="DZ478" s="49">
        <v>0</v>
      </c>
      <c r="EA478" s="48">
        <v>0</v>
      </c>
      <c r="EB478" s="49">
        <v>0</v>
      </c>
      <c r="EC478" s="48">
        <v>0</v>
      </c>
      <c r="ED478" s="49">
        <v>0</v>
      </c>
      <c r="EE478" s="48">
        <v>0</v>
      </c>
      <c r="EF478" s="49">
        <v>0</v>
      </c>
      <c r="EG478" s="48">
        <v>0</v>
      </c>
      <c r="EH478" s="49">
        <v>0</v>
      </c>
      <c r="EI478" s="48">
        <v>0</v>
      </c>
      <c r="EJ478" s="49">
        <v>0</v>
      </c>
      <c r="EK478" s="48">
        <v>0</v>
      </c>
      <c r="EL478" s="49">
        <v>0</v>
      </c>
      <c r="EM478" s="48">
        <v>0</v>
      </c>
      <c r="EN478" s="49">
        <v>0</v>
      </c>
      <c r="EO478" s="48">
        <v>0</v>
      </c>
      <c r="EP478" s="49">
        <v>0</v>
      </c>
      <c r="EQ478" s="48">
        <v>0</v>
      </c>
      <c r="ER478" s="49">
        <v>0</v>
      </c>
      <c r="ES478" s="48">
        <v>0</v>
      </c>
      <c r="ET478" s="49">
        <v>0</v>
      </c>
      <c r="EU478" s="48">
        <v>0</v>
      </c>
      <c r="EV478" s="49">
        <v>0</v>
      </c>
      <c r="EW478" s="48">
        <v>0</v>
      </c>
      <c r="EX478" s="49">
        <v>0</v>
      </c>
      <c r="EY478" s="48">
        <v>0</v>
      </c>
      <c r="EZ478" s="49">
        <v>0</v>
      </c>
      <c r="FA478" s="48">
        <v>0</v>
      </c>
      <c r="FB478" s="49">
        <v>0</v>
      </c>
      <c r="FC478" s="50">
        <v>0</v>
      </c>
      <c r="FD478" s="3"/>
      <c r="FE478" s="35"/>
      <c r="FF478" s="3"/>
      <c r="FG478" s="36"/>
      <c r="FI478" s="51" t="b">
        <v>1</v>
      </c>
    </row>
    <row r="479" spans="2:165" hidden="1" outlineLevel="1">
      <c r="B479" s="52">
        <v>457</v>
      </c>
      <c r="C479" s="53" t="s">
        <v>62</v>
      </c>
      <c r="E479" s="54">
        <v>0</v>
      </c>
      <c r="F479" s="55">
        <v>0</v>
      </c>
      <c r="G479" s="56">
        <v>0</v>
      </c>
      <c r="H479" s="55">
        <v>0</v>
      </c>
      <c r="I479" s="56">
        <v>0</v>
      </c>
      <c r="J479" s="55">
        <v>0</v>
      </c>
      <c r="K479" s="56">
        <v>0</v>
      </c>
      <c r="L479" s="55">
        <v>0</v>
      </c>
      <c r="M479" s="56">
        <v>0</v>
      </c>
      <c r="N479" s="55">
        <v>0</v>
      </c>
      <c r="O479" s="56">
        <v>0</v>
      </c>
      <c r="P479" s="55">
        <v>0</v>
      </c>
      <c r="Q479" s="56">
        <v>0</v>
      </c>
      <c r="R479" s="55">
        <v>0</v>
      </c>
      <c r="S479" s="56">
        <v>0</v>
      </c>
      <c r="T479" s="55">
        <v>0</v>
      </c>
      <c r="U479" s="56">
        <v>0</v>
      </c>
      <c r="V479" s="55">
        <v>0</v>
      </c>
      <c r="W479" s="56">
        <v>0</v>
      </c>
      <c r="X479" s="55">
        <v>0</v>
      </c>
      <c r="Y479" s="56">
        <v>0</v>
      </c>
      <c r="Z479" s="55">
        <v>0</v>
      </c>
      <c r="AA479" s="56">
        <v>0</v>
      </c>
      <c r="AB479" s="55">
        <v>0</v>
      </c>
      <c r="AC479" s="56">
        <v>0</v>
      </c>
      <c r="AD479" s="55">
        <v>0</v>
      </c>
      <c r="AE479" s="56">
        <v>0</v>
      </c>
      <c r="AF479" s="55">
        <v>0</v>
      </c>
      <c r="AG479" s="56">
        <v>0</v>
      </c>
      <c r="AH479" s="55">
        <v>0</v>
      </c>
      <c r="AI479" s="56">
        <v>0</v>
      </c>
      <c r="AJ479" s="55">
        <v>0</v>
      </c>
      <c r="AK479" s="56">
        <v>0</v>
      </c>
      <c r="AL479" s="55">
        <v>0</v>
      </c>
      <c r="AM479" s="56">
        <v>0</v>
      </c>
      <c r="AN479" s="57">
        <v>0</v>
      </c>
      <c r="AO479" s="3"/>
      <c r="AP479" s="21"/>
      <c r="AQ479" s="3"/>
      <c r="AR479" s="54">
        <v>0</v>
      </c>
      <c r="AS479" s="55">
        <v>0</v>
      </c>
      <c r="AT479" s="56">
        <v>0</v>
      </c>
      <c r="AU479" s="55">
        <v>0</v>
      </c>
      <c r="AV479" s="56">
        <v>0</v>
      </c>
      <c r="AW479" s="55">
        <v>0</v>
      </c>
      <c r="AX479" s="56">
        <v>0</v>
      </c>
      <c r="AY479" s="55">
        <v>0</v>
      </c>
      <c r="AZ479" s="56">
        <v>0</v>
      </c>
      <c r="BA479" s="55">
        <v>0</v>
      </c>
      <c r="BB479" s="56">
        <v>0</v>
      </c>
      <c r="BC479" s="55">
        <v>0</v>
      </c>
      <c r="BD479" s="56">
        <v>0</v>
      </c>
      <c r="BE479" s="55">
        <v>0</v>
      </c>
      <c r="BF479" s="56">
        <v>0</v>
      </c>
      <c r="BG479" s="55">
        <v>0</v>
      </c>
      <c r="BH479" s="56">
        <v>0</v>
      </c>
      <c r="BI479" s="55">
        <v>0</v>
      </c>
      <c r="BJ479" s="56">
        <v>0</v>
      </c>
      <c r="BK479" s="55">
        <v>0</v>
      </c>
      <c r="BL479" s="56">
        <v>0</v>
      </c>
      <c r="BM479" s="55">
        <v>0</v>
      </c>
      <c r="BN479" s="56">
        <v>0</v>
      </c>
      <c r="BO479" s="55">
        <v>0</v>
      </c>
      <c r="BP479" s="56">
        <v>0</v>
      </c>
      <c r="BQ479" s="55">
        <v>0</v>
      </c>
      <c r="BR479" s="56">
        <v>0</v>
      </c>
      <c r="BS479" s="55">
        <v>0</v>
      </c>
      <c r="BT479" s="56">
        <v>0</v>
      </c>
      <c r="BU479" s="55">
        <v>0</v>
      </c>
      <c r="BV479" s="56">
        <v>0</v>
      </c>
      <c r="BW479" s="55">
        <v>0</v>
      </c>
      <c r="BX479" s="56">
        <v>0</v>
      </c>
      <c r="BY479" s="55">
        <v>0</v>
      </c>
      <c r="BZ479" s="56">
        <v>0</v>
      </c>
      <c r="CA479" s="57">
        <v>0</v>
      </c>
      <c r="CB479" s="3"/>
      <c r="CC479" s="32"/>
      <c r="CD479" s="3"/>
      <c r="CE479" s="33"/>
      <c r="CF479" s="3"/>
      <c r="CG479" s="54">
        <v>0</v>
      </c>
      <c r="CH479" s="55">
        <v>0</v>
      </c>
      <c r="CI479" s="56">
        <v>0</v>
      </c>
      <c r="CJ479" s="55">
        <v>0</v>
      </c>
      <c r="CK479" s="56">
        <v>0</v>
      </c>
      <c r="CL479" s="55">
        <v>0</v>
      </c>
      <c r="CM479" s="56">
        <v>0</v>
      </c>
      <c r="CN479" s="55">
        <v>0</v>
      </c>
      <c r="CO479" s="56">
        <v>0</v>
      </c>
      <c r="CP479" s="55">
        <v>0</v>
      </c>
      <c r="CQ479" s="56">
        <v>0</v>
      </c>
      <c r="CR479" s="55">
        <v>0</v>
      </c>
      <c r="CS479" s="56">
        <v>0</v>
      </c>
      <c r="CT479" s="55">
        <v>0</v>
      </c>
      <c r="CU479" s="56">
        <v>0</v>
      </c>
      <c r="CV479" s="55">
        <v>0</v>
      </c>
      <c r="CW479" s="56">
        <v>0</v>
      </c>
      <c r="CX479" s="55">
        <v>0</v>
      </c>
      <c r="CY479" s="56">
        <v>0</v>
      </c>
      <c r="CZ479" s="55">
        <v>0</v>
      </c>
      <c r="DA479" s="56">
        <v>0</v>
      </c>
      <c r="DB479" s="55">
        <v>0</v>
      </c>
      <c r="DC479" s="56">
        <v>0</v>
      </c>
      <c r="DD479" s="55">
        <v>0</v>
      </c>
      <c r="DE479" s="56">
        <v>0</v>
      </c>
      <c r="DF479" s="55">
        <v>0</v>
      </c>
      <c r="DG479" s="56">
        <v>0</v>
      </c>
      <c r="DH479" s="55">
        <v>0</v>
      </c>
      <c r="DI479" s="56">
        <v>0</v>
      </c>
      <c r="DJ479" s="55">
        <v>0</v>
      </c>
      <c r="DK479" s="56">
        <v>0</v>
      </c>
      <c r="DL479" s="55">
        <v>0</v>
      </c>
      <c r="DM479" s="56">
        <v>0</v>
      </c>
      <c r="DN479" s="55">
        <v>0</v>
      </c>
      <c r="DO479" s="56">
        <v>0</v>
      </c>
      <c r="DP479" s="57">
        <v>0</v>
      </c>
      <c r="DQ479" s="3"/>
      <c r="DR479" s="34"/>
      <c r="DS479" s="3"/>
      <c r="DT479" s="54">
        <v>0</v>
      </c>
      <c r="DU479" s="55">
        <v>0</v>
      </c>
      <c r="DV479" s="56">
        <v>0</v>
      </c>
      <c r="DW479" s="55">
        <v>0</v>
      </c>
      <c r="DX479" s="56">
        <v>0</v>
      </c>
      <c r="DY479" s="55">
        <v>0</v>
      </c>
      <c r="DZ479" s="56">
        <v>0</v>
      </c>
      <c r="EA479" s="55">
        <v>0</v>
      </c>
      <c r="EB479" s="56">
        <v>0</v>
      </c>
      <c r="EC479" s="55">
        <v>0</v>
      </c>
      <c r="ED479" s="56">
        <v>0</v>
      </c>
      <c r="EE479" s="55">
        <v>0</v>
      </c>
      <c r="EF479" s="56">
        <v>0</v>
      </c>
      <c r="EG479" s="55">
        <v>0</v>
      </c>
      <c r="EH479" s="56">
        <v>0</v>
      </c>
      <c r="EI479" s="55">
        <v>0</v>
      </c>
      <c r="EJ479" s="56">
        <v>0</v>
      </c>
      <c r="EK479" s="55">
        <v>0</v>
      </c>
      <c r="EL479" s="56">
        <v>0</v>
      </c>
      <c r="EM479" s="55">
        <v>0</v>
      </c>
      <c r="EN479" s="56">
        <v>0</v>
      </c>
      <c r="EO479" s="55">
        <v>0</v>
      </c>
      <c r="EP479" s="56">
        <v>0</v>
      </c>
      <c r="EQ479" s="55">
        <v>0</v>
      </c>
      <c r="ER479" s="56">
        <v>0</v>
      </c>
      <c r="ES479" s="55">
        <v>0</v>
      </c>
      <c r="ET479" s="56">
        <v>0</v>
      </c>
      <c r="EU479" s="55">
        <v>0</v>
      </c>
      <c r="EV479" s="56">
        <v>0</v>
      </c>
      <c r="EW479" s="55">
        <v>0</v>
      </c>
      <c r="EX479" s="56">
        <v>0</v>
      </c>
      <c r="EY479" s="55">
        <v>0</v>
      </c>
      <c r="EZ479" s="56">
        <v>0</v>
      </c>
      <c r="FA479" s="55">
        <v>0</v>
      </c>
      <c r="FB479" s="56">
        <v>0</v>
      </c>
      <c r="FC479" s="57">
        <v>0</v>
      </c>
      <c r="FD479" s="3"/>
      <c r="FE479" s="35"/>
      <c r="FF479" s="3"/>
      <c r="FG479" s="36"/>
      <c r="FI479" s="58" t="b">
        <v>1</v>
      </c>
    </row>
    <row r="480" spans="2:165" hidden="1" outlineLevel="1">
      <c r="B480" s="45">
        <v>458</v>
      </c>
      <c r="C480" s="46" t="s">
        <v>63</v>
      </c>
      <c r="E480" s="47">
        <v>0</v>
      </c>
      <c r="F480" s="48">
        <v>0</v>
      </c>
      <c r="G480" s="49">
        <v>0</v>
      </c>
      <c r="H480" s="48">
        <v>0</v>
      </c>
      <c r="I480" s="49">
        <v>0</v>
      </c>
      <c r="J480" s="48">
        <v>0</v>
      </c>
      <c r="K480" s="49">
        <v>0</v>
      </c>
      <c r="L480" s="48">
        <v>0</v>
      </c>
      <c r="M480" s="49">
        <v>0</v>
      </c>
      <c r="N480" s="48">
        <v>0</v>
      </c>
      <c r="O480" s="49">
        <v>0</v>
      </c>
      <c r="P480" s="48">
        <v>0</v>
      </c>
      <c r="Q480" s="49">
        <v>0</v>
      </c>
      <c r="R480" s="48">
        <v>0</v>
      </c>
      <c r="S480" s="49">
        <v>0</v>
      </c>
      <c r="T480" s="48">
        <v>0</v>
      </c>
      <c r="U480" s="49">
        <v>0</v>
      </c>
      <c r="V480" s="48">
        <v>0</v>
      </c>
      <c r="W480" s="49">
        <v>0</v>
      </c>
      <c r="X480" s="48">
        <v>0</v>
      </c>
      <c r="Y480" s="49">
        <v>0</v>
      </c>
      <c r="Z480" s="48">
        <v>0</v>
      </c>
      <c r="AA480" s="49">
        <v>0</v>
      </c>
      <c r="AB480" s="48">
        <v>0</v>
      </c>
      <c r="AC480" s="49">
        <v>0</v>
      </c>
      <c r="AD480" s="48">
        <v>0</v>
      </c>
      <c r="AE480" s="49">
        <v>0</v>
      </c>
      <c r="AF480" s="48">
        <v>0</v>
      </c>
      <c r="AG480" s="49">
        <v>0</v>
      </c>
      <c r="AH480" s="48">
        <v>0</v>
      </c>
      <c r="AI480" s="49">
        <v>0</v>
      </c>
      <c r="AJ480" s="48">
        <v>0</v>
      </c>
      <c r="AK480" s="49">
        <v>0</v>
      </c>
      <c r="AL480" s="48">
        <v>0</v>
      </c>
      <c r="AM480" s="49">
        <v>0</v>
      </c>
      <c r="AN480" s="50">
        <v>0</v>
      </c>
      <c r="AO480" s="3"/>
      <c r="AP480" s="21"/>
      <c r="AQ480" s="3"/>
      <c r="AR480" s="47">
        <v>0</v>
      </c>
      <c r="AS480" s="48">
        <v>0</v>
      </c>
      <c r="AT480" s="49">
        <v>0</v>
      </c>
      <c r="AU480" s="48">
        <v>0</v>
      </c>
      <c r="AV480" s="49">
        <v>0</v>
      </c>
      <c r="AW480" s="48">
        <v>0</v>
      </c>
      <c r="AX480" s="49">
        <v>0</v>
      </c>
      <c r="AY480" s="48">
        <v>0</v>
      </c>
      <c r="AZ480" s="49">
        <v>0</v>
      </c>
      <c r="BA480" s="48">
        <v>0</v>
      </c>
      <c r="BB480" s="49">
        <v>0</v>
      </c>
      <c r="BC480" s="48">
        <v>0</v>
      </c>
      <c r="BD480" s="49">
        <v>0</v>
      </c>
      <c r="BE480" s="48">
        <v>0</v>
      </c>
      <c r="BF480" s="49">
        <v>0</v>
      </c>
      <c r="BG480" s="48">
        <v>0</v>
      </c>
      <c r="BH480" s="49">
        <v>0</v>
      </c>
      <c r="BI480" s="48">
        <v>0</v>
      </c>
      <c r="BJ480" s="49">
        <v>0</v>
      </c>
      <c r="BK480" s="48">
        <v>0</v>
      </c>
      <c r="BL480" s="49">
        <v>0</v>
      </c>
      <c r="BM480" s="48">
        <v>0</v>
      </c>
      <c r="BN480" s="49">
        <v>0</v>
      </c>
      <c r="BO480" s="48">
        <v>0</v>
      </c>
      <c r="BP480" s="49">
        <v>0</v>
      </c>
      <c r="BQ480" s="48">
        <v>0</v>
      </c>
      <c r="BR480" s="49">
        <v>0</v>
      </c>
      <c r="BS480" s="48">
        <v>0</v>
      </c>
      <c r="BT480" s="49">
        <v>0</v>
      </c>
      <c r="BU480" s="48">
        <v>0</v>
      </c>
      <c r="BV480" s="49">
        <v>0</v>
      </c>
      <c r="BW480" s="48">
        <v>0</v>
      </c>
      <c r="BX480" s="49">
        <v>0</v>
      </c>
      <c r="BY480" s="48">
        <v>0</v>
      </c>
      <c r="BZ480" s="49">
        <v>0</v>
      </c>
      <c r="CA480" s="50">
        <v>0</v>
      </c>
      <c r="CB480" s="3"/>
      <c r="CC480" s="32"/>
      <c r="CD480" s="3"/>
      <c r="CE480" s="33"/>
      <c r="CF480" s="3"/>
      <c r="CG480" s="47">
        <v>0</v>
      </c>
      <c r="CH480" s="48">
        <v>0</v>
      </c>
      <c r="CI480" s="49">
        <v>0</v>
      </c>
      <c r="CJ480" s="48">
        <v>0</v>
      </c>
      <c r="CK480" s="49">
        <v>0</v>
      </c>
      <c r="CL480" s="48">
        <v>0</v>
      </c>
      <c r="CM480" s="49">
        <v>0</v>
      </c>
      <c r="CN480" s="48">
        <v>0</v>
      </c>
      <c r="CO480" s="49">
        <v>0</v>
      </c>
      <c r="CP480" s="48">
        <v>0</v>
      </c>
      <c r="CQ480" s="49">
        <v>0</v>
      </c>
      <c r="CR480" s="48">
        <v>0</v>
      </c>
      <c r="CS480" s="49">
        <v>0</v>
      </c>
      <c r="CT480" s="48">
        <v>0</v>
      </c>
      <c r="CU480" s="49">
        <v>0</v>
      </c>
      <c r="CV480" s="48">
        <v>0</v>
      </c>
      <c r="CW480" s="49">
        <v>0</v>
      </c>
      <c r="CX480" s="48">
        <v>0</v>
      </c>
      <c r="CY480" s="49">
        <v>0</v>
      </c>
      <c r="CZ480" s="48">
        <v>0</v>
      </c>
      <c r="DA480" s="49">
        <v>0</v>
      </c>
      <c r="DB480" s="48">
        <v>0</v>
      </c>
      <c r="DC480" s="49">
        <v>0</v>
      </c>
      <c r="DD480" s="48">
        <v>0</v>
      </c>
      <c r="DE480" s="49">
        <v>0</v>
      </c>
      <c r="DF480" s="48">
        <v>0</v>
      </c>
      <c r="DG480" s="49">
        <v>0</v>
      </c>
      <c r="DH480" s="48">
        <v>0</v>
      </c>
      <c r="DI480" s="49">
        <v>0</v>
      </c>
      <c r="DJ480" s="48">
        <v>0</v>
      </c>
      <c r="DK480" s="49">
        <v>0</v>
      </c>
      <c r="DL480" s="48">
        <v>0</v>
      </c>
      <c r="DM480" s="49">
        <v>0</v>
      </c>
      <c r="DN480" s="48">
        <v>0</v>
      </c>
      <c r="DO480" s="49">
        <v>0</v>
      </c>
      <c r="DP480" s="50">
        <v>0</v>
      </c>
      <c r="DQ480" s="3"/>
      <c r="DR480" s="34"/>
      <c r="DS480" s="3"/>
      <c r="DT480" s="47">
        <v>0</v>
      </c>
      <c r="DU480" s="48">
        <v>0</v>
      </c>
      <c r="DV480" s="49">
        <v>0</v>
      </c>
      <c r="DW480" s="48">
        <v>0</v>
      </c>
      <c r="DX480" s="49">
        <v>0</v>
      </c>
      <c r="DY480" s="48">
        <v>0</v>
      </c>
      <c r="DZ480" s="49">
        <v>0</v>
      </c>
      <c r="EA480" s="48">
        <v>0</v>
      </c>
      <c r="EB480" s="49">
        <v>0</v>
      </c>
      <c r="EC480" s="48">
        <v>0</v>
      </c>
      <c r="ED480" s="49">
        <v>0</v>
      </c>
      <c r="EE480" s="48">
        <v>0</v>
      </c>
      <c r="EF480" s="49">
        <v>0</v>
      </c>
      <c r="EG480" s="48">
        <v>0</v>
      </c>
      <c r="EH480" s="49">
        <v>0</v>
      </c>
      <c r="EI480" s="48">
        <v>0</v>
      </c>
      <c r="EJ480" s="49">
        <v>0</v>
      </c>
      <c r="EK480" s="48">
        <v>0</v>
      </c>
      <c r="EL480" s="49">
        <v>0</v>
      </c>
      <c r="EM480" s="48">
        <v>0</v>
      </c>
      <c r="EN480" s="49">
        <v>0</v>
      </c>
      <c r="EO480" s="48">
        <v>0</v>
      </c>
      <c r="EP480" s="49">
        <v>0</v>
      </c>
      <c r="EQ480" s="48">
        <v>0</v>
      </c>
      <c r="ER480" s="49">
        <v>0</v>
      </c>
      <c r="ES480" s="48">
        <v>0</v>
      </c>
      <c r="ET480" s="49">
        <v>0</v>
      </c>
      <c r="EU480" s="48">
        <v>0</v>
      </c>
      <c r="EV480" s="49">
        <v>0</v>
      </c>
      <c r="EW480" s="48">
        <v>0</v>
      </c>
      <c r="EX480" s="49">
        <v>0</v>
      </c>
      <c r="EY480" s="48">
        <v>0</v>
      </c>
      <c r="EZ480" s="49">
        <v>0</v>
      </c>
      <c r="FA480" s="48">
        <v>0</v>
      </c>
      <c r="FB480" s="49">
        <v>0</v>
      </c>
      <c r="FC480" s="50">
        <v>0</v>
      </c>
      <c r="FD480" s="3"/>
      <c r="FE480" s="35"/>
      <c r="FF480" s="3"/>
      <c r="FG480" s="36"/>
      <c r="FI480" s="51" t="b">
        <v>1</v>
      </c>
    </row>
    <row r="481" spans="1:165" hidden="1" outlineLevel="1">
      <c r="B481" s="52">
        <v>459</v>
      </c>
      <c r="C481" s="53" t="s">
        <v>64</v>
      </c>
      <c r="E481" s="54">
        <v>0</v>
      </c>
      <c r="F481" s="55">
        <v>0</v>
      </c>
      <c r="G481" s="56">
        <v>0</v>
      </c>
      <c r="H481" s="55">
        <v>0</v>
      </c>
      <c r="I481" s="56">
        <v>0</v>
      </c>
      <c r="J481" s="55">
        <v>0</v>
      </c>
      <c r="K481" s="56">
        <v>0</v>
      </c>
      <c r="L481" s="55">
        <v>0</v>
      </c>
      <c r="M481" s="56">
        <v>0</v>
      </c>
      <c r="N481" s="55">
        <v>0</v>
      </c>
      <c r="O481" s="56">
        <v>0</v>
      </c>
      <c r="P481" s="55">
        <v>0</v>
      </c>
      <c r="Q481" s="56">
        <v>0</v>
      </c>
      <c r="R481" s="55">
        <v>0</v>
      </c>
      <c r="S481" s="56">
        <v>0</v>
      </c>
      <c r="T481" s="55">
        <v>0</v>
      </c>
      <c r="U481" s="56">
        <v>0</v>
      </c>
      <c r="V481" s="55">
        <v>0</v>
      </c>
      <c r="W481" s="56">
        <v>0</v>
      </c>
      <c r="X481" s="55">
        <v>0</v>
      </c>
      <c r="Y481" s="56">
        <v>0</v>
      </c>
      <c r="Z481" s="55">
        <v>0</v>
      </c>
      <c r="AA481" s="56">
        <v>0</v>
      </c>
      <c r="AB481" s="55">
        <v>0</v>
      </c>
      <c r="AC481" s="56">
        <v>0</v>
      </c>
      <c r="AD481" s="55">
        <v>0</v>
      </c>
      <c r="AE481" s="56">
        <v>0</v>
      </c>
      <c r="AF481" s="55">
        <v>0</v>
      </c>
      <c r="AG481" s="56">
        <v>0</v>
      </c>
      <c r="AH481" s="55">
        <v>0</v>
      </c>
      <c r="AI481" s="56">
        <v>0</v>
      </c>
      <c r="AJ481" s="55">
        <v>0</v>
      </c>
      <c r="AK481" s="56">
        <v>0</v>
      </c>
      <c r="AL481" s="55">
        <v>0</v>
      </c>
      <c r="AM481" s="56">
        <v>0</v>
      </c>
      <c r="AN481" s="57">
        <v>0</v>
      </c>
      <c r="AO481" s="3"/>
      <c r="AP481" s="21"/>
      <c r="AQ481" s="3"/>
      <c r="AR481" s="54">
        <v>0</v>
      </c>
      <c r="AS481" s="55">
        <v>0</v>
      </c>
      <c r="AT481" s="56">
        <v>0</v>
      </c>
      <c r="AU481" s="55">
        <v>0</v>
      </c>
      <c r="AV481" s="56">
        <v>0</v>
      </c>
      <c r="AW481" s="55">
        <v>0</v>
      </c>
      <c r="AX481" s="56">
        <v>0</v>
      </c>
      <c r="AY481" s="55">
        <v>0</v>
      </c>
      <c r="AZ481" s="56">
        <v>0</v>
      </c>
      <c r="BA481" s="55">
        <v>0</v>
      </c>
      <c r="BB481" s="56">
        <v>0</v>
      </c>
      <c r="BC481" s="55">
        <v>0</v>
      </c>
      <c r="BD481" s="56">
        <v>0</v>
      </c>
      <c r="BE481" s="55">
        <v>0</v>
      </c>
      <c r="BF481" s="56">
        <v>0</v>
      </c>
      <c r="BG481" s="55">
        <v>0</v>
      </c>
      <c r="BH481" s="56">
        <v>0</v>
      </c>
      <c r="BI481" s="55">
        <v>0</v>
      </c>
      <c r="BJ481" s="56">
        <v>0</v>
      </c>
      <c r="BK481" s="55">
        <v>0</v>
      </c>
      <c r="BL481" s="56">
        <v>0</v>
      </c>
      <c r="BM481" s="55">
        <v>0</v>
      </c>
      <c r="BN481" s="56">
        <v>0</v>
      </c>
      <c r="BO481" s="55">
        <v>0</v>
      </c>
      <c r="BP481" s="56">
        <v>0</v>
      </c>
      <c r="BQ481" s="55">
        <v>0</v>
      </c>
      <c r="BR481" s="56">
        <v>0</v>
      </c>
      <c r="BS481" s="55">
        <v>0</v>
      </c>
      <c r="BT481" s="56">
        <v>0</v>
      </c>
      <c r="BU481" s="55">
        <v>0</v>
      </c>
      <c r="BV481" s="56">
        <v>0</v>
      </c>
      <c r="BW481" s="55">
        <v>0</v>
      </c>
      <c r="BX481" s="56">
        <v>0</v>
      </c>
      <c r="BY481" s="55">
        <v>0</v>
      </c>
      <c r="BZ481" s="56">
        <v>0</v>
      </c>
      <c r="CA481" s="57">
        <v>0</v>
      </c>
      <c r="CB481" s="3"/>
      <c r="CC481" s="32"/>
      <c r="CD481" s="3"/>
      <c r="CE481" s="33"/>
      <c r="CF481" s="3"/>
      <c r="CG481" s="54">
        <v>0</v>
      </c>
      <c r="CH481" s="55">
        <v>0</v>
      </c>
      <c r="CI481" s="56">
        <v>0</v>
      </c>
      <c r="CJ481" s="55">
        <v>0</v>
      </c>
      <c r="CK481" s="56">
        <v>0</v>
      </c>
      <c r="CL481" s="55">
        <v>0</v>
      </c>
      <c r="CM481" s="56">
        <v>0</v>
      </c>
      <c r="CN481" s="55">
        <v>0</v>
      </c>
      <c r="CO481" s="56">
        <v>0</v>
      </c>
      <c r="CP481" s="55">
        <v>0</v>
      </c>
      <c r="CQ481" s="56">
        <v>0</v>
      </c>
      <c r="CR481" s="55">
        <v>0</v>
      </c>
      <c r="CS481" s="56">
        <v>0</v>
      </c>
      <c r="CT481" s="55">
        <v>0</v>
      </c>
      <c r="CU481" s="56">
        <v>0</v>
      </c>
      <c r="CV481" s="55">
        <v>0</v>
      </c>
      <c r="CW481" s="56">
        <v>0</v>
      </c>
      <c r="CX481" s="55">
        <v>0</v>
      </c>
      <c r="CY481" s="56">
        <v>0</v>
      </c>
      <c r="CZ481" s="55">
        <v>0</v>
      </c>
      <c r="DA481" s="56">
        <v>0</v>
      </c>
      <c r="DB481" s="55">
        <v>0</v>
      </c>
      <c r="DC481" s="56">
        <v>0</v>
      </c>
      <c r="DD481" s="55">
        <v>0</v>
      </c>
      <c r="DE481" s="56">
        <v>0</v>
      </c>
      <c r="DF481" s="55">
        <v>0</v>
      </c>
      <c r="DG481" s="56">
        <v>0</v>
      </c>
      <c r="DH481" s="55">
        <v>0</v>
      </c>
      <c r="DI481" s="56">
        <v>0</v>
      </c>
      <c r="DJ481" s="55">
        <v>0</v>
      </c>
      <c r="DK481" s="56">
        <v>0</v>
      </c>
      <c r="DL481" s="55">
        <v>0</v>
      </c>
      <c r="DM481" s="56">
        <v>0</v>
      </c>
      <c r="DN481" s="55">
        <v>0</v>
      </c>
      <c r="DO481" s="56">
        <v>0</v>
      </c>
      <c r="DP481" s="57">
        <v>0</v>
      </c>
      <c r="DQ481" s="3"/>
      <c r="DR481" s="34"/>
      <c r="DS481" s="3"/>
      <c r="DT481" s="54">
        <v>0</v>
      </c>
      <c r="DU481" s="55">
        <v>0</v>
      </c>
      <c r="DV481" s="56">
        <v>0</v>
      </c>
      <c r="DW481" s="55">
        <v>0</v>
      </c>
      <c r="DX481" s="56">
        <v>0</v>
      </c>
      <c r="DY481" s="55">
        <v>0</v>
      </c>
      <c r="DZ481" s="56">
        <v>0</v>
      </c>
      <c r="EA481" s="55">
        <v>0</v>
      </c>
      <c r="EB481" s="56">
        <v>0</v>
      </c>
      <c r="EC481" s="55">
        <v>0</v>
      </c>
      <c r="ED481" s="56">
        <v>0</v>
      </c>
      <c r="EE481" s="55">
        <v>0</v>
      </c>
      <c r="EF481" s="56">
        <v>0</v>
      </c>
      <c r="EG481" s="55">
        <v>0</v>
      </c>
      <c r="EH481" s="56">
        <v>0</v>
      </c>
      <c r="EI481" s="55">
        <v>0</v>
      </c>
      <c r="EJ481" s="56">
        <v>0</v>
      </c>
      <c r="EK481" s="55">
        <v>0</v>
      </c>
      <c r="EL481" s="56">
        <v>0</v>
      </c>
      <c r="EM481" s="55">
        <v>0</v>
      </c>
      <c r="EN481" s="56">
        <v>0</v>
      </c>
      <c r="EO481" s="55">
        <v>0</v>
      </c>
      <c r="EP481" s="56">
        <v>0</v>
      </c>
      <c r="EQ481" s="55">
        <v>0</v>
      </c>
      <c r="ER481" s="56">
        <v>0</v>
      </c>
      <c r="ES481" s="55">
        <v>0</v>
      </c>
      <c r="ET481" s="56">
        <v>0</v>
      </c>
      <c r="EU481" s="55">
        <v>0</v>
      </c>
      <c r="EV481" s="56">
        <v>0</v>
      </c>
      <c r="EW481" s="55">
        <v>0</v>
      </c>
      <c r="EX481" s="56">
        <v>0</v>
      </c>
      <c r="EY481" s="55">
        <v>0</v>
      </c>
      <c r="EZ481" s="56">
        <v>0</v>
      </c>
      <c r="FA481" s="55">
        <v>0</v>
      </c>
      <c r="FB481" s="56">
        <v>0</v>
      </c>
      <c r="FC481" s="57">
        <v>0</v>
      </c>
      <c r="FD481" s="3"/>
      <c r="FE481" s="35"/>
      <c r="FF481" s="3"/>
      <c r="FG481" s="36"/>
      <c r="FI481" s="58" t="b">
        <v>1</v>
      </c>
    </row>
    <row r="482" spans="1:165" hidden="1" outlineLevel="1">
      <c r="B482" s="75">
        <v>460</v>
      </c>
      <c r="C482" s="83" t="s">
        <v>65</v>
      </c>
      <c r="E482" s="77">
        <v>0</v>
      </c>
      <c r="F482" s="78">
        <v>0</v>
      </c>
      <c r="G482" s="79">
        <v>0</v>
      </c>
      <c r="H482" s="78">
        <v>0</v>
      </c>
      <c r="I482" s="79">
        <v>0</v>
      </c>
      <c r="J482" s="78">
        <v>0</v>
      </c>
      <c r="K482" s="79">
        <v>0</v>
      </c>
      <c r="L482" s="78">
        <v>0</v>
      </c>
      <c r="M482" s="79">
        <v>0</v>
      </c>
      <c r="N482" s="78">
        <v>0</v>
      </c>
      <c r="O482" s="79">
        <v>0</v>
      </c>
      <c r="P482" s="78">
        <v>0</v>
      </c>
      <c r="Q482" s="79">
        <v>0</v>
      </c>
      <c r="R482" s="78">
        <v>0</v>
      </c>
      <c r="S482" s="79">
        <v>0</v>
      </c>
      <c r="T482" s="78">
        <v>0</v>
      </c>
      <c r="U482" s="79">
        <v>0</v>
      </c>
      <c r="V482" s="78">
        <v>0</v>
      </c>
      <c r="W482" s="79">
        <v>0</v>
      </c>
      <c r="X482" s="78">
        <v>0</v>
      </c>
      <c r="Y482" s="79">
        <v>0</v>
      </c>
      <c r="Z482" s="78">
        <v>0</v>
      </c>
      <c r="AA482" s="79">
        <v>0</v>
      </c>
      <c r="AB482" s="78">
        <v>0</v>
      </c>
      <c r="AC482" s="79">
        <v>0</v>
      </c>
      <c r="AD482" s="78">
        <v>0</v>
      </c>
      <c r="AE482" s="79">
        <v>0</v>
      </c>
      <c r="AF482" s="78">
        <v>0</v>
      </c>
      <c r="AG482" s="79">
        <v>0</v>
      </c>
      <c r="AH482" s="78">
        <v>0</v>
      </c>
      <c r="AI482" s="79">
        <v>0</v>
      </c>
      <c r="AJ482" s="78">
        <v>0</v>
      </c>
      <c r="AK482" s="79">
        <v>0</v>
      </c>
      <c r="AL482" s="78">
        <v>0</v>
      </c>
      <c r="AM482" s="79">
        <v>0</v>
      </c>
      <c r="AN482" s="80">
        <v>0</v>
      </c>
      <c r="AO482" s="3"/>
      <c r="AP482" s="21"/>
      <c r="AQ482" s="3"/>
      <c r="AR482" s="77">
        <v>0</v>
      </c>
      <c r="AS482" s="78">
        <v>0</v>
      </c>
      <c r="AT482" s="79">
        <v>0</v>
      </c>
      <c r="AU482" s="78">
        <v>0</v>
      </c>
      <c r="AV482" s="79">
        <v>0</v>
      </c>
      <c r="AW482" s="78">
        <v>0</v>
      </c>
      <c r="AX482" s="79">
        <v>0</v>
      </c>
      <c r="AY482" s="78">
        <v>0</v>
      </c>
      <c r="AZ482" s="79">
        <v>0</v>
      </c>
      <c r="BA482" s="78">
        <v>0</v>
      </c>
      <c r="BB482" s="79">
        <v>0</v>
      </c>
      <c r="BC482" s="78">
        <v>0</v>
      </c>
      <c r="BD482" s="79">
        <v>0</v>
      </c>
      <c r="BE482" s="78">
        <v>0</v>
      </c>
      <c r="BF482" s="79">
        <v>0</v>
      </c>
      <c r="BG482" s="78">
        <v>0</v>
      </c>
      <c r="BH482" s="79">
        <v>0</v>
      </c>
      <c r="BI482" s="78">
        <v>0</v>
      </c>
      <c r="BJ482" s="79">
        <v>0</v>
      </c>
      <c r="BK482" s="78">
        <v>0</v>
      </c>
      <c r="BL482" s="79">
        <v>0</v>
      </c>
      <c r="BM482" s="78">
        <v>0</v>
      </c>
      <c r="BN482" s="79">
        <v>0</v>
      </c>
      <c r="BO482" s="78">
        <v>0</v>
      </c>
      <c r="BP482" s="79">
        <v>0</v>
      </c>
      <c r="BQ482" s="78">
        <v>0</v>
      </c>
      <c r="BR482" s="79">
        <v>0</v>
      </c>
      <c r="BS482" s="78">
        <v>0</v>
      </c>
      <c r="BT482" s="79">
        <v>0</v>
      </c>
      <c r="BU482" s="78">
        <v>0</v>
      </c>
      <c r="BV482" s="79">
        <v>0</v>
      </c>
      <c r="BW482" s="78">
        <v>0</v>
      </c>
      <c r="BX482" s="79">
        <v>0</v>
      </c>
      <c r="BY482" s="78">
        <v>0</v>
      </c>
      <c r="BZ482" s="79">
        <v>0</v>
      </c>
      <c r="CA482" s="80">
        <v>0</v>
      </c>
      <c r="CB482" s="3"/>
      <c r="CC482" s="32"/>
      <c r="CD482" s="3"/>
      <c r="CE482" s="33"/>
      <c r="CF482" s="3"/>
      <c r="CG482" s="77">
        <v>0</v>
      </c>
      <c r="CH482" s="78">
        <v>0</v>
      </c>
      <c r="CI482" s="79">
        <v>0</v>
      </c>
      <c r="CJ482" s="78">
        <v>0</v>
      </c>
      <c r="CK482" s="79">
        <v>0</v>
      </c>
      <c r="CL482" s="78">
        <v>0</v>
      </c>
      <c r="CM482" s="79">
        <v>0</v>
      </c>
      <c r="CN482" s="78">
        <v>0</v>
      </c>
      <c r="CO482" s="79">
        <v>0</v>
      </c>
      <c r="CP482" s="78">
        <v>0</v>
      </c>
      <c r="CQ482" s="79">
        <v>0</v>
      </c>
      <c r="CR482" s="78">
        <v>0</v>
      </c>
      <c r="CS482" s="79">
        <v>0</v>
      </c>
      <c r="CT482" s="78">
        <v>0</v>
      </c>
      <c r="CU482" s="79">
        <v>0</v>
      </c>
      <c r="CV482" s="78">
        <v>0</v>
      </c>
      <c r="CW482" s="79">
        <v>0</v>
      </c>
      <c r="CX482" s="78">
        <v>0</v>
      </c>
      <c r="CY482" s="79">
        <v>0</v>
      </c>
      <c r="CZ482" s="78">
        <v>0</v>
      </c>
      <c r="DA482" s="79">
        <v>0</v>
      </c>
      <c r="DB482" s="78">
        <v>0</v>
      </c>
      <c r="DC482" s="79">
        <v>0</v>
      </c>
      <c r="DD482" s="78">
        <v>0</v>
      </c>
      <c r="DE482" s="79">
        <v>0</v>
      </c>
      <c r="DF482" s="78">
        <v>0</v>
      </c>
      <c r="DG482" s="79">
        <v>0</v>
      </c>
      <c r="DH482" s="78">
        <v>0</v>
      </c>
      <c r="DI482" s="79">
        <v>0</v>
      </c>
      <c r="DJ482" s="78">
        <v>0</v>
      </c>
      <c r="DK482" s="79">
        <v>0</v>
      </c>
      <c r="DL482" s="78">
        <v>0</v>
      </c>
      <c r="DM482" s="79">
        <v>0</v>
      </c>
      <c r="DN482" s="78">
        <v>0</v>
      </c>
      <c r="DO482" s="79">
        <v>0</v>
      </c>
      <c r="DP482" s="80">
        <v>0</v>
      </c>
      <c r="DQ482" s="3"/>
      <c r="DR482" s="34"/>
      <c r="DS482" s="3"/>
      <c r="DT482" s="77">
        <v>0</v>
      </c>
      <c r="DU482" s="78">
        <v>0</v>
      </c>
      <c r="DV482" s="79">
        <v>0</v>
      </c>
      <c r="DW482" s="78">
        <v>0</v>
      </c>
      <c r="DX482" s="79">
        <v>0</v>
      </c>
      <c r="DY482" s="78">
        <v>0</v>
      </c>
      <c r="DZ482" s="79">
        <v>0</v>
      </c>
      <c r="EA482" s="78">
        <v>0</v>
      </c>
      <c r="EB482" s="79">
        <v>0</v>
      </c>
      <c r="EC482" s="78">
        <v>0</v>
      </c>
      <c r="ED482" s="79">
        <v>0</v>
      </c>
      <c r="EE482" s="78">
        <v>0</v>
      </c>
      <c r="EF482" s="79">
        <v>0</v>
      </c>
      <c r="EG482" s="78">
        <v>0</v>
      </c>
      <c r="EH482" s="79">
        <v>0</v>
      </c>
      <c r="EI482" s="78">
        <v>0</v>
      </c>
      <c r="EJ482" s="79">
        <v>0</v>
      </c>
      <c r="EK482" s="78">
        <v>0</v>
      </c>
      <c r="EL482" s="79">
        <v>0</v>
      </c>
      <c r="EM482" s="78">
        <v>0</v>
      </c>
      <c r="EN482" s="79">
        <v>0</v>
      </c>
      <c r="EO482" s="78">
        <v>0</v>
      </c>
      <c r="EP482" s="79">
        <v>0</v>
      </c>
      <c r="EQ482" s="78">
        <v>0</v>
      </c>
      <c r="ER482" s="79">
        <v>0</v>
      </c>
      <c r="ES482" s="78">
        <v>0</v>
      </c>
      <c r="ET482" s="79">
        <v>0</v>
      </c>
      <c r="EU482" s="78">
        <v>0</v>
      </c>
      <c r="EV482" s="79">
        <v>0</v>
      </c>
      <c r="EW482" s="78">
        <v>0</v>
      </c>
      <c r="EX482" s="79">
        <v>0</v>
      </c>
      <c r="EY482" s="78">
        <v>0</v>
      </c>
      <c r="EZ482" s="79">
        <v>0</v>
      </c>
      <c r="FA482" s="78">
        <v>0</v>
      </c>
      <c r="FB482" s="79">
        <v>0</v>
      </c>
      <c r="FC482" s="80">
        <v>0</v>
      </c>
      <c r="FD482" s="3"/>
      <c r="FE482" s="35"/>
      <c r="FF482" s="3"/>
      <c r="FG482" s="36"/>
      <c r="FI482" s="81" t="b">
        <v>1</v>
      </c>
    </row>
    <row r="483" spans="1:165" hidden="1" outlineLevel="1">
      <c r="B483" s="38">
        <v>461</v>
      </c>
      <c r="C483" s="39" t="s">
        <v>66</v>
      </c>
      <c r="E483" s="40">
        <v>0</v>
      </c>
      <c r="F483" s="41">
        <v>0</v>
      </c>
      <c r="G483" s="42">
        <v>0</v>
      </c>
      <c r="H483" s="41">
        <v>0</v>
      </c>
      <c r="I483" s="42">
        <v>0</v>
      </c>
      <c r="J483" s="41">
        <v>0</v>
      </c>
      <c r="K483" s="42">
        <v>0</v>
      </c>
      <c r="L483" s="41">
        <v>0</v>
      </c>
      <c r="M483" s="42">
        <v>0</v>
      </c>
      <c r="N483" s="41">
        <v>0</v>
      </c>
      <c r="O483" s="42">
        <v>0</v>
      </c>
      <c r="P483" s="41">
        <v>0</v>
      </c>
      <c r="Q483" s="42">
        <v>0</v>
      </c>
      <c r="R483" s="41">
        <v>0</v>
      </c>
      <c r="S483" s="42">
        <v>0</v>
      </c>
      <c r="T483" s="41">
        <v>0</v>
      </c>
      <c r="U483" s="42">
        <v>0</v>
      </c>
      <c r="V483" s="41">
        <v>0</v>
      </c>
      <c r="W483" s="42">
        <v>0</v>
      </c>
      <c r="X483" s="41">
        <v>0</v>
      </c>
      <c r="Y483" s="42">
        <v>0</v>
      </c>
      <c r="Z483" s="41">
        <v>0</v>
      </c>
      <c r="AA483" s="42">
        <v>0</v>
      </c>
      <c r="AB483" s="41">
        <v>0</v>
      </c>
      <c r="AC483" s="42">
        <v>0</v>
      </c>
      <c r="AD483" s="41">
        <v>0</v>
      </c>
      <c r="AE483" s="42">
        <v>0</v>
      </c>
      <c r="AF483" s="41">
        <v>0</v>
      </c>
      <c r="AG483" s="42">
        <v>0</v>
      </c>
      <c r="AH483" s="41">
        <v>0</v>
      </c>
      <c r="AI483" s="42">
        <v>0</v>
      </c>
      <c r="AJ483" s="41">
        <v>0</v>
      </c>
      <c r="AK483" s="42">
        <v>0</v>
      </c>
      <c r="AL483" s="41">
        <v>0</v>
      </c>
      <c r="AM483" s="42">
        <v>0</v>
      </c>
      <c r="AN483" s="43">
        <v>0</v>
      </c>
      <c r="AO483" s="3"/>
      <c r="AP483" s="21"/>
      <c r="AQ483" s="3"/>
      <c r="AR483" s="40">
        <v>0</v>
      </c>
      <c r="AS483" s="41">
        <v>0</v>
      </c>
      <c r="AT483" s="42">
        <v>0</v>
      </c>
      <c r="AU483" s="41">
        <v>0</v>
      </c>
      <c r="AV483" s="42">
        <v>0</v>
      </c>
      <c r="AW483" s="41">
        <v>0</v>
      </c>
      <c r="AX483" s="42">
        <v>0</v>
      </c>
      <c r="AY483" s="41">
        <v>0</v>
      </c>
      <c r="AZ483" s="42">
        <v>0</v>
      </c>
      <c r="BA483" s="41">
        <v>0</v>
      </c>
      <c r="BB483" s="42">
        <v>0</v>
      </c>
      <c r="BC483" s="41">
        <v>0</v>
      </c>
      <c r="BD483" s="42">
        <v>0</v>
      </c>
      <c r="BE483" s="41">
        <v>0</v>
      </c>
      <c r="BF483" s="42">
        <v>0</v>
      </c>
      <c r="BG483" s="41">
        <v>0</v>
      </c>
      <c r="BH483" s="42">
        <v>0</v>
      </c>
      <c r="BI483" s="41">
        <v>0</v>
      </c>
      <c r="BJ483" s="42">
        <v>0</v>
      </c>
      <c r="BK483" s="41">
        <v>0</v>
      </c>
      <c r="BL483" s="42">
        <v>0</v>
      </c>
      <c r="BM483" s="41">
        <v>0</v>
      </c>
      <c r="BN483" s="42">
        <v>0</v>
      </c>
      <c r="BO483" s="41">
        <v>0</v>
      </c>
      <c r="BP483" s="42">
        <v>0</v>
      </c>
      <c r="BQ483" s="41">
        <v>0</v>
      </c>
      <c r="BR483" s="42">
        <v>0</v>
      </c>
      <c r="BS483" s="41">
        <v>0</v>
      </c>
      <c r="BT483" s="42">
        <v>0</v>
      </c>
      <c r="BU483" s="41">
        <v>0</v>
      </c>
      <c r="BV483" s="42">
        <v>0</v>
      </c>
      <c r="BW483" s="41">
        <v>0</v>
      </c>
      <c r="BX483" s="42">
        <v>0</v>
      </c>
      <c r="BY483" s="41">
        <v>0</v>
      </c>
      <c r="BZ483" s="42">
        <v>0</v>
      </c>
      <c r="CA483" s="43">
        <v>0</v>
      </c>
      <c r="CB483" s="3"/>
      <c r="CC483" s="32"/>
      <c r="CD483" s="3"/>
      <c r="CE483" s="33"/>
      <c r="CF483" s="3"/>
      <c r="CG483" s="40">
        <v>0</v>
      </c>
      <c r="CH483" s="41">
        <v>0</v>
      </c>
      <c r="CI483" s="42">
        <v>0</v>
      </c>
      <c r="CJ483" s="41">
        <v>0</v>
      </c>
      <c r="CK483" s="42">
        <v>0</v>
      </c>
      <c r="CL483" s="41">
        <v>0</v>
      </c>
      <c r="CM483" s="42">
        <v>0</v>
      </c>
      <c r="CN483" s="41">
        <v>0</v>
      </c>
      <c r="CO483" s="42">
        <v>0</v>
      </c>
      <c r="CP483" s="41">
        <v>0</v>
      </c>
      <c r="CQ483" s="42">
        <v>0</v>
      </c>
      <c r="CR483" s="41">
        <v>0</v>
      </c>
      <c r="CS483" s="42">
        <v>0</v>
      </c>
      <c r="CT483" s="41">
        <v>0</v>
      </c>
      <c r="CU483" s="42">
        <v>0</v>
      </c>
      <c r="CV483" s="41">
        <v>0</v>
      </c>
      <c r="CW483" s="42">
        <v>0</v>
      </c>
      <c r="CX483" s="41">
        <v>0</v>
      </c>
      <c r="CY483" s="42">
        <v>0</v>
      </c>
      <c r="CZ483" s="41">
        <v>0</v>
      </c>
      <c r="DA483" s="42">
        <v>0</v>
      </c>
      <c r="DB483" s="41">
        <v>0</v>
      </c>
      <c r="DC483" s="42">
        <v>0</v>
      </c>
      <c r="DD483" s="41">
        <v>0</v>
      </c>
      <c r="DE483" s="42">
        <v>0</v>
      </c>
      <c r="DF483" s="41">
        <v>0</v>
      </c>
      <c r="DG483" s="42">
        <v>0</v>
      </c>
      <c r="DH483" s="41">
        <v>0</v>
      </c>
      <c r="DI483" s="42">
        <v>0</v>
      </c>
      <c r="DJ483" s="41">
        <v>0</v>
      </c>
      <c r="DK483" s="42">
        <v>0</v>
      </c>
      <c r="DL483" s="41">
        <v>0</v>
      </c>
      <c r="DM483" s="42">
        <v>0</v>
      </c>
      <c r="DN483" s="41">
        <v>0</v>
      </c>
      <c r="DO483" s="42">
        <v>0</v>
      </c>
      <c r="DP483" s="43">
        <v>0</v>
      </c>
      <c r="DQ483" s="3"/>
      <c r="DR483" s="34"/>
      <c r="DS483" s="3"/>
      <c r="DT483" s="40">
        <v>0</v>
      </c>
      <c r="DU483" s="41">
        <v>0</v>
      </c>
      <c r="DV483" s="42">
        <v>0</v>
      </c>
      <c r="DW483" s="41">
        <v>0</v>
      </c>
      <c r="DX483" s="42">
        <v>0</v>
      </c>
      <c r="DY483" s="41">
        <v>0</v>
      </c>
      <c r="DZ483" s="42">
        <v>0</v>
      </c>
      <c r="EA483" s="41">
        <v>0</v>
      </c>
      <c r="EB483" s="42">
        <v>0</v>
      </c>
      <c r="EC483" s="41">
        <v>0</v>
      </c>
      <c r="ED483" s="42">
        <v>0</v>
      </c>
      <c r="EE483" s="41">
        <v>0</v>
      </c>
      <c r="EF483" s="42">
        <v>0</v>
      </c>
      <c r="EG483" s="41">
        <v>0</v>
      </c>
      <c r="EH483" s="42">
        <v>0</v>
      </c>
      <c r="EI483" s="41">
        <v>0</v>
      </c>
      <c r="EJ483" s="42">
        <v>0</v>
      </c>
      <c r="EK483" s="41">
        <v>0</v>
      </c>
      <c r="EL483" s="42">
        <v>0</v>
      </c>
      <c r="EM483" s="41">
        <v>0</v>
      </c>
      <c r="EN483" s="42">
        <v>0</v>
      </c>
      <c r="EO483" s="41">
        <v>0</v>
      </c>
      <c r="EP483" s="42">
        <v>0</v>
      </c>
      <c r="EQ483" s="41">
        <v>0</v>
      </c>
      <c r="ER483" s="42">
        <v>0</v>
      </c>
      <c r="ES483" s="41">
        <v>0</v>
      </c>
      <c r="ET483" s="42">
        <v>0</v>
      </c>
      <c r="EU483" s="41">
        <v>0</v>
      </c>
      <c r="EV483" s="42">
        <v>0</v>
      </c>
      <c r="EW483" s="41">
        <v>0</v>
      </c>
      <c r="EX483" s="42">
        <v>0</v>
      </c>
      <c r="EY483" s="41">
        <v>0</v>
      </c>
      <c r="EZ483" s="42">
        <v>0</v>
      </c>
      <c r="FA483" s="41">
        <v>0</v>
      </c>
      <c r="FB483" s="42">
        <v>0</v>
      </c>
      <c r="FC483" s="43">
        <v>0</v>
      </c>
      <c r="FD483" s="3"/>
      <c r="FE483" s="35"/>
      <c r="FF483" s="3"/>
      <c r="FG483" s="36"/>
      <c r="FI483" s="44" t="b">
        <v>1</v>
      </c>
    </row>
    <row r="484" spans="1:165" hidden="1" outlineLevel="1">
      <c r="B484" s="45">
        <v>462</v>
      </c>
      <c r="C484" s="46" t="s">
        <v>67</v>
      </c>
      <c r="E484" s="47">
        <v>0</v>
      </c>
      <c r="F484" s="48">
        <v>0</v>
      </c>
      <c r="G484" s="49">
        <v>0</v>
      </c>
      <c r="H484" s="48">
        <v>0</v>
      </c>
      <c r="I484" s="49">
        <v>0</v>
      </c>
      <c r="J484" s="48">
        <v>0</v>
      </c>
      <c r="K484" s="49">
        <v>0</v>
      </c>
      <c r="L484" s="48">
        <v>0</v>
      </c>
      <c r="M484" s="49">
        <v>0</v>
      </c>
      <c r="N484" s="48">
        <v>0</v>
      </c>
      <c r="O484" s="49">
        <v>0</v>
      </c>
      <c r="P484" s="48">
        <v>0</v>
      </c>
      <c r="Q484" s="49">
        <v>0</v>
      </c>
      <c r="R484" s="48">
        <v>0</v>
      </c>
      <c r="S484" s="49">
        <v>0</v>
      </c>
      <c r="T484" s="48">
        <v>0</v>
      </c>
      <c r="U484" s="49">
        <v>0</v>
      </c>
      <c r="V484" s="48">
        <v>0</v>
      </c>
      <c r="W484" s="49">
        <v>0</v>
      </c>
      <c r="X484" s="48">
        <v>0</v>
      </c>
      <c r="Y484" s="49">
        <v>0</v>
      </c>
      <c r="Z484" s="48">
        <v>0</v>
      </c>
      <c r="AA484" s="49">
        <v>0</v>
      </c>
      <c r="AB484" s="48">
        <v>0</v>
      </c>
      <c r="AC484" s="49">
        <v>0</v>
      </c>
      <c r="AD484" s="48">
        <v>0</v>
      </c>
      <c r="AE484" s="49">
        <v>0</v>
      </c>
      <c r="AF484" s="48">
        <v>0</v>
      </c>
      <c r="AG484" s="49">
        <v>0</v>
      </c>
      <c r="AH484" s="48">
        <v>0</v>
      </c>
      <c r="AI484" s="49">
        <v>0</v>
      </c>
      <c r="AJ484" s="48">
        <v>0</v>
      </c>
      <c r="AK484" s="49">
        <v>0</v>
      </c>
      <c r="AL484" s="48">
        <v>0</v>
      </c>
      <c r="AM484" s="49">
        <v>0</v>
      </c>
      <c r="AN484" s="50">
        <v>0</v>
      </c>
      <c r="AO484" s="3"/>
      <c r="AP484" s="21"/>
      <c r="AQ484" s="3"/>
      <c r="AR484" s="47">
        <v>0</v>
      </c>
      <c r="AS484" s="48">
        <v>0</v>
      </c>
      <c r="AT484" s="49">
        <v>0</v>
      </c>
      <c r="AU484" s="48">
        <v>0</v>
      </c>
      <c r="AV484" s="49">
        <v>0</v>
      </c>
      <c r="AW484" s="48">
        <v>0</v>
      </c>
      <c r="AX484" s="49">
        <v>0</v>
      </c>
      <c r="AY484" s="48">
        <v>0</v>
      </c>
      <c r="AZ484" s="49">
        <v>0</v>
      </c>
      <c r="BA484" s="48">
        <v>0</v>
      </c>
      <c r="BB484" s="49">
        <v>0</v>
      </c>
      <c r="BC484" s="48">
        <v>0</v>
      </c>
      <c r="BD484" s="49">
        <v>0</v>
      </c>
      <c r="BE484" s="48">
        <v>0</v>
      </c>
      <c r="BF484" s="49">
        <v>0</v>
      </c>
      <c r="BG484" s="48">
        <v>0</v>
      </c>
      <c r="BH484" s="49">
        <v>0</v>
      </c>
      <c r="BI484" s="48">
        <v>0</v>
      </c>
      <c r="BJ484" s="49">
        <v>0</v>
      </c>
      <c r="BK484" s="48">
        <v>0</v>
      </c>
      <c r="BL484" s="49">
        <v>0</v>
      </c>
      <c r="BM484" s="48">
        <v>0</v>
      </c>
      <c r="BN484" s="49">
        <v>0</v>
      </c>
      <c r="BO484" s="48">
        <v>0</v>
      </c>
      <c r="BP484" s="49">
        <v>0</v>
      </c>
      <c r="BQ484" s="48">
        <v>0</v>
      </c>
      <c r="BR484" s="49">
        <v>0</v>
      </c>
      <c r="BS484" s="48">
        <v>0</v>
      </c>
      <c r="BT484" s="49">
        <v>0</v>
      </c>
      <c r="BU484" s="48">
        <v>0</v>
      </c>
      <c r="BV484" s="49">
        <v>0</v>
      </c>
      <c r="BW484" s="48">
        <v>0</v>
      </c>
      <c r="BX484" s="49">
        <v>0</v>
      </c>
      <c r="BY484" s="48">
        <v>0</v>
      </c>
      <c r="BZ484" s="49">
        <v>0</v>
      </c>
      <c r="CA484" s="50">
        <v>0</v>
      </c>
      <c r="CB484" s="3"/>
      <c r="CC484" s="32"/>
      <c r="CD484" s="3"/>
      <c r="CE484" s="33"/>
      <c r="CF484" s="3"/>
      <c r="CG484" s="47">
        <v>0</v>
      </c>
      <c r="CH484" s="48">
        <v>0</v>
      </c>
      <c r="CI484" s="49">
        <v>0</v>
      </c>
      <c r="CJ484" s="48">
        <v>0</v>
      </c>
      <c r="CK484" s="49">
        <v>0</v>
      </c>
      <c r="CL484" s="48">
        <v>0</v>
      </c>
      <c r="CM484" s="49">
        <v>0</v>
      </c>
      <c r="CN484" s="48">
        <v>0</v>
      </c>
      <c r="CO484" s="49">
        <v>0</v>
      </c>
      <c r="CP484" s="48">
        <v>0</v>
      </c>
      <c r="CQ484" s="49">
        <v>0</v>
      </c>
      <c r="CR484" s="48">
        <v>0</v>
      </c>
      <c r="CS484" s="49">
        <v>0</v>
      </c>
      <c r="CT484" s="48">
        <v>0</v>
      </c>
      <c r="CU484" s="49">
        <v>0</v>
      </c>
      <c r="CV484" s="48">
        <v>0</v>
      </c>
      <c r="CW484" s="49">
        <v>0</v>
      </c>
      <c r="CX484" s="48">
        <v>0</v>
      </c>
      <c r="CY484" s="49">
        <v>0</v>
      </c>
      <c r="CZ484" s="48">
        <v>0</v>
      </c>
      <c r="DA484" s="49">
        <v>0</v>
      </c>
      <c r="DB484" s="48">
        <v>0</v>
      </c>
      <c r="DC484" s="49">
        <v>0</v>
      </c>
      <c r="DD484" s="48">
        <v>0</v>
      </c>
      <c r="DE484" s="49">
        <v>0</v>
      </c>
      <c r="DF484" s="48">
        <v>0</v>
      </c>
      <c r="DG484" s="49">
        <v>0</v>
      </c>
      <c r="DH484" s="48">
        <v>0</v>
      </c>
      <c r="DI484" s="49">
        <v>0</v>
      </c>
      <c r="DJ484" s="48">
        <v>0</v>
      </c>
      <c r="DK484" s="49">
        <v>0</v>
      </c>
      <c r="DL484" s="48">
        <v>0</v>
      </c>
      <c r="DM484" s="49">
        <v>0</v>
      </c>
      <c r="DN484" s="48">
        <v>0</v>
      </c>
      <c r="DO484" s="49">
        <v>0</v>
      </c>
      <c r="DP484" s="50">
        <v>0</v>
      </c>
      <c r="DQ484" s="3"/>
      <c r="DR484" s="34"/>
      <c r="DS484" s="3"/>
      <c r="DT484" s="47">
        <v>0</v>
      </c>
      <c r="DU484" s="48">
        <v>0</v>
      </c>
      <c r="DV484" s="49">
        <v>0</v>
      </c>
      <c r="DW484" s="48">
        <v>0</v>
      </c>
      <c r="DX484" s="49">
        <v>0</v>
      </c>
      <c r="DY484" s="48">
        <v>0</v>
      </c>
      <c r="DZ484" s="49">
        <v>0</v>
      </c>
      <c r="EA484" s="48">
        <v>0</v>
      </c>
      <c r="EB484" s="49">
        <v>0</v>
      </c>
      <c r="EC484" s="48">
        <v>0</v>
      </c>
      <c r="ED484" s="49">
        <v>0</v>
      </c>
      <c r="EE484" s="48">
        <v>0</v>
      </c>
      <c r="EF484" s="49">
        <v>0</v>
      </c>
      <c r="EG484" s="48">
        <v>0</v>
      </c>
      <c r="EH484" s="49">
        <v>0</v>
      </c>
      <c r="EI484" s="48">
        <v>0</v>
      </c>
      <c r="EJ484" s="49">
        <v>0</v>
      </c>
      <c r="EK484" s="48">
        <v>0</v>
      </c>
      <c r="EL484" s="49">
        <v>0</v>
      </c>
      <c r="EM484" s="48">
        <v>0</v>
      </c>
      <c r="EN484" s="49">
        <v>0</v>
      </c>
      <c r="EO484" s="48">
        <v>0</v>
      </c>
      <c r="EP484" s="49">
        <v>0</v>
      </c>
      <c r="EQ484" s="48">
        <v>0</v>
      </c>
      <c r="ER484" s="49">
        <v>0</v>
      </c>
      <c r="ES484" s="48">
        <v>0</v>
      </c>
      <c r="ET484" s="49">
        <v>0</v>
      </c>
      <c r="EU484" s="48">
        <v>0</v>
      </c>
      <c r="EV484" s="49">
        <v>0</v>
      </c>
      <c r="EW484" s="48">
        <v>0</v>
      </c>
      <c r="EX484" s="49">
        <v>0</v>
      </c>
      <c r="EY484" s="48">
        <v>0</v>
      </c>
      <c r="EZ484" s="49">
        <v>0</v>
      </c>
      <c r="FA484" s="48">
        <v>0</v>
      </c>
      <c r="FB484" s="49">
        <v>0</v>
      </c>
      <c r="FC484" s="50">
        <v>0</v>
      </c>
      <c r="FD484" s="3"/>
      <c r="FE484" s="35"/>
      <c r="FF484" s="3"/>
      <c r="FG484" s="36"/>
      <c r="FI484" s="51" t="b">
        <v>1</v>
      </c>
    </row>
    <row r="485" spans="1:165" outlineLevel="1">
      <c r="A485" s="1">
        <v>2017</v>
      </c>
      <c r="B485" s="59">
        <v>463</v>
      </c>
      <c r="C485" s="60" t="s">
        <v>68</v>
      </c>
      <c r="E485" s="61">
        <v>0</v>
      </c>
      <c r="F485" s="62">
        <v>0</v>
      </c>
      <c r="G485" s="63">
        <v>208574</v>
      </c>
      <c r="H485" s="62">
        <v>208574</v>
      </c>
      <c r="I485" s="63">
        <v>208574</v>
      </c>
      <c r="J485" s="62">
        <v>208574</v>
      </c>
      <c r="K485" s="63">
        <v>206254</v>
      </c>
      <c r="L485" s="62">
        <v>204022</v>
      </c>
      <c r="M485" s="63">
        <v>204022</v>
      </c>
      <c r="N485" s="62">
        <v>204022</v>
      </c>
      <c r="O485" s="63">
        <v>204022</v>
      </c>
      <c r="P485" s="62">
        <v>204022</v>
      </c>
      <c r="Q485" s="63">
        <v>204022</v>
      </c>
      <c r="R485" s="62">
        <v>203786</v>
      </c>
      <c r="S485" s="63">
        <v>203786</v>
      </c>
      <c r="T485" s="62">
        <v>203786</v>
      </c>
      <c r="U485" s="63">
        <v>203786</v>
      </c>
      <c r="V485" s="62">
        <v>202851</v>
      </c>
      <c r="W485" s="63">
        <v>202851</v>
      </c>
      <c r="X485" s="62">
        <v>202575</v>
      </c>
      <c r="Y485" s="63">
        <v>197647</v>
      </c>
      <c r="Z485" s="62">
        <v>47263</v>
      </c>
      <c r="AA485" s="63">
        <v>245</v>
      </c>
      <c r="AB485" s="62">
        <v>245</v>
      </c>
      <c r="AC485" s="63">
        <v>0</v>
      </c>
      <c r="AD485" s="62">
        <v>0</v>
      </c>
      <c r="AE485" s="63">
        <v>0</v>
      </c>
      <c r="AF485" s="62">
        <v>0</v>
      </c>
      <c r="AG485" s="63">
        <v>0</v>
      </c>
      <c r="AH485" s="62">
        <v>0</v>
      </c>
      <c r="AI485" s="63">
        <v>0</v>
      </c>
      <c r="AJ485" s="62">
        <v>0</v>
      </c>
      <c r="AK485" s="63">
        <v>0</v>
      </c>
      <c r="AL485" s="62">
        <v>0</v>
      </c>
      <c r="AM485" s="63">
        <v>0</v>
      </c>
      <c r="AN485" s="64">
        <v>0</v>
      </c>
      <c r="AO485" s="3"/>
      <c r="AP485" s="21"/>
      <c r="AQ485" s="3"/>
      <c r="AR485" s="61">
        <v>0</v>
      </c>
      <c r="AS485" s="62">
        <v>0</v>
      </c>
      <c r="AT485" s="63">
        <v>37</v>
      </c>
      <c r="AU485" s="62">
        <v>37</v>
      </c>
      <c r="AV485" s="63">
        <v>37</v>
      </c>
      <c r="AW485" s="62">
        <v>37</v>
      </c>
      <c r="AX485" s="63">
        <v>36</v>
      </c>
      <c r="AY485" s="62">
        <v>36</v>
      </c>
      <c r="AZ485" s="63">
        <v>36</v>
      </c>
      <c r="BA485" s="62">
        <v>36</v>
      </c>
      <c r="BB485" s="63">
        <v>36</v>
      </c>
      <c r="BC485" s="62">
        <v>36</v>
      </c>
      <c r="BD485" s="63">
        <v>36</v>
      </c>
      <c r="BE485" s="62">
        <v>36</v>
      </c>
      <c r="BF485" s="63">
        <v>36</v>
      </c>
      <c r="BG485" s="62">
        <v>36</v>
      </c>
      <c r="BH485" s="63">
        <v>36</v>
      </c>
      <c r="BI485" s="62">
        <v>36</v>
      </c>
      <c r="BJ485" s="63">
        <v>36</v>
      </c>
      <c r="BK485" s="62">
        <v>36</v>
      </c>
      <c r="BL485" s="63">
        <v>30</v>
      </c>
      <c r="BM485" s="62">
        <v>22</v>
      </c>
      <c r="BN485" s="63">
        <v>0</v>
      </c>
      <c r="BO485" s="62">
        <v>0</v>
      </c>
      <c r="BP485" s="63">
        <v>0</v>
      </c>
      <c r="BQ485" s="62">
        <v>0</v>
      </c>
      <c r="BR485" s="63">
        <v>0</v>
      </c>
      <c r="BS485" s="62">
        <v>0</v>
      </c>
      <c r="BT485" s="63">
        <v>0</v>
      </c>
      <c r="BU485" s="62">
        <v>0</v>
      </c>
      <c r="BV485" s="63">
        <v>0</v>
      </c>
      <c r="BW485" s="62">
        <v>0</v>
      </c>
      <c r="BX485" s="63">
        <v>0</v>
      </c>
      <c r="BY485" s="62">
        <v>0</v>
      </c>
      <c r="BZ485" s="63">
        <v>0</v>
      </c>
      <c r="CA485" s="64">
        <v>0</v>
      </c>
      <c r="CB485" s="3"/>
      <c r="CC485" s="32"/>
      <c r="CD485" s="3"/>
      <c r="CE485" s="33"/>
      <c r="CF485" s="3"/>
      <c r="CG485" s="61">
        <v>0</v>
      </c>
      <c r="CH485" s="62">
        <v>0</v>
      </c>
      <c r="CI485" s="63">
        <v>187706</v>
      </c>
      <c r="CJ485" s="62">
        <v>187706</v>
      </c>
      <c r="CK485" s="63">
        <v>187706</v>
      </c>
      <c r="CL485" s="62">
        <v>187706</v>
      </c>
      <c r="CM485" s="63">
        <v>185618</v>
      </c>
      <c r="CN485" s="62">
        <v>183609</v>
      </c>
      <c r="CO485" s="63">
        <v>183609</v>
      </c>
      <c r="CP485" s="62">
        <v>183609</v>
      </c>
      <c r="CQ485" s="63">
        <v>183609</v>
      </c>
      <c r="CR485" s="62">
        <v>183609</v>
      </c>
      <c r="CS485" s="63">
        <v>183609</v>
      </c>
      <c r="CT485" s="62">
        <v>183397</v>
      </c>
      <c r="CU485" s="63">
        <v>183397</v>
      </c>
      <c r="CV485" s="62">
        <v>183397</v>
      </c>
      <c r="CW485" s="63">
        <v>183397</v>
      </c>
      <c r="CX485" s="62">
        <v>182555</v>
      </c>
      <c r="CY485" s="63">
        <v>182555</v>
      </c>
      <c r="CZ485" s="62">
        <v>182307</v>
      </c>
      <c r="DA485" s="63">
        <v>177872</v>
      </c>
      <c r="DB485" s="62">
        <v>42526</v>
      </c>
      <c r="DC485" s="63">
        <v>221</v>
      </c>
      <c r="DD485" s="62">
        <v>221</v>
      </c>
      <c r="DE485" s="63">
        <v>0</v>
      </c>
      <c r="DF485" s="62">
        <v>0</v>
      </c>
      <c r="DG485" s="63">
        <v>0</v>
      </c>
      <c r="DH485" s="62">
        <v>0</v>
      </c>
      <c r="DI485" s="63">
        <v>0</v>
      </c>
      <c r="DJ485" s="62">
        <v>0</v>
      </c>
      <c r="DK485" s="63">
        <v>0</v>
      </c>
      <c r="DL485" s="62">
        <v>0</v>
      </c>
      <c r="DM485" s="63">
        <v>0</v>
      </c>
      <c r="DN485" s="62">
        <v>0</v>
      </c>
      <c r="DO485" s="63">
        <v>0</v>
      </c>
      <c r="DP485" s="64">
        <v>0</v>
      </c>
      <c r="DQ485" s="3"/>
      <c r="DR485" s="34"/>
      <c r="DS485" s="3"/>
      <c r="DT485" s="61">
        <v>0</v>
      </c>
      <c r="DU485" s="62">
        <v>0</v>
      </c>
      <c r="DV485" s="63">
        <v>33</v>
      </c>
      <c r="DW485" s="62">
        <v>33</v>
      </c>
      <c r="DX485" s="63">
        <v>33</v>
      </c>
      <c r="DY485" s="62">
        <v>33</v>
      </c>
      <c r="DZ485" s="63">
        <v>33</v>
      </c>
      <c r="EA485" s="62">
        <v>32</v>
      </c>
      <c r="EB485" s="63">
        <v>32</v>
      </c>
      <c r="EC485" s="62">
        <v>32</v>
      </c>
      <c r="ED485" s="63">
        <v>32</v>
      </c>
      <c r="EE485" s="62">
        <v>32</v>
      </c>
      <c r="EF485" s="63">
        <v>32</v>
      </c>
      <c r="EG485" s="62">
        <v>32</v>
      </c>
      <c r="EH485" s="63">
        <v>32</v>
      </c>
      <c r="EI485" s="62">
        <v>32</v>
      </c>
      <c r="EJ485" s="63">
        <v>32</v>
      </c>
      <c r="EK485" s="62">
        <v>32</v>
      </c>
      <c r="EL485" s="63">
        <v>32</v>
      </c>
      <c r="EM485" s="62">
        <v>32</v>
      </c>
      <c r="EN485" s="63">
        <v>27</v>
      </c>
      <c r="EO485" s="62">
        <v>19</v>
      </c>
      <c r="EP485" s="63">
        <v>0</v>
      </c>
      <c r="EQ485" s="62">
        <v>0</v>
      </c>
      <c r="ER485" s="63">
        <v>0</v>
      </c>
      <c r="ES485" s="62">
        <v>0</v>
      </c>
      <c r="ET485" s="63">
        <v>0</v>
      </c>
      <c r="EU485" s="62">
        <v>0</v>
      </c>
      <c r="EV485" s="63">
        <v>0</v>
      </c>
      <c r="EW485" s="62">
        <v>0</v>
      </c>
      <c r="EX485" s="63">
        <v>0</v>
      </c>
      <c r="EY485" s="62">
        <v>0</v>
      </c>
      <c r="EZ485" s="63">
        <v>0</v>
      </c>
      <c r="FA485" s="62">
        <v>0</v>
      </c>
      <c r="FB485" s="63">
        <v>0</v>
      </c>
      <c r="FC485" s="64">
        <v>0</v>
      </c>
      <c r="FD485" s="3"/>
      <c r="FE485" s="35"/>
      <c r="FF485" s="3"/>
      <c r="FG485" s="36"/>
      <c r="FI485" s="65" t="b">
        <v>0</v>
      </c>
    </row>
    <row r="486" spans="1:165" hidden="1" outlineLevel="1">
      <c r="B486" s="66">
        <v>464</v>
      </c>
      <c r="C486" s="84" t="s">
        <v>69</v>
      </c>
      <c r="E486" s="68">
        <v>0</v>
      </c>
      <c r="F486" s="69">
        <v>0</v>
      </c>
      <c r="G486" s="70">
        <v>0</v>
      </c>
      <c r="H486" s="69">
        <v>0</v>
      </c>
      <c r="I486" s="70">
        <v>0</v>
      </c>
      <c r="J486" s="69">
        <v>0</v>
      </c>
      <c r="K486" s="70">
        <v>0</v>
      </c>
      <c r="L486" s="69">
        <v>0</v>
      </c>
      <c r="M486" s="70">
        <v>0</v>
      </c>
      <c r="N486" s="69">
        <v>0</v>
      </c>
      <c r="O486" s="70">
        <v>0</v>
      </c>
      <c r="P486" s="69">
        <v>0</v>
      </c>
      <c r="Q486" s="70">
        <v>0</v>
      </c>
      <c r="R486" s="69">
        <v>0</v>
      </c>
      <c r="S486" s="70">
        <v>0</v>
      </c>
      <c r="T486" s="69">
        <v>0</v>
      </c>
      <c r="U486" s="70">
        <v>0</v>
      </c>
      <c r="V486" s="69">
        <v>0</v>
      </c>
      <c r="W486" s="70">
        <v>0</v>
      </c>
      <c r="X486" s="69">
        <v>0</v>
      </c>
      <c r="Y486" s="70">
        <v>0</v>
      </c>
      <c r="Z486" s="69">
        <v>0</v>
      </c>
      <c r="AA486" s="70">
        <v>0</v>
      </c>
      <c r="AB486" s="69">
        <v>0</v>
      </c>
      <c r="AC486" s="70">
        <v>0</v>
      </c>
      <c r="AD486" s="69">
        <v>0</v>
      </c>
      <c r="AE486" s="70">
        <v>0</v>
      </c>
      <c r="AF486" s="69">
        <v>0</v>
      </c>
      <c r="AG486" s="70">
        <v>0</v>
      </c>
      <c r="AH486" s="69">
        <v>0</v>
      </c>
      <c r="AI486" s="70">
        <v>0</v>
      </c>
      <c r="AJ486" s="69">
        <v>0</v>
      </c>
      <c r="AK486" s="70">
        <v>0</v>
      </c>
      <c r="AL486" s="69">
        <v>0</v>
      </c>
      <c r="AM486" s="70">
        <v>0</v>
      </c>
      <c r="AN486" s="71">
        <v>0</v>
      </c>
      <c r="AO486" s="3"/>
      <c r="AP486" s="21"/>
      <c r="AQ486" s="3"/>
      <c r="AR486" s="68">
        <v>0</v>
      </c>
      <c r="AS486" s="69">
        <v>0</v>
      </c>
      <c r="AT486" s="70">
        <v>0</v>
      </c>
      <c r="AU486" s="69">
        <v>0</v>
      </c>
      <c r="AV486" s="70">
        <v>0</v>
      </c>
      <c r="AW486" s="69">
        <v>0</v>
      </c>
      <c r="AX486" s="70">
        <v>0</v>
      </c>
      <c r="AY486" s="69">
        <v>0</v>
      </c>
      <c r="AZ486" s="70">
        <v>0</v>
      </c>
      <c r="BA486" s="69">
        <v>0</v>
      </c>
      <c r="BB486" s="70">
        <v>0</v>
      </c>
      <c r="BC486" s="69">
        <v>0</v>
      </c>
      <c r="BD486" s="70">
        <v>0</v>
      </c>
      <c r="BE486" s="69">
        <v>0</v>
      </c>
      <c r="BF486" s="70">
        <v>0</v>
      </c>
      <c r="BG486" s="69">
        <v>0</v>
      </c>
      <c r="BH486" s="70">
        <v>0</v>
      </c>
      <c r="BI486" s="69">
        <v>0</v>
      </c>
      <c r="BJ486" s="70">
        <v>0</v>
      </c>
      <c r="BK486" s="69">
        <v>0</v>
      </c>
      <c r="BL486" s="70">
        <v>0</v>
      </c>
      <c r="BM486" s="69">
        <v>0</v>
      </c>
      <c r="BN486" s="70">
        <v>0</v>
      </c>
      <c r="BO486" s="69">
        <v>0</v>
      </c>
      <c r="BP486" s="70">
        <v>0</v>
      </c>
      <c r="BQ486" s="69">
        <v>0</v>
      </c>
      <c r="BR486" s="70">
        <v>0</v>
      </c>
      <c r="BS486" s="69">
        <v>0</v>
      </c>
      <c r="BT486" s="70">
        <v>0</v>
      </c>
      <c r="BU486" s="69">
        <v>0</v>
      </c>
      <c r="BV486" s="70">
        <v>0</v>
      </c>
      <c r="BW486" s="69">
        <v>0</v>
      </c>
      <c r="BX486" s="70">
        <v>0</v>
      </c>
      <c r="BY486" s="69">
        <v>0</v>
      </c>
      <c r="BZ486" s="70">
        <v>0</v>
      </c>
      <c r="CA486" s="71">
        <v>0</v>
      </c>
      <c r="CB486" s="3"/>
      <c r="CC486" s="32"/>
      <c r="CD486" s="3"/>
      <c r="CE486" s="33"/>
      <c r="CF486" s="3"/>
      <c r="CG486" s="68">
        <v>0</v>
      </c>
      <c r="CH486" s="69">
        <v>0</v>
      </c>
      <c r="CI486" s="70">
        <v>0</v>
      </c>
      <c r="CJ486" s="69">
        <v>0</v>
      </c>
      <c r="CK486" s="70">
        <v>0</v>
      </c>
      <c r="CL486" s="69">
        <v>0</v>
      </c>
      <c r="CM486" s="70">
        <v>0</v>
      </c>
      <c r="CN486" s="69">
        <v>0</v>
      </c>
      <c r="CO486" s="70">
        <v>0</v>
      </c>
      <c r="CP486" s="69">
        <v>0</v>
      </c>
      <c r="CQ486" s="70">
        <v>0</v>
      </c>
      <c r="CR486" s="69">
        <v>0</v>
      </c>
      <c r="CS486" s="70">
        <v>0</v>
      </c>
      <c r="CT486" s="69">
        <v>0</v>
      </c>
      <c r="CU486" s="70">
        <v>0</v>
      </c>
      <c r="CV486" s="69">
        <v>0</v>
      </c>
      <c r="CW486" s="70">
        <v>0</v>
      </c>
      <c r="CX486" s="69">
        <v>0</v>
      </c>
      <c r="CY486" s="70">
        <v>0</v>
      </c>
      <c r="CZ486" s="69">
        <v>0</v>
      </c>
      <c r="DA486" s="70">
        <v>0</v>
      </c>
      <c r="DB486" s="69">
        <v>0</v>
      </c>
      <c r="DC486" s="70">
        <v>0</v>
      </c>
      <c r="DD486" s="69">
        <v>0</v>
      </c>
      <c r="DE486" s="70">
        <v>0</v>
      </c>
      <c r="DF486" s="69">
        <v>0</v>
      </c>
      <c r="DG486" s="70">
        <v>0</v>
      </c>
      <c r="DH486" s="69">
        <v>0</v>
      </c>
      <c r="DI486" s="70">
        <v>0</v>
      </c>
      <c r="DJ486" s="69">
        <v>0</v>
      </c>
      <c r="DK486" s="70">
        <v>0</v>
      </c>
      <c r="DL486" s="69">
        <v>0</v>
      </c>
      <c r="DM486" s="70">
        <v>0</v>
      </c>
      <c r="DN486" s="69">
        <v>0</v>
      </c>
      <c r="DO486" s="70">
        <v>0</v>
      </c>
      <c r="DP486" s="71">
        <v>0</v>
      </c>
      <c r="DQ486" s="3"/>
      <c r="DR486" s="34"/>
      <c r="DS486" s="3"/>
      <c r="DT486" s="68">
        <v>0</v>
      </c>
      <c r="DU486" s="69">
        <v>0</v>
      </c>
      <c r="DV486" s="70">
        <v>0</v>
      </c>
      <c r="DW486" s="69">
        <v>0</v>
      </c>
      <c r="DX486" s="70">
        <v>0</v>
      </c>
      <c r="DY486" s="69">
        <v>0</v>
      </c>
      <c r="DZ486" s="70">
        <v>0</v>
      </c>
      <c r="EA486" s="69">
        <v>0</v>
      </c>
      <c r="EB486" s="70">
        <v>0</v>
      </c>
      <c r="EC486" s="69">
        <v>0</v>
      </c>
      <c r="ED486" s="70">
        <v>0</v>
      </c>
      <c r="EE486" s="69">
        <v>0</v>
      </c>
      <c r="EF486" s="70">
        <v>0</v>
      </c>
      <c r="EG486" s="69">
        <v>0</v>
      </c>
      <c r="EH486" s="70">
        <v>0</v>
      </c>
      <c r="EI486" s="69">
        <v>0</v>
      </c>
      <c r="EJ486" s="70">
        <v>0</v>
      </c>
      <c r="EK486" s="69">
        <v>0</v>
      </c>
      <c r="EL486" s="70">
        <v>0</v>
      </c>
      <c r="EM486" s="69">
        <v>0</v>
      </c>
      <c r="EN486" s="70">
        <v>0</v>
      </c>
      <c r="EO486" s="69">
        <v>0</v>
      </c>
      <c r="EP486" s="70">
        <v>0</v>
      </c>
      <c r="EQ486" s="69">
        <v>0</v>
      </c>
      <c r="ER486" s="70">
        <v>0</v>
      </c>
      <c r="ES486" s="69">
        <v>0</v>
      </c>
      <c r="ET486" s="70">
        <v>0</v>
      </c>
      <c r="EU486" s="69">
        <v>0</v>
      </c>
      <c r="EV486" s="70">
        <v>0</v>
      </c>
      <c r="EW486" s="69">
        <v>0</v>
      </c>
      <c r="EX486" s="70">
        <v>0</v>
      </c>
      <c r="EY486" s="69">
        <v>0</v>
      </c>
      <c r="EZ486" s="70">
        <v>0</v>
      </c>
      <c r="FA486" s="69">
        <v>0</v>
      </c>
      <c r="FB486" s="70">
        <v>0</v>
      </c>
      <c r="FC486" s="71">
        <v>0</v>
      </c>
      <c r="FD486" s="3"/>
      <c r="FE486" s="35"/>
      <c r="FF486" s="3"/>
      <c r="FG486" s="36"/>
      <c r="FI486" s="72" t="b">
        <v>1</v>
      </c>
    </row>
    <row r="487" spans="1:165" hidden="1" outlineLevel="1">
      <c r="B487" s="52">
        <v>465</v>
      </c>
      <c r="C487" s="53" t="s">
        <v>70</v>
      </c>
      <c r="E487" s="54">
        <v>0</v>
      </c>
      <c r="F487" s="55">
        <v>0</v>
      </c>
      <c r="G487" s="56">
        <v>0</v>
      </c>
      <c r="H487" s="55">
        <v>0</v>
      </c>
      <c r="I487" s="56">
        <v>0</v>
      </c>
      <c r="J487" s="55">
        <v>0</v>
      </c>
      <c r="K487" s="56">
        <v>0</v>
      </c>
      <c r="L487" s="55">
        <v>0</v>
      </c>
      <c r="M487" s="56">
        <v>0</v>
      </c>
      <c r="N487" s="55">
        <v>0</v>
      </c>
      <c r="O487" s="56">
        <v>0</v>
      </c>
      <c r="P487" s="55">
        <v>0</v>
      </c>
      <c r="Q487" s="56">
        <v>0</v>
      </c>
      <c r="R487" s="55">
        <v>0</v>
      </c>
      <c r="S487" s="56">
        <v>0</v>
      </c>
      <c r="T487" s="55">
        <v>0</v>
      </c>
      <c r="U487" s="56">
        <v>0</v>
      </c>
      <c r="V487" s="55">
        <v>0</v>
      </c>
      <c r="W487" s="56">
        <v>0</v>
      </c>
      <c r="X487" s="55">
        <v>0</v>
      </c>
      <c r="Y487" s="56">
        <v>0</v>
      </c>
      <c r="Z487" s="55">
        <v>0</v>
      </c>
      <c r="AA487" s="56">
        <v>0</v>
      </c>
      <c r="AB487" s="55">
        <v>0</v>
      </c>
      <c r="AC487" s="56">
        <v>0</v>
      </c>
      <c r="AD487" s="55">
        <v>0</v>
      </c>
      <c r="AE487" s="56">
        <v>0</v>
      </c>
      <c r="AF487" s="55">
        <v>0</v>
      </c>
      <c r="AG487" s="56">
        <v>0</v>
      </c>
      <c r="AH487" s="55">
        <v>0</v>
      </c>
      <c r="AI487" s="56">
        <v>0</v>
      </c>
      <c r="AJ487" s="55">
        <v>0</v>
      </c>
      <c r="AK487" s="56">
        <v>0</v>
      </c>
      <c r="AL487" s="55">
        <v>0</v>
      </c>
      <c r="AM487" s="56">
        <v>0</v>
      </c>
      <c r="AN487" s="57">
        <v>0</v>
      </c>
      <c r="AO487" s="3"/>
      <c r="AP487" s="21"/>
      <c r="AQ487" s="3"/>
      <c r="AR487" s="54">
        <v>0</v>
      </c>
      <c r="AS487" s="55">
        <v>0</v>
      </c>
      <c r="AT487" s="56">
        <v>0</v>
      </c>
      <c r="AU487" s="55">
        <v>0</v>
      </c>
      <c r="AV487" s="56">
        <v>0</v>
      </c>
      <c r="AW487" s="55">
        <v>0</v>
      </c>
      <c r="AX487" s="56">
        <v>0</v>
      </c>
      <c r="AY487" s="55">
        <v>0</v>
      </c>
      <c r="AZ487" s="56">
        <v>0</v>
      </c>
      <c r="BA487" s="55">
        <v>0</v>
      </c>
      <c r="BB487" s="56">
        <v>0</v>
      </c>
      <c r="BC487" s="55">
        <v>0</v>
      </c>
      <c r="BD487" s="56">
        <v>0</v>
      </c>
      <c r="BE487" s="55">
        <v>0</v>
      </c>
      <c r="BF487" s="56">
        <v>0</v>
      </c>
      <c r="BG487" s="55">
        <v>0</v>
      </c>
      <c r="BH487" s="56">
        <v>0</v>
      </c>
      <c r="BI487" s="55">
        <v>0</v>
      </c>
      <c r="BJ487" s="56">
        <v>0</v>
      </c>
      <c r="BK487" s="55">
        <v>0</v>
      </c>
      <c r="BL487" s="56">
        <v>0</v>
      </c>
      <c r="BM487" s="55">
        <v>0</v>
      </c>
      <c r="BN487" s="56">
        <v>0</v>
      </c>
      <c r="BO487" s="55">
        <v>0</v>
      </c>
      <c r="BP487" s="56">
        <v>0</v>
      </c>
      <c r="BQ487" s="55">
        <v>0</v>
      </c>
      <c r="BR487" s="56">
        <v>0</v>
      </c>
      <c r="BS487" s="55">
        <v>0</v>
      </c>
      <c r="BT487" s="56">
        <v>0</v>
      </c>
      <c r="BU487" s="55">
        <v>0</v>
      </c>
      <c r="BV487" s="56">
        <v>0</v>
      </c>
      <c r="BW487" s="55">
        <v>0</v>
      </c>
      <c r="BX487" s="56">
        <v>0</v>
      </c>
      <c r="BY487" s="55">
        <v>0</v>
      </c>
      <c r="BZ487" s="56">
        <v>0</v>
      </c>
      <c r="CA487" s="57">
        <v>0</v>
      </c>
      <c r="CB487" s="3"/>
      <c r="CC487" s="32"/>
      <c r="CD487" s="3"/>
      <c r="CE487" s="33"/>
      <c r="CF487" s="3"/>
      <c r="CG487" s="54">
        <v>0</v>
      </c>
      <c r="CH487" s="55">
        <v>0</v>
      </c>
      <c r="CI487" s="56">
        <v>0</v>
      </c>
      <c r="CJ487" s="55">
        <v>0</v>
      </c>
      <c r="CK487" s="56">
        <v>0</v>
      </c>
      <c r="CL487" s="55">
        <v>0</v>
      </c>
      <c r="CM487" s="56">
        <v>0</v>
      </c>
      <c r="CN487" s="55">
        <v>0</v>
      </c>
      <c r="CO487" s="56">
        <v>0</v>
      </c>
      <c r="CP487" s="55">
        <v>0</v>
      </c>
      <c r="CQ487" s="56">
        <v>0</v>
      </c>
      <c r="CR487" s="55">
        <v>0</v>
      </c>
      <c r="CS487" s="56">
        <v>0</v>
      </c>
      <c r="CT487" s="55">
        <v>0</v>
      </c>
      <c r="CU487" s="56">
        <v>0</v>
      </c>
      <c r="CV487" s="55">
        <v>0</v>
      </c>
      <c r="CW487" s="56">
        <v>0</v>
      </c>
      <c r="CX487" s="55">
        <v>0</v>
      </c>
      <c r="CY487" s="56">
        <v>0</v>
      </c>
      <c r="CZ487" s="55">
        <v>0</v>
      </c>
      <c r="DA487" s="56">
        <v>0</v>
      </c>
      <c r="DB487" s="55">
        <v>0</v>
      </c>
      <c r="DC487" s="56">
        <v>0</v>
      </c>
      <c r="DD487" s="55">
        <v>0</v>
      </c>
      <c r="DE487" s="56">
        <v>0</v>
      </c>
      <c r="DF487" s="55">
        <v>0</v>
      </c>
      <c r="DG487" s="56">
        <v>0</v>
      </c>
      <c r="DH487" s="55">
        <v>0</v>
      </c>
      <c r="DI487" s="56">
        <v>0</v>
      </c>
      <c r="DJ487" s="55">
        <v>0</v>
      </c>
      <c r="DK487" s="56">
        <v>0</v>
      </c>
      <c r="DL487" s="55">
        <v>0</v>
      </c>
      <c r="DM487" s="56">
        <v>0</v>
      </c>
      <c r="DN487" s="55">
        <v>0</v>
      </c>
      <c r="DO487" s="56">
        <v>0</v>
      </c>
      <c r="DP487" s="57">
        <v>0</v>
      </c>
      <c r="DQ487" s="3"/>
      <c r="DR487" s="34"/>
      <c r="DS487" s="3"/>
      <c r="DT487" s="54">
        <v>0</v>
      </c>
      <c r="DU487" s="55">
        <v>0</v>
      </c>
      <c r="DV487" s="56">
        <v>0</v>
      </c>
      <c r="DW487" s="55">
        <v>0</v>
      </c>
      <c r="DX487" s="56">
        <v>0</v>
      </c>
      <c r="DY487" s="55">
        <v>0</v>
      </c>
      <c r="DZ487" s="56">
        <v>0</v>
      </c>
      <c r="EA487" s="55">
        <v>0</v>
      </c>
      <c r="EB487" s="56">
        <v>0</v>
      </c>
      <c r="EC487" s="55">
        <v>0</v>
      </c>
      <c r="ED487" s="56">
        <v>0</v>
      </c>
      <c r="EE487" s="55">
        <v>0</v>
      </c>
      <c r="EF487" s="56">
        <v>0</v>
      </c>
      <c r="EG487" s="55">
        <v>0</v>
      </c>
      <c r="EH487" s="56">
        <v>0</v>
      </c>
      <c r="EI487" s="55">
        <v>0</v>
      </c>
      <c r="EJ487" s="56">
        <v>0</v>
      </c>
      <c r="EK487" s="55">
        <v>0</v>
      </c>
      <c r="EL487" s="56">
        <v>0</v>
      </c>
      <c r="EM487" s="55">
        <v>0</v>
      </c>
      <c r="EN487" s="56">
        <v>0</v>
      </c>
      <c r="EO487" s="55">
        <v>0</v>
      </c>
      <c r="EP487" s="56">
        <v>0</v>
      </c>
      <c r="EQ487" s="55">
        <v>0</v>
      </c>
      <c r="ER487" s="56">
        <v>0</v>
      </c>
      <c r="ES487" s="55">
        <v>0</v>
      </c>
      <c r="ET487" s="56">
        <v>0</v>
      </c>
      <c r="EU487" s="55">
        <v>0</v>
      </c>
      <c r="EV487" s="56">
        <v>0</v>
      </c>
      <c r="EW487" s="55">
        <v>0</v>
      </c>
      <c r="EX487" s="56">
        <v>0</v>
      </c>
      <c r="EY487" s="55">
        <v>0</v>
      </c>
      <c r="EZ487" s="56">
        <v>0</v>
      </c>
      <c r="FA487" s="55">
        <v>0</v>
      </c>
      <c r="FB487" s="56">
        <v>0</v>
      </c>
      <c r="FC487" s="57">
        <v>0</v>
      </c>
      <c r="FD487" s="3"/>
      <c r="FE487" s="35"/>
      <c r="FF487" s="3"/>
      <c r="FG487" s="36"/>
      <c r="FI487" s="58" t="b">
        <v>1</v>
      </c>
    </row>
    <row r="488" spans="1:165" hidden="1" outlineLevel="1">
      <c r="B488" s="75">
        <v>466</v>
      </c>
      <c r="C488" s="83" t="s">
        <v>71</v>
      </c>
      <c r="E488" s="77">
        <v>0</v>
      </c>
      <c r="F488" s="78">
        <v>0</v>
      </c>
      <c r="G488" s="79">
        <v>0</v>
      </c>
      <c r="H488" s="78">
        <v>0</v>
      </c>
      <c r="I488" s="79">
        <v>0</v>
      </c>
      <c r="J488" s="78">
        <v>0</v>
      </c>
      <c r="K488" s="79">
        <v>0</v>
      </c>
      <c r="L488" s="78">
        <v>0</v>
      </c>
      <c r="M488" s="79">
        <v>0</v>
      </c>
      <c r="N488" s="78">
        <v>0</v>
      </c>
      <c r="O488" s="79">
        <v>0</v>
      </c>
      <c r="P488" s="78">
        <v>0</v>
      </c>
      <c r="Q488" s="79">
        <v>0</v>
      </c>
      <c r="R488" s="78">
        <v>0</v>
      </c>
      <c r="S488" s="79">
        <v>0</v>
      </c>
      <c r="T488" s="78">
        <v>0</v>
      </c>
      <c r="U488" s="79">
        <v>0</v>
      </c>
      <c r="V488" s="78">
        <v>0</v>
      </c>
      <c r="W488" s="79">
        <v>0</v>
      </c>
      <c r="X488" s="78">
        <v>0</v>
      </c>
      <c r="Y488" s="79">
        <v>0</v>
      </c>
      <c r="Z488" s="78">
        <v>0</v>
      </c>
      <c r="AA488" s="79">
        <v>0</v>
      </c>
      <c r="AB488" s="78">
        <v>0</v>
      </c>
      <c r="AC488" s="79">
        <v>0</v>
      </c>
      <c r="AD488" s="78">
        <v>0</v>
      </c>
      <c r="AE488" s="79">
        <v>0</v>
      </c>
      <c r="AF488" s="78">
        <v>0</v>
      </c>
      <c r="AG488" s="79">
        <v>0</v>
      </c>
      <c r="AH488" s="78">
        <v>0</v>
      </c>
      <c r="AI488" s="79">
        <v>0</v>
      </c>
      <c r="AJ488" s="78">
        <v>0</v>
      </c>
      <c r="AK488" s="79">
        <v>0</v>
      </c>
      <c r="AL488" s="78">
        <v>0</v>
      </c>
      <c r="AM488" s="79">
        <v>0</v>
      </c>
      <c r="AN488" s="80">
        <v>0</v>
      </c>
      <c r="AO488" s="3"/>
      <c r="AP488" s="21"/>
      <c r="AQ488" s="3"/>
      <c r="AR488" s="77">
        <v>0</v>
      </c>
      <c r="AS488" s="78">
        <v>0</v>
      </c>
      <c r="AT488" s="79">
        <v>0</v>
      </c>
      <c r="AU488" s="78">
        <v>0</v>
      </c>
      <c r="AV488" s="79">
        <v>0</v>
      </c>
      <c r="AW488" s="78">
        <v>0</v>
      </c>
      <c r="AX488" s="79">
        <v>0</v>
      </c>
      <c r="AY488" s="78">
        <v>0</v>
      </c>
      <c r="AZ488" s="79">
        <v>0</v>
      </c>
      <c r="BA488" s="78">
        <v>0</v>
      </c>
      <c r="BB488" s="79">
        <v>0</v>
      </c>
      <c r="BC488" s="78">
        <v>0</v>
      </c>
      <c r="BD488" s="79">
        <v>0</v>
      </c>
      <c r="BE488" s="78">
        <v>0</v>
      </c>
      <c r="BF488" s="79">
        <v>0</v>
      </c>
      <c r="BG488" s="78">
        <v>0</v>
      </c>
      <c r="BH488" s="79">
        <v>0</v>
      </c>
      <c r="BI488" s="78">
        <v>0</v>
      </c>
      <c r="BJ488" s="79">
        <v>0</v>
      </c>
      <c r="BK488" s="78">
        <v>0</v>
      </c>
      <c r="BL488" s="79">
        <v>0</v>
      </c>
      <c r="BM488" s="78">
        <v>0</v>
      </c>
      <c r="BN488" s="79">
        <v>0</v>
      </c>
      <c r="BO488" s="78">
        <v>0</v>
      </c>
      <c r="BP488" s="79">
        <v>0</v>
      </c>
      <c r="BQ488" s="78">
        <v>0</v>
      </c>
      <c r="BR488" s="79">
        <v>0</v>
      </c>
      <c r="BS488" s="78">
        <v>0</v>
      </c>
      <c r="BT488" s="79">
        <v>0</v>
      </c>
      <c r="BU488" s="78">
        <v>0</v>
      </c>
      <c r="BV488" s="79">
        <v>0</v>
      </c>
      <c r="BW488" s="78">
        <v>0</v>
      </c>
      <c r="BX488" s="79">
        <v>0</v>
      </c>
      <c r="BY488" s="78">
        <v>0</v>
      </c>
      <c r="BZ488" s="79">
        <v>0</v>
      </c>
      <c r="CA488" s="80">
        <v>0</v>
      </c>
      <c r="CB488" s="3"/>
      <c r="CC488" s="32"/>
      <c r="CD488" s="3"/>
      <c r="CE488" s="33"/>
      <c r="CF488" s="3"/>
      <c r="CG488" s="77">
        <v>0</v>
      </c>
      <c r="CH488" s="78">
        <v>0</v>
      </c>
      <c r="CI488" s="79">
        <v>0</v>
      </c>
      <c r="CJ488" s="78">
        <v>0</v>
      </c>
      <c r="CK488" s="79">
        <v>0</v>
      </c>
      <c r="CL488" s="78">
        <v>0</v>
      </c>
      <c r="CM488" s="79">
        <v>0</v>
      </c>
      <c r="CN488" s="78">
        <v>0</v>
      </c>
      <c r="CO488" s="79">
        <v>0</v>
      </c>
      <c r="CP488" s="78">
        <v>0</v>
      </c>
      <c r="CQ488" s="79">
        <v>0</v>
      </c>
      <c r="CR488" s="78">
        <v>0</v>
      </c>
      <c r="CS488" s="79">
        <v>0</v>
      </c>
      <c r="CT488" s="78">
        <v>0</v>
      </c>
      <c r="CU488" s="79">
        <v>0</v>
      </c>
      <c r="CV488" s="78">
        <v>0</v>
      </c>
      <c r="CW488" s="79">
        <v>0</v>
      </c>
      <c r="CX488" s="78">
        <v>0</v>
      </c>
      <c r="CY488" s="79">
        <v>0</v>
      </c>
      <c r="CZ488" s="78">
        <v>0</v>
      </c>
      <c r="DA488" s="79">
        <v>0</v>
      </c>
      <c r="DB488" s="78">
        <v>0</v>
      </c>
      <c r="DC488" s="79">
        <v>0</v>
      </c>
      <c r="DD488" s="78">
        <v>0</v>
      </c>
      <c r="DE488" s="79">
        <v>0</v>
      </c>
      <c r="DF488" s="78">
        <v>0</v>
      </c>
      <c r="DG488" s="79">
        <v>0</v>
      </c>
      <c r="DH488" s="78">
        <v>0</v>
      </c>
      <c r="DI488" s="79">
        <v>0</v>
      </c>
      <c r="DJ488" s="78">
        <v>0</v>
      </c>
      <c r="DK488" s="79">
        <v>0</v>
      </c>
      <c r="DL488" s="78">
        <v>0</v>
      </c>
      <c r="DM488" s="79">
        <v>0</v>
      </c>
      <c r="DN488" s="78">
        <v>0</v>
      </c>
      <c r="DO488" s="79">
        <v>0</v>
      </c>
      <c r="DP488" s="80">
        <v>0</v>
      </c>
      <c r="DQ488" s="3"/>
      <c r="DR488" s="34"/>
      <c r="DS488" s="3"/>
      <c r="DT488" s="77">
        <v>0</v>
      </c>
      <c r="DU488" s="78">
        <v>0</v>
      </c>
      <c r="DV488" s="79">
        <v>0</v>
      </c>
      <c r="DW488" s="78">
        <v>0</v>
      </c>
      <c r="DX488" s="79">
        <v>0</v>
      </c>
      <c r="DY488" s="78">
        <v>0</v>
      </c>
      <c r="DZ488" s="79">
        <v>0</v>
      </c>
      <c r="EA488" s="78">
        <v>0</v>
      </c>
      <c r="EB488" s="79">
        <v>0</v>
      </c>
      <c r="EC488" s="78">
        <v>0</v>
      </c>
      <c r="ED488" s="79">
        <v>0</v>
      </c>
      <c r="EE488" s="78">
        <v>0</v>
      </c>
      <c r="EF488" s="79">
        <v>0</v>
      </c>
      <c r="EG488" s="78">
        <v>0</v>
      </c>
      <c r="EH488" s="79">
        <v>0</v>
      </c>
      <c r="EI488" s="78">
        <v>0</v>
      </c>
      <c r="EJ488" s="79">
        <v>0</v>
      </c>
      <c r="EK488" s="78">
        <v>0</v>
      </c>
      <c r="EL488" s="79">
        <v>0</v>
      </c>
      <c r="EM488" s="78">
        <v>0</v>
      </c>
      <c r="EN488" s="79">
        <v>0</v>
      </c>
      <c r="EO488" s="78">
        <v>0</v>
      </c>
      <c r="EP488" s="79">
        <v>0</v>
      </c>
      <c r="EQ488" s="78">
        <v>0</v>
      </c>
      <c r="ER488" s="79">
        <v>0</v>
      </c>
      <c r="ES488" s="78">
        <v>0</v>
      </c>
      <c r="ET488" s="79">
        <v>0</v>
      </c>
      <c r="EU488" s="78">
        <v>0</v>
      </c>
      <c r="EV488" s="79">
        <v>0</v>
      </c>
      <c r="EW488" s="78">
        <v>0</v>
      </c>
      <c r="EX488" s="79">
        <v>0</v>
      </c>
      <c r="EY488" s="78">
        <v>0</v>
      </c>
      <c r="EZ488" s="79">
        <v>0</v>
      </c>
      <c r="FA488" s="78">
        <v>0</v>
      </c>
      <c r="FB488" s="79">
        <v>0</v>
      </c>
      <c r="FC488" s="80">
        <v>0</v>
      </c>
      <c r="FD488" s="3"/>
      <c r="FE488" s="35"/>
      <c r="FF488" s="3"/>
      <c r="FG488" s="36"/>
      <c r="FI488" s="81" t="b">
        <v>1</v>
      </c>
    </row>
    <row r="489" spans="1:165" hidden="1" outlineLevel="1">
      <c r="B489" s="38">
        <v>467</v>
      </c>
      <c r="C489" s="39" t="s">
        <v>72</v>
      </c>
      <c r="E489" s="40">
        <v>0</v>
      </c>
      <c r="F489" s="41">
        <v>0</v>
      </c>
      <c r="G489" s="42">
        <v>0</v>
      </c>
      <c r="H489" s="41">
        <v>0</v>
      </c>
      <c r="I489" s="42">
        <v>0</v>
      </c>
      <c r="J489" s="41">
        <v>0</v>
      </c>
      <c r="K489" s="42">
        <v>0</v>
      </c>
      <c r="L489" s="41">
        <v>0</v>
      </c>
      <c r="M489" s="42">
        <v>0</v>
      </c>
      <c r="N489" s="41">
        <v>0</v>
      </c>
      <c r="O489" s="42">
        <v>0</v>
      </c>
      <c r="P489" s="41">
        <v>0</v>
      </c>
      <c r="Q489" s="42">
        <v>0</v>
      </c>
      <c r="R489" s="41">
        <v>0</v>
      </c>
      <c r="S489" s="42">
        <v>0</v>
      </c>
      <c r="T489" s="41">
        <v>0</v>
      </c>
      <c r="U489" s="42">
        <v>0</v>
      </c>
      <c r="V489" s="41">
        <v>0</v>
      </c>
      <c r="W489" s="42">
        <v>0</v>
      </c>
      <c r="X489" s="41">
        <v>0</v>
      </c>
      <c r="Y489" s="42">
        <v>0</v>
      </c>
      <c r="Z489" s="41">
        <v>0</v>
      </c>
      <c r="AA489" s="42">
        <v>0</v>
      </c>
      <c r="AB489" s="41">
        <v>0</v>
      </c>
      <c r="AC489" s="42">
        <v>0</v>
      </c>
      <c r="AD489" s="41">
        <v>0</v>
      </c>
      <c r="AE489" s="42">
        <v>0</v>
      </c>
      <c r="AF489" s="41">
        <v>0</v>
      </c>
      <c r="AG489" s="42">
        <v>0</v>
      </c>
      <c r="AH489" s="41">
        <v>0</v>
      </c>
      <c r="AI489" s="42">
        <v>0</v>
      </c>
      <c r="AJ489" s="41">
        <v>0</v>
      </c>
      <c r="AK489" s="42">
        <v>0</v>
      </c>
      <c r="AL489" s="41">
        <v>0</v>
      </c>
      <c r="AM489" s="42">
        <v>0</v>
      </c>
      <c r="AN489" s="43">
        <v>0</v>
      </c>
      <c r="AO489" s="3"/>
      <c r="AP489" s="21"/>
      <c r="AQ489" s="3"/>
      <c r="AR489" s="40">
        <v>0</v>
      </c>
      <c r="AS489" s="41">
        <v>0</v>
      </c>
      <c r="AT489" s="42">
        <v>0</v>
      </c>
      <c r="AU489" s="41">
        <v>0</v>
      </c>
      <c r="AV489" s="42">
        <v>0</v>
      </c>
      <c r="AW489" s="41">
        <v>0</v>
      </c>
      <c r="AX489" s="42">
        <v>0</v>
      </c>
      <c r="AY489" s="41">
        <v>0</v>
      </c>
      <c r="AZ489" s="42">
        <v>0</v>
      </c>
      <c r="BA489" s="41">
        <v>0</v>
      </c>
      <c r="BB489" s="42">
        <v>0</v>
      </c>
      <c r="BC489" s="41">
        <v>0</v>
      </c>
      <c r="BD489" s="42">
        <v>0</v>
      </c>
      <c r="BE489" s="41">
        <v>0</v>
      </c>
      <c r="BF489" s="42">
        <v>0</v>
      </c>
      <c r="BG489" s="41">
        <v>0</v>
      </c>
      <c r="BH489" s="42">
        <v>0</v>
      </c>
      <c r="BI489" s="41">
        <v>0</v>
      </c>
      <c r="BJ489" s="42">
        <v>0</v>
      </c>
      <c r="BK489" s="41">
        <v>0</v>
      </c>
      <c r="BL489" s="42">
        <v>0</v>
      </c>
      <c r="BM489" s="41">
        <v>0</v>
      </c>
      <c r="BN489" s="42">
        <v>0</v>
      </c>
      <c r="BO489" s="41">
        <v>0</v>
      </c>
      <c r="BP489" s="42">
        <v>0</v>
      </c>
      <c r="BQ489" s="41">
        <v>0</v>
      </c>
      <c r="BR489" s="42">
        <v>0</v>
      </c>
      <c r="BS489" s="41">
        <v>0</v>
      </c>
      <c r="BT489" s="42">
        <v>0</v>
      </c>
      <c r="BU489" s="41">
        <v>0</v>
      </c>
      <c r="BV489" s="42">
        <v>0</v>
      </c>
      <c r="BW489" s="41">
        <v>0</v>
      </c>
      <c r="BX489" s="42">
        <v>0</v>
      </c>
      <c r="BY489" s="41">
        <v>0</v>
      </c>
      <c r="BZ489" s="42">
        <v>0</v>
      </c>
      <c r="CA489" s="43">
        <v>0</v>
      </c>
      <c r="CB489" s="3"/>
      <c r="CC489" s="32"/>
      <c r="CD489" s="3"/>
      <c r="CE489" s="33"/>
      <c r="CF489" s="3"/>
      <c r="CG489" s="40">
        <v>0</v>
      </c>
      <c r="CH489" s="41">
        <v>0</v>
      </c>
      <c r="CI489" s="42">
        <v>0</v>
      </c>
      <c r="CJ489" s="41">
        <v>0</v>
      </c>
      <c r="CK489" s="42">
        <v>0</v>
      </c>
      <c r="CL489" s="41">
        <v>0</v>
      </c>
      <c r="CM489" s="42">
        <v>0</v>
      </c>
      <c r="CN489" s="41">
        <v>0</v>
      </c>
      <c r="CO489" s="42">
        <v>0</v>
      </c>
      <c r="CP489" s="41">
        <v>0</v>
      </c>
      <c r="CQ489" s="42">
        <v>0</v>
      </c>
      <c r="CR489" s="41">
        <v>0</v>
      </c>
      <c r="CS489" s="42">
        <v>0</v>
      </c>
      <c r="CT489" s="41">
        <v>0</v>
      </c>
      <c r="CU489" s="42">
        <v>0</v>
      </c>
      <c r="CV489" s="41">
        <v>0</v>
      </c>
      <c r="CW489" s="42">
        <v>0</v>
      </c>
      <c r="CX489" s="41">
        <v>0</v>
      </c>
      <c r="CY489" s="42">
        <v>0</v>
      </c>
      <c r="CZ489" s="41">
        <v>0</v>
      </c>
      <c r="DA489" s="42">
        <v>0</v>
      </c>
      <c r="DB489" s="41">
        <v>0</v>
      </c>
      <c r="DC489" s="42">
        <v>0</v>
      </c>
      <c r="DD489" s="41">
        <v>0</v>
      </c>
      <c r="DE489" s="42">
        <v>0</v>
      </c>
      <c r="DF489" s="41">
        <v>0</v>
      </c>
      <c r="DG489" s="42">
        <v>0</v>
      </c>
      <c r="DH489" s="41">
        <v>0</v>
      </c>
      <c r="DI489" s="42">
        <v>0</v>
      </c>
      <c r="DJ489" s="41">
        <v>0</v>
      </c>
      <c r="DK489" s="42">
        <v>0</v>
      </c>
      <c r="DL489" s="41">
        <v>0</v>
      </c>
      <c r="DM489" s="42">
        <v>0</v>
      </c>
      <c r="DN489" s="41">
        <v>0</v>
      </c>
      <c r="DO489" s="42">
        <v>0</v>
      </c>
      <c r="DP489" s="43">
        <v>0</v>
      </c>
      <c r="DQ489" s="3"/>
      <c r="DR489" s="34"/>
      <c r="DS489" s="3"/>
      <c r="DT489" s="40">
        <v>0</v>
      </c>
      <c r="DU489" s="41">
        <v>0</v>
      </c>
      <c r="DV489" s="42">
        <v>0</v>
      </c>
      <c r="DW489" s="41">
        <v>0</v>
      </c>
      <c r="DX489" s="42">
        <v>0</v>
      </c>
      <c r="DY489" s="41">
        <v>0</v>
      </c>
      <c r="DZ489" s="42">
        <v>0</v>
      </c>
      <c r="EA489" s="41">
        <v>0</v>
      </c>
      <c r="EB489" s="42">
        <v>0</v>
      </c>
      <c r="EC489" s="41">
        <v>0</v>
      </c>
      <c r="ED489" s="42">
        <v>0</v>
      </c>
      <c r="EE489" s="41">
        <v>0</v>
      </c>
      <c r="EF489" s="42">
        <v>0</v>
      </c>
      <c r="EG489" s="41">
        <v>0</v>
      </c>
      <c r="EH489" s="42">
        <v>0</v>
      </c>
      <c r="EI489" s="41">
        <v>0</v>
      </c>
      <c r="EJ489" s="42">
        <v>0</v>
      </c>
      <c r="EK489" s="41">
        <v>0</v>
      </c>
      <c r="EL489" s="42">
        <v>0</v>
      </c>
      <c r="EM489" s="41">
        <v>0</v>
      </c>
      <c r="EN489" s="42">
        <v>0</v>
      </c>
      <c r="EO489" s="41">
        <v>0</v>
      </c>
      <c r="EP489" s="42">
        <v>0</v>
      </c>
      <c r="EQ489" s="41">
        <v>0</v>
      </c>
      <c r="ER489" s="42">
        <v>0</v>
      </c>
      <c r="ES489" s="41">
        <v>0</v>
      </c>
      <c r="ET489" s="42">
        <v>0</v>
      </c>
      <c r="EU489" s="41">
        <v>0</v>
      </c>
      <c r="EV489" s="42">
        <v>0</v>
      </c>
      <c r="EW489" s="41">
        <v>0</v>
      </c>
      <c r="EX489" s="42">
        <v>0</v>
      </c>
      <c r="EY489" s="41">
        <v>0</v>
      </c>
      <c r="EZ489" s="42">
        <v>0</v>
      </c>
      <c r="FA489" s="41">
        <v>0</v>
      </c>
      <c r="FB489" s="42">
        <v>0</v>
      </c>
      <c r="FC489" s="43">
        <v>0</v>
      </c>
      <c r="FD489" s="3"/>
      <c r="FE489" s="35"/>
      <c r="FF489" s="3"/>
      <c r="FG489" s="36"/>
      <c r="FI489" s="44" t="b">
        <v>1</v>
      </c>
    </row>
    <row r="490" spans="1:165" hidden="1" outlineLevel="1">
      <c r="B490" s="75">
        <v>468</v>
      </c>
      <c r="C490" s="83" t="s">
        <v>73</v>
      </c>
      <c r="E490" s="77">
        <v>0</v>
      </c>
      <c r="F490" s="78">
        <v>0</v>
      </c>
      <c r="G490" s="79">
        <v>0</v>
      </c>
      <c r="H490" s="78">
        <v>0</v>
      </c>
      <c r="I490" s="79">
        <v>0</v>
      </c>
      <c r="J490" s="78">
        <v>0</v>
      </c>
      <c r="K490" s="79">
        <v>0</v>
      </c>
      <c r="L490" s="78">
        <v>0</v>
      </c>
      <c r="M490" s="79">
        <v>0</v>
      </c>
      <c r="N490" s="78">
        <v>0</v>
      </c>
      <c r="O490" s="79">
        <v>0</v>
      </c>
      <c r="P490" s="78">
        <v>0</v>
      </c>
      <c r="Q490" s="79">
        <v>0</v>
      </c>
      <c r="R490" s="78">
        <v>0</v>
      </c>
      <c r="S490" s="79">
        <v>0</v>
      </c>
      <c r="T490" s="78">
        <v>0</v>
      </c>
      <c r="U490" s="79">
        <v>0</v>
      </c>
      <c r="V490" s="78">
        <v>0</v>
      </c>
      <c r="W490" s="79">
        <v>0</v>
      </c>
      <c r="X490" s="78">
        <v>0</v>
      </c>
      <c r="Y490" s="79">
        <v>0</v>
      </c>
      <c r="Z490" s="78">
        <v>0</v>
      </c>
      <c r="AA490" s="79">
        <v>0</v>
      </c>
      <c r="AB490" s="78">
        <v>0</v>
      </c>
      <c r="AC490" s="79">
        <v>0</v>
      </c>
      <c r="AD490" s="78">
        <v>0</v>
      </c>
      <c r="AE490" s="79">
        <v>0</v>
      </c>
      <c r="AF490" s="78">
        <v>0</v>
      </c>
      <c r="AG490" s="79">
        <v>0</v>
      </c>
      <c r="AH490" s="78">
        <v>0</v>
      </c>
      <c r="AI490" s="79">
        <v>0</v>
      </c>
      <c r="AJ490" s="78">
        <v>0</v>
      </c>
      <c r="AK490" s="79">
        <v>0</v>
      </c>
      <c r="AL490" s="78">
        <v>0</v>
      </c>
      <c r="AM490" s="79">
        <v>0</v>
      </c>
      <c r="AN490" s="80">
        <v>0</v>
      </c>
      <c r="AO490" s="3"/>
      <c r="AP490" s="21"/>
      <c r="AQ490" s="3"/>
      <c r="AR490" s="77">
        <v>0</v>
      </c>
      <c r="AS490" s="78">
        <v>0</v>
      </c>
      <c r="AT490" s="79">
        <v>0</v>
      </c>
      <c r="AU490" s="78">
        <v>0</v>
      </c>
      <c r="AV490" s="79">
        <v>0</v>
      </c>
      <c r="AW490" s="78">
        <v>0</v>
      </c>
      <c r="AX490" s="79">
        <v>0</v>
      </c>
      <c r="AY490" s="78">
        <v>0</v>
      </c>
      <c r="AZ490" s="79">
        <v>0</v>
      </c>
      <c r="BA490" s="78">
        <v>0</v>
      </c>
      <c r="BB490" s="79">
        <v>0</v>
      </c>
      <c r="BC490" s="78">
        <v>0</v>
      </c>
      <c r="BD490" s="79">
        <v>0</v>
      </c>
      <c r="BE490" s="78">
        <v>0</v>
      </c>
      <c r="BF490" s="79">
        <v>0</v>
      </c>
      <c r="BG490" s="78">
        <v>0</v>
      </c>
      <c r="BH490" s="79">
        <v>0</v>
      </c>
      <c r="BI490" s="78">
        <v>0</v>
      </c>
      <c r="BJ490" s="79">
        <v>0</v>
      </c>
      <c r="BK490" s="78">
        <v>0</v>
      </c>
      <c r="BL490" s="79">
        <v>0</v>
      </c>
      <c r="BM490" s="78">
        <v>0</v>
      </c>
      <c r="BN490" s="79">
        <v>0</v>
      </c>
      <c r="BO490" s="78">
        <v>0</v>
      </c>
      <c r="BP490" s="79">
        <v>0</v>
      </c>
      <c r="BQ490" s="78">
        <v>0</v>
      </c>
      <c r="BR490" s="79">
        <v>0</v>
      </c>
      <c r="BS490" s="78">
        <v>0</v>
      </c>
      <c r="BT490" s="79">
        <v>0</v>
      </c>
      <c r="BU490" s="78">
        <v>0</v>
      </c>
      <c r="BV490" s="79">
        <v>0</v>
      </c>
      <c r="BW490" s="78">
        <v>0</v>
      </c>
      <c r="BX490" s="79">
        <v>0</v>
      </c>
      <c r="BY490" s="78">
        <v>0</v>
      </c>
      <c r="BZ490" s="79">
        <v>0</v>
      </c>
      <c r="CA490" s="80">
        <v>0</v>
      </c>
      <c r="CB490" s="3"/>
      <c r="CC490" s="32"/>
      <c r="CD490" s="3"/>
      <c r="CE490" s="33"/>
      <c r="CF490" s="3"/>
      <c r="CG490" s="77">
        <v>0</v>
      </c>
      <c r="CH490" s="78">
        <v>0</v>
      </c>
      <c r="CI490" s="79">
        <v>0</v>
      </c>
      <c r="CJ490" s="78">
        <v>0</v>
      </c>
      <c r="CK490" s="79">
        <v>0</v>
      </c>
      <c r="CL490" s="78">
        <v>0</v>
      </c>
      <c r="CM490" s="79">
        <v>0</v>
      </c>
      <c r="CN490" s="78">
        <v>0</v>
      </c>
      <c r="CO490" s="79">
        <v>0</v>
      </c>
      <c r="CP490" s="78">
        <v>0</v>
      </c>
      <c r="CQ490" s="79">
        <v>0</v>
      </c>
      <c r="CR490" s="78">
        <v>0</v>
      </c>
      <c r="CS490" s="79">
        <v>0</v>
      </c>
      <c r="CT490" s="78">
        <v>0</v>
      </c>
      <c r="CU490" s="79">
        <v>0</v>
      </c>
      <c r="CV490" s="78">
        <v>0</v>
      </c>
      <c r="CW490" s="79">
        <v>0</v>
      </c>
      <c r="CX490" s="78">
        <v>0</v>
      </c>
      <c r="CY490" s="79">
        <v>0</v>
      </c>
      <c r="CZ490" s="78">
        <v>0</v>
      </c>
      <c r="DA490" s="79">
        <v>0</v>
      </c>
      <c r="DB490" s="78">
        <v>0</v>
      </c>
      <c r="DC490" s="79">
        <v>0</v>
      </c>
      <c r="DD490" s="78">
        <v>0</v>
      </c>
      <c r="DE490" s="79">
        <v>0</v>
      </c>
      <c r="DF490" s="78">
        <v>0</v>
      </c>
      <c r="DG490" s="79">
        <v>0</v>
      </c>
      <c r="DH490" s="78">
        <v>0</v>
      </c>
      <c r="DI490" s="79">
        <v>0</v>
      </c>
      <c r="DJ490" s="78">
        <v>0</v>
      </c>
      <c r="DK490" s="79">
        <v>0</v>
      </c>
      <c r="DL490" s="78">
        <v>0</v>
      </c>
      <c r="DM490" s="79">
        <v>0</v>
      </c>
      <c r="DN490" s="78">
        <v>0</v>
      </c>
      <c r="DO490" s="79">
        <v>0</v>
      </c>
      <c r="DP490" s="80">
        <v>0</v>
      </c>
      <c r="DQ490" s="3"/>
      <c r="DR490" s="34"/>
      <c r="DS490" s="3"/>
      <c r="DT490" s="77">
        <v>0</v>
      </c>
      <c r="DU490" s="78">
        <v>0</v>
      </c>
      <c r="DV490" s="79">
        <v>0</v>
      </c>
      <c r="DW490" s="78">
        <v>0</v>
      </c>
      <c r="DX490" s="79">
        <v>0</v>
      </c>
      <c r="DY490" s="78">
        <v>0</v>
      </c>
      <c r="DZ490" s="79">
        <v>0</v>
      </c>
      <c r="EA490" s="78">
        <v>0</v>
      </c>
      <c r="EB490" s="79">
        <v>0</v>
      </c>
      <c r="EC490" s="78">
        <v>0</v>
      </c>
      <c r="ED490" s="79">
        <v>0</v>
      </c>
      <c r="EE490" s="78">
        <v>0</v>
      </c>
      <c r="EF490" s="79">
        <v>0</v>
      </c>
      <c r="EG490" s="78">
        <v>0</v>
      </c>
      <c r="EH490" s="79">
        <v>0</v>
      </c>
      <c r="EI490" s="78">
        <v>0</v>
      </c>
      <c r="EJ490" s="79">
        <v>0</v>
      </c>
      <c r="EK490" s="78">
        <v>0</v>
      </c>
      <c r="EL490" s="79">
        <v>0</v>
      </c>
      <c r="EM490" s="78">
        <v>0</v>
      </c>
      <c r="EN490" s="79">
        <v>0</v>
      </c>
      <c r="EO490" s="78">
        <v>0</v>
      </c>
      <c r="EP490" s="79">
        <v>0</v>
      </c>
      <c r="EQ490" s="78">
        <v>0</v>
      </c>
      <c r="ER490" s="79">
        <v>0</v>
      </c>
      <c r="ES490" s="78">
        <v>0</v>
      </c>
      <c r="ET490" s="79">
        <v>0</v>
      </c>
      <c r="EU490" s="78">
        <v>0</v>
      </c>
      <c r="EV490" s="79">
        <v>0</v>
      </c>
      <c r="EW490" s="78">
        <v>0</v>
      </c>
      <c r="EX490" s="79">
        <v>0</v>
      </c>
      <c r="EY490" s="78">
        <v>0</v>
      </c>
      <c r="EZ490" s="79">
        <v>0</v>
      </c>
      <c r="FA490" s="78">
        <v>0</v>
      </c>
      <c r="FB490" s="79">
        <v>0</v>
      </c>
      <c r="FC490" s="80">
        <v>0</v>
      </c>
      <c r="FD490" s="3"/>
      <c r="FE490" s="35"/>
      <c r="FF490" s="3"/>
      <c r="FG490" s="36"/>
      <c r="FI490" s="81" t="b">
        <v>1</v>
      </c>
    </row>
    <row r="491" spans="1:165" hidden="1" outlineLevel="1">
      <c r="B491" s="38">
        <v>469</v>
      </c>
      <c r="C491" s="39" t="s">
        <v>74</v>
      </c>
      <c r="E491" s="40">
        <v>0</v>
      </c>
      <c r="F491" s="41">
        <v>0</v>
      </c>
      <c r="G491" s="42">
        <v>0</v>
      </c>
      <c r="H491" s="41">
        <v>0</v>
      </c>
      <c r="I491" s="42">
        <v>0</v>
      </c>
      <c r="J491" s="41">
        <v>0</v>
      </c>
      <c r="K491" s="42">
        <v>0</v>
      </c>
      <c r="L491" s="41">
        <v>0</v>
      </c>
      <c r="M491" s="42">
        <v>0</v>
      </c>
      <c r="N491" s="41">
        <v>0</v>
      </c>
      <c r="O491" s="42">
        <v>0</v>
      </c>
      <c r="P491" s="41">
        <v>0</v>
      </c>
      <c r="Q491" s="42">
        <v>0</v>
      </c>
      <c r="R491" s="41">
        <v>0</v>
      </c>
      <c r="S491" s="42">
        <v>0</v>
      </c>
      <c r="T491" s="41">
        <v>0</v>
      </c>
      <c r="U491" s="42">
        <v>0</v>
      </c>
      <c r="V491" s="41">
        <v>0</v>
      </c>
      <c r="W491" s="42">
        <v>0</v>
      </c>
      <c r="X491" s="41">
        <v>0</v>
      </c>
      <c r="Y491" s="42">
        <v>0</v>
      </c>
      <c r="Z491" s="41">
        <v>0</v>
      </c>
      <c r="AA491" s="42">
        <v>0</v>
      </c>
      <c r="AB491" s="41">
        <v>0</v>
      </c>
      <c r="AC491" s="42">
        <v>0</v>
      </c>
      <c r="AD491" s="41">
        <v>0</v>
      </c>
      <c r="AE491" s="42">
        <v>0</v>
      </c>
      <c r="AF491" s="41">
        <v>0</v>
      </c>
      <c r="AG491" s="42">
        <v>0</v>
      </c>
      <c r="AH491" s="41">
        <v>0</v>
      </c>
      <c r="AI491" s="42">
        <v>0</v>
      </c>
      <c r="AJ491" s="41">
        <v>0</v>
      </c>
      <c r="AK491" s="42">
        <v>0</v>
      </c>
      <c r="AL491" s="41">
        <v>0</v>
      </c>
      <c r="AM491" s="42">
        <v>0</v>
      </c>
      <c r="AN491" s="43">
        <v>0</v>
      </c>
      <c r="AO491" s="3"/>
      <c r="AP491" s="21"/>
      <c r="AQ491" s="3"/>
      <c r="AR491" s="40">
        <v>0</v>
      </c>
      <c r="AS491" s="41">
        <v>0</v>
      </c>
      <c r="AT491" s="42">
        <v>0</v>
      </c>
      <c r="AU491" s="41">
        <v>0</v>
      </c>
      <c r="AV491" s="42">
        <v>0</v>
      </c>
      <c r="AW491" s="41">
        <v>0</v>
      </c>
      <c r="AX491" s="42">
        <v>0</v>
      </c>
      <c r="AY491" s="41">
        <v>0</v>
      </c>
      <c r="AZ491" s="42">
        <v>0</v>
      </c>
      <c r="BA491" s="41">
        <v>0</v>
      </c>
      <c r="BB491" s="42">
        <v>0</v>
      </c>
      <c r="BC491" s="41">
        <v>0</v>
      </c>
      <c r="BD491" s="42">
        <v>0</v>
      </c>
      <c r="BE491" s="41">
        <v>0</v>
      </c>
      <c r="BF491" s="42">
        <v>0</v>
      </c>
      <c r="BG491" s="41">
        <v>0</v>
      </c>
      <c r="BH491" s="42">
        <v>0</v>
      </c>
      <c r="BI491" s="41">
        <v>0</v>
      </c>
      <c r="BJ491" s="42">
        <v>0</v>
      </c>
      <c r="BK491" s="41">
        <v>0</v>
      </c>
      <c r="BL491" s="42">
        <v>0</v>
      </c>
      <c r="BM491" s="41">
        <v>0</v>
      </c>
      <c r="BN491" s="42">
        <v>0</v>
      </c>
      <c r="BO491" s="41">
        <v>0</v>
      </c>
      <c r="BP491" s="42">
        <v>0</v>
      </c>
      <c r="BQ491" s="41">
        <v>0</v>
      </c>
      <c r="BR491" s="42">
        <v>0</v>
      </c>
      <c r="BS491" s="41">
        <v>0</v>
      </c>
      <c r="BT491" s="42">
        <v>0</v>
      </c>
      <c r="BU491" s="41">
        <v>0</v>
      </c>
      <c r="BV491" s="42">
        <v>0</v>
      </c>
      <c r="BW491" s="41">
        <v>0</v>
      </c>
      <c r="BX491" s="42">
        <v>0</v>
      </c>
      <c r="BY491" s="41">
        <v>0</v>
      </c>
      <c r="BZ491" s="42">
        <v>0</v>
      </c>
      <c r="CA491" s="43">
        <v>0</v>
      </c>
      <c r="CB491" s="3"/>
      <c r="CC491" s="32"/>
      <c r="CD491" s="3"/>
      <c r="CE491" s="33"/>
      <c r="CF491" s="3"/>
      <c r="CG491" s="40">
        <v>0</v>
      </c>
      <c r="CH491" s="41">
        <v>0</v>
      </c>
      <c r="CI491" s="42">
        <v>0</v>
      </c>
      <c r="CJ491" s="41">
        <v>0</v>
      </c>
      <c r="CK491" s="42">
        <v>0</v>
      </c>
      <c r="CL491" s="41">
        <v>0</v>
      </c>
      <c r="CM491" s="42">
        <v>0</v>
      </c>
      <c r="CN491" s="41">
        <v>0</v>
      </c>
      <c r="CO491" s="42">
        <v>0</v>
      </c>
      <c r="CP491" s="41">
        <v>0</v>
      </c>
      <c r="CQ491" s="42">
        <v>0</v>
      </c>
      <c r="CR491" s="41">
        <v>0</v>
      </c>
      <c r="CS491" s="42">
        <v>0</v>
      </c>
      <c r="CT491" s="41">
        <v>0</v>
      </c>
      <c r="CU491" s="42">
        <v>0</v>
      </c>
      <c r="CV491" s="41">
        <v>0</v>
      </c>
      <c r="CW491" s="42">
        <v>0</v>
      </c>
      <c r="CX491" s="41">
        <v>0</v>
      </c>
      <c r="CY491" s="42">
        <v>0</v>
      </c>
      <c r="CZ491" s="41">
        <v>0</v>
      </c>
      <c r="DA491" s="42">
        <v>0</v>
      </c>
      <c r="DB491" s="41">
        <v>0</v>
      </c>
      <c r="DC491" s="42">
        <v>0</v>
      </c>
      <c r="DD491" s="41">
        <v>0</v>
      </c>
      <c r="DE491" s="42">
        <v>0</v>
      </c>
      <c r="DF491" s="41">
        <v>0</v>
      </c>
      <c r="DG491" s="42">
        <v>0</v>
      </c>
      <c r="DH491" s="41">
        <v>0</v>
      </c>
      <c r="DI491" s="42">
        <v>0</v>
      </c>
      <c r="DJ491" s="41">
        <v>0</v>
      </c>
      <c r="DK491" s="42">
        <v>0</v>
      </c>
      <c r="DL491" s="41">
        <v>0</v>
      </c>
      <c r="DM491" s="42">
        <v>0</v>
      </c>
      <c r="DN491" s="41">
        <v>0</v>
      </c>
      <c r="DO491" s="42">
        <v>0</v>
      </c>
      <c r="DP491" s="43">
        <v>0</v>
      </c>
      <c r="DQ491" s="3"/>
      <c r="DR491" s="34"/>
      <c r="DS491" s="3"/>
      <c r="DT491" s="40">
        <v>0</v>
      </c>
      <c r="DU491" s="41">
        <v>0</v>
      </c>
      <c r="DV491" s="42">
        <v>0</v>
      </c>
      <c r="DW491" s="41">
        <v>0</v>
      </c>
      <c r="DX491" s="42">
        <v>0</v>
      </c>
      <c r="DY491" s="41">
        <v>0</v>
      </c>
      <c r="DZ491" s="42">
        <v>0</v>
      </c>
      <c r="EA491" s="41">
        <v>0</v>
      </c>
      <c r="EB491" s="42">
        <v>0</v>
      </c>
      <c r="EC491" s="41">
        <v>0</v>
      </c>
      <c r="ED491" s="42">
        <v>0</v>
      </c>
      <c r="EE491" s="41">
        <v>0</v>
      </c>
      <c r="EF491" s="42">
        <v>0</v>
      </c>
      <c r="EG491" s="41">
        <v>0</v>
      </c>
      <c r="EH491" s="42">
        <v>0</v>
      </c>
      <c r="EI491" s="41">
        <v>0</v>
      </c>
      <c r="EJ491" s="42">
        <v>0</v>
      </c>
      <c r="EK491" s="41">
        <v>0</v>
      </c>
      <c r="EL491" s="42">
        <v>0</v>
      </c>
      <c r="EM491" s="41">
        <v>0</v>
      </c>
      <c r="EN491" s="42">
        <v>0</v>
      </c>
      <c r="EO491" s="41">
        <v>0</v>
      </c>
      <c r="EP491" s="42">
        <v>0</v>
      </c>
      <c r="EQ491" s="41">
        <v>0</v>
      </c>
      <c r="ER491" s="42">
        <v>0</v>
      </c>
      <c r="ES491" s="41">
        <v>0</v>
      </c>
      <c r="ET491" s="42">
        <v>0</v>
      </c>
      <c r="EU491" s="41">
        <v>0</v>
      </c>
      <c r="EV491" s="42">
        <v>0</v>
      </c>
      <c r="EW491" s="41">
        <v>0</v>
      </c>
      <c r="EX491" s="42">
        <v>0</v>
      </c>
      <c r="EY491" s="41">
        <v>0</v>
      </c>
      <c r="EZ491" s="42">
        <v>0</v>
      </c>
      <c r="FA491" s="41">
        <v>0</v>
      </c>
      <c r="FB491" s="42">
        <v>0</v>
      </c>
      <c r="FC491" s="43">
        <v>0</v>
      </c>
      <c r="FD491" s="3"/>
      <c r="FE491" s="35"/>
      <c r="FF491" s="3"/>
      <c r="FG491" s="36"/>
      <c r="FI491" s="44" t="b">
        <v>1</v>
      </c>
    </row>
    <row r="492" spans="1:165" hidden="1" outlineLevel="1">
      <c r="B492" s="45">
        <v>470</v>
      </c>
      <c r="C492" s="46" t="s">
        <v>75</v>
      </c>
      <c r="E492" s="47">
        <v>0</v>
      </c>
      <c r="F492" s="48">
        <v>0</v>
      </c>
      <c r="G492" s="49">
        <v>0</v>
      </c>
      <c r="H492" s="48">
        <v>0</v>
      </c>
      <c r="I492" s="49">
        <v>0</v>
      </c>
      <c r="J492" s="48">
        <v>0</v>
      </c>
      <c r="K492" s="49">
        <v>0</v>
      </c>
      <c r="L492" s="48">
        <v>0</v>
      </c>
      <c r="M492" s="49">
        <v>0</v>
      </c>
      <c r="N492" s="48">
        <v>0</v>
      </c>
      <c r="O492" s="49">
        <v>0</v>
      </c>
      <c r="P492" s="48">
        <v>0</v>
      </c>
      <c r="Q492" s="49">
        <v>0</v>
      </c>
      <c r="R492" s="48">
        <v>0</v>
      </c>
      <c r="S492" s="49">
        <v>0</v>
      </c>
      <c r="T492" s="48">
        <v>0</v>
      </c>
      <c r="U492" s="49">
        <v>0</v>
      </c>
      <c r="V492" s="48">
        <v>0</v>
      </c>
      <c r="W492" s="49">
        <v>0</v>
      </c>
      <c r="X492" s="48">
        <v>0</v>
      </c>
      <c r="Y492" s="49">
        <v>0</v>
      </c>
      <c r="Z492" s="48">
        <v>0</v>
      </c>
      <c r="AA492" s="49">
        <v>0</v>
      </c>
      <c r="AB492" s="48">
        <v>0</v>
      </c>
      <c r="AC492" s="49">
        <v>0</v>
      </c>
      <c r="AD492" s="48">
        <v>0</v>
      </c>
      <c r="AE492" s="49">
        <v>0</v>
      </c>
      <c r="AF492" s="48">
        <v>0</v>
      </c>
      <c r="AG492" s="49">
        <v>0</v>
      </c>
      <c r="AH492" s="48">
        <v>0</v>
      </c>
      <c r="AI492" s="49">
        <v>0</v>
      </c>
      <c r="AJ492" s="48">
        <v>0</v>
      </c>
      <c r="AK492" s="49">
        <v>0</v>
      </c>
      <c r="AL492" s="48">
        <v>0</v>
      </c>
      <c r="AM492" s="49">
        <v>0</v>
      </c>
      <c r="AN492" s="50">
        <v>0</v>
      </c>
      <c r="AO492" s="3"/>
      <c r="AP492" s="21"/>
      <c r="AQ492" s="3"/>
      <c r="AR492" s="47">
        <v>0</v>
      </c>
      <c r="AS492" s="48">
        <v>0</v>
      </c>
      <c r="AT492" s="49">
        <v>0</v>
      </c>
      <c r="AU492" s="48">
        <v>0</v>
      </c>
      <c r="AV492" s="49">
        <v>0</v>
      </c>
      <c r="AW492" s="48">
        <v>0</v>
      </c>
      <c r="AX492" s="49">
        <v>0</v>
      </c>
      <c r="AY492" s="48">
        <v>0</v>
      </c>
      <c r="AZ492" s="49">
        <v>0</v>
      </c>
      <c r="BA492" s="48">
        <v>0</v>
      </c>
      <c r="BB492" s="49">
        <v>0</v>
      </c>
      <c r="BC492" s="48">
        <v>0</v>
      </c>
      <c r="BD492" s="49">
        <v>0</v>
      </c>
      <c r="BE492" s="48">
        <v>0</v>
      </c>
      <c r="BF492" s="49">
        <v>0</v>
      </c>
      <c r="BG492" s="48">
        <v>0</v>
      </c>
      <c r="BH492" s="49">
        <v>0</v>
      </c>
      <c r="BI492" s="48">
        <v>0</v>
      </c>
      <c r="BJ492" s="49">
        <v>0</v>
      </c>
      <c r="BK492" s="48">
        <v>0</v>
      </c>
      <c r="BL492" s="49">
        <v>0</v>
      </c>
      <c r="BM492" s="48">
        <v>0</v>
      </c>
      <c r="BN492" s="49">
        <v>0</v>
      </c>
      <c r="BO492" s="48">
        <v>0</v>
      </c>
      <c r="BP492" s="49">
        <v>0</v>
      </c>
      <c r="BQ492" s="48">
        <v>0</v>
      </c>
      <c r="BR492" s="49">
        <v>0</v>
      </c>
      <c r="BS492" s="48">
        <v>0</v>
      </c>
      <c r="BT492" s="49">
        <v>0</v>
      </c>
      <c r="BU492" s="48">
        <v>0</v>
      </c>
      <c r="BV492" s="49">
        <v>0</v>
      </c>
      <c r="BW492" s="48">
        <v>0</v>
      </c>
      <c r="BX492" s="49">
        <v>0</v>
      </c>
      <c r="BY492" s="48">
        <v>0</v>
      </c>
      <c r="BZ492" s="49">
        <v>0</v>
      </c>
      <c r="CA492" s="50">
        <v>0</v>
      </c>
      <c r="CB492" s="3"/>
      <c r="CC492" s="32"/>
      <c r="CD492" s="3"/>
      <c r="CE492" s="33"/>
      <c r="CF492" s="3"/>
      <c r="CG492" s="47">
        <v>0</v>
      </c>
      <c r="CH492" s="48">
        <v>0</v>
      </c>
      <c r="CI492" s="49">
        <v>0</v>
      </c>
      <c r="CJ492" s="48">
        <v>0</v>
      </c>
      <c r="CK492" s="49">
        <v>0</v>
      </c>
      <c r="CL492" s="48">
        <v>0</v>
      </c>
      <c r="CM492" s="49">
        <v>0</v>
      </c>
      <c r="CN492" s="48">
        <v>0</v>
      </c>
      <c r="CO492" s="49">
        <v>0</v>
      </c>
      <c r="CP492" s="48">
        <v>0</v>
      </c>
      <c r="CQ492" s="49">
        <v>0</v>
      </c>
      <c r="CR492" s="48">
        <v>0</v>
      </c>
      <c r="CS492" s="49">
        <v>0</v>
      </c>
      <c r="CT492" s="48">
        <v>0</v>
      </c>
      <c r="CU492" s="49">
        <v>0</v>
      </c>
      <c r="CV492" s="48">
        <v>0</v>
      </c>
      <c r="CW492" s="49">
        <v>0</v>
      </c>
      <c r="CX492" s="48">
        <v>0</v>
      </c>
      <c r="CY492" s="49">
        <v>0</v>
      </c>
      <c r="CZ492" s="48">
        <v>0</v>
      </c>
      <c r="DA492" s="49">
        <v>0</v>
      </c>
      <c r="DB492" s="48">
        <v>0</v>
      </c>
      <c r="DC492" s="49">
        <v>0</v>
      </c>
      <c r="DD492" s="48">
        <v>0</v>
      </c>
      <c r="DE492" s="49">
        <v>0</v>
      </c>
      <c r="DF492" s="48">
        <v>0</v>
      </c>
      <c r="DG492" s="49">
        <v>0</v>
      </c>
      <c r="DH492" s="48">
        <v>0</v>
      </c>
      <c r="DI492" s="49">
        <v>0</v>
      </c>
      <c r="DJ492" s="48">
        <v>0</v>
      </c>
      <c r="DK492" s="49">
        <v>0</v>
      </c>
      <c r="DL492" s="48">
        <v>0</v>
      </c>
      <c r="DM492" s="49">
        <v>0</v>
      </c>
      <c r="DN492" s="48">
        <v>0</v>
      </c>
      <c r="DO492" s="49">
        <v>0</v>
      </c>
      <c r="DP492" s="50">
        <v>0</v>
      </c>
      <c r="DQ492" s="3"/>
      <c r="DR492" s="34"/>
      <c r="DS492" s="3"/>
      <c r="DT492" s="47">
        <v>0</v>
      </c>
      <c r="DU492" s="48">
        <v>0</v>
      </c>
      <c r="DV492" s="49">
        <v>0</v>
      </c>
      <c r="DW492" s="48">
        <v>0</v>
      </c>
      <c r="DX492" s="49">
        <v>0</v>
      </c>
      <c r="DY492" s="48">
        <v>0</v>
      </c>
      <c r="DZ492" s="49">
        <v>0</v>
      </c>
      <c r="EA492" s="48">
        <v>0</v>
      </c>
      <c r="EB492" s="49">
        <v>0</v>
      </c>
      <c r="EC492" s="48">
        <v>0</v>
      </c>
      <c r="ED492" s="49">
        <v>0</v>
      </c>
      <c r="EE492" s="48">
        <v>0</v>
      </c>
      <c r="EF492" s="49">
        <v>0</v>
      </c>
      <c r="EG492" s="48">
        <v>0</v>
      </c>
      <c r="EH492" s="49">
        <v>0</v>
      </c>
      <c r="EI492" s="48">
        <v>0</v>
      </c>
      <c r="EJ492" s="49">
        <v>0</v>
      </c>
      <c r="EK492" s="48">
        <v>0</v>
      </c>
      <c r="EL492" s="49">
        <v>0</v>
      </c>
      <c r="EM492" s="48">
        <v>0</v>
      </c>
      <c r="EN492" s="49">
        <v>0</v>
      </c>
      <c r="EO492" s="48">
        <v>0</v>
      </c>
      <c r="EP492" s="49">
        <v>0</v>
      </c>
      <c r="EQ492" s="48">
        <v>0</v>
      </c>
      <c r="ER492" s="49">
        <v>0</v>
      </c>
      <c r="ES492" s="48">
        <v>0</v>
      </c>
      <c r="ET492" s="49">
        <v>0</v>
      </c>
      <c r="EU492" s="48">
        <v>0</v>
      </c>
      <c r="EV492" s="49">
        <v>0</v>
      </c>
      <c r="EW492" s="48">
        <v>0</v>
      </c>
      <c r="EX492" s="49">
        <v>0</v>
      </c>
      <c r="EY492" s="48">
        <v>0</v>
      </c>
      <c r="EZ492" s="49">
        <v>0</v>
      </c>
      <c r="FA492" s="48">
        <v>0</v>
      </c>
      <c r="FB492" s="49">
        <v>0</v>
      </c>
      <c r="FC492" s="50">
        <v>0</v>
      </c>
      <c r="FD492" s="3"/>
      <c r="FE492" s="35"/>
      <c r="FF492" s="3"/>
      <c r="FG492" s="36"/>
      <c r="FI492" s="51" t="b">
        <v>1</v>
      </c>
    </row>
    <row r="493" spans="1:165" hidden="1" outlineLevel="1">
      <c r="B493" s="52">
        <v>471</v>
      </c>
      <c r="C493" s="53" t="s">
        <v>76</v>
      </c>
      <c r="E493" s="54">
        <v>0</v>
      </c>
      <c r="F493" s="55">
        <v>0</v>
      </c>
      <c r="G493" s="56">
        <v>0</v>
      </c>
      <c r="H493" s="55">
        <v>0</v>
      </c>
      <c r="I493" s="56">
        <v>0</v>
      </c>
      <c r="J493" s="55">
        <v>0</v>
      </c>
      <c r="K493" s="56">
        <v>0</v>
      </c>
      <c r="L493" s="55">
        <v>0</v>
      </c>
      <c r="M493" s="56">
        <v>0</v>
      </c>
      <c r="N493" s="55">
        <v>0</v>
      </c>
      <c r="O493" s="56">
        <v>0</v>
      </c>
      <c r="P493" s="55">
        <v>0</v>
      </c>
      <c r="Q493" s="56">
        <v>0</v>
      </c>
      <c r="R493" s="55">
        <v>0</v>
      </c>
      <c r="S493" s="56">
        <v>0</v>
      </c>
      <c r="T493" s="55">
        <v>0</v>
      </c>
      <c r="U493" s="56">
        <v>0</v>
      </c>
      <c r="V493" s="55">
        <v>0</v>
      </c>
      <c r="W493" s="56">
        <v>0</v>
      </c>
      <c r="X493" s="55">
        <v>0</v>
      </c>
      <c r="Y493" s="56">
        <v>0</v>
      </c>
      <c r="Z493" s="55">
        <v>0</v>
      </c>
      <c r="AA493" s="56">
        <v>0</v>
      </c>
      <c r="AB493" s="55">
        <v>0</v>
      </c>
      <c r="AC493" s="56">
        <v>0</v>
      </c>
      <c r="AD493" s="55">
        <v>0</v>
      </c>
      <c r="AE493" s="56">
        <v>0</v>
      </c>
      <c r="AF493" s="55">
        <v>0</v>
      </c>
      <c r="AG493" s="56">
        <v>0</v>
      </c>
      <c r="AH493" s="55">
        <v>0</v>
      </c>
      <c r="AI493" s="56">
        <v>0</v>
      </c>
      <c r="AJ493" s="55">
        <v>0</v>
      </c>
      <c r="AK493" s="56">
        <v>0</v>
      </c>
      <c r="AL493" s="55">
        <v>0</v>
      </c>
      <c r="AM493" s="56">
        <v>0</v>
      </c>
      <c r="AN493" s="57">
        <v>0</v>
      </c>
      <c r="AO493" s="3"/>
      <c r="AP493" s="21"/>
      <c r="AQ493" s="3"/>
      <c r="AR493" s="54">
        <v>0</v>
      </c>
      <c r="AS493" s="55">
        <v>0</v>
      </c>
      <c r="AT493" s="56">
        <v>0</v>
      </c>
      <c r="AU493" s="55">
        <v>0</v>
      </c>
      <c r="AV493" s="56">
        <v>0</v>
      </c>
      <c r="AW493" s="55">
        <v>0</v>
      </c>
      <c r="AX493" s="56">
        <v>0</v>
      </c>
      <c r="AY493" s="55">
        <v>0</v>
      </c>
      <c r="AZ493" s="56">
        <v>0</v>
      </c>
      <c r="BA493" s="55">
        <v>0</v>
      </c>
      <c r="BB493" s="56">
        <v>0</v>
      </c>
      <c r="BC493" s="55">
        <v>0</v>
      </c>
      <c r="BD493" s="56">
        <v>0</v>
      </c>
      <c r="BE493" s="55">
        <v>0</v>
      </c>
      <c r="BF493" s="56">
        <v>0</v>
      </c>
      <c r="BG493" s="55">
        <v>0</v>
      </c>
      <c r="BH493" s="56">
        <v>0</v>
      </c>
      <c r="BI493" s="55">
        <v>0</v>
      </c>
      <c r="BJ493" s="56">
        <v>0</v>
      </c>
      <c r="BK493" s="55">
        <v>0</v>
      </c>
      <c r="BL493" s="56">
        <v>0</v>
      </c>
      <c r="BM493" s="55">
        <v>0</v>
      </c>
      <c r="BN493" s="56">
        <v>0</v>
      </c>
      <c r="BO493" s="55">
        <v>0</v>
      </c>
      <c r="BP493" s="56">
        <v>0</v>
      </c>
      <c r="BQ493" s="55">
        <v>0</v>
      </c>
      <c r="BR493" s="56">
        <v>0</v>
      </c>
      <c r="BS493" s="55">
        <v>0</v>
      </c>
      <c r="BT493" s="56">
        <v>0</v>
      </c>
      <c r="BU493" s="55">
        <v>0</v>
      </c>
      <c r="BV493" s="56">
        <v>0</v>
      </c>
      <c r="BW493" s="55">
        <v>0</v>
      </c>
      <c r="BX493" s="56">
        <v>0</v>
      </c>
      <c r="BY493" s="55">
        <v>0</v>
      </c>
      <c r="BZ493" s="56">
        <v>0</v>
      </c>
      <c r="CA493" s="57">
        <v>0</v>
      </c>
      <c r="CB493" s="3"/>
      <c r="CC493" s="32"/>
      <c r="CD493" s="3"/>
      <c r="CE493" s="33"/>
      <c r="CF493" s="3"/>
      <c r="CG493" s="54">
        <v>0</v>
      </c>
      <c r="CH493" s="55">
        <v>0</v>
      </c>
      <c r="CI493" s="56">
        <v>0</v>
      </c>
      <c r="CJ493" s="55">
        <v>0</v>
      </c>
      <c r="CK493" s="56">
        <v>0</v>
      </c>
      <c r="CL493" s="55">
        <v>0</v>
      </c>
      <c r="CM493" s="56">
        <v>0</v>
      </c>
      <c r="CN493" s="55">
        <v>0</v>
      </c>
      <c r="CO493" s="56">
        <v>0</v>
      </c>
      <c r="CP493" s="55">
        <v>0</v>
      </c>
      <c r="CQ493" s="56">
        <v>0</v>
      </c>
      <c r="CR493" s="55">
        <v>0</v>
      </c>
      <c r="CS493" s="56">
        <v>0</v>
      </c>
      <c r="CT493" s="55">
        <v>0</v>
      </c>
      <c r="CU493" s="56">
        <v>0</v>
      </c>
      <c r="CV493" s="55">
        <v>0</v>
      </c>
      <c r="CW493" s="56">
        <v>0</v>
      </c>
      <c r="CX493" s="55">
        <v>0</v>
      </c>
      <c r="CY493" s="56">
        <v>0</v>
      </c>
      <c r="CZ493" s="55">
        <v>0</v>
      </c>
      <c r="DA493" s="56">
        <v>0</v>
      </c>
      <c r="DB493" s="55">
        <v>0</v>
      </c>
      <c r="DC493" s="56">
        <v>0</v>
      </c>
      <c r="DD493" s="55">
        <v>0</v>
      </c>
      <c r="DE493" s="56">
        <v>0</v>
      </c>
      <c r="DF493" s="55">
        <v>0</v>
      </c>
      <c r="DG493" s="56">
        <v>0</v>
      </c>
      <c r="DH493" s="55">
        <v>0</v>
      </c>
      <c r="DI493" s="56">
        <v>0</v>
      </c>
      <c r="DJ493" s="55">
        <v>0</v>
      </c>
      <c r="DK493" s="56">
        <v>0</v>
      </c>
      <c r="DL493" s="55">
        <v>0</v>
      </c>
      <c r="DM493" s="56">
        <v>0</v>
      </c>
      <c r="DN493" s="55">
        <v>0</v>
      </c>
      <c r="DO493" s="56">
        <v>0</v>
      </c>
      <c r="DP493" s="57">
        <v>0</v>
      </c>
      <c r="DQ493" s="3"/>
      <c r="DR493" s="34"/>
      <c r="DS493" s="3"/>
      <c r="DT493" s="54">
        <v>0</v>
      </c>
      <c r="DU493" s="55">
        <v>0</v>
      </c>
      <c r="DV493" s="56">
        <v>0</v>
      </c>
      <c r="DW493" s="55">
        <v>0</v>
      </c>
      <c r="DX493" s="56">
        <v>0</v>
      </c>
      <c r="DY493" s="55">
        <v>0</v>
      </c>
      <c r="DZ493" s="56">
        <v>0</v>
      </c>
      <c r="EA493" s="55">
        <v>0</v>
      </c>
      <c r="EB493" s="56">
        <v>0</v>
      </c>
      <c r="EC493" s="55">
        <v>0</v>
      </c>
      <c r="ED493" s="56">
        <v>0</v>
      </c>
      <c r="EE493" s="55">
        <v>0</v>
      </c>
      <c r="EF493" s="56">
        <v>0</v>
      </c>
      <c r="EG493" s="55">
        <v>0</v>
      </c>
      <c r="EH493" s="56">
        <v>0</v>
      </c>
      <c r="EI493" s="55">
        <v>0</v>
      </c>
      <c r="EJ493" s="56">
        <v>0</v>
      </c>
      <c r="EK493" s="55">
        <v>0</v>
      </c>
      <c r="EL493" s="56">
        <v>0</v>
      </c>
      <c r="EM493" s="55">
        <v>0</v>
      </c>
      <c r="EN493" s="56">
        <v>0</v>
      </c>
      <c r="EO493" s="55">
        <v>0</v>
      </c>
      <c r="EP493" s="56">
        <v>0</v>
      </c>
      <c r="EQ493" s="55">
        <v>0</v>
      </c>
      <c r="ER493" s="56">
        <v>0</v>
      </c>
      <c r="ES493" s="55">
        <v>0</v>
      </c>
      <c r="ET493" s="56">
        <v>0</v>
      </c>
      <c r="EU493" s="55">
        <v>0</v>
      </c>
      <c r="EV493" s="56">
        <v>0</v>
      </c>
      <c r="EW493" s="55">
        <v>0</v>
      </c>
      <c r="EX493" s="56">
        <v>0</v>
      </c>
      <c r="EY493" s="55">
        <v>0</v>
      </c>
      <c r="EZ493" s="56">
        <v>0</v>
      </c>
      <c r="FA493" s="55">
        <v>0</v>
      </c>
      <c r="FB493" s="56">
        <v>0</v>
      </c>
      <c r="FC493" s="57">
        <v>0</v>
      </c>
      <c r="FD493" s="3"/>
      <c r="FE493" s="35"/>
      <c r="FF493" s="3"/>
      <c r="FG493" s="36"/>
      <c r="FI493" s="58" t="b">
        <v>1</v>
      </c>
    </row>
    <row r="494" spans="1:165" hidden="1" outlineLevel="1">
      <c r="B494" s="45">
        <v>472</v>
      </c>
      <c r="C494" s="46" t="s">
        <v>77</v>
      </c>
      <c r="E494" s="47">
        <v>0</v>
      </c>
      <c r="F494" s="48">
        <v>0</v>
      </c>
      <c r="G494" s="49">
        <v>0</v>
      </c>
      <c r="H494" s="48">
        <v>0</v>
      </c>
      <c r="I494" s="49">
        <v>0</v>
      </c>
      <c r="J494" s="48">
        <v>0</v>
      </c>
      <c r="K494" s="49">
        <v>0</v>
      </c>
      <c r="L494" s="48">
        <v>0</v>
      </c>
      <c r="M494" s="49">
        <v>0</v>
      </c>
      <c r="N494" s="48">
        <v>0</v>
      </c>
      <c r="O494" s="49">
        <v>0</v>
      </c>
      <c r="P494" s="48">
        <v>0</v>
      </c>
      <c r="Q494" s="49">
        <v>0</v>
      </c>
      <c r="R494" s="48">
        <v>0</v>
      </c>
      <c r="S494" s="49">
        <v>0</v>
      </c>
      <c r="T494" s="48">
        <v>0</v>
      </c>
      <c r="U494" s="49">
        <v>0</v>
      </c>
      <c r="V494" s="48">
        <v>0</v>
      </c>
      <c r="W494" s="49">
        <v>0</v>
      </c>
      <c r="X494" s="48">
        <v>0</v>
      </c>
      <c r="Y494" s="49">
        <v>0</v>
      </c>
      <c r="Z494" s="48">
        <v>0</v>
      </c>
      <c r="AA494" s="49">
        <v>0</v>
      </c>
      <c r="AB494" s="48">
        <v>0</v>
      </c>
      <c r="AC494" s="49">
        <v>0</v>
      </c>
      <c r="AD494" s="48">
        <v>0</v>
      </c>
      <c r="AE494" s="49">
        <v>0</v>
      </c>
      <c r="AF494" s="48">
        <v>0</v>
      </c>
      <c r="AG494" s="49">
        <v>0</v>
      </c>
      <c r="AH494" s="48">
        <v>0</v>
      </c>
      <c r="AI494" s="49">
        <v>0</v>
      </c>
      <c r="AJ494" s="48">
        <v>0</v>
      </c>
      <c r="AK494" s="49">
        <v>0</v>
      </c>
      <c r="AL494" s="48">
        <v>0</v>
      </c>
      <c r="AM494" s="49">
        <v>0</v>
      </c>
      <c r="AN494" s="50">
        <v>0</v>
      </c>
      <c r="AO494" s="3"/>
      <c r="AP494" s="21"/>
      <c r="AQ494" s="3"/>
      <c r="AR494" s="47">
        <v>0</v>
      </c>
      <c r="AS494" s="48">
        <v>0</v>
      </c>
      <c r="AT494" s="49">
        <v>0</v>
      </c>
      <c r="AU494" s="48">
        <v>0</v>
      </c>
      <c r="AV494" s="49">
        <v>0</v>
      </c>
      <c r="AW494" s="48">
        <v>0</v>
      </c>
      <c r="AX494" s="49">
        <v>0</v>
      </c>
      <c r="AY494" s="48">
        <v>0</v>
      </c>
      <c r="AZ494" s="49">
        <v>0</v>
      </c>
      <c r="BA494" s="48">
        <v>0</v>
      </c>
      <c r="BB494" s="49">
        <v>0</v>
      </c>
      <c r="BC494" s="48">
        <v>0</v>
      </c>
      <c r="BD494" s="49">
        <v>0</v>
      </c>
      <c r="BE494" s="48">
        <v>0</v>
      </c>
      <c r="BF494" s="49">
        <v>0</v>
      </c>
      <c r="BG494" s="48">
        <v>0</v>
      </c>
      <c r="BH494" s="49">
        <v>0</v>
      </c>
      <c r="BI494" s="48">
        <v>0</v>
      </c>
      <c r="BJ494" s="49">
        <v>0</v>
      </c>
      <c r="BK494" s="48">
        <v>0</v>
      </c>
      <c r="BL494" s="49">
        <v>0</v>
      </c>
      <c r="BM494" s="48">
        <v>0</v>
      </c>
      <c r="BN494" s="49">
        <v>0</v>
      </c>
      <c r="BO494" s="48">
        <v>0</v>
      </c>
      <c r="BP494" s="49">
        <v>0</v>
      </c>
      <c r="BQ494" s="48">
        <v>0</v>
      </c>
      <c r="BR494" s="49">
        <v>0</v>
      </c>
      <c r="BS494" s="48">
        <v>0</v>
      </c>
      <c r="BT494" s="49">
        <v>0</v>
      </c>
      <c r="BU494" s="48">
        <v>0</v>
      </c>
      <c r="BV494" s="49">
        <v>0</v>
      </c>
      <c r="BW494" s="48">
        <v>0</v>
      </c>
      <c r="BX494" s="49">
        <v>0</v>
      </c>
      <c r="BY494" s="48">
        <v>0</v>
      </c>
      <c r="BZ494" s="49">
        <v>0</v>
      </c>
      <c r="CA494" s="50">
        <v>0</v>
      </c>
      <c r="CB494" s="3"/>
      <c r="CC494" s="32"/>
      <c r="CD494" s="3"/>
      <c r="CE494" s="33"/>
      <c r="CF494" s="3"/>
      <c r="CG494" s="47">
        <v>0</v>
      </c>
      <c r="CH494" s="48">
        <v>0</v>
      </c>
      <c r="CI494" s="49">
        <v>0</v>
      </c>
      <c r="CJ494" s="48">
        <v>0</v>
      </c>
      <c r="CK494" s="49">
        <v>0</v>
      </c>
      <c r="CL494" s="48">
        <v>0</v>
      </c>
      <c r="CM494" s="49">
        <v>0</v>
      </c>
      <c r="CN494" s="48">
        <v>0</v>
      </c>
      <c r="CO494" s="49">
        <v>0</v>
      </c>
      <c r="CP494" s="48">
        <v>0</v>
      </c>
      <c r="CQ494" s="49">
        <v>0</v>
      </c>
      <c r="CR494" s="48">
        <v>0</v>
      </c>
      <c r="CS494" s="49">
        <v>0</v>
      </c>
      <c r="CT494" s="48">
        <v>0</v>
      </c>
      <c r="CU494" s="49">
        <v>0</v>
      </c>
      <c r="CV494" s="48">
        <v>0</v>
      </c>
      <c r="CW494" s="49">
        <v>0</v>
      </c>
      <c r="CX494" s="48">
        <v>0</v>
      </c>
      <c r="CY494" s="49">
        <v>0</v>
      </c>
      <c r="CZ494" s="48">
        <v>0</v>
      </c>
      <c r="DA494" s="49">
        <v>0</v>
      </c>
      <c r="DB494" s="48">
        <v>0</v>
      </c>
      <c r="DC494" s="49">
        <v>0</v>
      </c>
      <c r="DD494" s="48">
        <v>0</v>
      </c>
      <c r="DE494" s="49">
        <v>0</v>
      </c>
      <c r="DF494" s="48">
        <v>0</v>
      </c>
      <c r="DG494" s="49">
        <v>0</v>
      </c>
      <c r="DH494" s="48">
        <v>0</v>
      </c>
      <c r="DI494" s="49">
        <v>0</v>
      </c>
      <c r="DJ494" s="48">
        <v>0</v>
      </c>
      <c r="DK494" s="49">
        <v>0</v>
      </c>
      <c r="DL494" s="48">
        <v>0</v>
      </c>
      <c r="DM494" s="49">
        <v>0</v>
      </c>
      <c r="DN494" s="48">
        <v>0</v>
      </c>
      <c r="DO494" s="49">
        <v>0</v>
      </c>
      <c r="DP494" s="50">
        <v>0</v>
      </c>
      <c r="DQ494" s="3"/>
      <c r="DR494" s="34"/>
      <c r="DS494" s="3"/>
      <c r="DT494" s="47">
        <v>0</v>
      </c>
      <c r="DU494" s="48">
        <v>0</v>
      </c>
      <c r="DV494" s="49">
        <v>0</v>
      </c>
      <c r="DW494" s="48">
        <v>0</v>
      </c>
      <c r="DX494" s="49">
        <v>0</v>
      </c>
      <c r="DY494" s="48">
        <v>0</v>
      </c>
      <c r="DZ494" s="49">
        <v>0</v>
      </c>
      <c r="EA494" s="48">
        <v>0</v>
      </c>
      <c r="EB494" s="49">
        <v>0</v>
      </c>
      <c r="EC494" s="48">
        <v>0</v>
      </c>
      <c r="ED494" s="49">
        <v>0</v>
      </c>
      <c r="EE494" s="48">
        <v>0</v>
      </c>
      <c r="EF494" s="49">
        <v>0</v>
      </c>
      <c r="EG494" s="48">
        <v>0</v>
      </c>
      <c r="EH494" s="49">
        <v>0</v>
      </c>
      <c r="EI494" s="48">
        <v>0</v>
      </c>
      <c r="EJ494" s="49">
        <v>0</v>
      </c>
      <c r="EK494" s="48">
        <v>0</v>
      </c>
      <c r="EL494" s="49">
        <v>0</v>
      </c>
      <c r="EM494" s="48">
        <v>0</v>
      </c>
      <c r="EN494" s="49">
        <v>0</v>
      </c>
      <c r="EO494" s="48">
        <v>0</v>
      </c>
      <c r="EP494" s="49">
        <v>0</v>
      </c>
      <c r="EQ494" s="48">
        <v>0</v>
      </c>
      <c r="ER494" s="49">
        <v>0</v>
      </c>
      <c r="ES494" s="48">
        <v>0</v>
      </c>
      <c r="ET494" s="49">
        <v>0</v>
      </c>
      <c r="EU494" s="48">
        <v>0</v>
      </c>
      <c r="EV494" s="49">
        <v>0</v>
      </c>
      <c r="EW494" s="48">
        <v>0</v>
      </c>
      <c r="EX494" s="49">
        <v>0</v>
      </c>
      <c r="EY494" s="48">
        <v>0</v>
      </c>
      <c r="EZ494" s="49">
        <v>0</v>
      </c>
      <c r="FA494" s="48">
        <v>0</v>
      </c>
      <c r="FB494" s="49">
        <v>0</v>
      </c>
      <c r="FC494" s="50">
        <v>0</v>
      </c>
      <c r="FD494" s="3"/>
      <c r="FE494" s="35"/>
      <c r="FF494" s="3"/>
      <c r="FG494" s="36"/>
      <c r="FI494" s="51" t="b">
        <v>1</v>
      </c>
    </row>
    <row r="495" spans="1:165" hidden="1" outlineLevel="1">
      <c r="B495" s="52">
        <v>473</v>
      </c>
      <c r="C495" s="53" t="s">
        <v>78</v>
      </c>
      <c r="E495" s="54">
        <v>0</v>
      </c>
      <c r="F495" s="55">
        <v>0</v>
      </c>
      <c r="G495" s="56">
        <v>0</v>
      </c>
      <c r="H495" s="55">
        <v>0</v>
      </c>
      <c r="I495" s="56">
        <v>0</v>
      </c>
      <c r="J495" s="55">
        <v>0</v>
      </c>
      <c r="K495" s="56">
        <v>0</v>
      </c>
      <c r="L495" s="55">
        <v>0</v>
      </c>
      <c r="M495" s="56">
        <v>0</v>
      </c>
      <c r="N495" s="55">
        <v>0</v>
      </c>
      <c r="O495" s="56">
        <v>0</v>
      </c>
      <c r="P495" s="55">
        <v>0</v>
      </c>
      <c r="Q495" s="56">
        <v>0</v>
      </c>
      <c r="R495" s="55">
        <v>0</v>
      </c>
      <c r="S495" s="56">
        <v>0</v>
      </c>
      <c r="T495" s="55">
        <v>0</v>
      </c>
      <c r="U495" s="56">
        <v>0</v>
      </c>
      <c r="V495" s="55">
        <v>0</v>
      </c>
      <c r="W495" s="56">
        <v>0</v>
      </c>
      <c r="X495" s="55">
        <v>0</v>
      </c>
      <c r="Y495" s="56">
        <v>0</v>
      </c>
      <c r="Z495" s="55">
        <v>0</v>
      </c>
      <c r="AA495" s="56">
        <v>0</v>
      </c>
      <c r="AB495" s="55">
        <v>0</v>
      </c>
      <c r="AC495" s="56">
        <v>0</v>
      </c>
      <c r="AD495" s="55">
        <v>0</v>
      </c>
      <c r="AE495" s="56">
        <v>0</v>
      </c>
      <c r="AF495" s="55">
        <v>0</v>
      </c>
      <c r="AG495" s="56">
        <v>0</v>
      </c>
      <c r="AH495" s="55">
        <v>0</v>
      </c>
      <c r="AI495" s="56">
        <v>0</v>
      </c>
      <c r="AJ495" s="55">
        <v>0</v>
      </c>
      <c r="AK495" s="56">
        <v>0</v>
      </c>
      <c r="AL495" s="55">
        <v>0</v>
      </c>
      <c r="AM495" s="56">
        <v>0</v>
      </c>
      <c r="AN495" s="57">
        <v>0</v>
      </c>
      <c r="AO495" s="3"/>
      <c r="AP495" s="21"/>
      <c r="AQ495" s="3"/>
      <c r="AR495" s="54">
        <v>0</v>
      </c>
      <c r="AS495" s="55">
        <v>0</v>
      </c>
      <c r="AT495" s="56">
        <v>0</v>
      </c>
      <c r="AU495" s="55">
        <v>0</v>
      </c>
      <c r="AV495" s="56">
        <v>0</v>
      </c>
      <c r="AW495" s="55">
        <v>0</v>
      </c>
      <c r="AX495" s="56">
        <v>0</v>
      </c>
      <c r="AY495" s="55">
        <v>0</v>
      </c>
      <c r="AZ495" s="56">
        <v>0</v>
      </c>
      <c r="BA495" s="55">
        <v>0</v>
      </c>
      <c r="BB495" s="56">
        <v>0</v>
      </c>
      <c r="BC495" s="55">
        <v>0</v>
      </c>
      <c r="BD495" s="56">
        <v>0</v>
      </c>
      <c r="BE495" s="55">
        <v>0</v>
      </c>
      <c r="BF495" s="56">
        <v>0</v>
      </c>
      <c r="BG495" s="55">
        <v>0</v>
      </c>
      <c r="BH495" s="56">
        <v>0</v>
      </c>
      <c r="BI495" s="55">
        <v>0</v>
      </c>
      <c r="BJ495" s="56">
        <v>0</v>
      </c>
      <c r="BK495" s="55">
        <v>0</v>
      </c>
      <c r="BL495" s="56">
        <v>0</v>
      </c>
      <c r="BM495" s="55">
        <v>0</v>
      </c>
      <c r="BN495" s="56">
        <v>0</v>
      </c>
      <c r="BO495" s="55">
        <v>0</v>
      </c>
      <c r="BP495" s="56">
        <v>0</v>
      </c>
      <c r="BQ495" s="55">
        <v>0</v>
      </c>
      <c r="BR495" s="56">
        <v>0</v>
      </c>
      <c r="BS495" s="55">
        <v>0</v>
      </c>
      <c r="BT495" s="56">
        <v>0</v>
      </c>
      <c r="BU495" s="55">
        <v>0</v>
      </c>
      <c r="BV495" s="56">
        <v>0</v>
      </c>
      <c r="BW495" s="55">
        <v>0</v>
      </c>
      <c r="BX495" s="56">
        <v>0</v>
      </c>
      <c r="BY495" s="55">
        <v>0</v>
      </c>
      <c r="BZ495" s="56">
        <v>0</v>
      </c>
      <c r="CA495" s="57">
        <v>0</v>
      </c>
      <c r="CB495" s="3"/>
      <c r="CC495" s="32"/>
      <c r="CD495" s="3"/>
      <c r="CE495" s="33"/>
      <c r="CF495" s="3"/>
      <c r="CG495" s="54">
        <v>0</v>
      </c>
      <c r="CH495" s="55">
        <v>0</v>
      </c>
      <c r="CI495" s="56">
        <v>0</v>
      </c>
      <c r="CJ495" s="55">
        <v>0</v>
      </c>
      <c r="CK495" s="56">
        <v>0</v>
      </c>
      <c r="CL495" s="55">
        <v>0</v>
      </c>
      <c r="CM495" s="56">
        <v>0</v>
      </c>
      <c r="CN495" s="55">
        <v>0</v>
      </c>
      <c r="CO495" s="56">
        <v>0</v>
      </c>
      <c r="CP495" s="55">
        <v>0</v>
      </c>
      <c r="CQ495" s="56">
        <v>0</v>
      </c>
      <c r="CR495" s="55">
        <v>0</v>
      </c>
      <c r="CS495" s="56">
        <v>0</v>
      </c>
      <c r="CT495" s="55">
        <v>0</v>
      </c>
      <c r="CU495" s="56">
        <v>0</v>
      </c>
      <c r="CV495" s="55">
        <v>0</v>
      </c>
      <c r="CW495" s="56">
        <v>0</v>
      </c>
      <c r="CX495" s="55">
        <v>0</v>
      </c>
      <c r="CY495" s="56">
        <v>0</v>
      </c>
      <c r="CZ495" s="55">
        <v>0</v>
      </c>
      <c r="DA495" s="56">
        <v>0</v>
      </c>
      <c r="DB495" s="55">
        <v>0</v>
      </c>
      <c r="DC495" s="56">
        <v>0</v>
      </c>
      <c r="DD495" s="55">
        <v>0</v>
      </c>
      <c r="DE495" s="56">
        <v>0</v>
      </c>
      <c r="DF495" s="55">
        <v>0</v>
      </c>
      <c r="DG495" s="56">
        <v>0</v>
      </c>
      <c r="DH495" s="55">
        <v>0</v>
      </c>
      <c r="DI495" s="56">
        <v>0</v>
      </c>
      <c r="DJ495" s="55">
        <v>0</v>
      </c>
      <c r="DK495" s="56">
        <v>0</v>
      </c>
      <c r="DL495" s="55">
        <v>0</v>
      </c>
      <c r="DM495" s="56">
        <v>0</v>
      </c>
      <c r="DN495" s="55">
        <v>0</v>
      </c>
      <c r="DO495" s="56">
        <v>0</v>
      </c>
      <c r="DP495" s="57">
        <v>0</v>
      </c>
      <c r="DQ495" s="3"/>
      <c r="DR495" s="34"/>
      <c r="DS495" s="3"/>
      <c r="DT495" s="54">
        <v>0</v>
      </c>
      <c r="DU495" s="55">
        <v>0</v>
      </c>
      <c r="DV495" s="56">
        <v>0</v>
      </c>
      <c r="DW495" s="55">
        <v>0</v>
      </c>
      <c r="DX495" s="56">
        <v>0</v>
      </c>
      <c r="DY495" s="55">
        <v>0</v>
      </c>
      <c r="DZ495" s="56">
        <v>0</v>
      </c>
      <c r="EA495" s="55">
        <v>0</v>
      </c>
      <c r="EB495" s="56">
        <v>0</v>
      </c>
      <c r="EC495" s="55">
        <v>0</v>
      </c>
      <c r="ED495" s="56">
        <v>0</v>
      </c>
      <c r="EE495" s="55">
        <v>0</v>
      </c>
      <c r="EF495" s="56">
        <v>0</v>
      </c>
      <c r="EG495" s="55">
        <v>0</v>
      </c>
      <c r="EH495" s="56">
        <v>0</v>
      </c>
      <c r="EI495" s="55">
        <v>0</v>
      </c>
      <c r="EJ495" s="56">
        <v>0</v>
      </c>
      <c r="EK495" s="55">
        <v>0</v>
      </c>
      <c r="EL495" s="56">
        <v>0</v>
      </c>
      <c r="EM495" s="55">
        <v>0</v>
      </c>
      <c r="EN495" s="56">
        <v>0</v>
      </c>
      <c r="EO495" s="55">
        <v>0</v>
      </c>
      <c r="EP495" s="56">
        <v>0</v>
      </c>
      <c r="EQ495" s="55">
        <v>0</v>
      </c>
      <c r="ER495" s="56">
        <v>0</v>
      </c>
      <c r="ES495" s="55">
        <v>0</v>
      </c>
      <c r="ET495" s="56">
        <v>0</v>
      </c>
      <c r="EU495" s="55">
        <v>0</v>
      </c>
      <c r="EV495" s="56">
        <v>0</v>
      </c>
      <c r="EW495" s="55">
        <v>0</v>
      </c>
      <c r="EX495" s="56">
        <v>0</v>
      </c>
      <c r="EY495" s="55">
        <v>0</v>
      </c>
      <c r="EZ495" s="56">
        <v>0</v>
      </c>
      <c r="FA495" s="55">
        <v>0</v>
      </c>
      <c r="FB495" s="56">
        <v>0</v>
      </c>
      <c r="FC495" s="57">
        <v>0</v>
      </c>
      <c r="FD495" s="3"/>
      <c r="FE495" s="35"/>
      <c r="FF495" s="3"/>
      <c r="FG495" s="36"/>
      <c r="FI495" s="58" t="b">
        <v>1</v>
      </c>
    </row>
    <row r="496" spans="1:165" hidden="1" outlineLevel="1">
      <c r="B496" s="45">
        <v>474</v>
      </c>
      <c r="C496" s="46" t="s">
        <v>79</v>
      </c>
      <c r="E496" s="47">
        <v>0</v>
      </c>
      <c r="F496" s="48">
        <v>0</v>
      </c>
      <c r="G496" s="49">
        <v>0</v>
      </c>
      <c r="H496" s="48">
        <v>0</v>
      </c>
      <c r="I496" s="49">
        <v>0</v>
      </c>
      <c r="J496" s="48">
        <v>0</v>
      </c>
      <c r="K496" s="49">
        <v>0</v>
      </c>
      <c r="L496" s="48">
        <v>0</v>
      </c>
      <c r="M496" s="49">
        <v>0</v>
      </c>
      <c r="N496" s="48">
        <v>0</v>
      </c>
      <c r="O496" s="49">
        <v>0</v>
      </c>
      <c r="P496" s="48">
        <v>0</v>
      </c>
      <c r="Q496" s="49">
        <v>0</v>
      </c>
      <c r="R496" s="48">
        <v>0</v>
      </c>
      <c r="S496" s="49">
        <v>0</v>
      </c>
      <c r="T496" s="48">
        <v>0</v>
      </c>
      <c r="U496" s="49">
        <v>0</v>
      </c>
      <c r="V496" s="48">
        <v>0</v>
      </c>
      <c r="W496" s="49">
        <v>0</v>
      </c>
      <c r="X496" s="48">
        <v>0</v>
      </c>
      <c r="Y496" s="49">
        <v>0</v>
      </c>
      <c r="Z496" s="48">
        <v>0</v>
      </c>
      <c r="AA496" s="49">
        <v>0</v>
      </c>
      <c r="AB496" s="48">
        <v>0</v>
      </c>
      <c r="AC496" s="49">
        <v>0</v>
      </c>
      <c r="AD496" s="48">
        <v>0</v>
      </c>
      <c r="AE496" s="49">
        <v>0</v>
      </c>
      <c r="AF496" s="48">
        <v>0</v>
      </c>
      <c r="AG496" s="49">
        <v>0</v>
      </c>
      <c r="AH496" s="48">
        <v>0</v>
      </c>
      <c r="AI496" s="49">
        <v>0</v>
      </c>
      <c r="AJ496" s="48">
        <v>0</v>
      </c>
      <c r="AK496" s="49">
        <v>0</v>
      </c>
      <c r="AL496" s="48">
        <v>0</v>
      </c>
      <c r="AM496" s="49">
        <v>0</v>
      </c>
      <c r="AN496" s="50">
        <v>0</v>
      </c>
      <c r="AO496" s="3"/>
      <c r="AP496" s="21"/>
      <c r="AQ496" s="3"/>
      <c r="AR496" s="47">
        <v>0</v>
      </c>
      <c r="AS496" s="48">
        <v>0</v>
      </c>
      <c r="AT496" s="49">
        <v>0</v>
      </c>
      <c r="AU496" s="48">
        <v>0</v>
      </c>
      <c r="AV496" s="49">
        <v>0</v>
      </c>
      <c r="AW496" s="48">
        <v>0</v>
      </c>
      <c r="AX496" s="49">
        <v>0</v>
      </c>
      <c r="AY496" s="48">
        <v>0</v>
      </c>
      <c r="AZ496" s="49">
        <v>0</v>
      </c>
      <c r="BA496" s="48">
        <v>0</v>
      </c>
      <c r="BB496" s="49">
        <v>0</v>
      </c>
      <c r="BC496" s="48">
        <v>0</v>
      </c>
      <c r="BD496" s="49">
        <v>0</v>
      </c>
      <c r="BE496" s="48">
        <v>0</v>
      </c>
      <c r="BF496" s="49">
        <v>0</v>
      </c>
      <c r="BG496" s="48">
        <v>0</v>
      </c>
      <c r="BH496" s="49">
        <v>0</v>
      </c>
      <c r="BI496" s="48">
        <v>0</v>
      </c>
      <c r="BJ496" s="49">
        <v>0</v>
      </c>
      <c r="BK496" s="48">
        <v>0</v>
      </c>
      <c r="BL496" s="49">
        <v>0</v>
      </c>
      <c r="BM496" s="48">
        <v>0</v>
      </c>
      <c r="BN496" s="49">
        <v>0</v>
      </c>
      <c r="BO496" s="48">
        <v>0</v>
      </c>
      <c r="BP496" s="49">
        <v>0</v>
      </c>
      <c r="BQ496" s="48">
        <v>0</v>
      </c>
      <c r="BR496" s="49">
        <v>0</v>
      </c>
      <c r="BS496" s="48">
        <v>0</v>
      </c>
      <c r="BT496" s="49">
        <v>0</v>
      </c>
      <c r="BU496" s="48">
        <v>0</v>
      </c>
      <c r="BV496" s="49">
        <v>0</v>
      </c>
      <c r="BW496" s="48">
        <v>0</v>
      </c>
      <c r="BX496" s="49">
        <v>0</v>
      </c>
      <c r="BY496" s="48">
        <v>0</v>
      </c>
      <c r="BZ496" s="49">
        <v>0</v>
      </c>
      <c r="CA496" s="50">
        <v>0</v>
      </c>
      <c r="CB496" s="3"/>
      <c r="CC496" s="32"/>
      <c r="CD496" s="3"/>
      <c r="CE496" s="33"/>
      <c r="CF496" s="3"/>
      <c r="CG496" s="47">
        <v>0</v>
      </c>
      <c r="CH496" s="48">
        <v>0</v>
      </c>
      <c r="CI496" s="49">
        <v>0</v>
      </c>
      <c r="CJ496" s="48">
        <v>0</v>
      </c>
      <c r="CK496" s="49">
        <v>0</v>
      </c>
      <c r="CL496" s="48">
        <v>0</v>
      </c>
      <c r="CM496" s="49">
        <v>0</v>
      </c>
      <c r="CN496" s="48">
        <v>0</v>
      </c>
      <c r="CO496" s="49">
        <v>0</v>
      </c>
      <c r="CP496" s="48">
        <v>0</v>
      </c>
      <c r="CQ496" s="49">
        <v>0</v>
      </c>
      <c r="CR496" s="48">
        <v>0</v>
      </c>
      <c r="CS496" s="49">
        <v>0</v>
      </c>
      <c r="CT496" s="48">
        <v>0</v>
      </c>
      <c r="CU496" s="49">
        <v>0</v>
      </c>
      <c r="CV496" s="48">
        <v>0</v>
      </c>
      <c r="CW496" s="49">
        <v>0</v>
      </c>
      <c r="CX496" s="48">
        <v>0</v>
      </c>
      <c r="CY496" s="49">
        <v>0</v>
      </c>
      <c r="CZ496" s="48">
        <v>0</v>
      </c>
      <c r="DA496" s="49">
        <v>0</v>
      </c>
      <c r="DB496" s="48">
        <v>0</v>
      </c>
      <c r="DC496" s="49">
        <v>0</v>
      </c>
      <c r="DD496" s="48">
        <v>0</v>
      </c>
      <c r="DE496" s="49">
        <v>0</v>
      </c>
      <c r="DF496" s="48">
        <v>0</v>
      </c>
      <c r="DG496" s="49">
        <v>0</v>
      </c>
      <c r="DH496" s="48">
        <v>0</v>
      </c>
      <c r="DI496" s="49">
        <v>0</v>
      </c>
      <c r="DJ496" s="48">
        <v>0</v>
      </c>
      <c r="DK496" s="49">
        <v>0</v>
      </c>
      <c r="DL496" s="48">
        <v>0</v>
      </c>
      <c r="DM496" s="49">
        <v>0</v>
      </c>
      <c r="DN496" s="48">
        <v>0</v>
      </c>
      <c r="DO496" s="49">
        <v>0</v>
      </c>
      <c r="DP496" s="50">
        <v>0</v>
      </c>
      <c r="DQ496" s="3"/>
      <c r="DR496" s="34"/>
      <c r="DS496" s="3"/>
      <c r="DT496" s="47">
        <v>0</v>
      </c>
      <c r="DU496" s="48">
        <v>0</v>
      </c>
      <c r="DV496" s="49">
        <v>0</v>
      </c>
      <c r="DW496" s="48">
        <v>0</v>
      </c>
      <c r="DX496" s="49">
        <v>0</v>
      </c>
      <c r="DY496" s="48">
        <v>0</v>
      </c>
      <c r="DZ496" s="49">
        <v>0</v>
      </c>
      <c r="EA496" s="48">
        <v>0</v>
      </c>
      <c r="EB496" s="49">
        <v>0</v>
      </c>
      <c r="EC496" s="48">
        <v>0</v>
      </c>
      <c r="ED496" s="49">
        <v>0</v>
      </c>
      <c r="EE496" s="48">
        <v>0</v>
      </c>
      <c r="EF496" s="49">
        <v>0</v>
      </c>
      <c r="EG496" s="48">
        <v>0</v>
      </c>
      <c r="EH496" s="49">
        <v>0</v>
      </c>
      <c r="EI496" s="48">
        <v>0</v>
      </c>
      <c r="EJ496" s="49">
        <v>0</v>
      </c>
      <c r="EK496" s="48">
        <v>0</v>
      </c>
      <c r="EL496" s="49">
        <v>0</v>
      </c>
      <c r="EM496" s="48">
        <v>0</v>
      </c>
      <c r="EN496" s="49">
        <v>0</v>
      </c>
      <c r="EO496" s="48">
        <v>0</v>
      </c>
      <c r="EP496" s="49">
        <v>0</v>
      </c>
      <c r="EQ496" s="48">
        <v>0</v>
      </c>
      <c r="ER496" s="49">
        <v>0</v>
      </c>
      <c r="ES496" s="48">
        <v>0</v>
      </c>
      <c r="ET496" s="49">
        <v>0</v>
      </c>
      <c r="EU496" s="48">
        <v>0</v>
      </c>
      <c r="EV496" s="49">
        <v>0</v>
      </c>
      <c r="EW496" s="48">
        <v>0</v>
      </c>
      <c r="EX496" s="49">
        <v>0</v>
      </c>
      <c r="EY496" s="48">
        <v>0</v>
      </c>
      <c r="EZ496" s="49">
        <v>0</v>
      </c>
      <c r="FA496" s="48">
        <v>0</v>
      </c>
      <c r="FB496" s="49">
        <v>0</v>
      </c>
      <c r="FC496" s="50">
        <v>0</v>
      </c>
      <c r="FD496" s="3"/>
      <c r="FE496" s="35"/>
      <c r="FF496" s="3"/>
      <c r="FG496" s="36"/>
      <c r="FI496" s="51" t="b">
        <v>1</v>
      </c>
    </row>
    <row r="497" spans="2:165" hidden="1" outlineLevel="1">
      <c r="B497" s="52">
        <v>475</v>
      </c>
      <c r="C497" s="53" t="s">
        <v>80</v>
      </c>
      <c r="E497" s="54">
        <v>0</v>
      </c>
      <c r="F497" s="55">
        <v>0</v>
      </c>
      <c r="G497" s="56">
        <v>0</v>
      </c>
      <c r="H497" s="55">
        <v>0</v>
      </c>
      <c r="I497" s="56">
        <v>0</v>
      </c>
      <c r="J497" s="55">
        <v>0</v>
      </c>
      <c r="K497" s="56">
        <v>0</v>
      </c>
      <c r="L497" s="55">
        <v>0</v>
      </c>
      <c r="M497" s="56">
        <v>0</v>
      </c>
      <c r="N497" s="55">
        <v>0</v>
      </c>
      <c r="O497" s="56">
        <v>0</v>
      </c>
      <c r="P497" s="55">
        <v>0</v>
      </c>
      <c r="Q497" s="56">
        <v>0</v>
      </c>
      <c r="R497" s="55">
        <v>0</v>
      </c>
      <c r="S497" s="56">
        <v>0</v>
      </c>
      <c r="T497" s="55">
        <v>0</v>
      </c>
      <c r="U497" s="56">
        <v>0</v>
      </c>
      <c r="V497" s="55">
        <v>0</v>
      </c>
      <c r="W497" s="56">
        <v>0</v>
      </c>
      <c r="X497" s="55">
        <v>0</v>
      </c>
      <c r="Y497" s="56">
        <v>0</v>
      </c>
      <c r="Z497" s="55">
        <v>0</v>
      </c>
      <c r="AA497" s="56">
        <v>0</v>
      </c>
      <c r="AB497" s="55">
        <v>0</v>
      </c>
      <c r="AC497" s="56">
        <v>0</v>
      </c>
      <c r="AD497" s="55">
        <v>0</v>
      </c>
      <c r="AE497" s="56">
        <v>0</v>
      </c>
      <c r="AF497" s="55">
        <v>0</v>
      </c>
      <c r="AG497" s="56">
        <v>0</v>
      </c>
      <c r="AH497" s="55">
        <v>0</v>
      </c>
      <c r="AI497" s="56">
        <v>0</v>
      </c>
      <c r="AJ497" s="55">
        <v>0</v>
      </c>
      <c r="AK497" s="56">
        <v>0</v>
      </c>
      <c r="AL497" s="55">
        <v>0</v>
      </c>
      <c r="AM497" s="56">
        <v>0</v>
      </c>
      <c r="AN497" s="57">
        <v>0</v>
      </c>
      <c r="AO497" s="3"/>
      <c r="AP497" s="21"/>
      <c r="AQ497" s="3"/>
      <c r="AR497" s="54">
        <v>0</v>
      </c>
      <c r="AS497" s="55">
        <v>0</v>
      </c>
      <c r="AT497" s="56">
        <v>0</v>
      </c>
      <c r="AU497" s="55">
        <v>0</v>
      </c>
      <c r="AV497" s="56">
        <v>0</v>
      </c>
      <c r="AW497" s="55">
        <v>0</v>
      </c>
      <c r="AX497" s="56">
        <v>0</v>
      </c>
      <c r="AY497" s="55">
        <v>0</v>
      </c>
      <c r="AZ497" s="56">
        <v>0</v>
      </c>
      <c r="BA497" s="55">
        <v>0</v>
      </c>
      <c r="BB497" s="56">
        <v>0</v>
      </c>
      <c r="BC497" s="55">
        <v>0</v>
      </c>
      <c r="BD497" s="56">
        <v>0</v>
      </c>
      <c r="BE497" s="55">
        <v>0</v>
      </c>
      <c r="BF497" s="56">
        <v>0</v>
      </c>
      <c r="BG497" s="55">
        <v>0</v>
      </c>
      <c r="BH497" s="56">
        <v>0</v>
      </c>
      <c r="BI497" s="55">
        <v>0</v>
      </c>
      <c r="BJ497" s="56">
        <v>0</v>
      </c>
      <c r="BK497" s="55">
        <v>0</v>
      </c>
      <c r="BL497" s="56">
        <v>0</v>
      </c>
      <c r="BM497" s="55">
        <v>0</v>
      </c>
      <c r="BN497" s="56">
        <v>0</v>
      </c>
      <c r="BO497" s="55">
        <v>0</v>
      </c>
      <c r="BP497" s="56">
        <v>0</v>
      </c>
      <c r="BQ497" s="55">
        <v>0</v>
      </c>
      <c r="BR497" s="56">
        <v>0</v>
      </c>
      <c r="BS497" s="55">
        <v>0</v>
      </c>
      <c r="BT497" s="56">
        <v>0</v>
      </c>
      <c r="BU497" s="55">
        <v>0</v>
      </c>
      <c r="BV497" s="56">
        <v>0</v>
      </c>
      <c r="BW497" s="55">
        <v>0</v>
      </c>
      <c r="BX497" s="56">
        <v>0</v>
      </c>
      <c r="BY497" s="55">
        <v>0</v>
      </c>
      <c r="BZ497" s="56">
        <v>0</v>
      </c>
      <c r="CA497" s="57">
        <v>0</v>
      </c>
      <c r="CB497" s="3"/>
      <c r="CC497" s="32"/>
      <c r="CD497" s="3"/>
      <c r="CE497" s="33"/>
      <c r="CF497" s="3"/>
      <c r="CG497" s="54">
        <v>0</v>
      </c>
      <c r="CH497" s="55">
        <v>0</v>
      </c>
      <c r="CI497" s="56">
        <v>0</v>
      </c>
      <c r="CJ497" s="55">
        <v>0</v>
      </c>
      <c r="CK497" s="56">
        <v>0</v>
      </c>
      <c r="CL497" s="55">
        <v>0</v>
      </c>
      <c r="CM497" s="56">
        <v>0</v>
      </c>
      <c r="CN497" s="55">
        <v>0</v>
      </c>
      <c r="CO497" s="56">
        <v>0</v>
      </c>
      <c r="CP497" s="55">
        <v>0</v>
      </c>
      <c r="CQ497" s="56">
        <v>0</v>
      </c>
      <c r="CR497" s="55">
        <v>0</v>
      </c>
      <c r="CS497" s="56">
        <v>0</v>
      </c>
      <c r="CT497" s="55">
        <v>0</v>
      </c>
      <c r="CU497" s="56">
        <v>0</v>
      </c>
      <c r="CV497" s="55">
        <v>0</v>
      </c>
      <c r="CW497" s="56">
        <v>0</v>
      </c>
      <c r="CX497" s="55">
        <v>0</v>
      </c>
      <c r="CY497" s="56">
        <v>0</v>
      </c>
      <c r="CZ497" s="55">
        <v>0</v>
      </c>
      <c r="DA497" s="56">
        <v>0</v>
      </c>
      <c r="DB497" s="55">
        <v>0</v>
      </c>
      <c r="DC497" s="56">
        <v>0</v>
      </c>
      <c r="DD497" s="55">
        <v>0</v>
      </c>
      <c r="DE497" s="56">
        <v>0</v>
      </c>
      <c r="DF497" s="55">
        <v>0</v>
      </c>
      <c r="DG497" s="56">
        <v>0</v>
      </c>
      <c r="DH497" s="55">
        <v>0</v>
      </c>
      <c r="DI497" s="56">
        <v>0</v>
      </c>
      <c r="DJ497" s="55">
        <v>0</v>
      </c>
      <c r="DK497" s="56">
        <v>0</v>
      </c>
      <c r="DL497" s="55">
        <v>0</v>
      </c>
      <c r="DM497" s="56">
        <v>0</v>
      </c>
      <c r="DN497" s="55">
        <v>0</v>
      </c>
      <c r="DO497" s="56">
        <v>0</v>
      </c>
      <c r="DP497" s="57">
        <v>0</v>
      </c>
      <c r="DQ497" s="3"/>
      <c r="DR497" s="34"/>
      <c r="DS497" s="3"/>
      <c r="DT497" s="54">
        <v>0</v>
      </c>
      <c r="DU497" s="55">
        <v>0</v>
      </c>
      <c r="DV497" s="56">
        <v>0</v>
      </c>
      <c r="DW497" s="55">
        <v>0</v>
      </c>
      <c r="DX497" s="56">
        <v>0</v>
      </c>
      <c r="DY497" s="55">
        <v>0</v>
      </c>
      <c r="DZ497" s="56">
        <v>0</v>
      </c>
      <c r="EA497" s="55">
        <v>0</v>
      </c>
      <c r="EB497" s="56">
        <v>0</v>
      </c>
      <c r="EC497" s="55">
        <v>0</v>
      </c>
      <c r="ED497" s="56">
        <v>0</v>
      </c>
      <c r="EE497" s="55">
        <v>0</v>
      </c>
      <c r="EF497" s="56">
        <v>0</v>
      </c>
      <c r="EG497" s="55">
        <v>0</v>
      </c>
      <c r="EH497" s="56">
        <v>0</v>
      </c>
      <c r="EI497" s="55">
        <v>0</v>
      </c>
      <c r="EJ497" s="56">
        <v>0</v>
      </c>
      <c r="EK497" s="55">
        <v>0</v>
      </c>
      <c r="EL497" s="56">
        <v>0</v>
      </c>
      <c r="EM497" s="55">
        <v>0</v>
      </c>
      <c r="EN497" s="56">
        <v>0</v>
      </c>
      <c r="EO497" s="55">
        <v>0</v>
      </c>
      <c r="EP497" s="56">
        <v>0</v>
      </c>
      <c r="EQ497" s="55">
        <v>0</v>
      </c>
      <c r="ER497" s="56">
        <v>0</v>
      </c>
      <c r="ES497" s="55">
        <v>0</v>
      </c>
      <c r="ET497" s="56">
        <v>0</v>
      </c>
      <c r="EU497" s="55">
        <v>0</v>
      </c>
      <c r="EV497" s="56">
        <v>0</v>
      </c>
      <c r="EW497" s="55">
        <v>0</v>
      </c>
      <c r="EX497" s="56">
        <v>0</v>
      </c>
      <c r="EY497" s="55">
        <v>0</v>
      </c>
      <c r="EZ497" s="56">
        <v>0</v>
      </c>
      <c r="FA497" s="55">
        <v>0</v>
      </c>
      <c r="FB497" s="56">
        <v>0</v>
      </c>
      <c r="FC497" s="57">
        <v>0</v>
      </c>
      <c r="FD497" s="3"/>
      <c r="FE497" s="35"/>
      <c r="FF497" s="3"/>
      <c r="FG497" s="36"/>
      <c r="FI497" s="58" t="b">
        <v>1</v>
      </c>
    </row>
    <row r="498" spans="2:165" hidden="1" outlineLevel="1">
      <c r="B498" s="75">
        <v>476</v>
      </c>
      <c r="C498" s="83" t="s">
        <v>81</v>
      </c>
      <c r="E498" s="77">
        <v>0</v>
      </c>
      <c r="F498" s="78">
        <v>0</v>
      </c>
      <c r="G498" s="79">
        <v>0</v>
      </c>
      <c r="H498" s="78">
        <v>0</v>
      </c>
      <c r="I498" s="79">
        <v>0</v>
      </c>
      <c r="J498" s="78">
        <v>0</v>
      </c>
      <c r="K498" s="79">
        <v>0</v>
      </c>
      <c r="L498" s="78">
        <v>0</v>
      </c>
      <c r="M498" s="79">
        <v>0</v>
      </c>
      <c r="N498" s="78">
        <v>0</v>
      </c>
      <c r="O498" s="79">
        <v>0</v>
      </c>
      <c r="P498" s="78">
        <v>0</v>
      </c>
      <c r="Q498" s="79">
        <v>0</v>
      </c>
      <c r="R498" s="78">
        <v>0</v>
      </c>
      <c r="S498" s="79">
        <v>0</v>
      </c>
      <c r="T498" s="78">
        <v>0</v>
      </c>
      <c r="U498" s="79">
        <v>0</v>
      </c>
      <c r="V498" s="78">
        <v>0</v>
      </c>
      <c r="W498" s="79">
        <v>0</v>
      </c>
      <c r="X498" s="78">
        <v>0</v>
      </c>
      <c r="Y498" s="79">
        <v>0</v>
      </c>
      <c r="Z498" s="78">
        <v>0</v>
      </c>
      <c r="AA498" s="79">
        <v>0</v>
      </c>
      <c r="AB498" s="78">
        <v>0</v>
      </c>
      <c r="AC498" s="79">
        <v>0</v>
      </c>
      <c r="AD498" s="78">
        <v>0</v>
      </c>
      <c r="AE498" s="79">
        <v>0</v>
      </c>
      <c r="AF498" s="78">
        <v>0</v>
      </c>
      <c r="AG498" s="79">
        <v>0</v>
      </c>
      <c r="AH498" s="78">
        <v>0</v>
      </c>
      <c r="AI498" s="79">
        <v>0</v>
      </c>
      <c r="AJ498" s="78">
        <v>0</v>
      </c>
      <c r="AK498" s="79">
        <v>0</v>
      </c>
      <c r="AL498" s="78">
        <v>0</v>
      </c>
      <c r="AM498" s="79">
        <v>0</v>
      </c>
      <c r="AN498" s="80">
        <v>0</v>
      </c>
      <c r="AO498" s="3"/>
      <c r="AP498" s="21"/>
      <c r="AQ498" s="3"/>
      <c r="AR498" s="77">
        <v>0</v>
      </c>
      <c r="AS498" s="78">
        <v>0</v>
      </c>
      <c r="AT498" s="79">
        <v>0</v>
      </c>
      <c r="AU498" s="78">
        <v>0</v>
      </c>
      <c r="AV498" s="79">
        <v>0</v>
      </c>
      <c r="AW498" s="78">
        <v>0</v>
      </c>
      <c r="AX498" s="79">
        <v>0</v>
      </c>
      <c r="AY498" s="78">
        <v>0</v>
      </c>
      <c r="AZ498" s="79">
        <v>0</v>
      </c>
      <c r="BA498" s="78">
        <v>0</v>
      </c>
      <c r="BB498" s="79">
        <v>0</v>
      </c>
      <c r="BC498" s="78">
        <v>0</v>
      </c>
      <c r="BD498" s="79">
        <v>0</v>
      </c>
      <c r="BE498" s="78">
        <v>0</v>
      </c>
      <c r="BF498" s="79">
        <v>0</v>
      </c>
      <c r="BG498" s="78">
        <v>0</v>
      </c>
      <c r="BH498" s="79">
        <v>0</v>
      </c>
      <c r="BI498" s="78">
        <v>0</v>
      </c>
      <c r="BJ498" s="79">
        <v>0</v>
      </c>
      <c r="BK498" s="78">
        <v>0</v>
      </c>
      <c r="BL498" s="79">
        <v>0</v>
      </c>
      <c r="BM498" s="78">
        <v>0</v>
      </c>
      <c r="BN498" s="79">
        <v>0</v>
      </c>
      <c r="BO498" s="78">
        <v>0</v>
      </c>
      <c r="BP498" s="79">
        <v>0</v>
      </c>
      <c r="BQ498" s="78">
        <v>0</v>
      </c>
      <c r="BR498" s="79">
        <v>0</v>
      </c>
      <c r="BS498" s="78">
        <v>0</v>
      </c>
      <c r="BT498" s="79">
        <v>0</v>
      </c>
      <c r="BU498" s="78">
        <v>0</v>
      </c>
      <c r="BV498" s="79">
        <v>0</v>
      </c>
      <c r="BW498" s="78">
        <v>0</v>
      </c>
      <c r="BX498" s="79">
        <v>0</v>
      </c>
      <c r="BY498" s="78">
        <v>0</v>
      </c>
      <c r="BZ498" s="79">
        <v>0</v>
      </c>
      <c r="CA498" s="80">
        <v>0</v>
      </c>
      <c r="CB498" s="3"/>
      <c r="CC498" s="32"/>
      <c r="CD498" s="3"/>
      <c r="CE498" s="33"/>
      <c r="CF498" s="3"/>
      <c r="CG498" s="77">
        <v>0</v>
      </c>
      <c r="CH498" s="78">
        <v>0</v>
      </c>
      <c r="CI498" s="79">
        <v>0</v>
      </c>
      <c r="CJ498" s="78">
        <v>0</v>
      </c>
      <c r="CK498" s="79">
        <v>0</v>
      </c>
      <c r="CL498" s="78">
        <v>0</v>
      </c>
      <c r="CM498" s="79">
        <v>0</v>
      </c>
      <c r="CN498" s="78">
        <v>0</v>
      </c>
      <c r="CO498" s="79">
        <v>0</v>
      </c>
      <c r="CP498" s="78">
        <v>0</v>
      </c>
      <c r="CQ498" s="79">
        <v>0</v>
      </c>
      <c r="CR498" s="78">
        <v>0</v>
      </c>
      <c r="CS498" s="79">
        <v>0</v>
      </c>
      <c r="CT498" s="78">
        <v>0</v>
      </c>
      <c r="CU498" s="79">
        <v>0</v>
      </c>
      <c r="CV498" s="78">
        <v>0</v>
      </c>
      <c r="CW498" s="79">
        <v>0</v>
      </c>
      <c r="CX498" s="78">
        <v>0</v>
      </c>
      <c r="CY498" s="79">
        <v>0</v>
      </c>
      <c r="CZ498" s="78">
        <v>0</v>
      </c>
      <c r="DA498" s="79">
        <v>0</v>
      </c>
      <c r="DB498" s="78">
        <v>0</v>
      </c>
      <c r="DC498" s="79">
        <v>0</v>
      </c>
      <c r="DD498" s="78">
        <v>0</v>
      </c>
      <c r="DE498" s="79">
        <v>0</v>
      </c>
      <c r="DF498" s="78">
        <v>0</v>
      </c>
      <c r="DG498" s="79">
        <v>0</v>
      </c>
      <c r="DH498" s="78">
        <v>0</v>
      </c>
      <c r="DI498" s="79">
        <v>0</v>
      </c>
      <c r="DJ498" s="78">
        <v>0</v>
      </c>
      <c r="DK498" s="79">
        <v>0</v>
      </c>
      <c r="DL498" s="78">
        <v>0</v>
      </c>
      <c r="DM498" s="79">
        <v>0</v>
      </c>
      <c r="DN498" s="78">
        <v>0</v>
      </c>
      <c r="DO498" s="79">
        <v>0</v>
      </c>
      <c r="DP498" s="80">
        <v>0</v>
      </c>
      <c r="DQ498" s="3"/>
      <c r="DR498" s="34"/>
      <c r="DS498" s="3"/>
      <c r="DT498" s="77">
        <v>0</v>
      </c>
      <c r="DU498" s="78">
        <v>0</v>
      </c>
      <c r="DV498" s="79">
        <v>0</v>
      </c>
      <c r="DW498" s="78">
        <v>0</v>
      </c>
      <c r="DX498" s="79">
        <v>0</v>
      </c>
      <c r="DY498" s="78">
        <v>0</v>
      </c>
      <c r="DZ498" s="79">
        <v>0</v>
      </c>
      <c r="EA498" s="78">
        <v>0</v>
      </c>
      <c r="EB498" s="79">
        <v>0</v>
      </c>
      <c r="EC498" s="78">
        <v>0</v>
      </c>
      <c r="ED498" s="79">
        <v>0</v>
      </c>
      <c r="EE498" s="78">
        <v>0</v>
      </c>
      <c r="EF498" s="79">
        <v>0</v>
      </c>
      <c r="EG498" s="78">
        <v>0</v>
      </c>
      <c r="EH498" s="79">
        <v>0</v>
      </c>
      <c r="EI498" s="78">
        <v>0</v>
      </c>
      <c r="EJ498" s="79">
        <v>0</v>
      </c>
      <c r="EK498" s="78">
        <v>0</v>
      </c>
      <c r="EL498" s="79">
        <v>0</v>
      </c>
      <c r="EM498" s="78">
        <v>0</v>
      </c>
      <c r="EN498" s="79">
        <v>0</v>
      </c>
      <c r="EO498" s="78">
        <v>0</v>
      </c>
      <c r="EP498" s="79">
        <v>0</v>
      </c>
      <c r="EQ498" s="78">
        <v>0</v>
      </c>
      <c r="ER498" s="79">
        <v>0</v>
      </c>
      <c r="ES498" s="78">
        <v>0</v>
      </c>
      <c r="ET498" s="79">
        <v>0</v>
      </c>
      <c r="EU498" s="78">
        <v>0</v>
      </c>
      <c r="EV498" s="79">
        <v>0</v>
      </c>
      <c r="EW498" s="78">
        <v>0</v>
      </c>
      <c r="EX498" s="79">
        <v>0</v>
      </c>
      <c r="EY498" s="78">
        <v>0</v>
      </c>
      <c r="EZ498" s="79">
        <v>0</v>
      </c>
      <c r="FA498" s="78">
        <v>0</v>
      </c>
      <c r="FB498" s="79">
        <v>0</v>
      </c>
      <c r="FC498" s="80">
        <v>0</v>
      </c>
      <c r="FD498" s="3"/>
      <c r="FE498" s="35"/>
      <c r="FF498" s="3"/>
      <c r="FG498" s="36"/>
      <c r="FI498" s="81" t="b">
        <v>1</v>
      </c>
    </row>
    <row r="499" spans="2:165" hidden="1" outlineLevel="1">
      <c r="B499" s="38">
        <v>477</v>
      </c>
      <c r="C499" s="39" t="s">
        <v>82</v>
      </c>
      <c r="E499" s="40">
        <v>0</v>
      </c>
      <c r="F499" s="41">
        <v>0</v>
      </c>
      <c r="G499" s="42">
        <v>0</v>
      </c>
      <c r="H499" s="41">
        <v>0</v>
      </c>
      <c r="I499" s="42">
        <v>0</v>
      </c>
      <c r="J499" s="41">
        <v>0</v>
      </c>
      <c r="K499" s="42">
        <v>0</v>
      </c>
      <c r="L499" s="41">
        <v>0</v>
      </c>
      <c r="M499" s="42">
        <v>0</v>
      </c>
      <c r="N499" s="41">
        <v>0</v>
      </c>
      <c r="O499" s="42">
        <v>0</v>
      </c>
      <c r="P499" s="41">
        <v>0</v>
      </c>
      <c r="Q499" s="42">
        <v>0</v>
      </c>
      <c r="R499" s="41">
        <v>0</v>
      </c>
      <c r="S499" s="42">
        <v>0</v>
      </c>
      <c r="T499" s="41">
        <v>0</v>
      </c>
      <c r="U499" s="42">
        <v>0</v>
      </c>
      <c r="V499" s="41">
        <v>0</v>
      </c>
      <c r="W499" s="42">
        <v>0</v>
      </c>
      <c r="X499" s="41">
        <v>0</v>
      </c>
      <c r="Y499" s="42">
        <v>0</v>
      </c>
      <c r="Z499" s="41">
        <v>0</v>
      </c>
      <c r="AA499" s="42">
        <v>0</v>
      </c>
      <c r="AB499" s="41">
        <v>0</v>
      </c>
      <c r="AC499" s="42">
        <v>0</v>
      </c>
      <c r="AD499" s="41">
        <v>0</v>
      </c>
      <c r="AE499" s="42">
        <v>0</v>
      </c>
      <c r="AF499" s="41">
        <v>0</v>
      </c>
      <c r="AG499" s="42">
        <v>0</v>
      </c>
      <c r="AH499" s="41">
        <v>0</v>
      </c>
      <c r="AI499" s="42">
        <v>0</v>
      </c>
      <c r="AJ499" s="41">
        <v>0</v>
      </c>
      <c r="AK499" s="42">
        <v>0</v>
      </c>
      <c r="AL499" s="41">
        <v>0</v>
      </c>
      <c r="AM499" s="42">
        <v>0</v>
      </c>
      <c r="AN499" s="43">
        <v>0</v>
      </c>
      <c r="AO499" s="3"/>
      <c r="AP499" s="21"/>
      <c r="AQ499" s="3"/>
      <c r="AR499" s="40">
        <v>0</v>
      </c>
      <c r="AS499" s="41">
        <v>0</v>
      </c>
      <c r="AT499" s="42">
        <v>0</v>
      </c>
      <c r="AU499" s="41">
        <v>0</v>
      </c>
      <c r="AV499" s="42">
        <v>0</v>
      </c>
      <c r="AW499" s="41">
        <v>0</v>
      </c>
      <c r="AX499" s="42">
        <v>0</v>
      </c>
      <c r="AY499" s="41">
        <v>0</v>
      </c>
      <c r="AZ499" s="42">
        <v>0</v>
      </c>
      <c r="BA499" s="41">
        <v>0</v>
      </c>
      <c r="BB499" s="42">
        <v>0</v>
      </c>
      <c r="BC499" s="41">
        <v>0</v>
      </c>
      <c r="BD499" s="42">
        <v>0</v>
      </c>
      <c r="BE499" s="41">
        <v>0</v>
      </c>
      <c r="BF499" s="42">
        <v>0</v>
      </c>
      <c r="BG499" s="41">
        <v>0</v>
      </c>
      <c r="BH499" s="42">
        <v>0</v>
      </c>
      <c r="BI499" s="41">
        <v>0</v>
      </c>
      <c r="BJ499" s="42">
        <v>0</v>
      </c>
      <c r="BK499" s="41">
        <v>0</v>
      </c>
      <c r="BL499" s="42">
        <v>0</v>
      </c>
      <c r="BM499" s="41">
        <v>0</v>
      </c>
      <c r="BN499" s="42">
        <v>0</v>
      </c>
      <c r="BO499" s="41">
        <v>0</v>
      </c>
      <c r="BP499" s="42">
        <v>0</v>
      </c>
      <c r="BQ499" s="41">
        <v>0</v>
      </c>
      <c r="BR499" s="42">
        <v>0</v>
      </c>
      <c r="BS499" s="41">
        <v>0</v>
      </c>
      <c r="BT499" s="42">
        <v>0</v>
      </c>
      <c r="BU499" s="41">
        <v>0</v>
      </c>
      <c r="BV499" s="42">
        <v>0</v>
      </c>
      <c r="BW499" s="41">
        <v>0</v>
      </c>
      <c r="BX499" s="42">
        <v>0</v>
      </c>
      <c r="BY499" s="41">
        <v>0</v>
      </c>
      <c r="BZ499" s="42">
        <v>0</v>
      </c>
      <c r="CA499" s="43">
        <v>0</v>
      </c>
      <c r="CB499" s="3"/>
      <c r="CC499" s="32"/>
      <c r="CD499" s="3"/>
      <c r="CE499" s="33"/>
      <c r="CF499" s="3"/>
      <c r="CG499" s="40">
        <v>0</v>
      </c>
      <c r="CH499" s="41">
        <v>0</v>
      </c>
      <c r="CI499" s="42">
        <v>0</v>
      </c>
      <c r="CJ499" s="41">
        <v>0</v>
      </c>
      <c r="CK499" s="42">
        <v>0</v>
      </c>
      <c r="CL499" s="41">
        <v>0</v>
      </c>
      <c r="CM499" s="42">
        <v>0</v>
      </c>
      <c r="CN499" s="41">
        <v>0</v>
      </c>
      <c r="CO499" s="42">
        <v>0</v>
      </c>
      <c r="CP499" s="41">
        <v>0</v>
      </c>
      <c r="CQ499" s="42">
        <v>0</v>
      </c>
      <c r="CR499" s="41">
        <v>0</v>
      </c>
      <c r="CS499" s="42">
        <v>0</v>
      </c>
      <c r="CT499" s="41">
        <v>0</v>
      </c>
      <c r="CU499" s="42">
        <v>0</v>
      </c>
      <c r="CV499" s="41">
        <v>0</v>
      </c>
      <c r="CW499" s="42">
        <v>0</v>
      </c>
      <c r="CX499" s="41">
        <v>0</v>
      </c>
      <c r="CY499" s="42">
        <v>0</v>
      </c>
      <c r="CZ499" s="41">
        <v>0</v>
      </c>
      <c r="DA499" s="42">
        <v>0</v>
      </c>
      <c r="DB499" s="41">
        <v>0</v>
      </c>
      <c r="DC499" s="42">
        <v>0</v>
      </c>
      <c r="DD499" s="41">
        <v>0</v>
      </c>
      <c r="DE499" s="42">
        <v>0</v>
      </c>
      <c r="DF499" s="41">
        <v>0</v>
      </c>
      <c r="DG499" s="42">
        <v>0</v>
      </c>
      <c r="DH499" s="41">
        <v>0</v>
      </c>
      <c r="DI499" s="42">
        <v>0</v>
      </c>
      <c r="DJ499" s="41">
        <v>0</v>
      </c>
      <c r="DK499" s="42">
        <v>0</v>
      </c>
      <c r="DL499" s="41">
        <v>0</v>
      </c>
      <c r="DM499" s="42">
        <v>0</v>
      </c>
      <c r="DN499" s="41">
        <v>0</v>
      </c>
      <c r="DO499" s="42">
        <v>0</v>
      </c>
      <c r="DP499" s="43">
        <v>0</v>
      </c>
      <c r="DQ499" s="3"/>
      <c r="DR499" s="34"/>
      <c r="DS499" s="3"/>
      <c r="DT499" s="40">
        <v>0</v>
      </c>
      <c r="DU499" s="41">
        <v>0</v>
      </c>
      <c r="DV499" s="42">
        <v>0</v>
      </c>
      <c r="DW499" s="41">
        <v>0</v>
      </c>
      <c r="DX499" s="42">
        <v>0</v>
      </c>
      <c r="DY499" s="41">
        <v>0</v>
      </c>
      <c r="DZ499" s="42">
        <v>0</v>
      </c>
      <c r="EA499" s="41">
        <v>0</v>
      </c>
      <c r="EB499" s="42">
        <v>0</v>
      </c>
      <c r="EC499" s="41">
        <v>0</v>
      </c>
      <c r="ED499" s="42">
        <v>0</v>
      </c>
      <c r="EE499" s="41">
        <v>0</v>
      </c>
      <c r="EF499" s="42">
        <v>0</v>
      </c>
      <c r="EG499" s="41">
        <v>0</v>
      </c>
      <c r="EH499" s="42">
        <v>0</v>
      </c>
      <c r="EI499" s="41">
        <v>0</v>
      </c>
      <c r="EJ499" s="42">
        <v>0</v>
      </c>
      <c r="EK499" s="41">
        <v>0</v>
      </c>
      <c r="EL499" s="42">
        <v>0</v>
      </c>
      <c r="EM499" s="41">
        <v>0</v>
      </c>
      <c r="EN499" s="42">
        <v>0</v>
      </c>
      <c r="EO499" s="41">
        <v>0</v>
      </c>
      <c r="EP499" s="42">
        <v>0</v>
      </c>
      <c r="EQ499" s="41">
        <v>0</v>
      </c>
      <c r="ER499" s="42">
        <v>0</v>
      </c>
      <c r="ES499" s="41">
        <v>0</v>
      </c>
      <c r="ET499" s="42">
        <v>0</v>
      </c>
      <c r="EU499" s="41">
        <v>0</v>
      </c>
      <c r="EV499" s="42">
        <v>0</v>
      </c>
      <c r="EW499" s="41">
        <v>0</v>
      </c>
      <c r="EX499" s="42">
        <v>0</v>
      </c>
      <c r="EY499" s="41">
        <v>0</v>
      </c>
      <c r="EZ499" s="42">
        <v>0</v>
      </c>
      <c r="FA499" s="41">
        <v>0</v>
      </c>
      <c r="FB499" s="42">
        <v>0</v>
      </c>
      <c r="FC499" s="43">
        <v>0</v>
      </c>
      <c r="FD499" s="3"/>
      <c r="FE499" s="35"/>
      <c r="FF499" s="3"/>
      <c r="FG499" s="36"/>
      <c r="FI499" s="44" t="b">
        <v>1</v>
      </c>
    </row>
    <row r="500" spans="2:165" hidden="1" outlineLevel="1">
      <c r="B500" s="45">
        <v>478</v>
      </c>
      <c r="C500" s="74" t="s">
        <v>83</v>
      </c>
      <c r="E500" s="47">
        <v>0</v>
      </c>
      <c r="F500" s="48">
        <v>0</v>
      </c>
      <c r="G500" s="49">
        <v>0</v>
      </c>
      <c r="H500" s="48">
        <v>0</v>
      </c>
      <c r="I500" s="49">
        <v>0</v>
      </c>
      <c r="J500" s="48">
        <v>0</v>
      </c>
      <c r="K500" s="49">
        <v>0</v>
      </c>
      <c r="L500" s="48">
        <v>0</v>
      </c>
      <c r="M500" s="49">
        <v>0</v>
      </c>
      <c r="N500" s="48">
        <v>0</v>
      </c>
      <c r="O500" s="49">
        <v>0</v>
      </c>
      <c r="P500" s="48">
        <v>0</v>
      </c>
      <c r="Q500" s="49">
        <v>0</v>
      </c>
      <c r="R500" s="48">
        <v>0</v>
      </c>
      <c r="S500" s="49">
        <v>0</v>
      </c>
      <c r="T500" s="48">
        <v>0</v>
      </c>
      <c r="U500" s="49">
        <v>0</v>
      </c>
      <c r="V500" s="48">
        <v>0</v>
      </c>
      <c r="W500" s="49">
        <v>0</v>
      </c>
      <c r="X500" s="48">
        <v>0</v>
      </c>
      <c r="Y500" s="49">
        <v>0</v>
      </c>
      <c r="Z500" s="48">
        <v>0</v>
      </c>
      <c r="AA500" s="49">
        <v>0</v>
      </c>
      <c r="AB500" s="48">
        <v>0</v>
      </c>
      <c r="AC500" s="49">
        <v>0</v>
      </c>
      <c r="AD500" s="48">
        <v>0</v>
      </c>
      <c r="AE500" s="49">
        <v>0</v>
      </c>
      <c r="AF500" s="48">
        <v>0</v>
      </c>
      <c r="AG500" s="49">
        <v>0</v>
      </c>
      <c r="AH500" s="48">
        <v>0</v>
      </c>
      <c r="AI500" s="49">
        <v>0</v>
      </c>
      <c r="AJ500" s="48">
        <v>0</v>
      </c>
      <c r="AK500" s="49">
        <v>0</v>
      </c>
      <c r="AL500" s="48">
        <v>0</v>
      </c>
      <c r="AM500" s="49">
        <v>0</v>
      </c>
      <c r="AN500" s="50">
        <v>0</v>
      </c>
      <c r="AO500" s="3"/>
      <c r="AP500" s="21"/>
      <c r="AQ500" s="3"/>
      <c r="AR500" s="47">
        <v>0</v>
      </c>
      <c r="AS500" s="48">
        <v>0</v>
      </c>
      <c r="AT500" s="49">
        <v>0</v>
      </c>
      <c r="AU500" s="48">
        <v>0</v>
      </c>
      <c r="AV500" s="49">
        <v>0</v>
      </c>
      <c r="AW500" s="48">
        <v>0</v>
      </c>
      <c r="AX500" s="49">
        <v>0</v>
      </c>
      <c r="AY500" s="48">
        <v>0</v>
      </c>
      <c r="AZ500" s="49">
        <v>0</v>
      </c>
      <c r="BA500" s="48">
        <v>0</v>
      </c>
      <c r="BB500" s="49">
        <v>0</v>
      </c>
      <c r="BC500" s="48">
        <v>0</v>
      </c>
      <c r="BD500" s="49">
        <v>0</v>
      </c>
      <c r="BE500" s="48">
        <v>0</v>
      </c>
      <c r="BF500" s="49">
        <v>0</v>
      </c>
      <c r="BG500" s="48">
        <v>0</v>
      </c>
      <c r="BH500" s="49">
        <v>0</v>
      </c>
      <c r="BI500" s="48">
        <v>0</v>
      </c>
      <c r="BJ500" s="49">
        <v>0</v>
      </c>
      <c r="BK500" s="48">
        <v>0</v>
      </c>
      <c r="BL500" s="49">
        <v>0</v>
      </c>
      <c r="BM500" s="48">
        <v>0</v>
      </c>
      <c r="BN500" s="49">
        <v>0</v>
      </c>
      <c r="BO500" s="48">
        <v>0</v>
      </c>
      <c r="BP500" s="49">
        <v>0</v>
      </c>
      <c r="BQ500" s="48">
        <v>0</v>
      </c>
      <c r="BR500" s="49">
        <v>0</v>
      </c>
      <c r="BS500" s="48">
        <v>0</v>
      </c>
      <c r="BT500" s="49">
        <v>0</v>
      </c>
      <c r="BU500" s="48">
        <v>0</v>
      </c>
      <c r="BV500" s="49">
        <v>0</v>
      </c>
      <c r="BW500" s="48">
        <v>0</v>
      </c>
      <c r="BX500" s="49">
        <v>0</v>
      </c>
      <c r="BY500" s="48">
        <v>0</v>
      </c>
      <c r="BZ500" s="49">
        <v>0</v>
      </c>
      <c r="CA500" s="50">
        <v>0</v>
      </c>
      <c r="CB500" s="3"/>
      <c r="CC500" s="32"/>
      <c r="CD500" s="3"/>
      <c r="CE500" s="33"/>
      <c r="CF500" s="3"/>
      <c r="CG500" s="47">
        <v>0</v>
      </c>
      <c r="CH500" s="48">
        <v>0</v>
      </c>
      <c r="CI500" s="49">
        <v>0</v>
      </c>
      <c r="CJ500" s="48">
        <v>0</v>
      </c>
      <c r="CK500" s="49">
        <v>0</v>
      </c>
      <c r="CL500" s="48">
        <v>0</v>
      </c>
      <c r="CM500" s="49">
        <v>0</v>
      </c>
      <c r="CN500" s="48">
        <v>0</v>
      </c>
      <c r="CO500" s="49">
        <v>0</v>
      </c>
      <c r="CP500" s="48">
        <v>0</v>
      </c>
      <c r="CQ500" s="49">
        <v>0</v>
      </c>
      <c r="CR500" s="48">
        <v>0</v>
      </c>
      <c r="CS500" s="49">
        <v>0</v>
      </c>
      <c r="CT500" s="48">
        <v>0</v>
      </c>
      <c r="CU500" s="49">
        <v>0</v>
      </c>
      <c r="CV500" s="48">
        <v>0</v>
      </c>
      <c r="CW500" s="49">
        <v>0</v>
      </c>
      <c r="CX500" s="48">
        <v>0</v>
      </c>
      <c r="CY500" s="49">
        <v>0</v>
      </c>
      <c r="CZ500" s="48">
        <v>0</v>
      </c>
      <c r="DA500" s="49">
        <v>0</v>
      </c>
      <c r="DB500" s="48">
        <v>0</v>
      </c>
      <c r="DC500" s="49">
        <v>0</v>
      </c>
      <c r="DD500" s="48">
        <v>0</v>
      </c>
      <c r="DE500" s="49">
        <v>0</v>
      </c>
      <c r="DF500" s="48">
        <v>0</v>
      </c>
      <c r="DG500" s="49">
        <v>0</v>
      </c>
      <c r="DH500" s="48">
        <v>0</v>
      </c>
      <c r="DI500" s="49">
        <v>0</v>
      </c>
      <c r="DJ500" s="48">
        <v>0</v>
      </c>
      <c r="DK500" s="49">
        <v>0</v>
      </c>
      <c r="DL500" s="48">
        <v>0</v>
      </c>
      <c r="DM500" s="49">
        <v>0</v>
      </c>
      <c r="DN500" s="48">
        <v>0</v>
      </c>
      <c r="DO500" s="49">
        <v>0</v>
      </c>
      <c r="DP500" s="50">
        <v>0</v>
      </c>
      <c r="DQ500" s="3"/>
      <c r="DR500" s="34"/>
      <c r="DS500" s="3"/>
      <c r="DT500" s="47">
        <v>0</v>
      </c>
      <c r="DU500" s="48">
        <v>0</v>
      </c>
      <c r="DV500" s="49">
        <v>0</v>
      </c>
      <c r="DW500" s="48">
        <v>0</v>
      </c>
      <c r="DX500" s="49">
        <v>0</v>
      </c>
      <c r="DY500" s="48">
        <v>0</v>
      </c>
      <c r="DZ500" s="49">
        <v>0</v>
      </c>
      <c r="EA500" s="48">
        <v>0</v>
      </c>
      <c r="EB500" s="49">
        <v>0</v>
      </c>
      <c r="EC500" s="48">
        <v>0</v>
      </c>
      <c r="ED500" s="49">
        <v>0</v>
      </c>
      <c r="EE500" s="48">
        <v>0</v>
      </c>
      <c r="EF500" s="49">
        <v>0</v>
      </c>
      <c r="EG500" s="48">
        <v>0</v>
      </c>
      <c r="EH500" s="49">
        <v>0</v>
      </c>
      <c r="EI500" s="48">
        <v>0</v>
      </c>
      <c r="EJ500" s="49">
        <v>0</v>
      </c>
      <c r="EK500" s="48">
        <v>0</v>
      </c>
      <c r="EL500" s="49">
        <v>0</v>
      </c>
      <c r="EM500" s="48">
        <v>0</v>
      </c>
      <c r="EN500" s="49">
        <v>0</v>
      </c>
      <c r="EO500" s="48">
        <v>0</v>
      </c>
      <c r="EP500" s="49">
        <v>0</v>
      </c>
      <c r="EQ500" s="48">
        <v>0</v>
      </c>
      <c r="ER500" s="49">
        <v>0</v>
      </c>
      <c r="ES500" s="48">
        <v>0</v>
      </c>
      <c r="ET500" s="49">
        <v>0</v>
      </c>
      <c r="EU500" s="48">
        <v>0</v>
      </c>
      <c r="EV500" s="49">
        <v>0</v>
      </c>
      <c r="EW500" s="48">
        <v>0</v>
      </c>
      <c r="EX500" s="49">
        <v>0</v>
      </c>
      <c r="EY500" s="48">
        <v>0</v>
      </c>
      <c r="EZ500" s="49">
        <v>0</v>
      </c>
      <c r="FA500" s="48">
        <v>0</v>
      </c>
      <c r="FB500" s="49">
        <v>0</v>
      </c>
      <c r="FC500" s="50">
        <v>0</v>
      </c>
      <c r="FD500" s="3"/>
      <c r="FE500" s="35"/>
      <c r="FF500" s="3"/>
      <c r="FG500" s="36"/>
      <c r="FI500" s="51" t="b">
        <v>1</v>
      </c>
    </row>
    <row r="501" spans="2:165" hidden="1" outlineLevel="1">
      <c r="B501" s="52">
        <v>479</v>
      </c>
      <c r="C501" s="53" t="s">
        <v>84</v>
      </c>
      <c r="E501" s="54">
        <v>0</v>
      </c>
      <c r="F501" s="55">
        <v>0</v>
      </c>
      <c r="G501" s="56">
        <v>0</v>
      </c>
      <c r="H501" s="55">
        <v>0</v>
      </c>
      <c r="I501" s="56">
        <v>0</v>
      </c>
      <c r="J501" s="55">
        <v>0</v>
      </c>
      <c r="K501" s="56">
        <v>0</v>
      </c>
      <c r="L501" s="55">
        <v>0</v>
      </c>
      <c r="M501" s="56">
        <v>0</v>
      </c>
      <c r="N501" s="55">
        <v>0</v>
      </c>
      <c r="O501" s="56">
        <v>0</v>
      </c>
      <c r="P501" s="55">
        <v>0</v>
      </c>
      <c r="Q501" s="56">
        <v>0</v>
      </c>
      <c r="R501" s="55">
        <v>0</v>
      </c>
      <c r="S501" s="56">
        <v>0</v>
      </c>
      <c r="T501" s="55">
        <v>0</v>
      </c>
      <c r="U501" s="56">
        <v>0</v>
      </c>
      <c r="V501" s="55">
        <v>0</v>
      </c>
      <c r="W501" s="56">
        <v>0</v>
      </c>
      <c r="X501" s="55">
        <v>0</v>
      </c>
      <c r="Y501" s="56">
        <v>0</v>
      </c>
      <c r="Z501" s="55">
        <v>0</v>
      </c>
      <c r="AA501" s="56">
        <v>0</v>
      </c>
      <c r="AB501" s="55">
        <v>0</v>
      </c>
      <c r="AC501" s="56">
        <v>0</v>
      </c>
      <c r="AD501" s="55">
        <v>0</v>
      </c>
      <c r="AE501" s="56">
        <v>0</v>
      </c>
      <c r="AF501" s="55">
        <v>0</v>
      </c>
      <c r="AG501" s="56">
        <v>0</v>
      </c>
      <c r="AH501" s="55">
        <v>0</v>
      </c>
      <c r="AI501" s="56">
        <v>0</v>
      </c>
      <c r="AJ501" s="55">
        <v>0</v>
      </c>
      <c r="AK501" s="56">
        <v>0</v>
      </c>
      <c r="AL501" s="55">
        <v>0</v>
      </c>
      <c r="AM501" s="56">
        <v>0</v>
      </c>
      <c r="AN501" s="57">
        <v>0</v>
      </c>
      <c r="AO501" s="3"/>
      <c r="AP501" s="21"/>
      <c r="AQ501" s="3"/>
      <c r="AR501" s="54">
        <v>0</v>
      </c>
      <c r="AS501" s="55">
        <v>0</v>
      </c>
      <c r="AT501" s="56">
        <v>0</v>
      </c>
      <c r="AU501" s="55">
        <v>0</v>
      </c>
      <c r="AV501" s="56">
        <v>0</v>
      </c>
      <c r="AW501" s="55">
        <v>0</v>
      </c>
      <c r="AX501" s="56">
        <v>0</v>
      </c>
      <c r="AY501" s="55">
        <v>0</v>
      </c>
      <c r="AZ501" s="56">
        <v>0</v>
      </c>
      <c r="BA501" s="55">
        <v>0</v>
      </c>
      <c r="BB501" s="56">
        <v>0</v>
      </c>
      <c r="BC501" s="55">
        <v>0</v>
      </c>
      <c r="BD501" s="56">
        <v>0</v>
      </c>
      <c r="BE501" s="55">
        <v>0</v>
      </c>
      <c r="BF501" s="56">
        <v>0</v>
      </c>
      <c r="BG501" s="55">
        <v>0</v>
      </c>
      <c r="BH501" s="56">
        <v>0</v>
      </c>
      <c r="BI501" s="55">
        <v>0</v>
      </c>
      <c r="BJ501" s="56">
        <v>0</v>
      </c>
      <c r="BK501" s="55">
        <v>0</v>
      </c>
      <c r="BL501" s="56">
        <v>0</v>
      </c>
      <c r="BM501" s="55">
        <v>0</v>
      </c>
      <c r="BN501" s="56">
        <v>0</v>
      </c>
      <c r="BO501" s="55">
        <v>0</v>
      </c>
      <c r="BP501" s="56">
        <v>0</v>
      </c>
      <c r="BQ501" s="55">
        <v>0</v>
      </c>
      <c r="BR501" s="56">
        <v>0</v>
      </c>
      <c r="BS501" s="55">
        <v>0</v>
      </c>
      <c r="BT501" s="56">
        <v>0</v>
      </c>
      <c r="BU501" s="55">
        <v>0</v>
      </c>
      <c r="BV501" s="56">
        <v>0</v>
      </c>
      <c r="BW501" s="55">
        <v>0</v>
      </c>
      <c r="BX501" s="56">
        <v>0</v>
      </c>
      <c r="BY501" s="55">
        <v>0</v>
      </c>
      <c r="BZ501" s="56">
        <v>0</v>
      </c>
      <c r="CA501" s="57">
        <v>0</v>
      </c>
      <c r="CB501" s="3"/>
      <c r="CC501" s="32"/>
      <c r="CD501" s="3"/>
      <c r="CE501" s="33"/>
      <c r="CF501" s="3"/>
      <c r="CG501" s="54">
        <v>0</v>
      </c>
      <c r="CH501" s="55">
        <v>0</v>
      </c>
      <c r="CI501" s="56">
        <v>0</v>
      </c>
      <c r="CJ501" s="55">
        <v>0</v>
      </c>
      <c r="CK501" s="56">
        <v>0</v>
      </c>
      <c r="CL501" s="55">
        <v>0</v>
      </c>
      <c r="CM501" s="56">
        <v>0</v>
      </c>
      <c r="CN501" s="55">
        <v>0</v>
      </c>
      <c r="CO501" s="56">
        <v>0</v>
      </c>
      <c r="CP501" s="55">
        <v>0</v>
      </c>
      <c r="CQ501" s="56">
        <v>0</v>
      </c>
      <c r="CR501" s="55">
        <v>0</v>
      </c>
      <c r="CS501" s="56">
        <v>0</v>
      </c>
      <c r="CT501" s="55">
        <v>0</v>
      </c>
      <c r="CU501" s="56">
        <v>0</v>
      </c>
      <c r="CV501" s="55">
        <v>0</v>
      </c>
      <c r="CW501" s="56">
        <v>0</v>
      </c>
      <c r="CX501" s="55">
        <v>0</v>
      </c>
      <c r="CY501" s="56">
        <v>0</v>
      </c>
      <c r="CZ501" s="55">
        <v>0</v>
      </c>
      <c r="DA501" s="56">
        <v>0</v>
      </c>
      <c r="DB501" s="55">
        <v>0</v>
      </c>
      <c r="DC501" s="56">
        <v>0</v>
      </c>
      <c r="DD501" s="55">
        <v>0</v>
      </c>
      <c r="DE501" s="56">
        <v>0</v>
      </c>
      <c r="DF501" s="55">
        <v>0</v>
      </c>
      <c r="DG501" s="56">
        <v>0</v>
      </c>
      <c r="DH501" s="55">
        <v>0</v>
      </c>
      <c r="DI501" s="56">
        <v>0</v>
      </c>
      <c r="DJ501" s="55">
        <v>0</v>
      </c>
      <c r="DK501" s="56">
        <v>0</v>
      </c>
      <c r="DL501" s="55">
        <v>0</v>
      </c>
      <c r="DM501" s="56">
        <v>0</v>
      </c>
      <c r="DN501" s="55">
        <v>0</v>
      </c>
      <c r="DO501" s="56">
        <v>0</v>
      </c>
      <c r="DP501" s="57">
        <v>0</v>
      </c>
      <c r="DQ501" s="3"/>
      <c r="DR501" s="34"/>
      <c r="DS501" s="3"/>
      <c r="DT501" s="54">
        <v>0</v>
      </c>
      <c r="DU501" s="55">
        <v>0</v>
      </c>
      <c r="DV501" s="56">
        <v>0</v>
      </c>
      <c r="DW501" s="55">
        <v>0</v>
      </c>
      <c r="DX501" s="56">
        <v>0</v>
      </c>
      <c r="DY501" s="55">
        <v>0</v>
      </c>
      <c r="DZ501" s="56">
        <v>0</v>
      </c>
      <c r="EA501" s="55">
        <v>0</v>
      </c>
      <c r="EB501" s="56">
        <v>0</v>
      </c>
      <c r="EC501" s="55">
        <v>0</v>
      </c>
      <c r="ED501" s="56">
        <v>0</v>
      </c>
      <c r="EE501" s="55">
        <v>0</v>
      </c>
      <c r="EF501" s="56">
        <v>0</v>
      </c>
      <c r="EG501" s="55">
        <v>0</v>
      </c>
      <c r="EH501" s="56">
        <v>0</v>
      </c>
      <c r="EI501" s="55">
        <v>0</v>
      </c>
      <c r="EJ501" s="56">
        <v>0</v>
      </c>
      <c r="EK501" s="55">
        <v>0</v>
      </c>
      <c r="EL501" s="56">
        <v>0</v>
      </c>
      <c r="EM501" s="55">
        <v>0</v>
      </c>
      <c r="EN501" s="56">
        <v>0</v>
      </c>
      <c r="EO501" s="55">
        <v>0</v>
      </c>
      <c r="EP501" s="56">
        <v>0</v>
      </c>
      <c r="EQ501" s="55">
        <v>0</v>
      </c>
      <c r="ER501" s="56">
        <v>0</v>
      </c>
      <c r="ES501" s="55">
        <v>0</v>
      </c>
      <c r="ET501" s="56">
        <v>0</v>
      </c>
      <c r="EU501" s="55">
        <v>0</v>
      </c>
      <c r="EV501" s="56">
        <v>0</v>
      </c>
      <c r="EW501" s="55">
        <v>0</v>
      </c>
      <c r="EX501" s="56">
        <v>0</v>
      </c>
      <c r="EY501" s="55">
        <v>0</v>
      </c>
      <c r="EZ501" s="56">
        <v>0</v>
      </c>
      <c r="FA501" s="55">
        <v>0</v>
      </c>
      <c r="FB501" s="56">
        <v>0</v>
      </c>
      <c r="FC501" s="57">
        <v>0</v>
      </c>
      <c r="FD501" s="3"/>
      <c r="FE501" s="35"/>
      <c r="FF501" s="3"/>
      <c r="FG501" s="36"/>
      <c r="FI501" s="58" t="b">
        <v>1</v>
      </c>
    </row>
    <row r="502" spans="2:165" hidden="1" outlineLevel="1">
      <c r="B502" s="45">
        <v>480</v>
      </c>
      <c r="C502" s="46" t="s">
        <v>85</v>
      </c>
      <c r="E502" s="47">
        <v>0</v>
      </c>
      <c r="F502" s="48">
        <v>0</v>
      </c>
      <c r="G502" s="49">
        <v>0</v>
      </c>
      <c r="H502" s="48">
        <v>0</v>
      </c>
      <c r="I502" s="49">
        <v>0</v>
      </c>
      <c r="J502" s="48">
        <v>0</v>
      </c>
      <c r="K502" s="49">
        <v>0</v>
      </c>
      <c r="L502" s="48">
        <v>0</v>
      </c>
      <c r="M502" s="49">
        <v>0</v>
      </c>
      <c r="N502" s="48">
        <v>0</v>
      </c>
      <c r="O502" s="49">
        <v>0</v>
      </c>
      <c r="P502" s="48">
        <v>0</v>
      </c>
      <c r="Q502" s="49">
        <v>0</v>
      </c>
      <c r="R502" s="48">
        <v>0</v>
      </c>
      <c r="S502" s="49">
        <v>0</v>
      </c>
      <c r="T502" s="48">
        <v>0</v>
      </c>
      <c r="U502" s="49">
        <v>0</v>
      </c>
      <c r="V502" s="48">
        <v>0</v>
      </c>
      <c r="W502" s="49">
        <v>0</v>
      </c>
      <c r="X502" s="48">
        <v>0</v>
      </c>
      <c r="Y502" s="49">
        <v>0</v>
      </c>
      <c r="Z502" s="48">
        <v>0</v>
      </c>
      <c r="AA502" s="49">
        <v>0</v>
      </c>
      <c r="AB502" s="48">
        <v>0</v>
      </c>
      <c r="AC502" s="49">
        <v>0</v>
      </c>
      <c r="AD502" s="48">
        <v>0</v>
      </c>
      <c r="AE502" s="49">
        <v>0</v>
      </c>
      <c r="AF502" s="48">
        <v>0</v>
      </c>
      <c r="AG502" s="49">
        <v>0</v>
      </c>
      <c r="AH502" s="48">
        <v>0</v>
      </c>
      <c r="AI502" s="49">
        <v>0</v>
      </c>
      <c r="AJ502" s="48">
        <v>0</v>
      </c>
      <c r="AK502" s="49">
        <v>0</v>
      </c>
      <c r="AL502" s="48">
        <v>0</v>
      </c>
      <c r="AM502" s="49">
        <v>0</v>
      </c>
      <c r="AN502" s="50">
        <v>0</v>
      </c>
      <c r="AO502" s="3"/>
      <c r="AP502" s="21"/>
      <c r="AQ502" s="3"/>
      <c r="AR502" s="47">
        <v>0</v>
      </c>
      <c r="AS502" s="48">
        <v>0</v>
      </c>
      <c r="AT502" s="49">
        <v>0</v>
      </c>
      <c r="AU502" s="48">
        <v>0</v>
      </c>
      <c r="AV502" s="49">
        <v>0</v>
      </c>
      <c r="AW502" s="48">
        <v>0</v>
      </c>
      <c r="AX502" s="49">
        <v>0</v>
      </c>
      <c r="AY502" s="48">
        <v>0</v>
      </c>
      <c r="AZ502" s="49">
        <v>0</v>
      </c>
      <c r="BA502" s="48">
        <v>0</v>
      </c>
      <c r="BB502" s="49">
        <v>0</v>
      </c>
      <c r="BC502" s="48">
        <v>0</v>
      </c>
      <c r="BD502" s="49">
        <v>0</v>
      </c>
      <c r="BE502" s="48">
        <v>0</v>
      </c>
      <c r="BF502" s="49">
        <v>0</v>
      </c>
      <c r="BG502" s="48">
        <v>0</v>
      </c>
      <c r="BH502" s="49">
        <v>0</v>
      </c>
      <c r="BI502" s="48">
        <v>0</v>
      </c>
      <c r="BJ502" s="49">
        <v>0</v>
      </c>
      <c r="BK502" s="48">
        <v>0</v>
      </c>
      <c r="BL502" s="49">
        <v>0</v>
      </c>
      <c r="BM502" s="48">
        <v>0</v>
      </c>
      <c r="BN502" s="49">
        <v>0</v>
      </c>
      <c r="BO502" s="48">
        <v>0</v>
      </c>
      <c r="BP502" s="49">
        <v>0</v>
      </c>
      <c r="BQ502" s="48">
        <v>0</v>
      </c>
      <c r="BR502" s="49">
        <v>0</v>
      </c>
      <c r="BS502" s="48">
        <v>0</v>
      </c>
      <c r="BT502" s="49">
        <v>0</v>
      </c>
      <c r="BU502" s="48">
        <v>0</v>
      </c>
      <c r="BV502" s="49">
        <v>0</v>
      </c>
      <c r="BW502" s="48">
        <v>0</v>
      </c>
      <c r="BX502" s="49">
        <v>0</v>
      </c>
      <c r="BY502" s="48">
        <v>0</v>
      </c>
      <c r="BZ502" s="49">
        <v>0</v>
      </c>
      <c r="CA502" s="50">
        <v>0</v>
      </c>
      <c r="CB502" s="3"/>
      <c r="CC502" s="32"/>
      <c r="CD502" s="3"/>
      <c r="CE502" s="33"/>
      <c r="CF502" s="3"/>
      <c r="CG502" s="47">
        <v>0</v>
      </c>
      <c r="CH502" s="48">
        <v>0</v>
      </c>
      <c r="CI502" s="49">
        <v>0</v>
      </c>
      <c r="CJ502" s="48">
        <v>0</v>
      </c>
      <c r="CK502" s="49">
        <v>0</v>
      </c>
      <c r="CL502" s="48">
        <v>0</v>
      </c>
      <c r="CM502" s="49">
        <v>0</v>
      </c>
      <c r="CN502" s="48">
        <v>0</v>
      </c>
      <c r="CO502" s="49">
        <v>0</v>
      </c>
      <c r="CP502" s="48">
        <v>0</v>
      </c>
      <c r="CQ502" s="49">
        <v>0</v>
      </c>
      <c r="CR502" s="48">
        <v>0</v>
      </c>
      <c r="CS502" s="49">
        <v>0</v>
      </c>
      <c r="CT502" s="48">
        <v>0</v>
      </c>
      <c r="CU502" s="49">
        <v>0</v>
      </c>
      <c r="CV502" s="48">
        <v>0</v>
      </c>
      <c r="CW502" s="49">
        <v>0</v>
      </c>
      <c r="CX502" s="48">
        <v>0</v>
      </c>
      <c r="CY502" s="49">
        <v>0</v>
      </c>
      <c r="CZ502" s="48">
        <v>0</v>
      </c>
      <c r="DA502" s="49">
        <v>0</v>
      </c>
      <c r="DB502" s="48">
        <v>0</v>
      </c>
      <c r="DC502" s="49">
        <v>0</v>
      </c>
      <c r="DD502" s="48">
        <v>0</v>
      </c>
      <c r="DE502" s="49">
        <v>0</v>
      </c>
      <c r="DF502" s="48">
        <v>0</v>
      </c>
      <c r="DG502" s="49">
        <v>0</v>
      </c>
      <c r="DH502" s="48">
        <v>0</v>
      </c>
      <c r="DI502" s="49">
        <v>0</v>
      </c>
      <c r="DJ502" s="48">
        <v>0</v>
      </c>
      <c r="DK502" s="49">
        <v>0</v>
      </c>
      <c r="DL502" s="48">
        <v>0</v>
      </c>
      <c r="DM502" s="49">
        <v>0</v>
      </c>
      <c r="DN502" s="48">
        <v>0</v>
      </c>
      <c r="DO502" s="49">
        <v>0</v>
      </c>
      <c r="DP502" s="50">
        <v>0</v>
      </c>
      <c r="DQ502" s="3"/>
      <c r="DR502" s="34"/>
      <c r="DS502" s="3"/>
      <c r="DT502" s="47">
        <v>0</v>
      </c>
      <c r="DU502" s="48">
        <v>0</v>
      </c>
      <c r="DV502" s="49">
        <v>0</v>
      </c>
      <c r="DW502" s="48">
        <v>0</v>
      </c>
      <c r="DX502" s="49">
        <v>0</v>
      </c>
      <c r="DY502" s="48">
        <v>0</v>
      </c>
      <c r="DZ502" s="49">
        <v>0</v>
      </c>
      <c r="EA502" s="48">
        <v>0</v>
      </c>
      <c r="EB502" s="49">
        <v>0</v>
      </c>
      <c r="EC502" s="48">
        <v>0</v>
      </c>
      <c r="ED502" s="49">
        <v>0</v>
      </c>
      <c r="EE502" s="48">
        <v>0</v>
      </c>
      <c r="EF502" s="49">
        <v>0</v>
      </c>
      <c r="EG502" s="48">
        <v>0</v>
      </c>
      <c r="EH502" s="49">
        <v>0</v>
      </c>
      <c r="EI502" s="48">
        <v>0</v>
      </c>
      <c r="EJ502" s="49">
        <v>0</v>
      </c>
      <c r="EK502" s="48">
        <v>0</v>
      </c>
      <c r="EL502" s="49">
        <v>0</v>
      </c>
      <c r="EM502" s="48">
        <v>0</v>
      </c>
      <c r="EN502" s="49">
        <v>0</v>
      </c>
      <c r="EO502" s="48">
        <v>0</v>
      </c>
      <c r="EP502" s="49">
        <v>0</v>
      </c>
      <c r="EQ502" s="48">
        <v>0</v>
      </c>
      <c r="ER502" s="49">
        <v>0</v>
      </c>
      <c r="ES502" s="48">
        <v>0</v>
      </c>
      <c r="ET502" s="49">
        <v>0</v>
      </c>
      <c r="EU502" s="48">
        <v>0</v>
      </c>
      <c r="EV502" s="49">
        <v>0</v>
      </c>
      <c r="EW502" s="48">
        <v>0</v>
      </c>
      <c r="EX502" s="49">
        <v>0</v>
      </c>
      <c r="EY502" s="48">
        <v>0</v>
      </c>
      <c r="EZ502" s="49">
        <v>0</v>
      </c>
      <c r="FA502" s="48">
        <v>0</v>
      </c>
      <c r="FB502" s="49">
        <v>0</v>
      </c>
      <c r="FC502" s="50">
        <v>0</v>
      </c>
      <c r="FD502" s="3"/>
      <c r="FE502" s="35"/>
      <c r="FF502" s="3"/>
      <c r="FG502" s="36"/>
      <c r="FI502" s="51" t="b">
        <v>1</v>
      </c>
    </row>
    <row r="503" spans="2:165" hidden="1" outlineLevel="1">
      <c r="B503" s="59">
        <v>481</v>
      </c>
      <c r="C503" s="85" t="s">
        <v>86</v>
      </c>
      <c r="E503" s="61">
        <v>0</v>
      </c>
      <c r="F503" s="62">
        <v>0</v>
      </c>
      <c r="G503" s="63">
        <v>0</v>
      </c>
      <c r="H503" s="62">
        <v>0</v>
      </c>
      <c r="I503" s="63">
        <v>0</v>
      </c>
      <c r="J503" s="62">
        <v>0</v>
      </c>
      <c r="K503" s="63">
        <v>0</v>
      </c>
      <c r="L503" s="62">
        <v>0</v>
      </c>
      <c r="M503" s="63">
        <v>0</v>
      </c>
      <c r="N503" s="62">
        <v>0</v>
      </c>
      <c r="O503" s="63">
        <v>0</v>
      </c>
      <c r="P503" s="62">
        <v>0</v>
      </c>
      <c r="Q503" s="63">
        <v>0</v>
      </c>
      <c r="R503" s="62">
        <v>0</v>
      </c>
      <c r="S503" s="63">
        <v>0</v>
      </c>
      <c r="T503" s="62">
        <v>0</v>
      </c>
      <c r="U503" s="63">
        <v>0</v>
      </c>
      <c r="V503" s="62">
        <v>0</v>
      </c>
      <c r="W503" s="63">
        <v>0</v>
      </c>
      <c r="X503" s="62">
        <v>0</v>
      </c>
      <c r="Y503" s="63">
        <v>0</v>
      </c>
      <c r="Z503" s="62">
        <v>0</v>
      </c>
      <c r="AA503" s="63">
        <v>0</v>
      </c>
      <c r="AB503" s="62">
        <v>0</v>
      </c>
      <c r="AC503" s="63">
        <v>0</v>
      </c>
      <c r="AD503" s="62">
        <v>0</v>
      </c>
      <c r="AE503" s="63">
        <v>0</v>
      </c>
      <c r="AF503" s="62">
        <v>0</v>
      </c>
      <c r="AG503" s="63">
        <v>0</v>
      </c>
      <c r="AH503" s="62">
        <v>0</v>
      </c>
      <c r="AI503" s="63">
        <v>0</v>
      </c>
      <c r="AJ503" s="62">
        <v>0</v>
      </c>
      <c r="AK503" s="63">
        <v>0</v>
      </c>
      <c r="AL503" s="62">
        <v>0</v>
      </c>
      <c r="AM503" s="63">
        <v>0</v>
      </c>
      <c r="AN503" s="64">
        <v>0</v>
      </c>
      <c r="AO503" s="3"/>
      <c r="AP503" s="21"/>
      <c r="AQ503" s="3"/>
      <c r="AR503" s="61">
        <v>0</v>
      </c>
      <c r="AS503" s="62">
        <v>0</v>
      </c>
      <c r="AT503" s="63">
        <v>0</v>
      </c>
      <c r="AU503" s="62">
        <v>0</v>
      </c>
      <c r="AV503" s="63">
        <v>0</v>
      </c>
      <c r="AW503" s="62">
        <v>0</v>
      </c>
      <c r="AX503" s="63">
        <v>0</v>
      </c>
      <c r="AY503" s="62">
        <v>0</v>
      </c>
      <c r="AZ503" s="63">
        <v>0</v>
      </c>
      <c r="BA503" s="62">
        <v>0</v>
      </c>
      <c r="BB503" s="63">
        <v>0</v>
      </c>
      <c r="BC503" s="62">
        <v>0</v>
      </c>
      <c r="BD503" s="63">
        <v>0</v>
      </c>
      <c r="BE503" s="62">
        <v>0</v>
      </c>
      <c r="BF503" s="63">
        <v>0</v>
      </c>
      <c r="BG503" s="62">
        <v>0</v>
      </c>
      <c r="BH503" s="63">
        <v>0</v>
      </c>
      <c r="BI503" s="62">
        <v>0</v>
      </c>
      <c r="BJ503" s="63">
        <v>0</v>
      </c>
      <c r="BK503" s="62">
        <v>0</v>
      </c>
      <c r="BL503" s="63">
        <v>0</v>
      </c>
      <c r="BM503" s="62">
        <v>0</v>
      </c>
      <c r="BN503" s="63">
        <v>0</v>
      </c>
      <c r="BO503" s="62">
        <v>0</v>
      </c>
      <c r="BP503" s="63">
        <v>0</v>
      </c>
      <c r="BQ503" s="62">
        <v>0</v>
      </c>
      <c r="BR503" s="63">
        <v>0</v>
      </c>
      <c r="BS503" s="62">
        <v>0</v>
      </c>
      <c r="BT503" s="63">
        <v>0</v>
      </c>
      <c r="BU503" s="62">
        <v>0</v>
      </c>
      <c r="BV503" s="63">
        <v>0</v>
      </c>
      <c r="BW503" s="62">
        <v>0</v>
      </c>
      <c r="BX503" s="63">
        <v>0</v>
      </c>
      <c r="BY503" s="62">
        <v>0</v>
      </c>
      <c r="BZ503" s="63">
        <v>0</v>
      </c>
      <c r="CA503" s="64">
        <v>0</v>
      </c>
      <c r="CB503" s="3"/>
      <c r="CC503" s="32"/>
      <c r="CD503" s="3"/>
      <c r="CE503" s="33"/>
      <c r="CF503" s="3"/>
      <c r="CG503" s="61">
        <v>0</v>
      </c>
      <c r="CH503" s="62">
        <v>0</v>
      </c>
      <c r="CI503" s="63">
        <v>0</v>
      </c>
      <c r="CJ503" s="62">
        <v>0</v>
      </c>
      <c r="CK503" s="63">
        <v>0</v>
      </c>
      <c r="CL503" s="62">
        <v>0</v>
      </c>
      <c r="CM503" s="63">
        <v>0</v>
      </c>
      <c r="CN503" s="62">
        <v>0</v>
      </c>
      <c r="CO503" s="63">
        <v>0</v>
      </c>
      <c r="CP503" s="62">
        <v>0</v>
      </c>
      <c r="CQ503" s="63">
        <v>0</v>
      </c>
      <c r="CR503" s="62">
        <v>0</v>
      </c>
      <c r="CS503" s="63">
        <v>0</v>
      </c>
      <c r="CT503" s="62">
        <v>0</v>
      </c>
      <c r="CU503" s="63">
        <v>0</v>
      </c>
      <c r="CV503" s="62">
        <v>0</v>
      </c>
      <c r="CW503" s="63">
        <v>0</v>
      </c>
      <c r="CX503" s="62">
        <v>0</v>
      </c>
      <c r="CY503" s="63">
        <v>0</v>
      </c>
      <c r="CZ503" s="62">
        <v>0</v>
      </c>
      <c r="DA503" s="63">
        <v>0</v>
      </c>
      <c r="DB503" s="62">
        <v>0</v>
      </c>
      <c r="DC503" s="63">
        <v>0</v>
      </c>
      <c r="DD503" s="62">
        <v>0</v>
      </c>
      <c r="DE503" s="63">
        <v>0</v>
      </c>
      <c r="DF503" s="62">
        <v>0</v>
      </c>
      <c r="DG503" s="63">
        <v>0</v>
      </c>
      <c r="DH503" s="62">
        <v>0</v>
      </c>
      <c r="DI503" s="63">
        <v>0</v>
      </c>
      <c r="DJ503" s="62">
        <v>0</v>
      </c>
      <c r="DK503" s="63">
        <v>0</v>
      </c>
      <c r="DL503" s="62">
        <v>0</v>
      </c>
      <c r="DM503" s="63">
        <v>0</v>
      </c>
      <c r="DN503" s="62">
        <v>0</v>
      </c>
      <c r="DO503" s="63">
        <v>0</v>
      </c>
      <c r="DP503" s="64">
        <v>0</v>
      </c>
      <c r="DQ503" s="3"/>
      <c r="DR503" s="34"/>
      <c r="DS503" s="3"/>
      <c r="DT503" s="61">
        <v>0</v>
      </c>
      <c r="DU503" s="62">
        <v>0</v>
      </c>
      <c r="DV503" s="63">
        <v>0</v>
      </c>
      <c r="DW503" s="62">
        <v>0</v>
      </c>
      <c r="DX503" s="63">
        <v>0</v>
      </c>
      <c r="DY503" s="62">
        <v>0</v>
      </c>
      <c r="DZ503" s="63">
        <v>0</v>
      </c>
      <c r="EA503" s="62">
        <v>0</v>
      </c>
      <c r="EB503" s="63">
        <v>0</v>
      </c>
      <c r="EC503" s="62">
        <v>0</v>
      </c>
      <c r="ED503" s="63">
        <v>0</v>
      </c>
      <c r="EE503" s="62">
        <v>0</v>
      </c>
      <c r="EF503" s="63">
        <v>0</v>
      </c>
      <c r="EG503" s="62">
        <v>0</v>
      </c>
      <c r="EH503" s="63">
        <v>0</v>
      </c>
      <c r="EI503" s="62">
        <v>0</v>
      </c>
      <c r="EJ503" s="63">
        <v>0</v>
      </c>
      <c r="EK503" s="62">
        <v>0</v>
      </c>
      <c r="EL503" s="63">
        <v>0</v>
      </c>
      <c r="EM503" s="62">
        <v>0</v>
      </c>
      <c r="EN503" s="63">
        <v>0</v>
      </c>
      <c r="EO503" s="62">
        <v>0</v>
      </c>
      <c r="EP503" s="63">
        <v>0</v>
      </c>
      <c r="EQ503" s="62">
        <v>0</v>
      </c>
      <c r="ER503" s="63">
        <v>0</v>
      </c>
      <c r="ES503" s="62">
        <v>0</v>
      </c>
      <c r="ET503" s="63">
        <v>0</v>
      </c>
      <c r="EU503" s="62">
        <v>0</v>
      </c>
      <c r="EV503" s="63">
        <v>0</v>
      </c>
      <c r="EW503" s="62">
        <v>0</v>
      </c>
      <c r="EX503" s="63">
        <v>0</v>
      </c>
      <c r="EY503" s="62">
        <v>0</v>
      </c>
      <c r="EZ503" s="63">
        <v>0</v>
      </c>
      <c r="FA503" s="62">
        <v>0</v>
      </c>
      <c r="FB503" s="63">
        <v>0</v>
      </c>
      <c r="FC503" s="64">
        <v>0</v>
      </c>
      <c r="FD503" s="3"/>
      <c r="FE503" s="35"/>
      <c r="FF503" s="3"/>
      <c r="FG503" s="36"/>
      <c r="FI503" s="65" t="b">
        <v>1</v>
      </c>
    </row>
    <row r="504" spans="2:165" hidden="1" outlineLevel="1">
      <c r="B504" s="66">
        <v>482</v>
      </c>
      <c r="C504" s="67" t="s">
        <v>87</v>
      </c>
      <c r="E504" s="68">
        <v>0</v>
      </c>
      <c r="F504" s="69">
        <v>0</v>
      </c>
      <c r="G504" s="70">
        <v>0</v>
      </c>
      <c r="H504" s="69">
        <v>0</v>
      </c>
      <c r="I504" s="70">
        <v>0</v>
      </c>
      <c r="J504" s="69">
        <v>0</v>
      </c>
      <c r="K504" s="70">
        <v>0</v>
      </c>
      <c r="L504" s="69">
        <v>0</v>
      </c>
      <c r="M504" s="70">
        <v>0</v>
      </c>
      <c r="N504" s="69">
        <v>0</v>
      </c>
      <c r="O504" s="70">
        <v>0</v>
      </c>
      <c r="P504" s="69">
        <v>0</v>
      </c>
      <c r="Q504" s="70">
        <v>0</v>
      </c>
      <c r="R504" s="69">
        <v>0</v>
      </c>
      <c r="S504" s="70">
        <v>0</v>
      </c>
      <c r="T504" s="69">
        <v>0</v>
      </c>
      <c r="U504" s="70">
        <v>0</v>
      </c>
      <c r="V504" s="69">
        <v>0</v>
      </c>
      <c r="W504" s="70">
        <v>0</v>
      </c>
      <c r="X504" s="69">
        <v>0</v>
      </c>
      <c r="Y504" s="70">
        <v>0</v>
      </c>
      <c r="Z504" s="69">
        <v>0</v>
      </c>
      <c r="AA504" s="70">
        <v>0</v>
      </c>
      <c r="AB504" s="69">
        <v>0</v>
      </c>
      <c r="AC504" s="70">
        <v>0</v>
      </c>
      <c r="AD504" s="69">
        <v>0</v>
      </c>
      <c r="AE504" s="70">
        <v>0</v>
      </c>
      <c r="AF504" s="69">
        <v>0</v>
      </c>
      <c r="AG504" s="70">
        <v>0</v>
      </c>
      <c r="AH504" s="69">
        <v>0</v>
      </c>
      <c r="AI504" s="70">
        <v>0</v>
      </c>
      <c r="AJ504" s="69">
        <v>0</v>
      </c>
      <c r="AK504" s="70">
        <v>0</v>
      </c>
      <c r="AL504" s="69">
        <v>0</v>
      </c>
      <c r="AM504" s="70">
        <v>0</v>
      </c>
      <c r="AN504" s="71">
        <v>0</v>
      </c>
      <c r="AO504" s="3"/>
      <c r="AP504" s="21"/>
      <c r="AQ504" s="3"/>
      <c r="AR504" s="68">
        <v>0</v>
      </c>
      <c r="AS504" s="69">
        <v>0</v>
      </c>
      <c r="AT504" s="70">
        <v>0</v>
      </c>
      <c r="AU504" s="69">
        <v>0</v>
      </c>
      <c r="AV504" s="70">
        <v>0</v>
      </c>
      <c r="AW504" s="69">
        <v>0</v>
      </c>
      <c r="AX504" s="70">
        <v>0</v>
      </c>
      <c r="AY504" s="69">
        <v>0</v>
      </c>
      <c r="AZ504" s="70">
        <v>0</v>
      </c>
      <c r="BA504" s="69">
        <v>0</v>
      </c>
      <c r="BB504" s="70">
        <v>0</v>
      </c>
      <c r="BC504" s="69">
        <v>0</v>
      </c>
      <c r="BD504" s="70">
        <v>0</v>
      </c>
      <c r="BE504" s="69">
        <v>0</v>
      </c>
      <c r="BF504" s="70">
        <v>0</v>
      </c>
      <c r="BG504" s="69">
        <v>0</v>
      </c>
      <c r="BH504" s="70">
        <v>0</v>
      </c>
      <c r="BI504" s="69">
        <v>0</v>
      </c>
      <c r="BJ504" s="70">
        <v>0</v>
      </c>
      <c r="BK504" s="69">
        <v>0</v>
      </c>
      <c r="BL504" s="70">
        <v>0</v>
      </c>
      <c r="BM504" s="69">
        <v>0</v>
      </c>
      <c r="BN504" s="70">
        <v>0</v>
      </c>
      <c r="BO504" s="69">
        <v>0</v>
      </c>
      <c r="BP504" s="70">
        <v>0</v>
      </c>
      <c r="BQ504" s="69">
        <v>0</v>
      </c>
      <c r="BR504" s="70">
        <v>0</v>
      </c>
      <c r="BS504" s="69">
        <v>0</v>
      </c>
      <c r="BT504" s="70">
        <v>0</v>
      </c>
      <c r="BU504" s="69">
        <v>0</v>
      </c>
      <c r="BV504" s="70">
        <v>0</v>
      </c>
      <c r="BW504" s="69">
        <v>0</v>
      </c>
      <c r="BX504" s="70">
        <v>0</v>
      </c>
      <c r="BY504" s="69">
        <v>0</v>
      </c>
      <c r="BZ504" s="70">
        <v>0</v>
      </c>
      <c r="CA504" s="71">
        <v>0</v>
      </c>
      <c r="CB504" s="3"/>
      <c r="CC504" s="32"/>
      <c r="CD504" s="3"/>
      <c r="CE504" s="33"/>
      <c r="CF504" s="3"/>
      <c r="CG504" s="68">
        <v>0</v>
      </c>
      <c r="CH504" s="69">
        <v>0</v>
      </c>
      <c r="CI504" s="70">
        <v>0</v>
      </c>
      <c r="CJ504" s="69">
        <v>0</v>
      </c>
      <c r="CK504" s="70">
        <v>0</v>
      </c>
      <c r="CL504" s="69">
        <v>0</v>
      </c>
      <c r="CM504" s="70">
        <v>0</v>
      </c>
      <c r="CN504" s="69">
        <v>0</v>
      </c>
      <c r="CO504" s="70">
        <v>0</v>
      </c>
      <c r="CP504" s="69">
        <v>0</v>
      </c>
      <c r="CQ504" s="70">
        <v>0</v>
      </c>
      <c r="CR504" s="69">
        <v>0</v>
      </c>
      <c r="CS504" s="70">
        <v>0</v>
      </c>
      <c r="CT504" s="69">
        <v>0</v>
      </c>
      <c r="CU504" s="70">
        <v>0</v>
      </c>
      <c r="CV504" s="69">
        <v>0</v>
      </c>
      <c r="CW504" s="70">
        <v>0</v>
      </c>
      <c r="CX504" s="69">
        <v>0</v>
      </c>
      <c r="CY504" s="70">
        <v>0</v>
      </c>
      <c r="CZ504" s="69">
        <v>0</v>
      </c>
      <c r="DA504" s="70">
        <v>0</v>
      </c>
      <c r="DB504" s="69">
        <v>0</v>
      </c>
      <c r="DC504" s="70">
        <v>0</v>
      </c>
      <c r="DD504" s="69">
        <v>0</v>
      </c>
      <c r="DE504" s="70">
        <v>0</v>
      </c>
      <c r="DF504" s="69">
        <v>0</v>
      </c>
      <c r="DG504" s="70">
        <v>0</v>
      </c>
      <c r="DH504" s="69">
        <v>0</v>
      </c>
      <c r="DI504" s="70">
        <v>0</v>
      </c>
      <c r="DJ504" s="69">
        <v>0</v>
      </c>
      <c r="DK504" s="70">
        <v>0</v>
      </c>
      <c r="DL504" s="69">
        <v>0</v>
      </c>
      <c r="DM504" s="70">
        <v>0</v>
      </c>
      <c r="DN504" s="69">
        <v>0</v>
      </c>
      <c r="DO504" s="70">
        <v>0</v>
      </c>
      <c r="DP504" s="71">
        <v>0</v>
      </c>
      <c r="DQ504" s="3"/>
      <c r="DR504" s="34"/>
      <c r="DS504" s="3"/>
      <c r="DT504" s="68">
        <v>0</v>
      </c>
      <c r="DU504" s="69">
        <v>0</v>
      </c>
      <c r="DV504" s="70">
        <v>0</v>
      </c>
      <c r="DW504" s="69">
        <v>0</v>
      </c>
      <c r="DX504" s="70">
        <v>0</v>
      </c>
      <c r="DY504" s="69">
        <v>0</v>
      </c>
      <c r="DZ504" s="70">
        <v>0</v>
      </c>
      <c r="EA504" s="69">
        <v>0</v>
      </c>
      <c r="EB504" s="70">
        <v>0</v>
      </c>
      <c r="EC504" s="69">
        <v>0</v>
      </c>
      <c r="ED504" s="70">
        <v>0</v>
      </c>
      <c r="EE504" s="69">
        <v>0</v>
      </c>
      <c r="EF504" s="70">
        <v>0</v>
      </c>
      <c r="EG504" s="69">
        <v>0</v>
      </c>
      <c r="EH504" s="70">
        <v>0</v>
      </c>
      <c r="EI504" s="69">
        <v>0</v>
      </c>
      <c r="EJ504" s="70">
        <v>0</v>
      </c>
      <c r="EK504" s="69">
        <v>0</v>
      </c>
      <c r="EL504" s="70">
        <v>0</v>
      </c>
      <c r="EM504" s="69">
        <v>0</v>
      </c>
      <c r="EN504" s="70">
        <v>0</v>
      </c>
      <c r="EO504" s="69">
        <v>0</v>
      </c>
      <c r="EP504" s="70">
        <v>0</v>
      </c>
      <c r="EQ504" s="69">
        <v>0</v>
      </c>
      <c r="ER504" s="70">
        <v>0</v>
      </c>
      <c r="ES504" s="69">
        <v>0</v>
      </c>
      <c r="ET504" s="70">
        <v>0</v>
      </c>
      <c r="EU504" s="69">
        <v>0</v>
      </c>
      <c r="EV504" s="70">
        <v>0</v>
      </c>
      <c r="EW504" s="69">
        <v>0</v>
      </c>
      <c r="EX504" s="70">
        <v>0</v>
      </c>
      <c r="EY504" s="69">
        <v>0</v>
      </c>
      <c r="EZ504" s="70">
        <v>0</v>
      </c>
      <c r="FA504" s="69">
        <v>0</v>
      </c>
      <c r="FB504" s="70">
        <v>0</v>
      </c>
      <c r="FC504" s="71">
        <v>0</v>
      </c>
      <c r="FD504" s="3"/>
      <c r="FE504" s="35"/>
      <c r="FF504" s="3"/>
      <c r="FG504" s="36"/>
      <c r="FI504" s="72" t="b">
        <v>1</v>
      </c>
    </row>
    <row r="505" spans="2:165" hidden="1" outlineLevel="1">
      <c r="B505" s="52">
        <v>483</v>
      </c>
      <c r="C505" s="73" t="s">
        <v>88</v>
      </c>
      <c r="E505" s="54">
        <v>0</v>
      </c>
      <c r="F505" s="55">
        <v>0</v>
      </c>
      <c r="G505" s="56">
        <v>0</v>
      </c>
      <c r="H505" s="55">
        <v>0</v>
      </c>
      <c r="I505" s="56">
        <v>0</v>
      </c>
      <c r="J505" s="55">
        <v>0</v>
      </c>
      <c r="K505" s="56">
        <v>0</v>
      </c>
      <c r="L505" s="55">
        <v>0</v>
      </c>
      <c r="M505" s="56">
        <v>0</v>
      </c>
      <c r="N505" s="55">
        <v>0</v>
      </c>
      <c r="O505" s="56">
        <v>0</v>
      </c>
      <c r="P505" s="55">
        <v>0</v>
      </c>
      <c r="Q505" s="56">
        <v>0</v>
      </c>
      <c r="R505" s="55">
        <v>0</v>
      </c>
      <c r="S505" s="56">
        <v>0</v>
      </c>
      <c r="T505" s="55">
        <v>0</v>
      </c>
      <c r="U505" s="56">
        <v>0</v>
      </c>
      <c r="V505" s="55">
        <v>0</v>
      </c>
      <c r="W505" s="56">
        <v>0</v>
      </c>
      <c r="X505" s="55">
        <v>0</v>
      </c>
      <c r="Y505" s="56">
        <v>0</v>
      </c>
      <c r="Z505" s="55">
        <v>0</v>
      </c>
      <c r="AA505" s="56">
        <v>0</v>
      </c>
      <c r="AB505" s="55">
        <v>0</v>
      </c>
      <c r="AC505" s="56">
        <v>0</v>
      </c>
      <c r="AD505" s="55">
        <v>0</v>
      </c>
      <c r="AE505" s="56">
        <v>0</v>
      </c>
      <c r="AF505" s="55">
        <v>0</v>
      </c>
      <c r="AG505" s="56">
        <v>0</v>
      </c>
      <c r="AH505" s="55">
        <v>0</v>
      </c>
      <c r="AI505" s="56">
        <v>0</v>
      </c>
      <c r="AJ505" s="55">
        <v>0</v>
      </c>
      <c r="AK505" s="56">
        <v>0</v>
      </c>
      <c r="AL505" s="55">
        <v>0</v>
      </c>
      <c r="AM505" s="56">
        <v>0</v>
      </c>
      <c r="AN505" s="57">
        <v>0</v>
      </c>
      <c r="AO505" s="3"/>
      <c r="AP505" s="21"/>
      <c r="AQ505" s="3"/>
      <c r="AR505" s="54">
        <v>0</v>
      </c>
      <c r="AS505" s="55">
        <v>0</v>
      </c>
      <c r="AT505" s="56">
        <v>0</v>
      </c>
      <c r="AU505" s="55">
        <v>0</v>
      </c>
      <c r="AV505" s="56">
        <v>0</v>
      </c>
      <c r="AW505" s="55">
        <v>0</v>
      </c>
      <c r="AX505" s="56">
        <v>0</v>
      </c>
      <c r="AY505" s="55">
        <v>0</v>
      </c>
      <c r="AZ505" s="56">
        <v>0</v>
      </c>
      <c r="BA505" s="55">
        <v>0</v>
      </c>
      <c r="BB505" s="56">
        <v>0</v>
      </c>
      <c r="BC505" s="55">
        <v>0</v>
      </c>
      <c r="BD505" s="56">
        <v>0</v>
      </c>
      <c r="BE505" s="55">
        <v>0</v>
      </c>
      <c r="BF505" s="56">
        <v>0</v>
      </c>
      <c r="BG505" s="55">
        <v>0</v>
      </c>
      <c r="BH505" s="56">
        <v>0</v>
      </c>
      <c r="BI505" s="55">
        <v>0</v>
      </c>
      <c r="BJ505" s="56">
        <v>0</v>
      </c>
      <c r="BK505" s="55">
        <v>0</v>
      </c>
      <c r="BL505" s="56">
        <v>0</v>
      </c>
      <c r="BM505" s="55">
        <v>0</v>
      </c>
      <c r="BN505" s="56">
        <v>0</v>
      </c>
      <c r="BO505" s="55">
        <v>0</v>
      </c>
      <c r="BP505" s="56">
        <v>0</v>
      </c>
      <c r="BQ505" s="55">
        <v>0</v>
      </c>
      <c r="BR505" s="56">
        <v>0</v>
      </c>
      <c r="BS505" s="55">
        <v>0</v>
      </c>
      <c r="BT505" s="56">
        <v>0</v>
      </c>
      <c r="BU505" s="55">
        <v>0</v>
      </c>
      <c r="BV505" s="56">
        <v>0</v>
      </c>
      <c r="BW505" s="55">
        <v>0</v>
      </c>
      <c r="BX505" s="56">
        <v>0</v>
      </c>
      <c r="BY505" s="55">
        <v>0</v>
      </c>
      <c r="BZ505" s="56">
        <v>0</v>
      </c>
      <c r="CA505" s="57">
        <v>0</v>
      </c>
      <c r="CB505" s="3"/>
      <c r="CC505" s="32"/>
      <c r="CD505" s="3"/>
      <c r="CE505" s="33"/>
      <c r="CF505" s="3"/>
      <c r="CG505" s="54">
        <v>0</v>
      </c>
      <c r="CH505" s="55">
        <v>0</v>
      </c>
      <c r="CI505" s="56">
        <v>0</v>
      </c>
      <c r="CJ505" s="55">
        <v>0</v>
      </c>
      <c r="CK505" s="56">
        <v>0</v>
      </c>
      <c r="CL505" s="55">
        <v>0</v>
      </c>
      <c r="CM505" s="56">
        <v>0</v>
      </c>
      <c r="CN505" s="55">
        <v>0</v>
      </c>
      <c r="CO505" s="56">
        <v>0</v>
      </c>
      <c r="CP505" s="55">
        <v>0</v>
      </c>
      <c r="CQ505" s="56">
        <v>0</v>
      </c>
      <c r="CR505" s="55">
        <v>0</v>
      </c>
      <c r="CS505" s="56">
        <v>0</v>
      </c>
      <c r="CT505" s="55">
        <v>0</v>
      </c>
      <c r="CU505" s="56">
        <v>0</v>
      </c>
      <c r="CV505" s="55">
        <v>0</v>
      </c>
      <c r="CW505" s="56">
        <v>0</v>
      </c>
      <c r="CX505" s="55">
        <v>0</v>
      </c>
      <c r="CY505" s="56">
        <v>0</v>
      </c>
      <c r="CZ505" s="55">
        <v>0</v>
      </c>
      <c r="DA505" s="56">
        <v>0</v>
      </c>
      <c r="DB505" s="55">
        <v>0</v>
      </c>
      <c r="DC505" s="56">
        <v>0</v>
      </c>
      <c r="DD505" s="55">
        <v>0</v>
      </c>
      <c r="DE505" s="56">
        <v>0</v>
      </c>
      <c r="DF505" s="55">
        <v>0</v>
      </c>
      <c r="DG505" s="56">
        <v>0</v>
      </c>
      <c r="DH505" s="55">
        <v>0</v>
      </c>
      <c r="DI505" s="56">
        <v>0</v>
      </c>
      <c r="DJ505" s="55">
        <v>0</v>
      </c>
      <c r="DK505" s="56">
        <v>0</v>
      </c>
      <c r="DL505" s="55">
        <v>0</v>
      </c>
      <c r="DM505" s="56">
        <v>0</v>
      </c>
      <c r="DN505" s="55">
        <v>0</v>
      </c>
      <c r="DO505" s="56">
        <v>0</v>
      </c>
      <c r="DP505" s="57">
        <v>0</v>
      </c>
      <c r="DQ505" s="3"/>
      <c r="DR505" s="34"/>
      <c r="DS505" s="3"/>
      <c r="DT505" s="54">
        <v>0</v>
      </c>
      <c r="DU505" s="55">
        <v>0</v>
      </c>
      <c r="DV505" s="56">
        <v>0</v>
      </c>
      <c r="DW505" s="55">
        <v>0</v>
      </c>
      <c r="DX505" s="56">
        <v>0</v>
      </c>
      <c r="DY505" s="55">
        <v>0</v>
      </c>
      <c r="DZ505" s="56">
        <v>0</v>
      </c>
      <c r="EA505" s="55">
        <v>0</v>
      </c>
      <c r="EB505" s="56">
        <v>0</v>
      </c>
      <c r="EC505" s="55">
        <v>0</v>
      </c>
      <c r="ED505" s="56">
        <v>0</v>
      </c>
      <c r="EE505" s="55">
        <v>0</v>
      </c>
      <c r="EF505" s="56">
        <v>0</v>
      </c>
      <c r="EG505" s="55">
        <v>0</v>
      </c>
      <c r="EH505" s="56">
        <v>0</v>
      </c>
      <c r="EI505" s="55">
        <v>0</v>
      </c>
      <c r="EJ505" s="56">
        <v>0</v>
      </c>
      <c r="EK505" s="55">
        <v>0</v>
      </c>
      <c r="EL505" s="56">
        <v>0</v>
      </c>
      <c r="EM505" s="55">
        <v>0</v>
      </c>
      <c r="EN505" s="56">
        <v>0</v>
      </c>
      <c r="EO505" s="55">
        <v>0</v>
      </c>
      <c r="EP505" s="56">
        <v>0</v>
      </c>
      <c r="EQ505" s="55">
        <v>0</v>
      </c>
      <c r="ER505" s="56">
        <v>0</v>
      </c>
      <c r="ES505" s="55">
        <v>0</v>
      </c>
      <c r="ET505" s="56">
        <v>0</v>
      </c>
      <c r="EU505" s="55">
        <v>0</v>
      </c>
      <c r="EV505" s="56">
        <v>0</v>
      </c>
      <c r="EW505" s="55">
        <v>0</v>
      </c>
      <c r="EX505" s="56">
        <v>0</v>
      </c>
      <c r="EY505" s="55">
        <v>0</v>
      </c>
      <c r="EZ505" s="56">
        <v>0</v>
      </c>
      <c r="FA505" s="55">
        <v>0</v>
      </c>
      <c r="FB505" s="56">
        <v>0</v>
      </c>
      <c r="FC505" s="57">
        <v>0</v>
      </c>
      <c r="FD505" s="3"/>
      <c r="FE505" s="35"/>
      <c r="FF505" s="3"/>
      <c r="FG505" s="36"/>
      <c r="FI505" s="58" t="b">
        <v>1</v>
      </c>
    </row>
    <row r="506" spans="2:165" hidden="1" outlineLevel="1">
      <c r="B506" s="45">
        <v>484</v>
      </c>
      <c r="C506" s="74" t="s">
        <v>89</v>
      </c>
      <c r="E506" s="47">
        <v>0</v>
      </c>
      <c r="F506" s="48">
        <v>0</v>
      </c>
      <c r="G506" s="49">
        <v>0</v>
      </c>
      <c r="H506" s="48">
        <v>0</v>
      </c>
      <c r="I506" s="49">
        <v>0</v>
      </c>
      <c r="J506" s="48">
        <v>0</v>
      </c>
      <c r="K506" s="49">
        <v>0</v>
      </c>
      <c r="L506" s="48">
        <v>0</v>
      </c>
      <c r="M506" s="49">
        <v>0</v>
      </c>
      <c r="N506" s="48">
        <v>0</v>
      </c>
      <c r="O506" s="49">
        <v>0</v>
      </c>
      <c r="P506" s="48">
        <v>0</v>
      </c>
      <c r="Q506" s="49">
        <v>0</v>
      </c>
      <c r="R506" s="48">
        <v>0</v>
      </c>
      <c r="S506" s="49">
        <v>0</v>
      </c>
      <c r="T506" s="48">
        <v>0</v>
      </c>
      <c r="U506" s="49">
        <v>0</v>
      </c>
      <c r="V506" s="48">
        <v>0</v>
      </c>
      <c r="W506" s="49">
        <v>0</v>
      </c>
      <c r="X506" s="48">
        <v>0</v>
      </c>
      <c r="Y506" s="49">
        <v>0</v>
      </c>
      <c r="Z506" s="48">
        <v>0</v>
      </c>
      <c r="AA506" s="49">
        <v>0</v>
      </c>
      <c r="AB506" s="48">
        <v>0</v>
      </c>
      <c r="AC506" s="49">
        <v>0</v>
      </c>
      <c r="AD506" s="48">
        <v>0</v>
      </c>
      <c r="AE506" s="49">
        <v>0</v>
      </c>
      <c r="AF506" s="48">
        <v>0</v>
      </c>
      <c r="AG506" s="49">
        <v>0</v>
      </c>
      <c r="AH506" s="48">
        <v>0</v>
      </c>
      <c r="AI506" s="49">
        <v>0</v>
      </c>
      <c r="AJ506" s="48">
        <v>0</v>
      </c>
      <c r="AK506" s="49">
        <v>0</v>
      </c>
      <c r="AL506" s="48">
        <v>0</v>
      </c>
      <c r="AM506" s="49">
        <v>0</v>
      </c>
      <c r="AN506" s="50">
        <v>0</v>
      </c>
      <c r="AO506" s="3"/>
      <c r="AP506" s="21"/>
      <c r="AQ506" s="3"/>
      <c r="AR506" s="47">
        <v>0</v>
      </c>
      <c r="AS506" s="48">
        <v>0</v>
      </c>
      <c r="AT506" s="49">
        <v>0</v>
      </c>
      <c r="AU506" s="48">
        <v>0</v>
      </c>
      <c r="AV506" s="49">
        <v>0</v>
      </c>
      <c r="AW506" s="48">
        <v>0</v>
      </c>
      <c r="AX506" s="49">
        <v>0</v>
      </c>
      <c r="AY506" s="48">
        <v>0</v>
      </c>
      <c r="AZ506" s="49">
        <v>0</v>
      </c>
      <c r="BA506" s="48">
        <v>0</v>
      </c>
      <c r="BB506" s="49">
        <v>0</v>
      </c>
      <c r="BC506" s="48">
        <v>0</v>
      </c>
      <c r="BD506" s="49">
        <v>0</v>
      </c>
      <c r="BE506" s="48">
        <v>0</v>
      </c>
      <c r="BF506" s="49">
        <v>0</v>
      </c>
      <c r="BG506" s="48">
        <v>0</v>
      </c>
      <c r="BH506" s="49">
        <v>0</v>
      </c>
      <c r="BI506" s="48">
        <v>0</v>
      </c>
      <c r="BJ506" s="49">
        <v>0</v>
      </c>
      <c r="BK506" s="48">
        <v>0</v>
      </c>
      <c r="BL506" s="49">
        <v>0</v>
      </c>
      <c r="BM506" s="48">
        <v>0</v>
      </c>
      <c r="BN506" s="49">
        <v>0</v>
      </c>
      <c r="BO506" s="48">
        <v>0</v>
      </c>
      <c r="BP506" s="49">
        <v>0</v>
      </c>
      <c r="BQ506" s="48">
        <v>0</v>
      </c>
      <c r="BR506" s="49">
        <v>0</v>
      </c>
      <c r="BS506" s="48">
        <v>0</v>
      </c>
      <c r="BT506" s="49">
        <v>0</v>
      </c>
      <c r="BU506" s="48">
        <v>0</v>
      </c>
      <c r="BV506" s="49">
        <v>0</v>
      </c>
      <c r="BW506" s="48">
        <v>0</v>
      </c>
      <c r="BX506" s="49">
        <v>0</v>
      </c>
      <c r="BY506" s="48">
        <v>0</v>
      </c>
      <c r="BZ506" s="49">
        <v>0</v>
      </c>
      <c r="CA506" s="50">
        <v>0</v>
      </c>
      <c r="CB506" s="3"/>
      <c r="CC506" s="32"/>
      <c r="CD506" s="3"/>
      <c r="CE506" s="33"/>
      <c r="CF506" s="3"/>
      <c r="CG506" s="47">
        <v>0</v>
      </c>
      <c r="CH506" s="48">
        <v>0</v>
      </c>
      <c r="CI506" s="49">
        <v>0</v>
      </c>
      <c r="CJ506" s="48">
        <v>0</v>
      </c>
      <c r="CK506" s="49">
        <v>0</v>
      </c>
      <c r="CL506" s="48">
        <v>0</v>
      </c>
      <c r="CM506" s="49">
        <v>0</v>
      </c>
      <c r="CN506" s="48">
        <v>0</v>
      </c>
      <c r="CO506" s="49">
        <v>0</v>
      </c>
      <c r="CP506" s="48">
        <v>0</v>
      </c>
      <c r="CQ506" s="49">
        <v>0</v>
      </c>
      <c r="CR506" s="48">
        <v>0</v>
      </c>
      <c r="CS506" s="49">
        <v>0</v>
      </c>
      <c r="CT506" s="48">
        <v>0</v>
      </c>
      <c r="CU506" s="49">
        <v>0</v>
      </c>
      <c r="CV506" s="48">
        <v>0</v>
      </c>
      <c r="CW506" s="49">
        <v>0</v>
      </c>
      <c r="CX506" s="48">
        <v>0</v>
      </c>
      <c r="CY506" s="49">
        <v>0</v>
      </c>
      <c r="CZ506" s="48">
        <v>0</v>
      </c>
      <c r="DA506" s="49">
        <v>0</v>
      </c>
      <c r="DB506" s="48">
        <v>0</v>
      </c>
      <c r="DC506" s="49">
        <v>0</v>
      </c>
      <c r="DD506" s="48">
        <v>0</v>
      </c>
      <c r="DE506" s="49">
        <v>0</v>
      </c>
      <c r="DF506" s="48">
        <v>0</v>
      </c>
      <c r="DG506" s="49">
        <v>0</v>
      </c>
      <c r="DH506" s="48">
        <v>0</v>
      </c>
      <c r="DI506" s="49">
        <v>0</v>
      </c>
      <c r="DJ506" s="48">
        <v>0</v>
      </c>
      <c r="DK506" s="49">
        <v>0</v>
      </c>
      <c r="DL506" s="48">
        <v>0</v>
      </c>
      <c r="DM506" s="49">
        <v>0</v>
      </c>
      <c r="DN506" s="48">
        <v>0</v>
      </c>
      <c r="DO506" s="49">
        <v>0</v>
      </c>
      <c r="DP506" s="50">
        <v>0</v>
      </c>
      <c r="DQ506" s="3"/>
      <c r="DR506" s="34"/>
      <c r="DS506" s="3"/>
      <c r="DT506" s="47">
        <v>0</v>
      </c>
      <c r="DU506" s="48">
        <v>0</v>
      </c>
      <c r="DV506" s="49">
        <v>0</v>
      </c>
      <c r="DW506" s="48">
        <v>0</v>
      </c>
      <c r="DX506" s="49">
        <v>0</v>
      </c>
      <c r="DY506" s="48">
        <v>0</v>
      </c>
      <c r="DZ506" s="49">
        <v>0</v>
      </c>
      <c r="EA506" s="48">
        <v>0</v>
      </c>
      <c r="EB506" s="49">
        <v>0</v>
      </c>
      <c r="EC506" s="48">
        <v>0</v>
      </c>
      <c r="ED506" s="49">
        <v>0</v>
      </c>
      <c r="EE506" s="48">
        <v>0</v>
      </c>
      <c r="EF506" s="49">
        <v>0</v>
      </c>
      <c r="EG506" s="48">
        <v>0</v>
      </c>
      <c r="EH506" s="49">
        <v>0</v>
      </c>
      <c r="EI506" s="48">
        <v>0</v>
      </c>
      <c r="EJ506" s="49">
        <v>0</v>
      </c>
      <c r="EK506" s="48">
        <v>0</v>
      </c>
      <c r="EL506" s="49">
        <v>0</v>
      </c>
      <c r="EM506" s="48">
        <v>0</v>
      </c>
      <c r="EN506" s="49">
        <v>0</v>
      </c>
      <c r="EO506" s="48">
        <v>0</v>
      </c>
      <c r="EP506" s="49">
        <v>0</v>
      </c>
      <c r="EQ506" s="48">
        <v>0</v>
      </c>
      <c r="ER506" s="49">
        <v>0</v>
      </c>
      <c r="ES506" s="48">
        <v>0</v>
      </c>
      <c r="ET506" s="49">
        <v>0</v>
      </c>
      <c r="EU506" s="48">
        <v>0</v>
      </c>
      <c r="EV506" s="49">
        <v>0</v>
      </c>
      <c r="EW506" s="48">
        <v>0</v>
      </c>
      <c r="EX506" s="49">
        <v>0</v>
      </c>
      <c r="EY506" s="48">
        <v>0</v>
      </c>
      <c r="EZ506" s="49">
        <v>0</v>
      </c>
      <c r="FA506" s="48">
        <v>0</v>
      </c>
      <c r="FB506" s="49">
        <v>0</v>
      </c>
      <c r="FC506" s="50">
        <v>0</v>
      </c>
      <c r="FD506" s="3"/>
      <c r="FE506" s="35"/>
      <c r="FF506" s="3"/>
      <c r="FG506" s="36"/>
      <c r="FI506" s="51" t="b">
        <v>1</v>
      </c>
    </row>
    <row r="507" spans="2:165" hidden="1" outlineLevel="1">
      <c r="B507" s="52">
        <v>485</v>
      </c>
      <c r="C507" s="73" t="s">
        <v>90</v>
      </c>
      <c r="E507" s="54">
        <v>0</v>
      </c>
      <c r="F507" s="55">
        <v>0</v>
      </c>
      <c r="G507" s="56">
        <v>0</v>
      </c>
      <c r="H507" s="55">
        <v>0</v>
      </c>
      <c r="I507" s="56">
        <v>0</v>
      </c>
      <c r="J507" s="55">
        <v>0</v>
      </c>
      <c r="K507" s="56">
        <v>0</v>
      </c>
      <c r="L507" s="55">
        <v>0</v>
      </c>
      <c r="M507" s="56">
        <v>0</v>
      </c>
      <c r="N507" s="55">
        <v>0</v>
      </c>
      <c r="O507" s="56">
        <v>0</v>
      </c>
      <c r="P507" s="55">
        <v>0</v>
      </c>
      <c r="Q507" s="56">
        <v>0</v>
      </c>
      <c r="R507" s="55">
        <v>0</v>
      </c>
      <c r="S507" s="56">
        <v>0</v>
      </c>
      <c r="T507" s="55">
        <v>0</v>
      </c>
      <c r="U507" s="56">
        <v>0</v>
      </c>
      <c r="V507" s="55">
        <v>0</v>
      </c>
      <c r="W507" s="56">
        <v>0</v>
      </c>
      <c r="X507" s="55">
        <v>0</v>
      </c>
      <c r="Y507" s="56">
        <v>0</v>
      </c>
      <c r="Z507" s="55">
        <v>0</v>
      </c>
      <c r="AA507" s="56">
        <v>0</v>
      </c>
      <c r="AB507" s="55">
        <v>0</v>
      </c>
      <c r="AC507" s="56">
        <v>0</v>
      </c>
      <c r="AD507" s="55">
        <v>0</v>
      </c>
      <c r="AE507" s="56">
        <v>0</v>
      </c>
      <c r="AF507" s="55">
        <v>0</v>
      </c>
      <c r="AG507" s="56">
        <v>0</v>
      </c>
      <c r="AH507" s="55">
        <v>0</v>
      </c>
      <c r="AI507" s="56">
        <v>0</v>
      </c>
      <c r="AJ507" s="55">
        <v>0</v>
      </c>
      <c r="AK507" s="56">
        <v>0</v>
      </c>
      <c r="AL507" s="55">
        <v>0</v>
      </c>
      <c r="AM507" s="56">
        <v>0</v>
      </c>
      <c r="AN507" s="57">
        <v>0</v>
      </c>
      <c r="AO507" s="3"/>
      <c r="AP507" s="21"/>
      <c r="AQ507" s="3"/>
      <c r="AR507" s="54">
        <v>0</v>
      </c>
      <c r="AS507" s="55">
        <v>0</v>
      </c>
      <c r="AT507" s="56">
        <v>0</v>
      </c>
      <c r="AU507" s="55">
        <v>0</v>
      </c>
      <c r="AV507" s="56">
        <v>0</v>
      </c>
      <c r="AW507" s="55">
        <v>0</v>
      </c>
      <c r="AX507" s="56">
        <v>0</v>
      </c>
      <c r="AY507" s="55">
        <v>0</v>
      </c>
      <c r="AZ507" s="56">
        <v>0</v>
      </c>
      <c r="BA507" s="55">
        <v>0</v>
      </c>
      <c r="BB507" s="56">
        <v>0</v>
      </c>
      <c r="BC507" s="55">
        <v>0</v>
      </c>
      <c r="BD507" s="56">
        <v>0</v>
      </c>
      <c r="BE507" s="55">
        <v>0</v>
      </c>
      <c r="BF507" s="56">
        <v>0</v>
      </c>
      <c r="BG507" s="55">
        <v>0</v>
      </c>
      <c r="BH507" s="56">
        <v>0</v>
      </c>
      <c r="BI507" s="55">
        <v>0</v>
      </c>
      <c r="BJ507" s="56">
        <v>0</v>
      </c>
      <c r="BK507" s="55">
        <v>0</v>
      </c>
      <c r="BL507" s="56">
        <v>0</v>
      </c>
      <c r="BM507" s="55">
        <v>0</v>
      </c>
      <c r="BN507" s="56">
        <v>0</v>
      </c>
      <c r="BO507" s="55">
        <v>0</v>
      </c>
      <c r="BP507" s="56">
        <v>0</v>
      </c>
      <c r="BQ507" s="55">
        <v>0</v>
      </c>
      <c r="BR507" s="56">
        <v>0</v>
      </c>
      <c r="BS507" s="55">
        <v>0</v>
      </c>
      <c r="BT507" s="56">
        <v>0</v>
      </c>
      <c r="BU507" s="55">
        <v>0</v>
      </c>
      <c r="BV507" s="56">
        <v>0</v>
      </c>
      <c r="BW507" s="55">
        <v>0</v>
      </c>
      <c r="BX507" s="56">
        <v>0</v>
      </c>
      <c r="BY507" s="55">
        <v>0</v>
      </c>
      <c r="BZ507" s="56">
        <v>0</v>
      </c>
      <c r="CA507" s="57">
        <v>0</v>
      </c>
      <c r="CB507" s="3"/>
      <c r="CC507" s="32"/>
      <c r="CD507" s="3"/>
      <c r="CE507" s="33"/>
      <c r="CF507" s="3"/>
      <c r="CG507" s="54">
        <v>0</v>
      </c>
      <c r="CH507" s="55">
        <v>0</v>
      </c>
      <c r="CI507" s="56">
        <v>0</v>
      </c>
      <c r="CJ507" s="55">
        <v>0</v>
      </c>
      <c r="CK507" s="56">
        <v>0</v>
      </c>
      <c r="CL507" s="55">
        <v>0</v>
      </c>
      <c r="CM507" s="56">
        <v>0</v>
      </c>
      <c r="CN507" s="55">
        <v>0</v>
      </c>
      <c r="CO507" s="56">
        <v>0</v>
      </c>
      <c r="CP507" s="55">
        <v>0</v>
      </c>
      <c r="CQ507" s="56">
        <v>0</v>
      </c>
      <c r="CR507" s="55">
        <v>0</v>
      </c>
      <c r="CS507" s="56">
        <v>0</v>
      </c>
      <c r="CT507" s="55">
        <v>0</v>
      </c>
      <c r="CU507" s="56">
        <v>0</v>
      </c>
      <c r="CV507" s="55">
        <v>0</v>
      </c>
      <c r="CW507" s="56">
        <v>0</v>
      </c>
      <c r="CX507" s="55">
        <v>0</v>
      </c>
      <c r="CY507" s="56">
        <v>0</v>
      </c>
      <c r="CZ507" s="55">
        <v>0</v>
      </c>
      <c r="DA507" s="56">
        <v>0</v>
      </c>
      <c r="DB507" s="55">
        <v>0</v>
      </c>
      <c r="DC507" s="56">
        <v>0</v>
      </c>
      <c r="DD507" s="55">
        <v>0</v>
      </c>
      <c r="DE507" s="56">
        <v>0</v>
      </c>
      <c r="DF507" s="55">
        <v>0</v>
      </c>
      <c r="DG507" s="56">
        <v>0</v>
      </c>
      <c r="DH507" s="55">
        <v>0</v>
      </c>
      <c r="DI507" s="56">
        <v>0</v>
      </c>
      <c r="DJ507" s="55">
        <v>0</v>
      </c>
      <c r="DK507" s="56">
        <v>0</v>
      </c>
      <c r="DL507" s="55">
        <v>0</v>
      </c>
      <c r="DM507" s="56">
        <v>0</v>
      </c>
      <c r="DN507" s="55">
        <v>0</v>
      </c>
      <c r="DO507" s="56">
        <v>0</v>
      </c>
      <c r="DP507" s="57">
        <v>0</v>
      </c>
      <c r="DQ507" s="3"/>
      <c r="DR507" s="34"/>
      <c r="DS507" s="3"/>
      <c r="DT507" s="54">
        <v>0</v>
      </c>
      <c r="DU507" s="55">
        <v>0</v>
      </c>
      <c r="DV507" s="56">
        <v>0</v>
      </c>
      <c r="DW507" s="55">
        <v>0</v>
      </c>
      <c r="DX507" s="56">
        <v>0</v>
      </c>
      <c r="DY507" s="55">
        <v>0</v>
      </c>
      <c r="DZ507" s="56">
        <v>0</v>
      </c>
      <c r="EA507" s="55">
        <v>0</v>
      </c>
      <c r="EB507" s="56">
        <v>0</v>
      </c>
      <c r="EC507" s="55">
        <v>0</v>
      </c>
      <c r="ED507" s="56">
        <v>0</v>
      </c>
      <c r="EE507" s="55">
        <v>0</v>
      </c>
      <c r="EF507" s="56">
        <v>0</v>
      </c>
      <c r="EG507" s="55">
        <v>0</v>
      </c>
      <c r="EH507" s="56">
        <v>0</v>
      </c>
      <c r="EI507" s="55">
        <v>0</v>
      </c>
      <c r="EJ507" s="56">
        <v>0</v>
      </c>
      <c r="EK507" s="55">
        <v>0</v>
      </c>
      <c r="EL507" s="56">
        <v>0</v>
      </c>
      <c r="EM507" s="55">
        <v>0</v>
      </c>
      <c r="EN507" s="56">
        <v>0</v>
      </c>
      <c r="EO507" s="55">
        <v>0</v>
      </c>
      <c r="EP507" s="56">
        <v>0</v>
      </c>
      <c r="EQ507" s="55">
        <v>0</v>
      </c>
      <c r="ER507" s="56">
        <v>0</v>
      </c>
      <c r="ES507" s="55">
        <v>0</v>
      </c>
      <c r="ET507" s="56">
        <v>0</v>
      </c>
      <c r="EU507" s="55">
        <v>0</v>
      </c>
      <c r="EV507" s="56">
        <v>0</v>
      </c>
      <c r="EW507" s="55">
        <v>0</v>
      </c>
      <c r="EX507" s="56">
        <v>0</v>
      </c>
      <c r="EY507" s="55">
        <v>0</v>
      </c>
      <c r="EZ507" s="56">
        <v>0</v>
      </c>
      <c r="FA507" s="55">
        <v>0</v>
      </c>
      <c r="FB507" s="56">
        <v>0</v>
      </c>
      <c r="FC507" s="57">
        <v>0</v>
      </c>
      <c r="FD507" s="3"/>
      <c r="FE507" s="35"/>
      <c r="FF507" s="3"/>
      <c r="FG507" s="36"/>
      <c r="FI507" s="58" t="b">
        <v>1</v>
      </c>
    </row>
    <row r="508" spans="2:165" hidden="1" outlineLevel="1">
      <c r="B508" s="75">
        <v>486</v>
      </c>
      <c r="C508" s="76" t="s">
        <v>91</v>
      </c>
      <c r="E508" s="77">
        <v>0</v>
      </c>
      <c r="F508" s="78">
        <v>0</v>
      </c>
      <c r="G508" s="79">
        <v>0</v>
      </c>
      <c r="H508" s="78">
        <v>0</v>
      </c>
      <c r="I508" s="79">
        <v>0</v>
      </c>
      <c r="J508" s="78">
        <v>0</v>
      </c>
      <c r="K508" s="79">
        <v>0</v>
      </c>
      <c r="L508" s="78">
        <v>0</v>
      </c>
      <c r="M508" s="79">
        <v>0</v>
      </c>
      <c r="N508" s="78">
        <v>0</v>
      </c>
      <c r="O508" s="79">
        <v>0</v>
      </c>
      <c r="P508" s="78">
        <v>0</v>
      </c>
      <c r="Q508" s="79">
        <v>0</v>
      </c>
      <c r="R508" s="78">
        <v>0</v>
      </c>
      <c r="S508" s="79">
        <v>0</v>
      </c>
      <c r="T508" s="78">
        <v>0</v>
      </c>
      <c r="U508" s="79">
        <v>0</v>
      </c>
      <c r="V508" s="78">
        <v>0</v>
      </c>
      <c r="W508" s="79">
        <v>0</v>
      </c>
      <c r="X508" s="78">
        <v>0</v>
      </c>
      <c r="Y508" s="79">
        <v>0</v>
      </c>
      <c r="Z508" s="78">
        <v>0</v>
      </c>
      <c r="AA508" s="79">
        <v>0</v>
      </c>
      <c r="AB508" s="78">
        <v>0</v>
      </c>
      <c r="AC508" s="79">
        <v>0</v>
      </c>
      <c r="AD508" s="78">
        <v>0</v>
      </c>
      <c r="AE508" s="79">
        <v>0</v>
      </c>
      <c r="AF508" s="78">
        <v>0</v>
      </c>
      <c r="AG508" s="79">
        <v>0</v>
      </c>
      <c r="AH508" s="78">
        <v>0</v>
      </c>
      <c r="AI508" s="79">
        <v>0</v>
      </c>
      <c r="AJ508" s="78">
        <v>0</v>
      </c>
      <c r="AK508" s="79">
        <v>0</v>
      </c>
      <c r="AL508" s="78">
        <v>0</v>
      </c>
      <c r="AM508" s="79">
        <v>0</v>
      </c>
      <c r="AN508" s="80">
        <v>0</v>
      </c>
      <c r="AO508" s="3"/>
      <c r="AP508" s="21"/>
      <c r="AQ508" s="3"/>
      <c r="AR508" s="77">
        <v>0</v>
      </c>
      <c r="AS508" s="78">
        <v>0</v>
      </c>
      <c r="AT508" s="79">
        <v>0</v>
      </c>
      <c r="AU508" s="78">
        <v>0</v>
      </c>
      <c r="AV508" s="79">
        <v>0</v>
      </c>
      <c r="AW508" s="78">
        <v>0</v>
      </c>
      <c r="AX508" s="79">
        <v>0</v>
      </c>
      <c r="AY508" s="78">
        <v>0</v>
      </c>
      <c r="AZ508" s="79">
        <v>0</v>
      </c>
      <c r="BA508" s="78">
        <v>0</v>
      </c>
      <c r="BB508" s="79">
        <v>0</v>
      </c>
      <c r="BC508" s="78">
        <v>0</v>
      </c>
      <c r="BD508" s="79">
        <v>0</v>
      </c>
      <c r="BE508" s="78">
        <v>0</v>
      </c>
      <c r="BF508" s="79">
        <v>0</v>
      </c>
      <c r="BG508" s="78">
        <v>0</v>
      </c>
      <c r="BH508" s="79">
        <v>0</v>
      </c>
      <c r="BI508" s="78">
        <v>0</v>
      </c>
      <c r="BJ508" s="79">
        <v>0</v>
      </c>
      <c r="BK508" s="78">
        <v>0</v>
      </c>
      <c r="BL508" s="79">
        <v>0</v>
      </c>
      <c r="BM508" s="78">
        <v>0</v>
      </c>
      <c r="BN508" s="79">
        <v>0</v>
      </c>
      <c r="BO508" s="78">
        <v>0</v>
      </c>
      <c r="BP508" s="79">
        <v>0</v>
      </c>
      <c r="BQ508" s="78">
        <v>0</v>
      </c>
      <c r="BR508" s="79">
        <v>0</v>
      </c>
      <c r="BS508" s="78">
        <v>0</v>
      </c>
      <c r="BT508" s="79">
        <v>0</v>
      </c>
      <c r="BU508" s="78">
        <v>0</v>
      </c>
      <c r="BV508" s="79">
        <v>0</v>
      </c>
      <c r="BW508" s="78">
        <v>0</v>
      </c>
      <c r="BX508" s="79">
        <v>0</v>
      </c>
      <c r="BY508" s="78">
        <v>0</v>
      </c>
      <c r="BZ508" s="79">
        <v>0</v>
      </c>
      <c r="CA508" s="80">
        <v>0</v>
      </c>
      <c r="CB508" s="3"/>
      <c r="CC508" s="32"/>
      <c r="CD508" s="3"/>
      <c r="CE508" s="33"/>
      <c r="CF508" s="3"/>
      <c r="CG508" s="77">
        <v>0</v>
      </c>
      <c r="CH508" s="78">
        <v>0</v>
      </c>
      <c r="CI508" s="79">
        <v>0</v>
      </c>
      <c r="CJ508" s="78">
        <v>0</v>
      </c>
      <c r="CK508" s="79">
        <v>0</v>
      </c>
      <c r="CL508" s="78">
        <v>0</v>
      </c>
      <c r="CM508" s="79">
        <v>0</v>
      </c>
      <c r="CN508" s="78">
        <v>0</v>
      </c>
      <c r="CO508" s="79">
        <v>0</v>
      </c>
      <c r="CP508" s="78">
        <v>0</v>
      </c>
      <c r="CQ508" s="79">
        <v>0</v>
      </c>
      <c r="CR508" s="78">
        <v>0</v>
      </c>
      <c r="CS508" s="79">
        <v>0</v>
      </c>
      <c r="CT508" s="78">
        <v>0</v>
      </c>
      <c r="CU508" s="79">
        <v>0</v>
      </c>
      <c r="CV508" s="78">
        <v>0</v>
      </c>
      <c r="CW508" s="79">
        <v>0</v>
      </c>
      <c r="CX508" s="78">
        <v>0</v>
      </c>
      <c r="CY508" s="79">
        <v>0</v>
      </c>
      <c r="CZ508" s="78">
        <v>0</v>
      </c>
      <c r="DA508" s="79">
        <v>0</v>
      </c>
      <c r="DB508" s="78">
        <v>0</v>
      </c>
      <c r="DC508" s="79">
        <v>0</v>
      </c>
      <c r="DD508" s="78">
        <v>0</v>
      </c>
      <c r="DE508" s="79">
        <v>0</v>
      </c>
      <c r="DF508" s="78">
        <v>0</v>
      </c>
      <c r="DG508" s="79">
        <v>0</v>
      </c>
      <c r="DH508" s="78">
        <v>0</v>
      </c>
      <c r="DI508" s="79">
        <v>0</v>
      </c>
      <c r="DJ508" s="78">
        <v>0</v>
      </c>
      <c r="DK508" s="79">
        <v>0</v>
      </c>
      <c r="DL508" s="78">
        <v>0</v>
      </c>
      <c r="DM508" s="79">
        <v>0</v>
      </c>
      <c r="DN508" s="78">
        <v>0</v>
      </c>
      <c r="DO508" s="79">
        <v>0</v>
      </c>
      <c r="DP508" s="80">
        <v>0</v>
      </c>
      <c r="DQ508" s="3"/>
      <c r="DR508" s="34"/>
      <c r="DS508" s="3"/>
      <c r="DT508" s="77">
        <v>0</v>
      </c>
      <c r="DU508" s="78">
        <v>0</v>
      </c>
      <c r="DV508" s="79">
        <v>0</v>
      </c>
      <c r="DW508" s="78">
        <v>0</v>
      </c>
      <c r="DX508" s="79">
        <v>0</v>
      </c>
      <c r="DY508" s="78">
        <v>0</v>
      </c>
      <c r="DZ508" s="79">
        <v>0</v>
      </c>
      <c r="EA508" s="78">
        <v>0</v>
      </c>
      <c r="EB508" s="79">
        <v>0</v>
      </c>
      <c r="EC508" s="78">
        <v>0</v>
      </c>
      <c r="ED508" s="79">
        <v>0</v>
      </c>
      <c r="EE508" s="78">
        <v>0</v>
      </c>
      <c r="EF508" s="79">
        <v>0</v>
      </c>
      <c r="EG508" s="78">
        <v>0</v>
      </c>
      <c r="EH508" s="79">
        <v>0</v>
      </c>
      <c r="EI508" s="78">
        <v>0</v>
      </c>
      <c r="EJ508" s="79">
        <v>0</v>
      </c>
      <c r="EK508" s="78">
        <v>0</v>
      </c>
      <c r="EL508" s="79">
        <v>0</v>
      </c>
      <c r="EM508" s="78">
        <v>0</v>
      </c>
      <c r="EN508" s="79">
        <v>0</v>
      </c>
      <c r="EO508" s="78">
        <v>0</v>
      </c>
      <c r="EP508" s="79">
        <v>0</v>
      </c>
      <c r="EQ508" s="78">
        <v>0</v>
      </c>
      <c r="ER508" s="79">
        <v>0</v>
      </c>
      <c r="ES508" s="78">
        <v>0</v>
      </c>
      <c r="ET508" s="79">
        <v>0</v>
      </c>
      <c r="EU508" s="78">
        <v>0</v>
      </c>
      <c r="EV508" s="79">
        <v>0</v>
      </c>
      <c r="EW508" s="78">
        <v>0</v>
      </c>
      <c r="EX508" s="79">
        <v>0</v>
      </c>
      <c r="EY508" s="78">
        <v>0</v>
      </c>
      <c r="EZ508" s="79">
        <v>0</v>
      </c>
      <c r="FA508" s="78">
        <v>0</v>
      </c>
      <c r="FB508" s="79">
        <v>0</v>
      </c>
      <c r="FC508" s="80">
        <v>0</v>
      </c>
      <c r="FD508" s="3"/>
      <c r="FE508" s="35"/>
      <c r="FF508" s="3"/>
      <c r="FG508" s="36"/>
      <c r="FI508" s="81" t="b">
        <v>1</v>
      </c>
    </row>
    <row r="509" spans="2:165" hidden="1" outlineLevel="1">
      <c r="B509" s="38">
        <v>487</v>
      </c>
      <c r="C509" s="82" t="s">
        <v>92</v>
      </c>
      <c r="E509" s="40">
        <v>0</v>
      </c>
      <c r="F509" s="41">
        <v>0</v>
      </c>
      <c r="G509" s="42">
        <v>0</v>
      </c>
      <c r="H509" s="41">
        <v>0</v>
      </c>
      <c r="I509" s="42">
        <v>0</v>
      </c>
      <c r="J509" s="41">
        <v>0</v>
      </c>
      <c r="K509" s="42">
        <v>0</v>
      </c>
      <c r="L509" s="41">
        <v>0</v>
      </c>
      <c r="M509" s="42">
        <v>0</v>
      </c>
      <c r="N509" s="41">
        <v>0</v>
      </c>
      <c r="O509" s="42">
        <v>0</v>
      </c>
      <c r="P509" s="41">
        <v>0</v>
      </c>
      <c r="Q509" s="42">
        <v>0</v>
      </c>
      <c r="R509" s="41">
        <v>0</v>
      </c>
      <c r="S509" s="42">
        <v>0</v>
      </c>
      <c r="T509" s="41">
        <v>0</v>
      </c>
      <c r="U509" s="42">
        <v>0</v>
      </c>
      <c r="V509" s="41">
        <v>0</v>
      </c>
      <c r="W509" s="42">
        <v>0</v>
      </c>
      <c r="X509" s="41">
        <v>0</v>
      </c>
      <c r="Y509" s="42">
        <v>0</v>
      </c>
      <c r="Z509" s="41">
        <v>0</v>
      </c>
      <c r="AA509" s="42">
        <v>0</v>
      </c>
      <c r="AB509" s="41">
        <v>0</v>
      </c>
      <c r="AC509" s="42">
        <v>0</v>
      </c>
      <c r="AD509" s="41">
        <v>0</v>
      </c>
      <c r="AE509" s="42">
        <v>0</v>
      </c>
      <c r="AF509" s="41">
        <v>0</v>
      </c>
      <c r="AG509" s="42">
        <v>0</v>
      </c>
      <c r="AH509" s="41">
        <v>0</v>
      </c>
      <c r="AI509" s="42">
        <v>0</v>
      </c>
      <c r="AJ509" s="41">
        <v>0</v>
      </c>
      <c r="AK509" s="42">
        <v>0</v>
      </c>
      <c r="AL509" s="41">
        <v>0</v>
      </c>
      <c r="AM509" s="42">
        <v>0</v>
      </c>
      <c r="AN509" s="43">
        <v>0</v>
      </c>
      <c r="AO509" s="3"/>
      <c r="AP509" s="21"/>
      <c r="AQ509" s="3"/>
      <c r="AR509" s="40">
        <v>0</v>
      </c>
      <c r="AS509" s="41">
        <v>0</v>
      </c>
      <c r="AT509" s="42">
        <v>0</v>
      </c>
      <c r="AU509" s="41">
        <v>0</v>
      </c>
      <c r="AV509" s="42">
        <v>0</v>
      </c>
      <c r="AW509" s="41">
        <v>0</v>
      </c>
      <c r="AX509" s="42">
        <v>0</v>
      </c>
      <c r="AY509" s="41">
        <v>0</v>
      </c>
      <c r="AZ509" s="42">
        <v>0</v>
      </c>
      <c r="BA509" s="41">
        <v>0</v>
      </c>
      <c r="BB509" s="42">
        <v>0</v>
      </c>
      <c r="BC509" s="41">
        <v>0</v>
      </c>
      <c r="BD509" s="42">
        <v>0</v>
      </c>
      <c r="BE509" s="41">
        <v>0</v>
      </c>
      <c r="BF509" s="42">
        <v>0</v>
      </c>
      <c r="BG509" s="41">
        <v>0</v>
      </c>
      <c r="BH509" s="42">
        <v>0</v>
      </c>
      <c r="BI509" s="41">
        <v>0</v>
      </c>
      <c r="BJ509" s="42">
        <v>0</v>
      </c>
      <c r="BK509" s="41">
        <v>0</v>
      </c>
      <c r="BL509" s="42">
        <v>0</v>
      </c>
      <c r="BM509" s="41">
        <v>0</v>
      </c>
      <c r="BN509" s="42">
        <v>0</v>
      </c>
      <c r="BO509" s="41">
        <v>0</v>
      </c>
      <c r="BP509" s="42">
        <v>0</v>
      </c>
      <c r="BQ509" s="41">
        <v>0</v>
      </c>
      <c r="BR509" s="42">
        <v>0</v>
      </c>
      <c r="BS509" s="41">
        <v>0</v>
      </c>
      <c r="BT509" s="42">
        <v>0</v>
      </c>
      <c r="BU509" s="41">
        <v>0</v>
      </c>
      <c r="BV509" s="42">
        <v>0</v>
      </c>
      <c r="BW509" s="41">
        <v>0</v>
      </c>
      <c r="BX509" s="42">
        <v>0</v>
      </c>
      <c r="BY509" s="41">
        <v>0</v>
      </c>
      <c r="BZ509" s="42">
        <v>0</v>
      </c>
      <c r="CA509" s="43">
        <v>0</v>
      </c>
      <c r="CB509" s="3"/>
      <c r="CC509" s="32"/>
      <c r="CD509" s="3"/>
      <c r="CE509" s="33"/>
      <c r="CF509" s="3"/>
      <c r="CG509" s="40">
        <v>0</v>
      </c>
      <c r="CH509" s="41">
        <v>0</v>
      </c>
      <c r="CI509" s="42">
        <v>0</v>
      </c>
      <c r="CJ509" s="41">
        <v>0</v>
      </c>
      <c r="CK509" s="42">
        <v>0</v>
      </c>
      <c r="CL509" s="41">
        <v>0</v>
      </c>
      <c r="CM509" s="42">
        <v>0</v>
      </c>
      <c r="CN509" s="41">
        <v>0</v>
      </c>
      <c r="CO509" s="42">
        <v>0</v>
      </c>
      <c r="CP509" s="41">
        <v>0</v>
      </c>
      <c r="CQ509" s="42">
        <v>0</v>
      </c>
      <c r="CR509" s="41">
        <v>0</v>
      </c>
      <c r="CS509" s="42">
        <v>0</v>
      </c>
      <c r="CT509" s="41">
        <v>0</v>
      </c>
      <c r="CU509" s="42">
        <v>0</v>
      </c>
      <c r="CV509" s="41">
        <v>0</v>
      </c>
      <c r="CW509" s="42">
        <v>0</v>
      </c>
      <c r="CX509" s="41">
        <v>0</v>
      </c>
      <c r="CY509" s="42">
        <v>0</v>
      </c>
      <c r="CZ509" s="41">
        <v>0</v>
      </c>
      <c r="DA509" s="42">
        <v>0</v>
      </c>
      <c r="DB509" s="41">
        <v>0</v>
      </c>
      <c r="DC509" s="42">
        <v>0</v>
      </c>
      <c r="DD509" s="41">
        <v>0</v>
      </c>
      <c r="DE509" s="42">
        <v>0</v>
      </c>
      <c r="DF509" s="41">
        <v>0</v>
      </c>
      <c r="DG509" s="42">
        <v>0</v>
      </c>
      <c r="DH509" s="41">
        <v>0</v>
      </c>
      <c r="DI509" s="42">
        <v>0</v>
      </c>
      <c r="DJ509" s="41">
        <v>0</v>
      </c>
      <c r="DK509" s="42">
        <v>0</v>
      </c>
      <c r="DL509" s="41">
        <v>0</v>
      </c>
      <c r="DM509" s="42">
        <v>0</v>
      </c>
      <c r="DN509" s="41">
        <v>0</v>
      </c>
      <c r="DO509" s="42">
        <v>0</v>
      </c>
      <c r="DP509" s="43">
        <v>0</v>
      </c>
      <c r="DQ509" s="3"/>
      <c r="DR509" s="34"/>
      <c r="DS509" s="3"/>
      <c r="DT509" s="40">
        <v>0</v>
      </c>
      <c r="DU509" s="41">
        <v>0</v>
      </c>
      <c r="DV509" s="42">
        <v>0</v>
      </c>
      <c r="DW509" s="41">
        <v>0</v>
      </c>
      <c r="DX509" s="42">
        <v>0</v>
      </c>
      <c r="DY509" s="41">
        <v>0</v>
      </c>
      <c r="DZ509" s="42">
        <v>0</v>
      </c>
      <c r="EA509" s="41">
        <v>0</v>
      </c>
      <c r="EB509" s="42">
        <v>0</v>
      </c>
      <c r="EC509" s="41">
        <v>0</v>
      </c>
      <c r="ED509" s="42">
        <v>0</v>
      </c>
      <c r="EE509" s="41">
        <v>0</v>
      </c>
      <c r="EF509" s="42">
        <v>0</v>
      </c>
      <c r="EG509" s="41">
        <v>0</v>
      </c>
      <c r="EH509" s="42">
        <v>0</v>
      </c>
      <c r="EI509" s="41">
        <v>0</v>
      </c>
      <c r="EJ509" s="42">
        <v>0</v>
      </c>
      <c r="EK509" s="41">
        <v>0</v>
      </c>
      <c r="EL509" s="42">
        <v>0</v>
      </c>
      <c r="EM509" s="41">
        <v>0</v>
      </c>
      <c r="EN509" s="42">
        <v>0</v>
      </c>
      <c r="EO509" s="41">
        <v>0</v>
      </c>
      <c r="EP509" s="42">
        <v>0</v>
      </c>
      <c r="EQ509" s="41">
        <v>0</v>
      </c>
      <c r="ER509" s="42">
        <v>0</v>
      </c>
      <c r="ES509" s="41">
        <v>0</v>
      </c>
      <c r="ET509" s="42">
        <v>0</v>
      </c>
      <c r="EU509" s="41">
        <v>0</v>
      </c>
      <c r="EV509" s="42">
        <v>0</v>
      </c>
      <c r="EW509" s="41">
        <v>0</v>
      </c>
      <c r="EX509" s="42">
        <v>0</v>
      </c>
      <c r="EY509" s="41">
        <v>0</v>
      </c>
      <c r="EZ509" s="42">
        <v>0</v>
      </c>
      <c r="FA509" s="41">
        <v>0</v>
      </c>
      <c r="FB509" s="42">
        <v>0</v>
      </c>
      <c r="FC509" s="43">
        <v>0</v>
      </c>
      <c r="FD509" s="3"/>
      <c r="FE509" s="35"/>
      <c r="FF509" s="3"/>
      <c r="FG509" s="36"/>
      <c r="FI509" s="44" t="b">
        <v>1</v>
      </c>
    </row>
    <row r="510" spans="2:165" hidden="1" outlineLevel="1">
      <c r="B510" s="45">
        <v>488</v>
      </c>
      <c r="C510" s="74" t="s">
        <v>93</v>
      </c>
      <c r="E510" s="47">
        <v>0</v>
      </c>
      <c r="F510" s="48">
        <v>0</v>
      </c>
      <c r="G510" s="49">
        <v>0</v>
      </c>
      <c r="H510" s="48">
        <v>0</v>
      </c>
      <c r="I510" s="49">
        <v>0</v>
      </c>
      <c r="J510" s="48">
        <v>0</v>
      </c>
      <c r="K510" s="49">
        <v>0</v>
      </c>
      <c r="L510" s="48">
        <v>0</v>
      </c>
      <c r="M510" s="49">
        <v>0</v>
      </c>
      <c r="N510" s="48">
        <v>0</v>
      </c>
      <c r="O510" s="49">
        <v>0</v>
      </c>
      <c r="P510" s="48">
        <v>0</v>
      </c>
      <c r="Q510" s="49">
        <v>0</v>
      </c>
      <c r="R510" s="48">
        <v>0</v>
      </c>
      <c r="S510" s="49">
        <v>0</v>
      </c>
      <c r="T510" s="48">
        <v>0</v>
      </c>
      <c r="U510" s="49">
        <v>0</v>
      </c>
      <c r="V510" s="48">
        <v>0</v>
      </c>
      <c r="W510" s="49">
        <v>0</v>
      </c>
      <c r="X510" s="48">
        <v>0</v>
      </c>
      <c r="Y510" s="49">
        <v>0</v>
      </c>
      <c r="Z510" s="48">
        <v>0</v>
      </c>
      <c r="AA510" s="49">
        <v>0</v>
      </c>
      <c r="AB510" s="48">
        <v>0</v>
      </c>
      <c r="AC510" s="49">
        <v>0</v>
      </c>
      <c r="AD510" s="48">
        <v>0</v>
      </c>
      <c r="AE510" s="49">
        <v>0</v>
      </c>
      <c r="AF510" s="48">
        <v>0</v>
      </c>
      <c r="AG510" s="49">
        <v>0</v>
      </c>
      <c r="AH510" s="48">
        <v>0</v>
      </c>
      <c r="AI510" s="49">
        <v>0</v>
      </c>
      <c r="AJ510" s="48">
        <v>0</v>
      </c>
      <c r="AK510" s="49">
        <v>0</v>
      </c>
      <c r="AL510" s="48">
        <v>0</v>
      </c>
      <c r="AM510" s="49">
        <v>0</v>
      </c>
      <c r="AN510" s="50">
        <v>0</v>
      </c>
      <c r="AO510" s="3"/>
      <c r="AP510" s="21"/>
      <c r="AQ510" s="3"/>
      <c r="AR510" s="47">
        <v>0</v>
      </c>
      <c r="AS510" s="48">
        <v>0</v>
      </c>
      <c r="AT510" s="49">
        <v>0</v>
      </c>
      <c r="AU510" s="48">
        <v>0</v>
      </c>
      <c r="AV510" s="49">
        <v>0</v>
      </c>
      <c r="AW510" s="48">
        <v>0</v>
      </c>
      <c r="AX510" s="49">
        <v>0</v>
      </c>
      <c r="AY510" s="48">
        <v>0</v>
      </c>
      <c r="AZ510" s="49">
        <v>0</v>
      </c>
      <c r="BA510" s="48">
        <v>0</v>
      </c>
      <c r="BB510" s="49">
        <v>0</v>
      </c>
      <c r="BC510" s="48">
        <v>0</v>
      </c>
      <c r="BD510" s="49">
        <v>0</v>
      </c>
      <c r="BE510" s="48">
        <v>0</v>
      </c>
      <c r="BF510" s="49">
        <v>0</v>
      </c>
      <c r="BG510" s="48">
        <v>0</v>
      </c>
      <c r="BH510" s="49">
        <v>0</v>
      </c>
      <c r="BI510" s="48">
        <v>0</v>
      </c>
      <c r="BJ510" s="49">
        <v>0</v>
      </c>
      <c r="BK510" s="48">
        <v>0</v>
      </c>
      <c r="BL510" s="49">
        <v>0</v>
      </c>
      <c r="BM510" s="48">
        <v>0</v>
      </c>
      <c r="BN510" s="49">
        <v>0</v>
      </c>
      <c r="BO510" s="48">
        <v>0</v>
      </c>
      <c r="BP510" s="49">
        <v>0</v>
      </c>
      <c r="BQ510" s="48">
        <v>0</v>
      </c>
      <c r="BR510" s="49">
        <v>0</v>
      </c>
      <c r="BS510" s="48">
        <v>0</v>
      </c>
      <c r="BT510" s="49">
        <v>0</v>
      </c>
      <c r="BU510" s="48">
        <v>0</v>
      </c>
      <c r="BV510" s="49">
        <v>0</v>
      </c>
      <c r="BW510" s="48">
        <v>0</v>
      </c>
      <c r="BX510" s="49">
        <v>0</v>
      </c>
      <c r="BY510" s="48">
        <v>0</v>
      </c>
      <c r="BZ510" s="49">
        <v>0</v>
      </c>
      <c r="CA510" s="50">
        <v>0</v>
      </c>
      <c r="CB510" s="3"/>
      <c r="CC510" s="32"/>
      <c r="CD510" s="3"/>
      <c r="CE510" s="33"/>
      <c r="CF510" s="3"/>
      <c r="CG510" s="47">
        <v>0</v>
      </c>
      <c r="CH510" s="48">
        <v>0</v>
      </c>
      <c r="CI510" s="49">
        <v>0</v>
      </c>
      <c r="CJ510" s="48">
        <v>0</v>
      </c>
      <c r="CK510" s="49">
        <v>0</v>
      </c>
      <c r="CL510" s="48">
        <v>0</v>
      </c>
      <c r="CM510" s="49">
        <v>0</v>
      </c>
      <c r="CN510" s="48">
        <v>0</v>
      </c>
      <c r="CO510" s="49">
        <v>0</v>
      </c>
      <c r="CP510" s="48">
        <v>0</v>
      </c>
      <c r="CQ510" s="49">
        <v>0</v>
      </c>
      <c r="CR510" s="48">
        <v>0</v>
      </c>
      <c r="CS510" s="49">
        <v>0</v>
      </c>
      <c r="CT510" s="48">
        <v>0</v>
      </c>
      <c r="CU510" s="49">
        <v>0</v>
      </c>
      <c r="CV510" s="48">
        <v>0</v>
      </c>
      <c r="CW510" s="49">
        <v>0</v>
      </c>
      <c r="CX510" s="48">
        <v>0</v>
      </c>
      <c r="CY510" s="49">
        <v>0</v>
      </c>
      <c r="CZ510" s="48">
        <v>0</v>
      </c>
      <c r="DA510" s="49">
        <v>0</v>
      </c>
      <c r="DB510" s="48">
        <v>0</v>
      </c>
      <c r="DC510" s="49">
        <v>0</v>
      </c>
      <c r="DD510" s="48">
        <v>0</v>
      </c>
      <c r="DE510" s="49">
        <v>0</v>
      </c>
      <c r="DF510" s="48">
        <v>0</v>
      </c>
      <c r="DG510" s="49">
        <v>0</v>
      </c>
      <c r="DH510" s="48">
        <v>0</v>
      </c>
      <c r="DI510" s="49">
        <v>0</v>
      </c>
      <c r="DJ510" s="48">
        <v>0</v>
      </c>
      <c r="DK510" s="49">
        <v>0</v>
      </c>
      <c r="DL510" s="48">
        <v>0</v>
      </c>
      <c r="DM510" s="49">
        <v>0</v>
      </c>
      <c r="DN510" s="48">
        <v>0</v>
      </c>
      <c r="DO510" s="49">
        <v>0</v>
      </c>
      <c r="DP510" s="50">
        <v>0</v>
      </c>
      <c r="DQ510" s="3"/>
      <c r="DR510" s="34"/>
      <c r="DS510" s="3"/>
      <c r="DT510" s="47">
        <v>0</v>
      </c>
      <c r="DU510" s="48">
        <v>0</v>
      </c>
      <c r="DV510" s="49">
        <v>0</v>
      </c>
      <c r="DW510" s="48">
        <v>0</v>
      </c>
      <c r="DX510" s="49">
        <v>0</v>
      </c>
      <c r="DY510" s="48">
        <v>0</v>
      </c>
      <c r="DZ510" s="49">
        <v>0</v>
      </c>
      <c r="EA510" s="48">
        <v>0</v>
      </c>
      <c r="EB510" s="49">
        <v>0</v>
      </c>
      <c r="EC510" s="48">
        <v>0</v>
      </c>
      <c r="ED510" s="49">
        <v>0</v>
      </c>
      <c r="EE510" s="48">
        <v>0</v>
      </c>
      <c r="EF510" s="49">
        <v>0</v>
      </c>
      <c r="EG510" s="48">
        <v>0</v>
      </c>
      <c r="EH510" s="49">
        <v>0</v>
      </c>
      <c r="EI510" s="48">
        <v>0</v>
      </c>
      <c r="EJ510" s="49">
        <v>0</v>
      </c>
      <c r="EK510" s="48">
        <v>0</v>
      </c>
      <c r="EL510" s="49">
        <v>0</v>
      </c>
      <c r="EM510" s="48">
        <v>0</v>
      </c>
      <c r="EN510" s="49">
        <v>0</v>
      </c>
      <c r="EO510" s="48">
        <v>0</v>
      </c>
      <c r="EP510" s="49">
        <v>0</v>
      </c>
      <c r="EQ510" s="48">
        <v>0</v>
      </c>
      <c r="ER510" s="49">
        <v>0</v>
      </c>
      <c r="ES510" s="48">
        <v>0</v>
      </c>
      <c r="ET510" s="49">
        <v>0</v>
      </c>
      <c r="EU510" s="48">
        <v>0</v>
      </c>
      <c r="EV510" s="49">
        <v>0</v>
      </c>
      <c r="EW510" s="48">
        <v>0</v>
      </c>
      <c r="EX510" s="49">
        <v>0</v>
      </c>
      <c r="EY510" s="48">
        <v>0</v>
      </c>
      <c r="EZ510" s="49">
        <v>0</v>
      </c>
      <c r="FA510" s="48">
        <v>0</v>
      </c>
      <c r="FB510" s="49">
        <v>0</v>
      </c>
      <c r="FC510" s="50">
        <v>0</v>
      </c>
      <c r="FD510" s="3"/>
      <c r="FE510" s="35"/>
      <c r="FF510" s="3"/>
      <c r="FG510" s="36"/>
      <c r="FI510" s="51" t="b">
        <v>1</v>
      </c>
    </row>
    <row r="511" spans="2:165" hidden="1" outlineLevel="1">
      <c r="B511" s="59">
        <v>489</v>
      </c>
      <c r="C511" s="85" t="s">
        <v>94</v>
      </c>
      <c r="E511" s="61">
        <v>0</v>
      </c>
      <c r="F511" s="62">
        <v>0</v>
      </c>
      <c r="G511" s="63">
        <v>0</v>
      </c>
      <c r="H511" s="62">
        <v>0</v>
      </c>
      <c r="I511" s="63">
        <v>0</v>
      </c>
      <c r="J511" s="62">
        <v>0</v>
      </c>
      <c r="K511" s="63">
        <v>0</v>
      </c>
      <c r="L511" s="62">
        <v>0</v>
      </c>
      <c r="M511" s="63">
        <v>0</v>
      </c>
      <c r="N511" s="62">
        <v>0</v>
      </c>
      <c r="O511" s="63">
        <v>0</v>
      </c>
      <c r="P511" s="62">
        <v>0</v>
      </c>
      <c r="Q511" s="63">
        <v>0</v>
      </c>
      <c r="R511" s="62">
        <v>0</v>
      </c>
      <c r="S511" s="63">
        <v>0</v>
      </c>
      <c r="T511" s="62">
        <v>0</v>
      </c>
      <c r="U511" s="63">
        <v>0</v>
      </c>
      <c r="V511" s="62">
        <v>0</v>
      </c>
      <c r="W511" s="63">
        <v>0</v>
      </c>
      <c r="X511" s="62">
        <v>0</v>
      </c>
      <c r="Y511" s="63">
        <v>0</v>
      </c>
      <c r="Z511" s="62">
        <v>0</v>
      </c>
      <c r="AA511" s="63">
        <v>0</v>
      </c>
      <c r="AB511" s="62">
        <v>0</v>
      </c>
      <c r="AC511" s="63">
        <v>0</v>
      </c>
      <c r="AD511" s="62">
        <v>0</v>
      </c>
      <c r="AE511" s="63">
        <v>0</v>
      </c>
      <c r="AF511" s="62">
        <v>0</v>
      </c>
      <c r="AG511" s="63">
        <v>0</v>
      </c>
      <c r="AH511" s="62">
        <v>0</v>
      </c>
      <c r="AI511" s="63">
        <v>0</v>
      </c>
      <c r="AJ511" s="62">
        <v>0</v>
      </c>
      <c r="AK511" s="63">
        <v>0</v>
      </c>
      <c r="AL511" s="62">
        <v>0</v>
      </c>
      <c r="AM511" s="63">
        <v>0</v>
      </c>
      <c r="AN511" s="64">
        <v>0</v>
      </c>
      <c r="AO511" s="3"/>
      <c r="AP511" s="21"/>
      <c r="AQ511" s="3"/>
      <c r="AR511" s="61">
        <v>0</v>
      </c>
      <c r="AS511" s="62">
        <v>0</v>
      </c>
      <c r="AT511" s="63">
        <v>0</v>
      </c>
      <c r="AU511" s="62">
        <v>0</v>
      </c>
      <c r="AV511" s="63">
        <v>0</v>
      </c>
      <c r="AW511" s="62">
        <v>0</v>
      </c>
      <c r="AX511" s="63">
        <v>0</v>
      </c>
      <c r="AY511" s="62">
        <v>0</v>
      </c>
      <c r="AZ511" s="63">
        <v>0</v>
      </c>
      <c r="BA511" s="62">
        <v>0</v>
      </c>
      <c r="BB511" s="63">
        <v>0</v>
      </c>
      <c r="BC511" s="62">
        <v>0</v>
      </c>
      <c r="BD511" s="63">
        <v>0</v>
      </c>
      <c r="BE511" s="62">
        <v>0</v>
      </c>
      <c r="BF511" s="63">
        <v>0</v>
      </c>
      <c r="BG511" s="62">
        <v>0</v>
      </c>
      <c r="BH511" s="63">
        <v>0</v>
      </c>
      <c r="BI511" s="62">
        <v>0</v>
      </c>
      <c r="BJ511" s="63">
        <v>0</v>
      </c>
      <c r="BK511" s="62">
        <v>0</v>
      </c>
      <c r="BL511" s="63">
        <v>0</v>
      </c>
      <c r="BM511" s="62">
        <v>0</v>
      </c>
      <c r="BN511" s="63">
        <v>0</v>
      </c>
      <c r="BO511" s="62">
        <v>0</v>
      </c>
      <c r="BP511" s="63">
        <v>0</v>
      </c>
      <c r="BQ511" s="62">
        <v>0</v>
      </c>
      <c r="BR511" s="63">
        <v>0</v>
      </c>
      <c r="BS511" s="62">
        <v>0</v>
      </c>
      <c r="BT511" s="63">
        <v>0</v>
      </c>
      <c r="BU511" s="62">
        <v>0</v>
      </c>
      <c r="BV511" s="63">
        <v>0</v>
      </c>
      <c r="BW511" s="62">
        <v>0</v>
      </c>
      <c r="BX511" s="63">
        <v>0</v>
      </c>
      <c r="BY511" s="62">
        <v>0</v>
      </c>
      <c r="BZ511" s="63">
        <v>0</v>
      </c>
      <c r="CA511" s="64">
        <v>0</v>
      </c>
      <c r="CB511" s="3"/>
      <c r="CC511" s="32"/>
      <c r="CD511" s="3"/>
      <c r="CE511" s="33"/>
      <c r="CF511" s="3"/>
      <c r="CG511" s="61">
        <v>0</v>
      </c>
      <c r="CH511" s="62">
        <v>0</v>
      </c>
      <c r="CI511" s="63">
        <v>0</v>
      </c>
      <c r="CJ511" s="62">
        <v>0</v>
      </c>
      <c r="CK511" s="63">
        <v>0</v>
      </c>
      <c r="CL511" s="62">
        <v>0</v>
      </c>
      <c r="CM511" s="63">
        <v>0</v>
      </c>
      <c r="CN511" s="62">
        <v>0</v>
      </c>
      <c r="CO511" s="63">
        <v>0</v>
      </c>
      <c r="CP511" s="62">
        <v>0</v>
      </c>
      <c r="CQ511" s="63">
        <v>0</v>
      </c>
      <c r="CR511" s="62">
        <v>0</v>
      </c>
      <c r="CS511" s="63">
        <v>0</v>
      </c>
      <c r="CT511" s="62">
        <v>0</v>
      </c>
      <c r="CU511" s="63">
        <v>0</v>
      </c>
      <c r="CV511" s="62">
        <v>0</v>
      </c>
      <c r="CW511" s="63">
        <v>0</v>
      </c>
      <c r="CX511" s="62">
        <v>0</v>
      </c>
      <c r="CY511" s="63">
        <v>0</v>
      </c>
      <c r="CZ511" s="62">
        <v>0</v>
      </c>
      <c r="DA511" s="63">
        <v>0</v>
      </c>
      <c r="DB511" s="62">
        <v>0</v>
      </c>
      <c r="DC511" s="63">
        <v>0</v>
      </c>
      <c r="DD511" s="62">
        <v>0</v>
      </c>
      <c r="DE511" s="63">
        <v>0</v>
      </c>
      <c r="DF511" s="62">
        <v>0</v>
      </c>
      <c r="DG511" s="63">
        <v>0</v>
      </c>
      <c r="DH511" s="62">
        <v>0</v>
      </c>
      <c r="DI511" s="63">
        <v>0</v>
      </c>
      <c r="DJ511" s="62">
        <v>0</v>
      </c>
      <c r="DK511" s="63">
        <v>0</v>
      </c>
      <c r="DL511" s="62">
        <v>0</v>
      </c>
      <c r="DM511" s="63">
        <v>0</v>
      </c>
      <c r="DN511" s="62">
        <v>0</v>
      </c>
      <c r="DO511" s="63">
        <v>0</v>
      </c>
      <c r="DP511" s="64">
        <v>0</v>
      </c>
      <c r="DQ511" s="3"/>
      <c r="DR511" s="34"/>
      <c r="DS511" s="3"/>
      <c r="DT511" s="61">
        <v>0</v>
      </c>
      <c r="DU511" s="62">
        <v>0</v>
      </c>
      <c r="DV511" s="63">
        <v>0</v>
      </c>
      <c r="DW511" s="62">
        <v>0</v>
      </c>
      <c r="DX511" s="63">
        <v>0</v>
      </c>
      <c r="DY511" s="62">
        <v>0</v>
      </c>
      <c r="DZ511" s="63">
        <v>0</v>
      </c>
      <c r="EA511" s="62">
        <v>0</v>
      </c>
      <c r="EB511" s="63">
        <v>0</v>
      </c>
      <c r="EC511" s="62">
        <v>0</v>
      </c>
      <c r="ED511" s="63">
        <v>0</v>
      </c>
      <c r="EE511" s="62">
        <v>0</v>
      </c>
      <c r="EF511" s="63">
        <v>0</v>
      </c>
      <c r="EG511" s="62">
        <v>0</v>
      </c>
      <c r="EH511" s="63">
        <v>0</v>
      </c>
      <c r="EI511" s="62">
        <v>0</v>
      </c>
      <c r="EJ511" s="63">
        <v>0</v>
      </c>
      <c r="EK511" s="62">
        <v>0</v>
      </c>
      <c r="EL511" s="63">
        <v>0</v>
      </c>
      <c r="EM511" s="62">
        <v>0</v>
      </c>
      <c r="EN511" s="63">
        <v>0</v>
      </c>
      <c r="EO511" s="62">
        <v>0</v>
      </c>
      <c r="EP511" s="63">
        <v>0</v>
      </c>
      <c r="EQ511" s="62">
        <v>0</v>
      </c>
      <c r="ER511" s="63">
        <v>0</v>
      </c>
      <c r="ES511" s="62">
        <v>0</v>
      </c>
      <c r="ET511" s="63">
        <v>0</v>
      </c>
      <c r="EU511" s="62">
        <v>0</v>
      </c>
      <c r="EV511" s="63">
        <v>0</v>
      </c>
      <c r="EW511" s="62">
        <v>0</v>
      </c>
      <c r="EX511" s="63">
        <v>0</v>
      </c>
      <c r="EY511" s="62">
        <v>0</v>
      </c>
      <c r="EZ511" s="63">
        <v>0</v>
      </c>
      <c r="FA511" s="62">
        <v>0</v>
      </c>
      <c r="FB511" s="63">
        <v>0</v>
      </c>
      <c r="FC511" s="64">
        <v>0</v>
      </c>
      <c r="FD511" s="3"/>
      <c r="FE511" s="35"/>
      <c r="FF511" s="3"/>
      <c r="FG511" s="36"/>
      <c r="FI511" s="65" t="b">
        <v>1</v>
      </c>
    </row>
    <row r="512" spans="2:165" hidden="1" outlineLevel="1">
      <c r="B512" s="86">
        <v>490</v>
      </c>
      <c r="C512" s="87" t="s">
        <v>95</v>
      </c>
      <c r="E512" s="88">
        <v>0</v>
      </c>
      <c r="F512" s="89">
        <v>0</v>
      </c>
      <c r="G512" s="90">
        <v>0</v>
      </c>
      <c r="H512" s="89">
        <v>0</v>
      </c>
      <c r="I512" s="90">
        <v>0</v>
      </c>
      <c r="J512" s="89">
        <v>0</v>
      </c>
      <c r="K512" s="90">
        <v>0</v>
      </c>
      <c r="L512" s="89">
        <v>0</v>
      </c>
      <c r="M512" s="90">
        <v>0</v>
      </c>
      <c r="N512" s="89">
        <v>0</v>
      </c>
      <c r="O512" s="90">
        <v>0</v>
      </c>
      <c r="P512" s="89">
        <v>0</v>
      </c>
      <c r="Q512" s="90">
        <v>0</v>
      </c>
      <c r="R512" s="89">
        <v>0</v>
      </c>
      <c r="S512" s="90">
        <v>0</v>
      </c>
      <c r="T512" s="89">
        <v>0</v>
      </c>
      <c r="U512" s="90">
        <v>0</v>
      </c>
      <c r="V512" s="89">
        <v>0</v>
      </c>
      <c r="W512" s="90">
        <v>0</v>
      </c>
      <c r="X512" s="89">
        <v>0</v>
      </c>
      <c r="Y512" s="90">
        <v>0</v>
      </c>
      <c r="Z512" s="89">
        <v>0</v>
      </c>
      <c r="AA512" s="90">
        <v>0</v>
      </c>
      <c r="AB512" s="89">
        <v>0</v>
      </c>
      <c r="AC512" s="90">
        <v>0</v>
      </c>
      <c r="AD512" s="89">
        <v>0</v>
      </c>
      <c r="AE512" s="90">
        <v>0</v>
      </c>
      <c r="AF512" s="89">
        <v>0</v>
      </c>
      <c r="AG512" s="90">
        <v>0</v>
      </c>
      <c r="AH512" s="89">
        <v>0</v>
      </c>
      <c r="AI512" s="90">
        <v>0</v>
      </c>
      <c r="AJ512" s="89">
        <v>0</v>
      </c>
      <c r="AK512" s="90">
        <v>0</v>
      </c>
      <c r="AL512" s="89">
        <v>0</v>
      </c>
      <c r="AM512" s="90">
        <v>0</v>
      </c>
      <c r="AN512" s="91">
        <v>0</v>
      </c>
      <c r="AO512" s="3"/>
      <c r="AP512" s="21"/>
      <c r="AQ512" s="3"/>
      <c r="AR512" s="88">
        <v>0</v>
      </c>
      <c r="AS512" s="89">
        <v>0</v>
      </c>
      <c r="AT512" s="90">
        <v>0</v>
      </c>
      <c r="AU512" s="89">
        <v>0</v>
      </c>
      <c r="AV512" s="90">
        <v>0</v>
      </c>
      <c r="AW512" s="89">
        <v>0</v>
      </c>
      <c r="AX512" s="90">
        <v>0</v>
      </c>
      <c r="AY512" s="89">
        <v>0</v>
      </c>
      <c r="AZ512" s="90">
        <v>0</v>
      </c>
      <c r="BA512" s="89">
        <v>0</v>
      </c>
      <c r="BB512" s="90">
        <v>0</v>
      </c>
      <c r="BC512" s="89">
        <v>0</v>
      </c>
      <c r="BD512" s="90">
        <v>0</v>
      </c>
      <c r="BE512" s="89">
        <v>0</v>
      </c>
      <c r="BF512" s="90">
        <v>0</v>
      </c>
      <c r="BG512" s="89">
        <v>0</v>
      </c>
      <c r="BH512" s="90">
        <v>0</v>
      </c>
      <c r="BI512" s="89">
        <v>0</v>
      </c>
      <c r="BJ512" s="90">
        <v>0</v>
      </c>
      <c r="BK512" s="89">
        <v>0</v>
      </c>
      <c r="BL512" s="90">
        <v>0</v>
      </c>
      <c r="BM512" s="89">
        <v>0</v>
      </c>
      <c r="BN512" s="90">
        <v>0</v>
      </c>
      <c r="BO512" s="89">
        <v>0</v>
      </c>
      <c r="BP512" s="90">
        <v>0</v>
      </c>
      <c r="BQ512" s="89">
        <v>0</v>
      </c>
      <c r="BR512" s="90">
        <v>0</v>
      </c>
      <c r="BS512" s="89">
        <v>0</v>
      </c>
      <c r="BT512" s="90">
        <v>0</v>
      </c>
      <c r="BU512" s="89">
        <v>0</v>
      </c>
      <c r="BV512" s="90">
        <v>0</v>
      </c>
      <c r="BW512" s="89">
        <v>0</v>
      </c>
      <c r="BX512" s="90">
        <v>0</v>
      </c>
      <c r="BY512" s="89">
        <v>0</v>
      </c>
      <c r="BZ512" s="90">
        <v>0</v>
      </c>
      <c r="CA512" s="91">
        <v>0</v>
      </c>
      <c r="CB512" s="3"/>
      <c r="CC512" s="32"/>
      <c r="CD512" s="3"/>
      <c r="CE512" s="33"/>
      <c r="CF512" s="3"/>
      <c r="CG512" s="88">
        <v>0</v>
      </c>
      <c r="CH512" s="89">
        <v>0</v>
      </c>
      <c r="CI512" s="90">
        <v>0</v>
      </c>
      <c r="CJ512" s="89">
        <v>0</v>
      </c>
      <c r="CK512" s="90">
        <v>0</v>
      </c>
      <c r="CL512" s="89">
        <v>0</v>
      </c>
      <c r="CM512" s="90">
        <v>0</v>
      </c>
      <c r="CN512" s="89">
        <v>0</v>
      </c>
      <c r="CO512" s="90">
        <v>0</v>
      </c>
      <c r="CP512" s="89">
        <v>0</v>
      </c>
      <c r="CQ512" s="90">
        <v>0</v>
      </c>
      <c r="CR512" s="89">
        <v>0</v>
      </c>
      <c r="CS512" s="90">
        <v>0</v>
      </c>
      <c r="CT512" s="89">
        <v>0</v>
      </c>
      <c r="CU512" s="90">
        <v>0</v>
      </c>
      <c r="CV512" s="89">
        <v>0</v>
      </c>
      <c r="CW512" s="90">
        <v>0</v>
      </c>
      <c r="CX512" s="89">
        <v>0</v>
      </c>
      <c r="CY512" s="90">
        <v>0</v>
      </c>
      <c r="CZ512" s="89">
        <v>0</v>
      </c>
      <c r="DA512" s="90">
        <v>0</v>
      </c>
      <c r="DB512" s="89">
        <v>0</v>
      </c>
      <c r="DC512" s="90">
        <v>0</v>
      </c>
      <c r="DD512" s="89">
        <v>0</v>
      </c>
      <c r="DE512" s="90">
        <v>0</v>
      </c>
      <c r="DF512" s="89">
        <v>0</v>
      </c>
      <c r="DG512" s="90">
        <v>0</v>
      </c>
      <c r="DH512" s="89">
        <v>0</v>
      </c>
      <c r="DI512" s="90">
        <v>0</v>
      </c>
      <c r="DJ512" s="89">
        <v>0</v>
      </c>
      <c r="DK512" s="90">
        <v>0</v>
      </c>
      <c r="DL512" s="89">
        <v>0</v>
      </c>
      <c r="DM512" s="90">
        <v>0</v>
      </c>
      <c r="DN512" s="89">
        <v>0</v>
      </c>
      <c r="DO512" s="90">
        <v>0</v>
      </c>
      <c r="DP512" s="91">
        <v>0</v>
      </c>
      <c r="DQ512" s="3"/>
      <c r="DR512" s="34"/>
      <c r="DS512" s="3"/>
      <c r="DT512" s="88">
        <v>0</v>
      </c>
      <c r="DU512" s="89">
        <v>0</v>
      </c>
      <c r="DV512" s="90">
        <v>0</v>
      </c>
      <c r="DW512" s="89">
        <v>0</v>
      </c>
      <c r="DX512" s="90">
        <v>0</v>
      </c>
      <c r="DY512" s="89">
        <v>0</v>
      </c>
      <c r="DZ512" s="90">
        <v>0</v>
      </c>
      <c r="EA512" s="89">
        <v>0</v>
      </c>
      <c r="EB512" s="90">
        <v>0</v>
      </c>
      <c r="EC512" s="89">
        <v>0</v>
      </c>
      <c r="ED512" s="90">
        <v>0</v>
      </c>
      <c r="EE512" s="89">
        <v>0</v>
      </c>
      <c r="EF512" s="90">
        <v>0</v>
      </c>
      <c r="EG512" s="89">
        <v>0</v>
      </c>
      <c r="EH512" s="90">
        <v>0</v>
      </c>
      <c r="EI512" s="89">
        <v>0</v>
      </c>
      <c r="EJ512" s="90">
        <v>0</v>
      </c>
      <c r="EK512" s="89">
        <v>0</v>
      </c>
      <c r="EL512" s="90">
        <v>0</v>
      </c>
      <c r="EM512" s="89">
        <v>0</v>
      </c>
      <c r="EN512" s="90">
        <v>0</v>
      </c>
      <c r="EO512" s="89">
        <v>0</v>
      </c>
      <c r="EP512" s="90">
        <v>0</v>
      </c>
      <c r="EQ512" s="89">
        <v>0</v>
      </c>
      <c r="ER512" s="90">
        <v>0</v>
      </c>
      <c r="ES512" s="89">
        <v>0</v>
      </c>
      <c r="ET512" s="90">
        <v>0</v>
      </c>
      <c r="EU512" s="89">
        <v>0</v>
      </c>
      <c r="EV512" s="90">
        <v>0</v>
      </c>
      <c r="EW512" s="89">
        <v>0</v>
      </c>
      <c r="EX512" s="90">
        <v>0</v>
      </c>
      <c r="EY512" s="89">
        <v>0</v>
      </c>
      <c r="EZ512" s="90">
        <v>0</v>
      </c>
      <c r="FA512" s="89">
        <v>0</v>
      </c>
      <c r="FB512" s="90">
        <v>0</v>
      </c>
      <c r="FC512" s="91">
        <v>0</v>
      </c>
      <c r="FD512" s="3"/>
      <c r="FE512" s="35"/>
      <c r="FF512" s="3"/>
      <c r="FG512" s="36"/>
      <c r="FI512" s="92" t="b">
        <v>1</v>
      </c>
    </row>
    <row r="513" spans="2:165" hidden="1" outlineLevel="1">
      <c r="B513" s="38">
        <v>491</v>
      </c>
      <c r="C513" s="39" t="s">
        <v>96</v>
      </c>
      <c r="E513" s="40">
        <v>0</v>
      </c>
      <c r="F513" s="41">
        <v>0</v>
      </c>
      <c r="G513" s="42">
        <v>0</v>
      </c>
      <c r="H513" s="41">
        <v>0</v>
      </c>
      <c r="I513" s="42">
        <v>0</v>
      </c>
      <c r="J513" s="41">
        <v>0</v>
      </c>
      <c r="K513" s="42">
        <v>0</v>
      </c>
      <c r="L513" s="41">
        <v>0</v>
      </c>
      <c r="M513" s="42">
        <v>0</v>
      </c>
      <c r="N513" s="41">
        <v>0</v>
      </c>
      <c r="O513" s="42">
        <v>0</v>
      </c>
      <c r="P513" s="41">
        <v>0</v>
      </c>
      <c r="Q513" s="42">
        <v>0</v>
      </c>
      <c r="R513" s="41">
        <v>0</v>
      </c>
      <c r="S513" s="42">
        <v>0</v>
      </c>
      <c r="T513" s="41">
        <v>0</v>
      </c>
      <c r="U513" s="42">
        <v>0</v>
      </c>
      <c r="V513" s="41">
        <v>0</v>
      </c>
      <c r="W513" s="42">
        <v>0</v>
      </c>
      <c r="X513" s="41">
        <v>0</v>
      </c>
      <c r="Y513" s="42">
        <v>0</v>
      </c>
      <c r="Z513" s="41">
        <v>0</v>
      </c>
      <c r="AA513" s="42">
        <v>0</v>
      </c>
      <c r="AB513" s="41">
        <v>0</v>
      </c>
      <c r="AC513" s="42">
        <v>0</v>
      </c>
      <c r="AD513" s="41">
        <v>0</v>
      </c>
      <c r="AE513" s="42">
        <v>0</v>
      </c>
      <c r="AF513" s="41">
        <v>0</v>
      </c>
      <c r="AG513" s="42">
        <v>0</v>
      </c>
      <c r="AH513" s="41">
        <v>0</v>
      </c>
      <c r="AI513" s="42">
        <v>0</v>
      </c>
      <c r="AJ513" s="41">
        <v>0</v>
      </c>
      <c r="AK513" s="42">
        <v>0</v>
      </c>
      <c r="AL513" s="41">
        <v>0</v>
      </c>
      <c r="AM513" s="42">
        <v>0</v>
      </c>
      <c r="AN513" s="43">
        <v>0</v>
      </c>
      <c r="AO513" s="3"/>
      <c r="AP513" s="21"/>
      <c r="AQ513" s="3"/>
      <c r="AR513" s="40">
        <v>0</v>
      </c>
      <c r="AS513" s="41">
        <v>0</v>
      </c>
      <c r="AT513" s="42">
        <v>0</v>
      </c>
      <c r="AU513" s="41">
        <v>0</v>
      </c>
      <c r="AV513" s="42">
        <v>0</v>
      </c>
      <c r="AW513" s="41">
        <v>0</v>
      </c>
      <c r="AX513" s="42">
        <v>0</v>
      </c>
      <c r="AY513" s="41">
        <v>0</v>
      </c>
      <c r="AZ513" s="42">
        <v>0</v>
      </c>
      <c r="BA513" s="41">
        <v>0</v>
      </c>
      <c r="BB513" s="42">
        <v>0</v>
      </c>
      <c r="BC513" s="41">
        <v>0</v>
      </c>
      <c r="BD513" s="42">
        <v>0</v>
      </c>
      <c r="BE513" s="41">
        <v>0</v>
      </c>
      <c r="BF513" s="42">
        <v>0</v>
      </c>
      <c r="BG513" s="41">
        <v>0</v>
      </c>
      <c r="BH513" s="42">
        <v>0</v>
      </c>
      <c r="BI513" s="41">
        <v>0</v>
      </c>
      <c r="BJ513" s="42">
        <v>0</v>
      </c>
      <c r="BK513" s="41">
        <v>0</v>
      </c>
      <c r="BL513" s="42">
        <v>0</v>
      </c>
      <c r="BM513" s="41">
        <v>0</v>
      </c>
      <c r="BN513" s="42">
        <v>0</v>
      </c>
      <c r="BO513" s="41">
        <v>0</v>
      </c>
      <c r="BP513" s="42">
        <v>0</v>
      </c>
      <c r="BQ513" s="41">
        <v>0</v>
      </c>
      <c r="BR513" s="42">
        <v>0</v>
      </c>
      <c r="BS513" s="41">
        <v>0</v>
      </c>
      <c r="BT513" s="42">
        <v>0</v>
      </c>
      <c r="BU513" s="41">
        <v>0</v>
      </c>
      <c r="BV513" s="42">
        <v>0</v>
      </c>
      <c r="BW513" s="41">
        <v>0</v>
      </c>
      <c r="BX513" s="42">
        <v>0</v>
      </c>
      <c r="BY513" s="41">
        <v>0</v>
      </c>
      <c r="BZ513" s="42">
        <v>0</v>
      </c>
      <c r="CA513" s="43">
        <v>0</v>
      </c>
      <c r="CB513" s="3"/>
      <c r="CC513" s="32"/>
      <c r="CD513" s="3"/>
      <c r="CE513" s="33"/>
      <c r="CF513" s="3"/>
      <c r="CG513" s="40">
        <v>0</v>
      </c>
      <c r="CH513" s="41">
        <v>0</v>
      </c>
      <c r="CI513" s="42">
        <v>0</v>
      </c>
      <c r="CJ513" s="41">
        <v>0</v>
      </c>
      <c r="CK513" s="42">
        <v>0</v>
      </c>
      <c r="CL513" s="41">
        <v>0</v>
      </c>
      <c r="CM513" s="42">
        <v>0</v>
      </c>
      <c r="CN513" s="41">
        <v>0</v>
      </c>
      <c r="CO513" s="42">
        <v>0</v>
      </c>
      <c r="CP513" s="41">
        <v>0</v>
      </c>
      <c r="CQ513" s="42">
        <v>0</v>
      </c>
      <c r="CR513" s="41">
        <v>0</v>
      </c>
      <c r="CS513" s="42">
        <v>0</v>
      </c>
      <c r="CT513" s="41">
        <v>0</v>
      </c>
      <c r="CU513" s="42">
        <v>0</v>
      </c>
      <c r="CV513" s="41">
        <v>0</v>
      </c>
      <c r="CW513" s="42">
        <v>0</v>
      </c>
      <c r="CX513" s="41">
        <v>0</v>
      </c>
      <c r="CY513" s="42">
        <v>0</v>
      </c>
      <c r="CZ513" s="41">
        <v>0</v>
      </c>
      <c r="DA513" s="42">
        <v>0</v>
      </c>
      <c r="DB513" s="41">
        <v>0</v>
      </c>
      <c r="DC513" s="42">
        <v>0</v>
      </c>
      <c r="DD513" s="41">
        <v>0</v>
      </c>
      <c r="DE513" s="42">
        <v>0</v>
      </c>
      <c r="DF513" s="41">
        <v>0</v>
      </c>
      <c r="DG513" s="42">
        <v>0</v>
      </c>
      <c r="DH513" s="41">
        <v>0</v>
      </c>
      <c r="DI513" s="42">
        <v>0</v>
      </c>
      <c r="DJ513" s="41">
        <v>0</v>
      </c>
      <c r="DK513" s="42">
        <v>0</v>
      </c>
      <c r="DL513" s="41">
        <v>0</v>
      </c>
      <c r="DM513" s="42">
        <v>0</v>
      </c>
      <c r="DN513" s="41">
        <v>0</v>
      </c>
      <c r="DO513" s="42">
        <v>0</v>
      </c>
      <c r="DP513" s="43">
        <v>0</v>
      </c>
      <c r="DQ513" s="3"/>
      <c r="DR513" s="34"/>
      <c r="DS513" s="3"/>
      <c r="DT513" s="40">
        <v>0</v>
      </c>
      <c r="DU513" s="41">
        <v>0</v>
      </c>
      <c r="DV513" s="42">
        <v>0</v>
      </c>
      <c r="DW513" s="41">
        <v>0</v>
      </c>
      <c r="DX513" s="42">
        <v>0</v>
      </c>
      <c r="DY513" s="41">
        <v>0</v>
      </c>
      <c r="DZ513" s="42">
        <v>0</v>
      </c>
      <c r="EA513" s="41">
        <v>0</v>
      </c>
      <c r="EB513" s="42">
        <v>0</v>
      </c>
      <c r="EC513" s="41">
        <v>0</v>
      </c>
      <c r="ED513" s="42">
        <v>0</v>
      </c>
      <c r="EE513" s="41">
        <v>0</v>
      </c>
      <c r="EF513" s="42">
        <v>0</v>
      </c>
      <c r="EG513" s="41">
        <v>0</v>
      </c>
      <c r="EH513" s="42">
        <v>0</v>
      </c>
      <c r="EI513" s="41">
        <v>0</v>
      </c>
      <c r="EJ513" s="42">
        <v>0</v>
      </c>
      <c r="EK513" s="41">
        <v>0</v>
      </c>
      <c r="EL513" s="42">
        <v>0</v>
      </c>
      <c r="EM513" s="41">
        <v>0</v>
      </c>
      <c r="EN513" s="42">
        <v>0</v>
      </c>
      <c r="EO513" s="41">
        <v>0</v>
      </c>
      <c r="EP513" s="42">
        <v>0</v>
      </c>
      <c r="EQ513" s="41">
        <v>0</v>
      </c>
      <c r="ER513" s="42">
        <v>0</v>
      </c>
      <c r="ES513" s="41">
        <v>0</v>
      </c>
      <c r="ET513" s="42">
        <v>0</v>
      </c>
      <c r="EU513" s="41">
        <v>0</v>
      </c>
      <c r="EV513" s="42">
        <v>0</v>
      </c>
      <c r="EW513" s="41">
        <v>0</v>
      </c>
      <c r="EX513" s="42">
        <v>0</v>
      </c>
      <c r="EY513" s="41">
        <v>0</v>
      </c>
      <c r="EZ513" s="42">
        <v>0</v>
      </c>
      <c r="FA513" s="41">
        <v>0</v>
      </c>
      <c r="FB513" s="42">
        <v>0</v>
      </c>
      <c r="FC513" s="43">
        <v>0</v>
      </c>
      <c r="FD513" s="3"/>
      <c r="FE513" s="35"/>
      <c r="FF513" s="3"/>
      <c r="FG513" s="36"/>
      <c r="FI513" s="44" t="b">
        <v>1</v>
      </c>
    </row>
    <row r="514" spans="2:165" hidden="1" outlineLevel="1">
      <c r="B514" s="75">
        <v>492</v>
      </c>
      <c r="C514" s="83" t="s">
        <v>97</v>
      </c>
      <c r="E514" s="77">
        <v>0</v>
      </c>
      <c r="F514" s="78">
        <v>0</v>
      </c>
      <c r="G514" s="79">
        <v>0</v>
      </c>
      <c r="H514" s="78">
        <v>0</v>
      </c>
      <c r="I514" s="79">
        <v>0</v>
      </c>
      <c r="J514" s="78">
        <v>0</v>
      </c>
      <c r="K514" s="79">
        <v>0</v>
      </c>
      <c r="L514" s="78">
        <v>0</v>
      </c>
      <c r="M514" s="79">
        <v>0</v>
      </c>
      <c r="N514" s="78">
        <v>0</v>
      </c>
      <c r="O514" s="79">
        <v>0</v>
      </c>
      <c r="P514" s="78">
        <v>0</v>
      </c>
      <c r="Q514" s="79">
        <v>0</v>
      </c>
      <c r="R514" s="78">
        <v>0</v>
      </c>
      <c r="S514" s="79">
        <v>0</v>
      </c>
      <c r="T514" s="78">
        <v>0</v>
      </c>
      <c r="U514" s="79">
        <v>0</v>
      </c>
      <c r="V514" s="78">
        <v>0</v>
      </c>
      <c r="W514" s="79">
        <v>0</v>
      </c>
      <c r="X514" s="78">
        <v>0</v>
      </c>
      <c r="Y514" s="79">
        <v>0</v>
      </c>
      <c r="Z514" s="78">
        <v>0</v>
      </c>
      <c r="AA514" s="79">
        <v>0</v>
      </c>
      <c r="AB514" s="78">
        <v>0</v>
      </c>
      <c r="AC514" s="79">
        <v>0</v>
      </c>
      <c r="AD514" s="78">
        <v>0</v>
      </c>
      <c r="AE514" s="79">
        <v>0</v>
      </c>
      <c r="AF514" s="78">
        <v>0</v>
      </c>
      <c r="AG514" s="79">
        <v>0</v>
      </c>
      <c r="AH514" s="78">
        <v>0</v>
      </c>
      <c r="AI514" s="79">
        <v>0</v>
      </c>
      <c r="AJ514" s="78">
        <v>0</v>
      </c>
      <c r="AK514" s="79">
        <v>0</v>
      </c>
      <c r="AL514" s="78">
        <v>0</v>
      </c>
      <c r="AM514" s="79">
        <v>0</v>
      </c>
      <c r="AN514" s="80">
        <v>0</v>
      </c>
      <c r="AO514" s="3"/>
      <c r="AP514" s="21"/>
      <c r="AQ514" s="3"/>
      <c r="AR514" s="77">
        <v>0</v>
      </c>
      <c r="AS514" s="78">
        <v>0</v>
      </c>
      <c r="AT514" s="79">
        <v>0</v>
      </c>
      <c r="AU514" s="78">
        <v>0</v>
      </c>
      <c r="AV514" s="79">
        <v>0</v>
      </c>
      <c r="AW514" s="78">
        <v>0</v>
      </c>
      <c r="AX514" s="79">
        <v>0</v>
      </c>
      <c r="AY514" s="78">
        <v>0</v>
      </c>
      <c r="AZ514" s="79">
        <v>0</v>
      </c>
      <c r="BA514" s="78">
        <v>0</v>
      </c>
      <c r="BB514" s="79">
        <v>0</v>
      </c>
      <c r="BC514" s="78">
        <v>0</v>
      </c>
      <c r="BD514" s="79">
        <v>0</v>
      </c>
      <c r="BE514" s="78">
        <v>0</v>
      </c>
      <c r="BF514" s="79">
        <v>0</v>
      </c>
      <c r="BG514" s="78">
        <v>0</v>
      </c>
      <c r="BH514" s="79">
        <v>0</v>
      </c>
      <c r="BI514" s="78">
        <v>0</v>
      </c>
      <c r="BJ514" s="79">
        <v>0</v>
      </c>
      <c r="BK514" s="78">
        <v>0</v>
      </c>
      <c r="BL514" s="79">
        <v>0</v>
      </c>
      <c r="BM514" s="78">
        <v>0</v>
      </c>
      <c r="BN514" s="79">
        <v>0</v>
      </c>
      <c r="BO514" s="78">
        <v>0</v>
      </c>
      <c r="BP514" s="79">
        <v>0</v>
      </c>
      <c r="BQ514" s="78">
        <v>0</v>
      </c>
      <c r="BR514" s="79">
        <v>0</v>
      </c>
      <c r="BS514" s="78">
        <v>0</v>
      </c>
      <c r="BT514" s="79">
        <v>0</v>
      </c>
      <c r="BU514" s="78">
        <v>0</v>
      </c>
      <c r="BV514" s="79">
        <v>0</v>
      </c>
      <c r="BW514" s="78">
        <v>0</v>
      </c>
      <c r="BX514" s="79">
        <v>0</v>
      </c>
      <c r="BY514" s="78">
        <v>0</v>
      </c>
      <c r="BZ514" s="79">
        <v>0</v>
      </c>
      <c r="CA514" s="80">
        <v>0</v>
      </c>
      <c r="CB514" s="3"/>
      <c r="CC514" s="32"/>
      <c r="CD514" s="3"/>
      <c r="CE514" s="33"/>
      <c r="CF514" s="3"/>
      <c r="CG514" s="77">
        <v>0</v>
      </c>
      <c r="CH514" s="78">
        <v>0</v>
      </c>
      <c r="CI514" s="79">
        <v>0</v>
      </c>
      <c r="CJ514" s="78">
        <v>0</v>
      </c>
      <c r="CK514" s="79">
        <v>0</v>
      </c>
      <c r="CL514" s="78">
        <v>0</v>
      </c>
      <c r="CM514" s="79">
        <v>0</v>
      </c>
      <c r="CN514" s="78">
        <v>0</v>
      </c>
      <c r="CO514" s="79">
        <v>0</v>
      </c>
      <c r="CP514" s="78">
        <v>0</v>
      </c>
      <c r="CQ514" s="79">
        <v>0</v>
      </c>
      <c r="CR514" s="78">
        <v>0</v>
      </c>
      <c r="CS514" s="79">
        <v>0</v>
      </c>
      <c r="CT514" s="78">
        <v>0</v>
      </c>
      <c r="CU514" s="79">
        <v>0</v>
      </c>
      <c r="CV514" s="78">
        <v>0</v>
      </c>
      <c r="CW514" s="79">
        <v>0</v>
      </c>
      <c r="CX514" s="78">
        <v>0</v>
      </c>
      <c r="CY514" s="79">
        <v>0</v>
      </c>
      <c r="CZ514" s="78">
        <v>0</v>
      </c>
      <c r="DA514" s="79">
        <v>0</v>
      </c>
      <c r="DB514" s="78">
        <v>0</v>
      </c>
      <c r="DC514" s="79">
        <v>0</v>
      </c>
      <c r="DD514" s="78">
        <v>0</v>
      </c>
      <c r="DE514" s="79">
        <v>0</v>
      </c>
      <c r="DF514" s="78">
        <v>0</v>
      </c>
      <c r="DG514" s="79">
        <v>0</v>
      </c>
      <c r="DH514" s="78">
        <v>0</v>
      </c>
      <c r="DI514" s="79">
        <v>0</v>
      </c>
      <c r="DJ514" s="78">
        <v>0</v>
      </c>
      <c r="DK514" s="79">
        <v>0</v>
      </c>
      <c r="DL514" s="78">
        <v>0</v>
      </c>
      <c r="DM514" s="79">
        <v>0</v>
      </c>
      <c r="DN514" s="78">
        <v>0</v>
      </c>
      <c r="DO514" s="79">
        <v>0</v>
      </c>
      <c r="DP514" s="80">
        <v>0</v>
      </c>
      <c r="DQ514" s="3"/>
      <c r="DR514" s="34"/>
      <c r="DS514" s="3"/>
      <c r="DT514" s="77">
        <v>0</v>
      </c>
      <c r="DU514" s="78">
        <v>0</v>
      </c>
      <c r="DV514" s="79">
        <v>0</v>
      </c>
      <c r="DW514" s="78">
        <v>0</v>
      </c>
      <c r="DX514" s="79">
        <v>0</v>
      </c>
      <c r="DY514" s="78">
        <v>0</v>
      </c>
      <c r="DZ514" s="79">
        <v>0</v>
      </c>
      <c r="EA514" s="78">
        <v>0</v>
      </c>
      <c r="EB514" s="79">
        <v>0</v>
      </c>
      <c r="EC514" s="78">
        <v>0</v>
      </c>
      <c r="ED514" s="79">
        <v>0</v>
      </c>
      <c r="EE514" s="78">
        <v>0</v>
      </c>
      <c r="EF514" s="79">
        <v>0</v>
      </c>
      <c r="EG514" s="78">
        <v>0</v>
      </c>
      <c r="EH514" s="79">
        <v>0</v>
      </c>
      <c r="EI514" s="78">
        <v>0</v>
      </c>
      <c r="EJ514" s="79">
        <v>0</v>
      </c>
      <c r="EK514" s="78">
        <v>0</v>
      </c>
      <c r="EL514" s="79">
        <v>0</v>
      </c>
      <c r="EM514" s="78">
        <v>0</v>
      </c>
      <c r="EN514" s="79">
        <v>0</v>
      </c>
      <c r="EO514" s="78">
        <v>0</v>
      </c>
      <c r="EP514" s="79">
        <v>0</v>
      </c>
      <c r="EQ514" s="78">
        <v>0</v>
      </c>
      <c r="ER514" s="79">
        <v>0</v>
      </c>
      <c r="ES514" s="78">
        <v>0</v>
      </c>
      <c r="ET514" s="79">
        <v>0</v>
      </c>
      <c r="EU514" s="78">
        <v>0</v>
      </c>
      <c r="EV514" s="79">
        <v>0</v>
      </c>
      <c r="EW514" s="78">
        <v>0</v>
      </c>
      <c r="EX514" s="79">
        <v>0</v>
      </c>
      <c r="EY514" s="78">
        <v>0</v>
      </c>
      <c r="EZ514" s="79">
        <v>0</v>
      </c>
      <c r="FA514" s="78">
        <v>0</v>
      </c>
      <c r="FB514" s="79">
        <v>0</v>
      </c>
      <c r="FC514" s="80">
        <v>0</v>
      </c>
      <c r="FD514" s="3"/>
      <c r="FE514" s="35"/>
      <c r="FF514" s="3"/>
      <c r="FG514" s="36"/>
      <c r="FI514" s="81" t="b">
        <v>1</v>
      </c>
    </row>
    <row r="515" spans="2:165">
      <c r="B515" s="98" t="s">
        <v>111</v>
      </c>
      <c r="C515" s="99"/>
      <c r="E515" s="95">
        <v>0</v>
      </c>
      <c r="F515" s="95">
        <v>0</v>
      </c>
      <c r="G515" s="95">
        <v>29309991</v>
      </c>
      <c r="H515" s="95">
        <v>26208349</v>
      </c>
      <c r="I515" s="95">
        <v>26208349</v>
      </c>
      <c r="J515" s="95">
        <v>26208349</v>
      </c>
      <c r="K515" s="95">
        <v>26204528</v>
      </c>
      <c r="L515" s="95">
        <v>25629466</v>
      </c>
      <c r="M515" s="95">
        <v>25629466</v>
      </c>
      <c r="N515" s="95">
        <v>25629346</v>
      </c>
      <c r="O515" s="95">
        <v>25588384</v>
      </c>
      <c r="P515" s="95">
        <v>25527019</v>
      </c>
      <c r="Q515" s="95">
        <v>23808025</v>
      </c>
      <c r="R515" s="95">
        <v>23687294</v>
      </c>
      <c r="S515" s="95">
        <v>14598570</v>
      </c>
      <c r="T515" s="95">
        <v>13245640</v>
      </c>
      <c r="U515" s="95">
        <v>11269401</v>
      </c>
      <c r="V515" s="95">
        <v>10343477</v>
      </c>
      <c r="W515" s="95">
        <v>4025871</v>
      </c>
      <c r="X515" s="95">
        <v>1826904</v>
      </c>
      <c r="Y515" s="95">
        <v>1774387</v>
      </c>
      <c r="Z515" s="95">
        <v>91929</v>
      </c>
      <c r="AA515" s="95">
        <v>41652</v>
      </c>
      <c r="AB515" s="95">
        <v>41652</v>
      </c>
      <c r="AC515" s="95">
        <v>41407</v>
      </c>
      <c r="AD515" s="95">
        <v>33470</v>
      </c>
      <c r="AE515" s="95">
        <v>29361</v>
      </c>
      <c r="AF515" s="95">
        <v>22047</v>
      </c>
      <c r="AG515" s="95">
        <v>12859</v>
      </c>
      <c r="AH515" s="95">
        <v>12859</v>
      </c>
      <c r="AI515" s="95">
        <v>643</v>
      </c>
      <c r="AJ515" s="95">
        <v>0</v>
      </c>
      <c r="AK515" s="95">
        <v>0</v>
      </c>
      <c r="AL515" s="95">
        <v>0</v>
      </c>
      <c r="AM515" s="95">
        <v>0</v>
      </c>
      <c r="AN515" s="95">
        <v>0</v>
      </c>
      <c r="AO515" s="3"/>
      <c r="AP515" s="21"/>
      <c r="AQ515" s="3"/>
      <c r="AR515" s="95">
        <v>0</v>
      </c>
      <c r="AS515" s="95">
        <v>0</v>
      </c>
      <c r="AT515" s="95">
        <v>3179</v>
      </c>
      <c r="AU515" s="95">
        <v>2954</v>
      </c>
      <c r="AV515" s="95">
        <v>2954</v>
      </c>
      <c r="AW515" s="95">
        <v>2954</v>
      </c>
      <c r="AX515" s="95">
        <v>2953</v>
      </c>
      <c r="AY515" s="95">
        <v>2860</v>
      </c>
      <c r="AZ515" s="95">
        <v>2860</v>
      </c>
      <c r="BA515" s="95">
        <v>2860</v>
      </c>
      <c r="BB515" s="95">
        <v>2860</v>
      </c>
      <c r="BC515" s="95">
        <v>2855</v>
      </c>
      <c r="BD515" s="95">
        <v>2573</v>
      </c>
      <c r="BE515" s="95">
        <v>2548</v>
      </c>
      <c r="BF515" s="95">
        <v>1679</v>
      </c>
      <c r="BG515" s="95">
        <v>1424</v>
      </c>
      <c r="BH515" s="95">
        <v>1138</v>
      </c>
      <c r="BI515" s="95">
        <v>1056</v>
      </c>
      <c r="BJ515" s="95">
        <v>633</v>
      </c>
      <c r="BK515" s="95">
        <v>486</v>
      </c>
      <c r="BL515" s="95">
        <v>455</v>
      </c>
      <c r="BM515" s="95">
        <v>34</v>
      </c>
      <c r="BN515" s="95">
        <v>12</v>
      </c>
      <c r="BO515" s="95">
        <v>12</v>
      </c>
      <c r="BP515" s="95">
        <v>12</v>
      </c>
      <c r="BQ515" s="95">
        <v>10</v>
      </c>
      <c r="BR515" s="95">
        <v>9</v>
      </c>
      <c r="BS515" s="95">
        <v>7</v>
      </c>
      <c r="BT515" s="95">
        <v>4</v>
      </c>
      <c r="BU515" s="95">
        <v>4</v>
      </c>
      <c r="BV515" s="95">
        <v>0</v>
      </c>
      <c r="BW515" s="95">
        <v>0</v>
      </c>
      <c r="BX515" s="95">
        <v>0</v>
      </c>
      <c r="BY515" s="95">
        <v>0</v>
      </c>
      <c r="BZ515" s="95">
        <v>0</v>
      </c>
      <c r="CA515" s="95">
        <v>0</v>
      </c>
      <c r="CB515" s="3"/>
      <c r="CC515" s="32"/>
      <c r="CD515" s="3"/>
      <c r="CE515" s="33"/>
      <c r="CF515" s="3"/>
      <c r="CG515" s="95">
        <v>0</v>
      </c>
      <c r="CH515" s="95">
        <v>0</v>
      </c>
      <c r="CI515" s="95">
        <v>31469566</v>
      </c>
      <c r="CJ515" s="95">
        <v>27467719</v>
      </c>
      <c r="CK515" s="95">
        <v>27467719</v>
      </c>
      <c r="CL515" s="95">
        <v>27467719</v>
      </c>
      <c r="CM515" s="95">
        <v>27463839</v>
      </c>
      <c r="CN515" s="95">
        <v>26957298</v>
      </c>
      <c r="CO515" s="95">
        <v>26957298</v>
      </c>
      <c r="CP515" s="95">
        <v>26957162</v>
      </c>
      <c r="CQ515" s="95">
        <v>26921056</v>
      </c>
      <c r="CR515" s="95">
        <v>26858811</v>
      </c>
      <c r="CS515" s="95">
        <v>25126297</v>
      </c>
      <c r="CT515" s="95">
        <v>25015551</v>
      </c>
      <c r="CU515" s="95">
        <v>17011903</v>
      </c>
      <c r="CV515" s="95">
        <v>15712763</v>
      </c>
      <c r="CW515" s="95">
        <v>13707715</v>
      </c>
      <c r="CX515" s="95">
        <v>12636758</v>
      </c>
      <c r="CY515" s="95">
        <v>4320748</v>
      </c>
      <c r="CZ515" s="95">
        <v>1479101</v>
      </c>
      <c r="DA515" s="95">
        <v>1411246</v>
      </c>
      <c r="DB515" s="95">
        <v>95230</v>
      </c>
      <c r="DC515" s="95">
        <v>49666</v>
      </c>
      <c r="DD515" s="95">
        <v>49666</v>
      </c>
      <c r="DE515" s="95">
        <v>49445</v>
      </c>
      <c r="DF515" s="95">
        <v>39967</v>
      </c>
      <c r="DG515" s="95">
        <v>35061</v>
      </c>
      <c r="DH515" s="95">
        <v>26327</v>
      </c>
      <c r="DI515" s="95">
        <v>15355</v>
      </c>
      <c r="DJ515" s="95">
        <v>15355</v>
      </c>
      <c r="DK515" s="95">
        <v>767</v>
      </c>
      <c r="DL515" s="95">
        <v>0</v>
      </c>
      <c r="DM515" s="95">
        <v>0</v>
      </c>
      <c r="DN515" s="95">
        <v>0</v>
      </c>
      <c r="DO515" s="95">
        <v>0</v>
      </c>
      <c r="DP515" s="95">
        <v>0</v>
      </c>
      <c r="DQ515" s="3"/>
      <c r="DR515" s="34"/>
      <c r="DS515" s="3"/>
      <c r="DT515" s="95">
        <v>0</v>
      </c>
      <c r="DU515" s="95">
        <v>0</v>
      </c>
      <c r="DV515" s="95">
        <v>3187</v>
      </c>
      <c r="DW515" s="95">
        <v>2905</v>
      </c>
      <c r="DX515" s="95">
        <v>2905</v>
      </c>
      <c r="DY515" s="95">
        <v>2905</v>
      </c>
      <c r="DZ515" s="95">
        <v>2905</v>
      </c>
      <c r="EA515" s="95">
        <v>2821</v>
      </c>
      <c r="EB515" s="95">
        <v>2821</v>
      </c>
      <c r="EC515" s="95">
        <v>2821</v>
      </c>
      <c r="ED515" s="95">
        <v>2821</v>
      </c>
      <c r="EE515" s="95">
        <v>2816</v>
      </c>
      <c r="EF515" s="95">
        <v>2526</v>
      </c>
      <c r="EG515" s="95">
        <v>2503</v>
      </c>
      <c r="EH515" s="95">
        <v>1727</v>
      </c>
      <c r="EI515" s="95">
        <v>1514</v>
      </c>
      <c r="EJ515" s="95">
        <v>1243</v>
      </c>
      <c r="EK515" s="95">
        <v>1155</v>
      </c>
      <c r="EL515" s="95">
        <v>597</v>
      </c>
      <c r="EM515" s="95">
        <v>407</v>
      </c>
      <c r="EN515" s="95">
        <v>360</v>
      </c>
      <c r="EO515" s="95">
        <v>34</v>
      </c>
      <c r="EP515" s="95">
        <v>15</v>
      </c>
      <c r="EQ515" s="95">
        <v>15</v>
      </c>
      <c r="ER515" s="95">
        <v>15</v>
      </c>
      <c r="ES515" s="95">
        <v>12</v>
      </c>
      <c r="ET515" s="95">
        <v>11</v>
      </c>
      <c r="EU515" s="95">
        <v>8</v>
      </c>
      <c r="EV515" s="95">
        <v>5</v>
      </c>
      <c r="EW515" s="95">
        <v>5</v>
      </c>
      <c r="EX515" s="95">
        <v>0</v>
      </c>
      <c r="EY515" s="95">
        <v>0</v>
      </c>
      <c r="EZ515" s="95">
        <v>0</v>
      </c>
      <c r="FA515" s="95">
        <v>0</v>
      </c>
      <c r="FB515" s="95">
        <v>0</v>
      </c>
      <c r="FC515" s="95">
        <v>0</v>
      </c>
      <c r="FD515" s="3"/>
      <c r="FE515" s="35"/>
      <c r="FF515" s="3"/>
      <c r="FG515" s="36"/>
      <c r="FI515" s="95"/>
    </row>
    <row r="516" spans="2:165" ht="4.9000000000000004" customHeight="1">
      <c r="E516" s="97"/>
      <c r="F516" s="97"/>
      <c r="G516" s="97"/>
      <c r="H516" s="97"/>
      <c r="I516" s="97"/>
      <c r="J516" s="97"/>
      <c r="K516" s="97"/>
      <c r="L516" s="97"/>
      <c r="M516" s="97"/>
      <c r="N516" s="97"/>
      <c r="O516" s="97"/>
      <c r="P516" s="97"/>
      <c r="Q516" s="97"/>
      <c r="R516" s="97"/>
      <c r="S516" s="97"/>
      <c r="T516" s="97"/>
      <c r="U516" s="97"/>
      <c r="V516" s="97"/>
      <c r="W516" s="97"/>
      <c r="X516" s="97"/>
      <c r="Y516" s="97"/>
      <c r="Z516" s="97"/>
      <c r="AA516" s="97"/>
      <c r="AB516" s="97"/>
      <c r="AC516" s="97"/>
      <c r="AD516" s="97"/>
      <c r="AE516" s="97"/>
      <c r="AF516" s="97"/>
      <c r="AG516" s="97"/>
      <c r="AH516" s="97"/>
      <c r="AI516" s="97"/>
      <c r="AJ516" s="97"/>
      <c r="AK516" s="97"/>
      <c r="AL516" s="97"/>
      <c r="AM516" s="97"/>
      <c r="AN516" s="97"/>
      <c r="AP516" s="21"/>
      <c r="AR516" s="97"/>
      <c r="AS516" s="97"/>
      <c r="AT516" s="97"/>
      <c r="AU516" s="97"/>
      <c r="AV516" s="97"/>
      <c r="AW516" s="97"/>
      <c r="AX516" s="97"/>
      <c r="AY516" s="97"/>
      <c r="AZ516" s="97"/>
      <c r="BA516" s="97"/>
      <c r="BB516" s="97"/>
      <c r="BC516" s="97"/>
      <c r="BD516" s="97"/>
      <c r="BE516" s="97"/>
      <c r="BF516" s="97"/>
      <c r="BG516" s="97"/>
      <c r="BH516" s="97"/>
      <c r="BI516" s="97"/>
      <c r="BJ516" s="97"/>
      <c r="BK516" s="97"/>
      <c r="BL516" s="97"/>
      <c r="BM516" s="97"/>
      <c r="BN516" s="97"/>
      <c r="BO516" s="97"/>
      <c r="BP516" s="97"/>
      <c r="BQ516" s="97"/>
      <c r="BR516" s="97"/>
      <c r="BS516" s="97"/>
      <c r="BT516" s="97"/>
      <c r="BU516" s="97"/>
      <c r="BV516" s="97"/>
      <c r="BW516" s="97"/>
      <c r="BX516" s="97"/>
      <c r="BY516" s="97"/>
      <c r="BZ516" s="97"/>
      <c r="CA516" s="97"/>
      <c r="CC516" s="32"/>
      <c r="CE516" s="33"/>
      <c r="CG516" s="97"/>
      <c r="CH516" s="97"/>
      <c r="CI516" s="97"/>
      <c r="CJ516" s="97"/>
      <c r="CK516" s="97"/>
      <c r="CL516" s="97"/>
      <c r="CM516" s="97"/>
      <c r="CN516" s="97"/>
      <c r="CO516" s="97"/>
      <c r="CP516" s="97"/>
      <c r="CQ516" s="97"/>
      <c r="CR516" s="97"/>
      <c r="CS516" s="97"/>
      <c r="CT516" s="97"/>
      <c r="CU516" s="97"/>
      <c r="CV516" s="97"/>
      <c r="CW516" s="97"/>
      <c r="CX516" s="97"/>
      <c r="CY516" s="97"/>
      <c r="CZ516" s="97"/>
      <c r="DA516" s="97"/>
      <c r="DB516" s="97"/>
      <c r="DC516" s="97"/>
      <c r="DD516" s="97"/>
      <c r="DE516" s="97"/>
      <c r="DF516" s="97"/>
      <c r="DG516" s="97"/>
      <c r="DH516" s="97"/>
      <c r="DI516" s="97"/>
      <c r="DJ516" s="97"/>
      <c r="DK516" s="97"/>
      <c r="DL516" s="97"/>
      <c r="DM516" s="97"/>
      <c r="DN516" s="97"/>
      <c r="DO516" s="97"/>
      <c r="DP516" s="97"/>
      <c r="DR516" s="34"/>
      <c r="DT516" s="97"/>
      <c r="DU516" s="97"/>
      <c r="DV516" s="97"/>
      <c r="DW516" s="97"/>
      <c r="DX516" s="97"/>
      <c r="DY516" s="97"/>
      <c r="DZ516" s="97"/>
      <c r="EA516" s="97"/>
      <c r="EB516" s="97"/>
      <c r="EC516" s="97"/>
      <c r="ED516" s="97"/>
      <c r="EE516" s="97"/>
      <c r="EF516" s="97"/>
      <c r="EG516" s="97"/>
      <c r="EH516" s="97"/>
      <c r="EI516" s="97"/>
      <c r="EJ516" s="97"/>
      <c r="EK516" s="97"/>
      <c r="EL516" s="97"/>
      <c r="EM516" s="97"/>
      <c r="EN516" s="97"/>
      <c r="EO516" s="97"/>
      <c r="EP516" s="97"/>
      <c r="EQ516" s="97"/>
      <c r="ER516" s="97"/>
      <c r="ES516" s="97"/>
      <c r="ET516" s="97"/>
      <c r="EU516" s="97"/>
      <c r="EV516" s="97"/>
      <c r="EW516" s="97"/>
      <c r="EX516" s="97"/>
      <c r="EY516" s="97"/>
      <c r="EZ516" s="97"/>
      <c r="FA516" s="97"/>
      <c r="FB516" s="97"/>
      <c r="FC516" s="97"/>
      <c r="FE516" s="35"/>
      <c r="FG516" s="36"/>
      <c r="FI516" s="97"/>
    </row>
    <row r="517" spans="2:165">
      <c r="B517" s="104" t="s">
        <v>112</v>
      </c>
      <c r="C517" s="105"/>
      <c r="E517" s="106">
        <v>18579916</v>
      </c>
      <c r="F517" s="106">
        <v>40657468</v>
      </c>
      <c r="G517" s="106">
        <v>69964414</v>
      </c>
      <c r="H517" s="106">
        <v>67278076</v>
      </c>
      <c r="I517" s="106">
        <v>67248654</v>
      </c>
      <c r="J517" s="106">
        <v>67021244</v>
      </c>
      <c r="K517" s="106">
        <v>67006078</v>
      </c>
      <c r="L517" s="106">
        <v>66430253</v>
      </c>
      <c r="M517" s="106">
        <v>66314986</v>
      </c>
      <c r="N517" s="106">
        <v>64657281</v>
      </c>
      <c r="O517" s="106">
        <v>59859438</v>
      </c>
      <c r="P517" s="106">
        <v>58661319</v>
      </c>
      <c r="Q517" s="106">
        <v>49120735</v>
      </c>
      <c r="R517" s="106">
        <v>43230800</v>
      </c>
      <c r="S517" s="106">
        <v>33654561</v>
      </c>
      <c r="T517" s="106">
        <v>29921645</v>
      </c>
      <c r="U517" s="106">
        <v>25229826</v>
      </c>
      <c r="V517" s="106">
        <v>21650410</v>
      </c>
      <c r="W517" s="106">
        <v>13297454</v>
      </c>
      <c r="X517" s="106">
        <v>8757826</v>
      </c>
      <c r="Y517" s="106">
        <v>5631636</v>
      </c>
      <c r="Z517" s="106">
        <v>475715</v>
      </c>
      <c r="AA517" s="106">
        <v>425438</v>
      </c>
      <c r="AB517" s="106">
        <v>425438</v>
      </c>
      <c r="AC517" s="106">
        <v>425193</v>
      </c>
      <c r="AD517" s="106">
        <v>417256</v>
      </c>
      <c r="AE517" s="106">
        <v>413147</v>
      </c>
      <c r="AF517" s="106">
        <v>405833</v>
      </c>
      <c r="AG517" s="106">
        <v>12859</v>
      </c>
      <c r="AH517" s="106">
        <v>12859</v>
      </c>
      <c r="AI517" s="106">
        <v>643</v>
      </c>
      <c r="AJ517" s="106">
        <v>0</v>
      </c>
      <c r="AK517" s="106">
        <v>0</v>
      </c>
      <c r="AL517" s="106">
        <v>0</v>
      </c>
      <c r="AM517" s="106">
        <v>0</v>
      </c>
      <c r="AN517" s="106">
        <v>0</v>
      </c>
      <c r="AO517" s="3"/>
      <c r="AP517" s="107"/>
      <c r="AQ517" s="3"/>
      <c r="AR517" s="106">
        <v>3838</v>
      </c>
      <c r="AS517" s="106">
        <v>7426</v>
      </c>
      <c r="AT517" s="106">
        <v>10603</v>
      </c>
      <c r="AU517" s="106">
        <v>10548</v>
      </c>
      <c r="AV517" s="106">
        <v>10544</v>
      </c>
      <c r="AW517" s="106">
        <v>10485</v>
      </c>
      <c r="AX517" s="106">
        <v>10481</v>
      </c>
      <c r="AY517" s="106">
        <v>10388</v>
      </c>
      <c r="AZ517" s="106">
        <v>10360</v>
      </c>
      <c r="BA517" s="106">
        <v>10066</v>
      </c>
      <c r="BB517" s="106">
        <v>9181</v>
      </c>
      <c r="BC517" s="106">
        <v>8987</v>
      </c>
      <c r="BD517" s="106">
        <v>7121</v>
      </c>
      <c r="BE517" s="106">
        <v>6349</v>
      </c>
      <c r="BF517" s="106">
        <v>5372</v>
      </c>
      <c r="BG517" s="106">
        <v>4817</v>
      </c>
      <c r="BH517" s="106">
        <v>4157</v>
      </c>
      <c r="BI517" s="106">
        <v>3895</v>
      </c>
      <c r="BJ517" s="106">
        <v>3218</v>
      </c>
      <c r="BK517" s="106">
        <v>1882</v>
      </c>
      <c r="BL517" s="106">
        <v>1057</v>
      </c>
      <c r="BM517" s="106">
        <v>128</v>
      </c>
      <c r="BN517" s="106">
        <v>106</v>
      </c>
      <c r="BO517" s="106">
        <v>106</v>
      </c>
      <c r="BP517" s="106">
        <v>106</v>
      </c>
      <c r="BQ517" s="106">
        <v>104</v>
      </c>
      <c r="BR517" s="106">
        <v>103</v>
      </c>
      <c r="BS517" s="106">
        <v>101</v>
      </c>
      <c r="BT517" s="106">
        <v>4</v>
      </c>
      <c r="BU517" s="106">
        <v>4</v>
      </c>
      <c r="BV517" s="106">
        <v>0</v>
      </c>
      <c r="BW517" s="106">
        <v>0</v>
      </c>
      <c r="BX517" s="106">
        <v>0</v>
      </c>
      <c r="BY517" s="106">
        <v>0</v>
      </c>
      <c r="BZ517" s="106">
        <v>0</v>
      </c>
      <c r="CA517" s="106">
        <v>0</v>
      </c>
      <c r="CB517" s="3"/>
      <c r="CC517" s="108"/>
      <c r="CD517" s="3"/>
      <c r="CE517" s="109"/>
      <c r="CF517" s="3"/>
      <c r="CG517" s="106">
        <v>14906453</v>
      </c>
      <c r="CH517" s="106">
        <v>34345249</v>
      </c>
      <c r="CI517" s="106">
        <v>65811771</v>
      </c>
      <c r="CJ517" s="106">
        <v>62138770</v>
      </c>
      <c r="CK517" s="106">
        <v>62124514</v>
      </c>
      <c r="CL517" s="106">
        <v>61955225</v>
      </c>
      <c r="CM517" s="106">
        <v>61941709</v>
      </c>
      <c r="CN517" s="106">
        <v>61433951</v>
      </c>
      <c r="CO517" s="106">
        <v>61336328</v>
      </c>
      <c r="CP517" s="106">
        <v>60090601</v>
      </c>
      <c r="CQ517" s="106">
        <v>56416510</v>
      </c>
      <c r="CR517" s="106">
        <v>55443101</v>
      </c>
      <c r="CS517" s="106">
        <v>47501548</v>
      </c>
      <c r="CT517" s="106">
        <v>42787613</v>
      </c>
      <c r="CU517" s="106">
        <v>34355145</v>
      </c>
      <c r="CV517" s="106">
        <v>31013049</v>
      </c>
      <c r="CW517" s="106">
        <v>26346030</v>
      </c>
      <c r="CX517" s="106">
        <v>22142216</v>
      </c>
      <c r="CY517" s="106">
        <v>11492211</v>
      </c>
      <c r="CZ517" s="106">
        <v>7328950</v>
      </c>
      <c r="DA517" s="106">
        <v>4606831</v>
      </c>
      <c r="DB517" s="106">
        <v>341577</v>
      </c>
      <c r="DC517" s="106">
        <v>296013</v>
      </c>
      <c r="DD517" s="106">
        <v>296013</v>
      </c>
      <c r="DE517" s="106">
        <v>295792</v>
      </c>
      <c r="DF517" s="106">
        <v>286314</v>
      </c>
      <c r="DG517" s="106">
        <v>281408</v>
      </c>
      <c r="DH517" s="106">
        <v>272674</v>
      </c>
      <c r="DI517" s="106">
        <v>15355</v>
      </c>
      <c r="DJ517" s="106">
        <v>15355</v>
      </c>
      <c r="DK517" s="106">
        <v>767</v>
      </c>
      <c r="DL517" s="106">
        <v>0</v>
      </c>
      <c r="DM517" s="106">
        <v>0</v>
      </c>
      <c r="DN517" s="106">
        <v>0</v>
      </c>
      <c r="DO517" s="106">
        <v>0</v>
      </c>
      <c r="DP517" s="106">
        <v>0</v>
      </c>
      <c r="DQ517" s="3"/>
      <c r="DR517" s="110"/>
      <c r="DS517" s="3"/>
      <c r="DT517" s="106">
        <v>2741</v>
      </c>
      <c r="DU517" s="106">
        <v>5675</v>
      </c>
      <c r="DV517" s="106">
        <v>8863</v>
      </c>
      <c r="DW517" s="106">
        <v>8713</v>
      </c>
      <c r="DX517" s="106">
        <v>8719</v>
      </c>
      <c r="DY517" s="106">
        <v>8675</v>
      </c>
      <c r="DZ517" s="106">
        <v>8674</v>
      </c>
      <c r="EA517" s="106">
        <v>8590</v>
      </c>
      <c r="EB517" s="106">
        <v>8568</v>
      </c>
      <c r="EC517" s="106">
        <v>8347</v>
      </c>
      <c r="ED517" s="106">
        <v>7681</v>
      </c>
      <c r="EE517" s="106">
        <v>7527</v>
      </c>
      <c r="EF517" s="106">
        <v>5981</v>
      </c>
      <c r="EG517" s="106">
        <v>5361</v>
      </c>
      <c r="EH517" s="106">
        <v>4488</v>
      </c>
      <c r="EI517" s="106">
        <v>4035</v>
      </c>
      <c r="EJ517" s="106">
        <v>3447</v>
      </c>
      <c r="EK517" s="106">
        <v>3151</v>
      </c>
      <c r="EL517" s="106">
        <v>2377</v>
      </c>
      <c r="EM517" s="106">
        <v>1503</v>
      </c>
      <c r="EN517" s="106">
        <v>850</v>
      </c>
      <c r="EO517" s="106">
        <v>95</v>
      </c>
      <c r="EP517" s="106">
        <v>76</v>
      </c>
      <c r="EQ517" s="106">
        <v>76</v>
      </c>
      <c r="ER517" s="106">
        <v>76</v>
      </c>
      <c r="ES517" s="106">
        <v>73</v>
      </c>
      <c r="ET517" s="106">
        <v>72</v>
      </c>
      <c r="EU517" s="106">
        <v>69</v>
      </c>
      <c r="EV517" s="106">
        <v>5</v>
      </c>
      <c r="EW517" s="106">
        <v>5</v>
      </c>
      <c r="EX517" s="106">
        <v>0</v>
      </c>
      <c r="EY517" s="106">
        <v>0</v>
      </c>
      <c r="EZ517" s="106">
        <v>0</v>
      </c>
      <c r="FA517" s="106">
        <v>0</v>
      </c>
      <c r="FB517" s="106">
        <v>0</v>
      </c>
      <c r="FC517" s="106">
        <v>0</v>
      </c>
      <c r="FD517" s="3"/>
      <c r="FE517" s="111"/>
      <c r="FF517" s="3"/>
      <c r="FG517" s="112"/>
      <c r="FI517" s="106"/>
    </row>
    <row r="518" spans="2:165" ht="4.9000000000000004" customHeight="1"/>
  </sheetData>
  <autoFilter ref="B5:FI517" xr:uid="{00000000-0009-0000-0000-000007000000}">
    <filterColumn colId="163">
      <filters blank="1">
        <filter val="FALSE"/>
      </filters>
    </filterColumn>
  </autoFilter>
  <mergeCells count="9">
    <mergeCell ref="B4:B5"/>
    <mergeCell ref="C4:C5"/>
    <mergeCell ref="FI4:FI5"/>
    <mergeCell ref="AP1:AP5"/>
    <mergeCell ref="CC1:CC5"/>
    <mergeCell ref="CE1:CE5"/>
    <mergeCell ref="DR1:DR5"/>
    <mergeCell ref="FE1:FE5"/>
    <mergeCell ref="FG1:FG5"/>
  </mergeCells>
  <pageMargins left="0.25" right="0.25" top="0.25" bottom="0.25" header="0.3" footer="0.3"/>
  <pageSetup paperSize="3" scale="31"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5165DE-16F7-4CF2-B5A9-800C7D6824F1}">
  <sheetPr>
    <pageSetUpPr fitToPage="1"/>
  </sheetPr>
  <dimension ref="A1:GP120"/>
  <sheetViews>
    <sheetView showGridLines="0" zoomScale="70" zoomScaleNormal="70" workbookViewId="0">
      <pane xSplit="3" ySplit="4" topLeftCell="D31" activePane="bottomRight" state="frozen"/>
      <selection activeCell="C5" sqref="C5:F5"/>
      <selection pane="topRight" activeCell="C5" sqref="C5:F5"/>
      <selection pane="bottomLeft" activeCell="C5" sqref="C5:F5"/>
      <selection pane="bottomRight" activeCell="CU22" sqref="CU22"/>
    </sheetView>
  </sheetViews>
  <sheetFormatPr defaultColWidth="9.28515625" defaultRowHeight="12.75" outlineLevelRow="1" outlineLevelCol="3"/>
  <cols>
    <col min="1" max="1" width="2.28515625" style="113" customWidth="1"/>
    <col min="2" max="2" width="12.7109375" style="113" customWidth="1"/>
    <col min="3" max="3" width="69.7109375" style="113" customWidth="1"/>
    <col min="4" max="4" width="1" style="113" customWidth="1"/>
    <col min="5" max="5" width="12.42578125" style="117" customWidth="1"/>
    <col min="6" max="6" width="1.28515625" style="113" customWidth="1"/>
    <col min="7" max="7" width="13.28515625" style="117" customWidth="1"/>
    <col min="8" max="8" width="1.28515625" style="113" customWidth="1"/>
    <col min="9" max="9" width="12.42578125" style="117" customWidth="1"/>
    <col min="10" max="10" width="1.28515625" style="113" customWidth="1"/>
    <col min="11" max="11" width="13.28515625" style="117" customWidth="1"/>
    <col min="12" max="12" width="1.28515625" style="113" customWidth="1"/>
    <col min="13" max="13" width="12" style="118" hidden="1" customWidth="1" outlineLevel="1"/>
    <col min="14" max="17" width="19.28515625" style="120" hidden="1" customWidth="1" outlineLevel="2"/>
    <col min="18" max="18" width="19.28515625" style="120" hidden="1" customWidth="1" outlineLevel="1" collapsed="1"/>
    <col min="19" max="21" width="19.28515625" style="120" hidden="1" customWidth="1" outlineLevel="2"/>
    <col min="22" max="22" width="19.28515625" style="120" hidden="1" customWidth="1" outlineLevel="1" collapsed="1"/>
    <col min="23" max="24" width="19.28515625" style="120" hidden="1" customWidth="1" outlineLevel="2"/>
    <col min="25" max="25" width="19.28515625" style="120" hidden="1" customWidth="1" outlineLevel="1" collapsed="1"/>
    <col min="26" max="26" width="17.5703125" style="113" hidden="1" customWidth="1" outlineLevel="1"/>
    <col min="27" max="38" width="12" style="113" hidden="1" customWidth="1" outlineLevel="2"/>
    <col min="39" max="39" width="19.28515625" style="113" hidden="1" customWidth="1" outlineLevel="1" collapsed="1"/>
    <col min="40" max="40" width="19.28515625" style="113" hidden="1" customWidth="1" outlineLevel="1"/>
    <col min="41" max="41" width="16.28515625" style="113" customWidth="1" collapsed="1"/>
    <col min="42" max="43" width="8.5703125" style="117" customWidth="1" outlineLevel="1"/>
    <col min="44" max="47" width="19.28515625" style="120" hidden="1" customWidth="1" outlineLevel="2"/>
    <col min="48" max="48" width="19.28515625" style="120" customWidth="1" outlineLevel="1" collapsed="1"/>
    <col min="49" max="51" width="19.28515625" style="120" hidden="1" customWidth="1" outlineLevel="2"/>
    <col min="52" max="52" width="19.28515625" style="120" customWidth="1" outlineLevel="1" collapsed="1"/>
    <col min="53" max="54" width="19.28515625" style="120" hidden="1" customWidth="1" outlineLevel="2"/>
    <col min="55" max="55" width="19.28515625" style="120" customWidth="1" outlineLevel="1" collapsed="1"/>
    <col min="56" max="56" width="19.28515625" style="120" customWidth="1" outlineLevel="1"/>
    <col min="57" max="68" width="12" style="120" hidden="1" customWidth="1" outlineLevel="2"/>
    <col min="69" max="69" width="19.28515625" style="120" customWidth="1" outlineLevel="1" collapsed="1"/>
    <col min="70" max="70" width="19.28515625" style="120" customWidth="1" outlineLevel="1"/>
    <col min="71" max="71" width="16.28515625" style="113" customWidth="1"/>
    <col min="72" max="73" width="8.5703125" style="117" hidden="1" customWidth="1" outlineLevel="1"/>
    <col min="74" max="77" width="19.28515625" style="120" hidden="1" customWidth="1" outlineLevel="2"/>
    <col min="78" max="78" width="19.28515625" style="120" hidden="1" customWidth="1" outlineLevel="1"/>
    <col min="79" max="81" width="19.28515625" style="120" hidden="1" customWidth="1" outlineLevel="2"/>
    <col min="82" max="82" width="19.28515625" style="120" hidden="1" customWidth="1" outlineLevel="1"/>
    <col min="83" max="84" width="19.28515625" style="120" hidden="1" customWidth="1" outlineLevel="2"/>
    <col min="85" max="86" width="19.28515625" style="120" hidden="1" customWidth="1" outlineLevel="1"/>
    <col min="87" max="98" width="12" style="120" hidden="1" customWidth="1" outlineLevel="2"/>
    <col min="99" max="100" width="19.28515625" style="120" hidden="1" customWidth="1" outlineLevel="1"/>
    <col min="101" max="101" width="16.28515625" style="113" customWidth="1" collapsed="1"/>
    <col min="102" max="102" width="25.28515625" style="113" hidden="1" customWidth="1" outlineLevel="1"/>
    <col min="103" max="114" width="14" style="113" hidden="1" customWidth="1" outlineLevel="2"/>
    <col min="115" max="115" width="25.28515625" style="113" hidden="1" customWidth="1" outlineLevel="1" collapsed="1"/>
    <col min="116" max="116" width="1" style="113" hidden="1" customWidth="1" outlineLevel="1"/>
    <col min="117" max="117" width="22.7109375" style="113" hidden="1" customWidth="1" outlineLevel="1"/>
    <col min="118" max="129" width="14.7109375" style="113" hidden="1" customWidth="1" outlineLevel="2"/>
    <col min="130" max="130" width="22.7109375" style="113" hidden="1" customWidth="1" outlineLevel="1" collapsed="1"/>
    <col min="131" max="131" width="1" style="113" hidden="1" customWidth="1" outlineLevel="1"/>
    <col min="132" max="133" width="22.7109375" style="113" hidden="1" customWidth="1" outlineLevel="1"/>
    <col min="134" max="134" width="16.28515625" style="113" customWidth="1" collapsed="1"/>
    <col min="135" max="135" width="25.28515625" style="113" hidden="1" customWidth="1" outlineLevel="1"/>
    <col min="136" max="136" width="23.5703125" style="113" hidden="1" customWidth="1" outlineLevel="3"/>
    <col min="137" max="139" width="22.7109375" style="113" hidden="1" customWidth="1" outlineLevel="3"/>
    <col min="140" max="140" width="22.7109375" style="113" hidden="1" customWidth="1" outlineLevel="2" collapsed="1"/>
    <col min="141" max="143" width="22.7109375" style="113" hidden="1" customWidth="1" outlineLevel="3"/>
    <col min="144" max="144" width="22.7109375" style="113" hidden="1" customWidth="1" outlineLevel="2" collapsed="1"/>
    <col min="145" max="146" width="22.7109375" style="113" hidden="1" customWidth="1" outlineLevel="3"/>
    <col min="147" max="147" width="22.7109375" style="113" hidden="1" customWidth="1" outlineLevel="2" collapsed="1"/>
    <col min="148" max="149" width="22.7109375" style="113" hidden="1" customWidth="1" outlineLevel="2"/>
    <col min="150" max="150" width="25.28515625" style="113" hidden="1" customWidth="1" outlineLevel="1" collapsed="1"/>
    <col min="151" max="151" width="1" style="113" hidden="1" customWidth="1" outlineLevel="1"/>
    <col min="152" max="152" width="22.7109375" style="113" hidden="1" customWidth="1" outlineLevel="1"/>
    <col min="153" max="156" width="22.7109375" style="113" hidden="1" customWidth="1" outlineLevel="3"/>
    <col min="157" max="157" width="22.7109375" style="113" hidden="1" customWidth="1" outlineLevel="2" collapsed="1"/>
    <col min="158" max="160" width="22.7109375" style="113" hidden="1" customWidth="1" outlineLevel="3"/>
    <col min="161" max="161" width="22.7109375" style="113" hidden="1" customWidth="1" outlineLevel="2" collapsed="1"/>
    <col min="162" max="163" width="22.7109375" style="113" hidden="1" customWidth="1" outlineLevel="3"/>
    <col min="164" max="164" width="22.7109375" style="113" hidden="1" customWidth="1" outlineLevel="2" collapsed="1"/>
    <col min="165" max="166" width="22.7109375" style="113" hidden="1" customWidth="1" outlineLevel="2"/>
    <col min="167" max="167" width="22.7109375" style="113" hidden="1" customWidth="1" outlineLevel="1" collapsed="1"/>
    <col min="168" max="168" width="1" style="113" hidden="1" customWidth="1" outlineLevel="1"/>
    <col min="169" max="169" width="22.7109375" style="113" hidden="1" customWidth="1" outlineLevel="1"/>
    <col min="170" max="173" width="22.7109375" style="113" hidden="1" customWidth="1" outlineLevel="3"/>
    <col min="174" max="174" width="22.7109375" style="113" hidden="1" customWidth="1" outlineLevel="2" collapsed="1"/>
    <col min="175" max="177" width="22.7109375" style="113" hidden="1" customWidth="1" outlineLevel="3"/>
    <col min="178" max="178" width="22.7109375" style="113" hidden="1" customWidth="1" outlineLevel="2" collapsed="1"/>
    <col min="179" max="180" width="22.7109375" style="113" hidden="1" customWidth="1" outlineLevel="3"/>
    <col min="181" max="181" width="22.7109375" style="113" hidden="1" customWidth="1" outlineLevel="2" collapsed="1"/>
    <col min="182" max="183" width="22.7109375" style="113" hidden="1" customWidth="1" outlineLevel="2"/>
    <col min="184" max="184" width="22.7109375" style="113" hidden="1" customWidth="1" outlineLevel="1" collapsed="1"/>
    <col min="185" max="185" width="16.28515625" style="113" customWidth="1" collapsed="1"/>
    <col min="186" max="186" width="1.28515625" style="113" hidden="1" customWidth="1" outlineLevel="1"/>
    <col min="187" max="189" width="17.5703125" style="113" hidden="1" customWidth="1" outlineLevel="1"/>
    <col min="190" max="190" width="16.28515625" style="113" customWidth="1" collapsed="1"/>
    <col min="191" max="191" width="1.28515625" style="113" hidden="1" customWidth="1" outlineLevel="1"/>
    <col min="192" max="194" width="17.28515625" style="113" hidden="1" customWidth="1" outlineLevel="1"/>
    <col min="195" max="195" width="16.28515625" style="113" customWidth="1" collapsed="1"/>
    <col min="196" max="196" width="9.28515625" style="113"/>
    <col min="197" max="197" width="18.7109375" style="113" customWidth="1"/>
    <col min="198" max="198" width="13.42578125" style="113" customWidth="1"/>
    <col min="199" max="16384" width="9.28515625" style="113"/>
  </cols>
  <sheetData>
    <row r="1" spans="1:198" ht="9" customHeight="1" thickBot="1">
      <c r="C1" s="114"/>
      <c r="D1" s="115"/>
      <c r="E1" s="114"/>
      <c r="G1" s="116"/>
      <c r="K1" s="116"/>
      <c r="N1" s="119"/>
      <c r="O1" s="119"/>
      <c r="P1" s="119"/>
      <c r="Q1" s="119"/>
      <c r="R1" s="119"/>
      <c r="S1" s="119"/>
      <c r="T1" s="119"/>
      <c r="U1" s="119"/>
      <c r="V1" s="119"/>
      <c r="W1" s="119"/>
      <c r="X1" s="119"/>
      <c r="Y1" s="119"/>
      <c r="AM1" s="686" t="s">
        <v>113</v>
      </c>
      <c r="AN1" s="119"/>
      <c r="AO1" s="691" t="s">
        <v>114</v>
      </c>
      <c r="AR1" s="119"/>
      <c r="AS1" s="119"/>
      <c r="AT1" s="119"/>
      <c r="AU1" s="119"/>
      <c r="AV1" s="119"/>
      <c r="AW1" s="119"/>
      <c r="AX1" s="119"/>
      <c r="AY1" s="119"/>
      <c r="AZ1" s="119"/>
      <c r="BA1" s="119"/>
      <c r="BB1" s="119"/>
      <c r="BC1" s="119"/>
      <c r="BQ1" s="686" t="s">
        <v>113</v>
      </c>
      <c r="BS1" s="692" t="s">
        <v>115</v>
      </c>
      <c r="BV1" s="119"/>
      <c r="BW1" s="119"/>
      <c r="BX1" s="119"/>
      <c r="BY1" s="119"/>
      <c r="BZ1" s="119"/>
      <c r="CA1" s="119"/>
      <c r="CB1" s="119"/>
      <c r="CC1" s="119"/>
      <c r="CD1" s="119"/>
      <c r="CE1" s="119"/>
      <c r="CF1" s="119"/>
      <c r="CG1" s="119"/>
      <c r="CU1" s="686" t="s">
        <v>113</v>
      </c>
      <c r="CW1" s="693" t="s">
        <v>116</v>
      </c>
      <c r="DK1" s="686" t="s">
        <v>113</v>
      </c>
      <c r="DZ1" s="686" t="s">
        <v>113</v>
      </c>
      <c r="ED1" s="690" t="s">
        <v>117</v>
      </c>
      <c r="EE1" s="686"/>
      <c r="EJ1" s="686"/>
      <c r="EN1" s="686"/>
      <c r="EO1" s="119"/>
      <c r="EP1" s="119"/>
      <c r="EQ1" s="119"/>
      <c r="ER1" s="119"/>
      <c r="ET1" s="686" t="s">
        <v>118</v>
      </c>
      <c r="FK1" s="686" t="s">
        <v>118</v>
      </c>
      <c r="FM1" s="686"/>
      <c r="GB1" s="686" t="s">
        <v>118</v>
      </c>
      <c r="GC1" s="688" t="s">
        <v>119</v>
      </c>
      <c r="GH1" s="689" t="s">
        <v>120</v>
      </c>
      <c r="GM1" s="675" t="s">
        <v>121</v>
      </c>
    </row>
    <row r="2" spans="1:198" ht="28.5" customHeight="1" thickBot="1">
      <c r="B2" s="676" t="s">
        <v>122</v>
      </c>
      <c r="C2" s="677"/>
      <c r="E2" s="678" t="s">
        <v>123</v>
      </c>
      <c r="F2" s="679"/>
      <c r="G2" s="680"/>
      <c r="I2" s="678" t="s">
        <v>124</v>
      </c>
      <c r="J2" s="681"/>
      <c r="K2" s="682"/>
      <c r="N2" s="116"/>
      <c r="O2" s="121"/>
      <c r="P2" s="121"/>
      <c r="Q2" s="121"/>
      <c r="R2" s="121"/>
      <c r="S2" s="121"/>
      <c r="T2" s="121"/>
      <c r="U2" s="121"/>
      <c r="V2" s="121"/>
      <c r="W2" s="121"/>
      <c r="X2" s="121"/>
      <c r="Y2" s="121"/>
      <c r="Z2" s="122"/>
      <c r="AA2" s="120"/>
      <c r="AB2" s="123"/>
      <c r="AC2" s="123"/>
      <c r="AD2" s="123"/>
      <c r="AE2" s="123"/>
      <c r="AF2" s="120"/>
      <c r="AG2" s="123"/>
      <c r="AH2" s="123"/>
      <c r="AI2" s="123"/>
      <c r="AJ2" s="123"/>
      <c r="AK2" s="123"/>
      <c r="AL2" s="124"/>
      <c r="AM2" s="687"/>
      <c r="AN2" s="116"/>
      <c r="AO2" s="691"/>
      <c r="AP2" s="113"/>
      <c r="AQ2" s="113"/>
      <c r="AR2" s="116"/>
      <c r="AS2" s="125"/>
      <c r="AT2" s="125"/>
      <c r="AU2" s="125"/>
      <c r="AV2" s="125"/>
      <c r="AW2" s="125"/>
      <c r="AX2" s="125"/>
      <c r="AY2" s="125"/>
      <c r="AZ2" s="125"/>
      <c r="BA2" s="125"/>
      <c r="BB2" s="125"/>
      <c r="BC2" s="125"/>
      <c r="BM2" s="126"/>
      <c r="BQ2" s="687"/>
      <c r="BS2" s="692"/>
      <c r="BT2" s="113"/>
      <c r="BU2" s="113"/>
      <c r="BV2" s="116"/>
      <c r="BW2" s="125"/>
      <c r="BX2" s="125"/>
      <c r="BY2" s="125"/>
      <c r="BZ2" s="125"/>
      <c r="CA2" s="125"/>
      <c r="CB2" s="125"/>
      <c r="CC2" s="125"/>
      <c r="CD2" s="125"/>
      <c r="CE2" s="125"/>
      <c r="CF2" s="125"/>
      <c r="CG2" s="125"/>
      <c r="CQ2" s="126"/>
      <c r="CU2" s="687"/>
      <c r="CW2" s="693"/>
      <c r="DK2" s="687"/>
      <c r="DZ2" s="687"/>
      <c r="ED2" s="690"/>
      <c r="EE2" s="687"/>
      <c r="EJ2" s="687"/>
      <c r="EN2" s="687"/>
      <c r="EO2" s="116"/>
      <c r="EP2" s="116"/>
      <c r="EQ2" s="116"/>
      <c r="ER2" s="116"/>
      <c r="ET2" s="687"/>
      <c r="FK2" s="687"/>
      <c r="FM2" s="687"/>
      <c r="GB2" s="687"/>
      <c r="GC2" s="688"/>
      <c r="GE2" s="683" t="s">
        <v>125</v>
      </c>
      <c r="GF2" s="684"/>
      <c r="GG2" s="685"/>
      <c r="GH2" s="689"/>
      <c r="GJ2" s="683" t="s">
        <v>126</v>
      </c>
      <c r="GK2" s="684"/>
      <c r="GL2" s="685"/>
      <c r="GM2" s="675"/>
    </row>
    <row r="3" spans="1:198" ht="39" thickBot="1">
      <c r="B3" s="127" t="s">
        <v>127</v>
      </c>
      <c r="C3" s="128">
        <v>43570</v>
      </c>
      <c r="E3" s="129" t="s">
        <v>128</v>
      </c>
      <c r="F3" s="130"/>
      <c r="G3" s="131" t="s">
        <v>129</v>
      </c>
      <c r="H3" s="132"/>
      <c r="I3" s="129" t="s">
        <v>128</v>
      </c>
      <c r="J3" s="130"/>
      <c r="K3" s="131" t="s">
        <v>129</v>
      </c>
      <c r="L3" s="132"/>
      <c r="M3" s="133" t="s">
        <v>130</v>
      </c>
      <c r="N3" s="134" t="s">
        <v>131</v>
      </c>
      <c r="O3" s="134" t="s">
        <v>132</v>
      </c>
      <c r="P3" s="134" t="s">
        <v>133</v>
      </c>
      <c r="Q3" s="134" t="s">
        <v>134</v>
      </c>
      <c r="R3" s="134" t="s">
        <v>135</v>
      </c>
      <c r="S3" s="134" t="s">
        <v>136</v>
      </c>
      <c r="T3" s="134" t="s">
        <v>137</v>
      </c>
      <c r="U3" s="134" t="s">
        <v>138</v>
      </c>
      <c r="V3" s="134" t="s">
        <v>139</v>
      </c>
      <c r="W3" s="134" t="s">
        <v>140</v>
      </c>
      <c r="X3" s="134" t="s">
        <v>141</v>
      </c>
      <c r="Y3" s="134" t="s">
        <v>142</v>
      </c>
      <c r="Z3" s="134" t="s">
        <v>143</v>
      </c>
      <c r="AA3" s="135">
        <v>43466</v>
      </c>
      <c r="AB3" s="135">
        <v>43497</v>
      </c>
      <c r="AC3" s="135">
        <v>43525</v>
      </c>
      <c r="AD3" s="135">
        <v>43556</v>
      </c>
      <c r="AE3" s="135">
        <v>43586</v>
      </c>
      <c r="AF3" s="135">
        <v>43617</v>
      </c>
      <c r="AG3" s="135">
        <v>43647</v>
      </c>
      <c r="AH3" s="135">
        <v>43678</v>
      </c>
      <c r="AI3" s="135">
        <v>43709</v>
      </c>
      <c r="AJ3" s="135">
        <v>43739</v>
      </c>
      <c r="AK3" s="135">
        <v>43770</v>
      </c>
      <c r="AL3" s="135">
        <v>43800</v>
      </c>
      <c r="AM3" s="134" t="s">
        <v>144</v>
      </c>
      <c r="AN3" s="134" t="s">
        <v>145</v>
      </c>
      <c r="AO3" s="691"/>
      <c r="AP3" s="136" t="s">
        <v>146</v>
      </c>
      <c r="AQ3" s="136" t="s">
        <v>147</v>
      </c>
      <c r="AR3" s="134" t="s">
        <v>131</v>
      </c>
      <c r="AS3" s="134" t="s">
        <v>148</v>
      </c>
      <c r="AT3" s="134" t="s">
        <v>149</v>
      </c>
      <c r="AU3" s="134" t="s">
        <v>150</v>
      </c>
      <c r="AV3" s="134" t="s">
        <v>135</v>
      </c>
      <c r="AW3" s="134" t="s">
        <v>136</v>
      </c>
      <c r="AX3" s="134" t="s">
        <v>151</v>
      </c>
      <c r="AY3" s="134" t="s">
        <v>138</v>
      </c>
      <c r="AZ3" s="134" t="s">
        <v>139</v>
      </c>
      <c r="BA3" s="134" t="s">
        <v>140</v>
      </c>
      <c r="BB3" s="134" t="s">
        <v>141</v>
      </c>
      <c r="BC3" s="134" t="s">
        <v>142</v>
      </c>
      <c r="BD3" s="134" t="s">
        <v>143</v>
      </c>
      <c r="BE3" s="135">
        <v>43466</v>
      </c>
      <c r="BF3" s="135">
        <v>43497</v>
      </c>
      <c r="BG3" s="135">
        <v>43525</v>
      </c>
      <c r="BH3" s="135">
        <v>43556</v>
      </c>
      <c r="BI3" s="135">
        <v>43586</v>
      </c>
      <c r="BJ3" s="135">
        <v>43617</v>
      </c>
      <c r="BK3" s="135">
        <v>43647</v>
      </c>
      <c r="BL3" s="135">
        <v>43678</v>
      </c>
      <c r="BM3" s="135">
        <v>43709</v>
      </c>
      <c r="BN3" s="135">
        <v>43739</v>
      </c>
      <c r="BO3" s="135">
        <v>43770</v>
      </c>
      <c r="BP3" s="135">
        <v>43800</v>
      </c>
      <c r="BQ3" s="134" t="s">
        <v>144</v>
      </c>
      <c r="BR3" s="134" t="s">
        <v>145</v>
      </c>
      <c r="BS3" s="692"/>
      <c r="BT3" s="136" t="s">
        <v>146</v>
      </c>
      <c r="BU3" s="136" t="s">
        <v>147</v>
      </c>
      <c r="BV3" s="134" t="s">
        <v>131</v>
      </c>
      <c r="BW3" s="134" t="s">
        <v>148</v>
      </c>
      <c r="BX3" s="134" t="s">
        <v>149</v>
      </c>
      <c r="BY3" s="134" t="s">
        <v>150</v>
      </c>
      <c r="BZ3" s="134" t="s">
        <v>135</v>
      </c>
      <c r="CA3" s="134" t="s">
        <v>136</v>
      </c>
      <c r="CB3" s="134" t="s">
        <v>151</v>
      </c>
      <c r="CC3" s="134" t="s">
        <v>138</v>
      </c>
      <c r="CD3" s="134" t="s">
        <v>139</v>
      </c>
      <c r="CE3" s="134" t="s">
        <v>140</v>
      </c>
      <c r="CF3" s="134" t="s">
        <v>141</v>
      </c>
      <c r="CG3" s="134" t="s">
        <v>142</v>
      </c>
      <c r="CH3" s="134" t="s">
        <v>143</v>
      </c>
      <c r="CI3" s="135">
        <v>43466</v>
      </c>
      <c r="CJ3" s="135">
        <v>43497</v>
      </c>
      <c r="CK3" s="135">
        <v>43525</v>
      </c>
      <c r="CL3" s="135">
        <v>43556</v>
      </c>
      <c r="CM3" s="135">
        <v>43586</v>
      </c>
      <c r="CN3" s="135">
        <v>43617</v>
      </c>
      <c r="CO3" s="135">
        <v>43647</v>
      </c>
      <c r="CP3" s="135">
        <v>43678</v>
      </c>
      <c r="CQ3" s="135">
        <v>43709</v>
      </c>
      <c r="CR3" s="135">
        <v>43739</v>
      </c>
      <c r="CS3" s="135">
        <v>43770</v>
      </c>
      <c r="CT3" s="135">
        <v>43800</v>
      </c>
      <c r="CU3" s="134" t="s">
        <v>144</v>
      </c>
      <c r="CV3" s="134" t="s">
        <v>145</v>
      </c>
      <c r="CW3" s="693"/>
      <c r="CX3" s="132">
        <v>2019</v>
      </c>
      <c r="CY3" s="135">
        <v>43466</v>
      </c>
      <c r="CZ3" s="135">
        <v>43497</v>
      </c>
      <c r="DA3" s="135">
        <v>43525</v>
      </c>
      <c r="DB3" s="135">
        <v>43556</v>
      </c>
      <c r="DC3" s="135">
        <v>43586</v>
      </c>
      <c r="DD3" s="135">
        <v>43617</v>
      </c>
      <c r="DE3" s="135">
        <v>43647</v>
      </c>
      <c r="DF3" s="135">
        <v>43678</v>
      </c>
      <c r="DG3" s="135">
        <v>43709</v>
      </c>
      <c r="DH3" s="135">
        <v>43739</v>
      </c>
      <c r="DI3" s="135">
        <v>43770</v>
      </c>
      <c r="DJ3" s="135">
        <v>43800</v>
      </c>
      <c r="DK3" s="132" t="s">
        <v>152</v>
      </c>
      <c r="DL3" s="132"/>
      <c r="DM3" s="132">
        <v>2019</v>
      </c>
      <c r="DN3" s="135">
        <v>43466</v>
      </c>
      <c r="DO3" s="135">
        <v>43497</v>
      </c>
      <c r="DP3" s="135">
        <v>43525</v>
      </c>
      <c r="DQ3" s="135">
        <v>43556</v>
      </c>
      <c r="DR3" s="135">
        <v>43586</v>
      </c>
      <c r="DS3" s="135">
        <v>43617</v>
      </c>
      <c r="DT3" s="135">
        <v>43647</v>
      </c>
      <c r="DU3" s="135">
        <v>43678</v>
      </c>
      <c r="DV3" s="135">
        <v>43709</v>
      </c>
      <c r="DW3" s="135">
        <v>43739</v>
      </c>
      <c r="DX3" s="135">
        <v>43770</v>
      </c>
      <c r="DY3" s="135">
        <v>43800</v>
      </c>
      <c r="DZ3" s="132" t="s">
        <v>152</v>
      </c>
      <c r="EA3" s="132"/>
      <c r="EB3" s="132">
        <v>2019</v>
      </c>
      <c r="EC3" s="132" t="s">
        <v>152</v>
      </c>
      <c r="ED3" s="690"/>
      <c r="EE3" s="132" t="s">
        <v>153</v>
      </c>
      <c r="EF3" s="134" t="s">
        <v>131</v>
      </c>
      <c r="EG3" s="134" t="s">
        <v>148</v>
      </c>
      <c r="EH3" s="134" t="s">
        <v>149</v>
      </c>
      <c r="EI3" s="134" t="s">
        <v>150</v>
      </c>
      <c r="EJ3" s="134" t="s">
        <v>135</v>
      </c>
      <c r="EK3" s="134" t="s">
        <v>136</v>
      </c>
      <c r="EL3" s="134" t="s">
        <v>151</v>
      </c>
      <c r="EM3" s="134" t="s">
        <v>138</v>
      </c>
      <c r="EN3" s="134" t="s">
        <v>139</v>
      </c>
      <c r="EO3" s="134" t="s">
        <v>140</v>
      </c>
      <c r="EP3" s="134" t="s">
        <v>141</v>
      </c>
      <c r="EQ3" s="134" t="s">
        <v>142</v>
      </c>
      <c r="ER3" s="134" t="s">
        <v>143</v>
      </c>
      <c r="ES3" s="134" t="s">
        <v>144</v>
      </c>
      <c r="ET3" s="132" t="s">
        <v>145</v>
      </c>
      <c r="EU3" s="132"/>
      <c r="EV3" s="132" t="s">
        <v>153</v>
      </c>
      <c r="EW3" s="134" t="s">
        <v>131</v>
      </c>
      <c r="EX3" s="134" t="s">
        <v>148</v>
      </c>
      <c r="EY3" s="134" t="s">
        <v>149</v>
      </c>
      <c r="EZ3" s="134" t="s">
        <v>150</v>
      </c>
      <c r="FA3" s="134" t="s">
        <v>135</v>
      </c>
      <c r="FB3" s="134" t="s">
        <v>136</v>
      </c>
      <c r="FC3" s="134" t="s">
        <v>151</v>
      </c>
      <c r="FD3" s="134" t="s">
        <v>138</v>
      </c>
      <c r="FE3" s="134" t="s">
        <v>139</v>
      </c>
      <c r="FF3" s="134" t="s">
        <v>140</v>
      </c>
      <c r="FG3" s="134" t="s">
        <v>141</v>
      </c>
      <c r="FH3" s="134" t="s">
        <v>142</v>
      </c>
      <c r="FI3" s="134" t="s">
        <v>143</v>
      </c>
      <c r="FJ3" s="134" t="s">
        <v>144</v>
      </c>
      <c r="FK3" s="132" t="s">
        <v>145</v>
      </c>
      <c r="FL3" s="132"/>
      <c r="FM3" s="132" t="s">
        <v>153</v>
      </c>
      <c r="FN3" s="134" t="s">
        <v>131</v>
      </c>
      <c r="FO3" s="134" t="s">
        <v>148</v>
      </c>
      <c r="FP3" s="134" t="s">
        <v>149</v>
      </c>
      <c r="FQ3" s="134" t="s">
        <v>150</v>
      </c>
      <c r="FR3" s="134" t="s">
        <v>135</v>
      </c>
      <c r="FS3" s="134" t="s">
        <v>136</v>
      </c>
      <c r="FT3" s="134" t="s">
        <v>151</v>
      </c>
      <c r="FU3" s="134" t="s">
        <v>138</v>
      </c>
      <c r="FV3" s="134" t="s">
        <v>139</v>
      </c>
      <c r="FW3" s="134" t="s">
        <v>140</v>
      </c>
      <c r="FX3" s="134" t="s">
        <v>141</v>
      </c>
      <c r="FY3" s="134" t="s">
        <v>142</v>
      </c>
      <c r="FZ3" s="134" t="s">
        <v>143</v>
      </c>
      <c r="GA3" s="134" t="s">
        <v>144</v>
      </c>
      <c r="GB3" s="132" t="s">
        <v>145</v>
      </c>
      <c r="GC3" s="688"/>
      <c r="GD3" s="132"/>
      <c r="GE3" s="137" t="s">
        <v>154</v>
      </c>
      <c r="GF3" s="130" t="s">
        <v>155</v>
      </c>
      <c r="GG3" s="138" t="s">
        <v>156</v>
      </c>
      <c r="GH3" s="689"/>
      <c r="GI3" s="132"/>
      <c r="GJ3" s="137" t="s">
        <v>154</v>
      </c>
      <c r="GK3" s="130" t="s">
        <v>155</v>
      </c>
      <c r="GL3" s="138" t="s">
        <v>156</v>
      </c>
      <c r="GM3" s="675"/>
    </row>
    <row r="4" spans="1:198" ht="15.75" customHeight="1" thickBot="1">
      <c r="C4" s="139" t="s">
        <v>157</v>
      </c>
      <c r="D4" s="120" t="s">
        <v>158</v>
      </c>
      <c r="E4" s="140"/>
      <c r="F4" s="132"/>
      <c r="G4" s="140"/>
      <c r="H4" s="132"/>
      <c r="I4" s="140"/>
      <c r="J4" s="132"/>
      <c r="K4" s="140"/>
      <c r="L4" s="132"/>
      <c r="M4" s="141"/>
      <c r="N4" s="132" t="s">
        <v>159</v>
      </c>
      <c r="O4" s="132" t="s">
        <v>159</v>
      </c>
      <c r="P4" s="132" t="s">
        <v>159</v>
      </c>
      <c r="Q4" s="132" t="s">
        <v>159</v>
      </c>
      <c r="R4" s="132" t="s">
        <v>159</v>
      </c>
      <c r="S4" s="132" t="s">
        <v>159</v>
      </c>
      <c r="T4" s="132" t="s">
        <v>159</v>
      </c>
      <c r="U4" s="142" t="s">
        <v>159</v>
      </c>
      <c r="V4" s="142" t="s">
        <v>159</v>
      </c>
      <c r="W4" s="142" t="s">
        <v>159</v>
      </c>
      <c r="X4" s="142" t="s">
        <v>159</v>
      </c>
      <c r="Y4" s="142" t="s">
        <v>159</v>
      </c>
      <c r="Z4" s="142" t="s">
        <v>159</v>
      </c>
      <c r="AA4" s="132" t="s">
        <v>159</v>
      </c>
      <c r="AB4" s="132" t="s">
        <v>159</v>
      </c>
      <c r="AC4" s="132" t="s">
        <v>159</v>
      </c>
      <c r="AD4" s="132" t="s">
        <v>159</v>
      </c>
      <c r="AE4" s="132" t="s">
        <v>159</v>
      </c>
      <c r="AF4" s="132" t="s">
        <v>159</v>
      </c>
      <c r="AG4" s="132" t="s">
        <v>159</v>
      </c>
      <c r="AH4" s="132" t="s">
        <v>159</v>
      </c>
      <c r="AI4" s="132" t="s">
        <v>159</v>
      </c>
      <c r="AJ4" s="132" t="s">
        <v>159</v>
      </c>
      <c r="AK4" s="132" t="s">
        <v>159</v>
      </c>
      <c r="AL4" s="132" t="s">
        <v>159</v>
      </c>
      <c r="AM4" s="132" t="s">
        <v>159</v>
      </c>
      <c r="AN4" s="132" t="s">
        <v>159</v>
      </c>
      <c r="AO4" s="691"/>
      <c r="AP4" s="143" t="s">
        <v>160</v>
      </c>
      <c r="AQ4" s="143" t="s">
        <v>160</v>
      </c>
      <c r="AR4" s="132" t="s">
        <v>161</v>
      </c>
      <c r="AS4" s="132" t="s">
        <v>161</v>
      </c>
      <c r="AT4" s="132" t="s">
        <v>161</v>
      </c>
      <c r="AU4" s="132" t="s">
        <v>161</v>
      </c>
      <c r="AV4" s="132" t="s">
        <v>161</v>
      </c>
      <c r="AW4" s="132" t="s">
        <v>161</v>
      </c>
      <c r="AX4" s="132" t="s">
        <v>161</v>
      </c>
      <c r="AY4" s="132" t="s">
        <v>161</v>
      </c>
      <c r="AZ4" s="132" t="s">
        <v>161</v>
      </c>
      <c r="BA4" s="132" t="s">
        <v>161</v>
      </c>
      <c r="BB4" s="132" t="s">
        <v>161</v>
      </c>
      <c r="BC4" s="132" t="s">
        <v>161</v>
      </c>
      <c r="BD4" s="132" t="s">
        <v>161</v>
      </c>
      <c r="BE4" s="132" t="s">
        <v>161</v>
      </c>
      <c r="BF4" s="132" t="s">
        <v>161</v>
      </c>
      <c r="BG4" s="132" t="s">
        <v>161</v>
      </c>
      <c r="BH4" s="132" t="s">
        <v>161</v>
      </c>
      <c r="BI4" s="132" t="s">
        <v>161</v>
      </c>
      <c r="BJ4" s="132" t="s">
        <v>161</v>
      </c>
      <c r="BK4" s="132" t="s">
        <v>161</v>
      </c>
      <c r="BL4" s="132" t="s">
        <v>161</v>
      </c>
      <c r="BM4" s="132" t="s">
        <v>161</v>
      </c>
      <c r="BN4" s="132" t="s">
        <v>161</v>
      </c>
      <c r="BO4" s="132" t="s">
        <v>161</v>
      </c>
      <c r="BP4" s="132" t="s">
        <v>161</v>
      </c>
      <c r="BQ4" s="132" t="s">
        <v>161</v>
      </c>
      <c r="BR4" s="132" t="s">
        <v>161</v>
      </c>
      <c r="BS4" s="692"/>
      <c r="BT4" s="143" t="s">
        <v>160</v>
      </c>
      <c r="BU4" s="143" t="s">
        <v>160</v>
      </c>
      <c r="BV4" s="132" t="s">
        <v>161</v>
      </c>
      <c r="BW4" s="132" t="s">
        <v>161</v>
      </c>
      <c r="BX4" s="132" t="s">
        <v>161</v>
      </c>
      <c r="BY4" s="132" t="s">
        <v>161</v>
      </c>
      <c r="BZ4" s="132" t="s">
        <v>161</v>
      </c>
      <c r="CA4" s="132" t="s">
        <v>161</v>
      </c>
      <c r="CB4" s="132" t="s">
        <v>161</v>
      </c>
      <c r="CC4" s="132" t="s">
        <v>161</v>
      </c>
      <c r="CD4" s="132" t="s">
        <v>161</v>
      </c>
      <c r="CE4" s="132" t="s">
        <v>161</v>
      </c>
      <c r="CF4" s="132" t="s">
        <v>161</v>
      </c>
      <c r="CG4" s="132" t="s">
        <v>161</v>
      </c>
      <c r="CH4" s="132" t="s">
        <v>161</v>
      </c>
      <c r="CI4" s="132" t="s">
        <v>161</v>
      </c>
      <c r="CJ4" s="132" t="s">
        <v>161</v>
      </c>
      <c r="CK4" s="132" t="s">
        <v>161</v>
      </c>
      <c r="CL4" s="132" t="s">
        <v>161</v>
      </c>
      <c r="CM4" s="132" t="s">
        <v>161</v>
      </c>
      <c r="CN4" s="132" t="s">
        <v>161</v>
      </c>
      <c r="CO4" s="132" t="s">
        <v>161</v>
      </c>
      <c r="CP4" s="132" t="s">
        <v>161</v>
      </c>
      <c r="CQ4" s="132" t="s">
        <v>161</v>
      </c>
      <c r="CR4" s="132" t="s">
        <v>161</v>
      </c>
      <c r="CS4" s="132" t="s">
        <v>161</v>
      </c>
      <c r="CT4" s="132" t="s">
        <v>161</v>
      </c>
      <c r="CU4" s="132" t="s">
        <v>161</v>
      </c>
      <c r="CV4" s="132" t="s">
        <v>161</v>
      </c>
      <c r="CW4" s="693"/>
      <c r="CX4" s="132" t="s">
        <v>162</v>
      </c>
      <c r="CY4" s="132" t="s">
        <v>163</v>
      </c>
      <c r="CZ4" s="132" t="s">
        <v>163</v>
      </c>
      <c r="DA4" s="132" t="s">
        <v>163</v>
      </c>
      <c r="DB4" s="132" t="s">
        <v>163</v>
      </c>
      <c r="DC4" s="132" t="s">
        <v>163</v>
      </c>
      <c r="DD4" s="132" t="s">
        <v>163</v>
      </c>
      <c r="DE4" s="132" t="s">
        <v>163</v>
      </c>
      <c r="DF4" s="132" t="s">
        <v>163</v>
      </c>
      <c r="DG4" s="132" t="s">
        <v>163</v>
      </c>
      <c r="DH4" s="132" t="s">
        <v>163</v>
      </c>
      <c r="DI4" s="132" t="s">
        <v>163</v>
      </c>
      <c r="DJ4" s="132" t="s">
        <v>163</v>
      </c>
      <c r="DK4" s="132" t="s">
        <v>164</v>
      </c>
      <c r="DL4" s="132"/>
      <c r="DM4" s="132" t="s">
        <v>165</v>
      </c>
      <c r="DN4" s="132" t="s">
        <v>163</v>
      </c>
      <c r="DO4" s="132" t="s">
        <v>163</v>
      </c>
      <c r="DP4" s="132" t="s">
        <v>163</v>
      </c>
      <c r="DQ4" s="132" t="s">
        <v>163</v>
      </c>
      <c r="DR4" s="132" t="s">
        <v>163</v>
      </c>
      <c r="DS4" s="132" t="s">
        <v>163</v>
      </c>
      <c r="DT4" s="132" t="s">
        <v>163</v>
      </c>
      <c r="DU4" s="132" t="s">
        <v>163</v>
      </c>
      <c r="DV4" s="132" t="s">
        <v>163</v>
      </c>
      <c r="DW4" s="132" t="s">
        <v>163</v>
      </c>
      <c r="DX4" s="132" t="s">
        <v>163</v>
      </c>
      <c r="DY4" s="132" t="s">
        <v>163</v>
      </c>
      <c r="DZ4" s="132" t="s">
        <v>166</v>
      </c>
      <c r="EA4" s="132"/>
      <c r="EB4" s="132" t="s">
        <v>167</v>
      </c>
      <c r="EC4" s="132" t="s">
        <v>168</v>
      </c>
      <c r="ED4" s="690"/>
      <c r="EE4" s="132" t="s">
        <v>162</v>
      </c>
      <c r="EF4" s="132" t="s">
        <v>164</v>
      </c>
      <c r="EG4" s="132" t="s">
        <v>164</v>
      </c>
      <c r="EH4" s="132" t="s">
        <v>164</v>
      </c>
      <c r="EI4" s="132" t="s">
        <v>164</v>
      </c>
      <c r="EJ4" s="132" t="s">
        <v>164</v>
      </c>
      <c r="EK4" s="132" t="s">
        <v>164</v>
      </c>
      <c r="EL4" s="132" t="s">
        <v>164</v>
      </c>
      <c r="EM4" s="132" t="s">
        <v>164</v>
      </c>
      <c r="EN4" s="132" t="s">
        <v>164</v>
      </c>
      <c r="EO4" s="132" t="s">
        <v>164</v>
      </c>
      <c r="EP4" s="132" t="s">
        <v>164</v>
      </c>
      <c r="EQ4" s="132" t="s">
        <v>164</v>
      </c>
      <c r="ER4" s="132" t="s">
        <v>164</v>
      </c>
      <c r="ES4" s="132" t="s">
        <v>164</v>
      </c>
      <c r="ET4" s="132" t="s">
        <v>164</v>
      </c>
      <c r="EU4" s="132"/>
      <c r="EV4" s="132" t="s">
        <v>165</v>
      </c>
      <c r="EW4" s="132" t="s">
        <v>166</v>
      </c>
      <c r="EX4" s="132" t="s">
        <v>166</v>
      </c>
      <c r="EY4" s="132" t="s">
        <v>166</v>
      </c>
      <c r="EZ4" s="132" t="s">
        <v>166</v>
      </c>
      <c r="FA4" s="132" t="s">
        <v>166</v>
      </c>
      <c r="FB4" s="132" t="s">
        <v>166</v>
      </c>
      <c r="FC4" s="132" t="s">
        <v>166</v>
      </c>
      <c r="FD4" s="132" t="s">
        <v>166</v>
      </c>
      <c r="FE4" s="132" t="s">
        <v>166</v>
      </c>
      <c r="FF4" s="132" t="s">
        <v>166</v>
      </c>
      <c r="FG4" s="132" t="s">
        <v>166</v>
      </c>
      <c r="FH4" s="132" t="s">
        <v>166</v>
      </c>
      <c r="FI4" s="132" t="s">
        <v>166</v>
      </c>
      <c r="FJ4" s="132" t="s">
        <v>166</v>
      </c>
      <c r="FK4" s="132" t="s">
        <v>166</v>
      </c>
      <c r="FL4" s="132"/>
      <c r="FM4" s="132" t="s">
        <v>167</v>
      </c>
      <c r="FN4" s="132" t="s">
        <v>168</v>
      </c>
      <c r="FO4" s="132" t="s">
        <v>168</v>
      </c>
      <c r="FP4" s="132" t="s">
        <v>168</v>
      </c>
      <c r="FQ4" s="132" t="s">
        <v>168</v>
      </c>
      <c r="FR4" s="132" t="s">
        <v>168</v>
      </c>
      <c r="FS4" s="132" t="s">
        <v>168</v>
      </c>
      <c r="FT4" s="132" t="s">
        <v>168</v>
      </c>
      <c r="FU4" s="132" t="s">
        <v>168</v>
      </c>
      <c r="FV4" s="132" t="s">
        <v>168</v>
      </c>
      <c r="FW4" s="132" t="s">
        <v>168</v>
      </c>
      <c r="FX4" s="132" t="s">
        <v>168</v>
      </c>
      <c r="FY4" s="132" t="s">
        <v>168</v>
      </c>
      <c r="FZ4" s="132" t="s">
        <v>168</v>
      </c>
      <c r="GA4" s="132" t="s">
        <v>168</v>
      </c>
      <c r="GB4" s="132" t="s">
        <v>168</v>
      </c>
      <c r="GC4" s="688"/>
      <c r="GD4" s="132"/>
      <c r="GE4" s="132"/>
      <c r="GF4" s="132"/>
      <c r="GG4" s="132"/>
      <c r="GH4" s="689"/>
      <c r="GI4" s="132"/>
      <c r="GJ4" s="132"/>
      <c r="GK4" s="132"/>
      <c r="GL4" s="132"/>
      <c r="GM4" s="675"/>
    </row>
    <row r="5" spans="1:198" ht="18" customHeight="1">
      <c r="A5" s="144"/>
      <c r="B5" s="669" t="s">
        <v>169</v>
      </c>
      <c r="C5" s="145" t="s">
        <v>16</v>
      </c>
      <c r="D5" s="113" t="s">
        <v>158</v>
      </c>
      <c r="E5" s="146">
        <v>0</v>
      </c>
      <c r="F5" s="147"/>
      <c r="G5" s="146">
        <v>0.19278200228741005</v>
      </c>
      <c r="H5" s="147"/>
      <c r="I5" s="146">
        <v>1.6620244387822736</v>
      </c>
      <c r="J5" s="147"/>
      <c r="K5" s="146">
        <v>1.2422664250879947</v>
      </c>
      <c r="L5" s="132"/>
      <c r="M5" s="148" t="s">
        <v>170</v>
      </c>
      <c r="N5" s="149">
        <v>0</v>
      </c>
      <c r="O5" s="149">
        <v>0</v>
      </c>
      <c r="P5" s="149">
        <v>0</v>
      </c>
      <c r="Q5" s="149">
        <v>0</v>
      </c>
      <c r="R5" s="149">
        <v>0</v>
      </c>
      <c r="S5" s="149">
        <v>266869.48384871165</v>
      </c>
      <c r="T5" s="149">
        <v>24139.050341630318</v>
      </c>
      <c r="U5" s="149">
        <v>0</v>
      </c>
      <c r="V5" s="149">
        <v>291008.53419034195</v>
      </c>
      <c r="W5" s="149">
        <v>382610.15610239445</v>
      </c>
      <c r="X5" s="149">
        <v>32370.20782716828</v>
      </c>
      <c r="Y5" s="149">
        <v>414980.36392956274</v>
      </c>
      <c r="Z5" s="149">
        <v>0</v>
      </c>
      <c r="AA5" s="149">
        <v>0</v>
      </c>
      <c r="AB5" s="149">
        <v>0</v>
      </c>
      <c r="AC5" s="149">
        <v>0</v>
      </c>
      <c r="AD5" s="149">
        <v>0</v>
      </c>
      <c r="AE5" s="149">
        <v>0</v>
      </c>
      <c r="AF5" s="149">
        <v>0</v>
      </c>
      <c r="AG5" s="149">
        <v>0</v>
      </c>
      <c r="AH5" s="149">
        <v>0</v>
      </c>
      <c r="AI5" s="149">
        <v>0</v>
      </c>
      <c r="AJ5" s="149">
        <v>0</v>
      </c>
      <c r="AK5" s="149">
        <v>0</v>
      </c>
      <c r="AL5" s="149">
        <v>0</v>
      </c>
      <c r="AM5" s="149">
        <v>0</v>
      </c>
      <c r="AN5" s="149">
        <v>705988.89811990468</v>
      </c>
      <c r="AO5" s="150"/>
      <c r="AP5" s="146">
        <v>0</v>
      </c>
      <c r="AQ5" s="146">
        <v>0.21088983412695472</v>
      </c>
      <c r="AR5" s="149">
        <v>0</v>
      </c>
      <c r="AS5" s="149">
        <v>0</v>
      </c>
      <c r="AT5" s="149">
        <v>0</v>
      </c>
      <c r="AU5" s="149">
        <v>0</v>
      </c>
      <c r="AV5" s="149">
        <v>0</v>
      </c>
      <c r="AW5" s="149">
        <v>5654090.5232392326</v>
      </c>
      <c r="AX5" s="149">
        <v>514682.26744844008</v>
      </c>
      <c r="AY5" s="149">
        <v>0</v>
      </c>
      <c r="AZ5" s="149">
        <v>6168772.7906876728</v>
      </c>
      <c r="BA5" s="149">
        <v>11745898.7247796</v>
      </c>
      <c r="BB5" s="149">
        <v>6980.563782465807</v>
      </c>
      <c r="BC5" s="149">
        <v>11752879.288562067</v>
      </c>
      <c r="BD5" s="149">
        <v>0</v>
      </c>
      <c r="BE5" s="149">
        <v>0</v>
      </c>
      <c r="BF5" s="149">
        <v>0</v>
      </c>
      <c r="BG5" s="149">
        <v>0</v>
      </c>
      <c r="BH5" s="149">
        <v>0</v>
      </c>
      <c r="BI5" s="149">
        <v>0</v>
      </c>
      <c r="BJ5" s="149">
        <v>0</v>
      </c>
      <c r="BK5" s="149">
        <v>0</v>
      </c>
      <c r="BL5" s="149">
        <v>0</v>
      </c>
      <c r="BM5" s="149">
        <v>0</v>
      </c>
      <c r="BN5" s="149">
        <v>0</v>
      </c>
      <c r="BO5" s="149">
        <v>0</v>
      </c>
      <c r="BP5" s="149">
        <v>0</v>
      </c>
      <c r="BQ5" s="149">
        <v>0</v>
      </c>
      <c r="BR5" s="151">
        <v>17921652.07924974</v>
      </c>
      <c r="BS5" s="152"/>
      <c r="BT5" s="146">
        <v>0</v>
      </c>
      <c r="BU5" s="146">
        <v>0.19312895051232978</v>
      </c>
      <c r="BV5" s="153">
        <v>0</v>
      </c>
      <c r="BW5" s="149">
        <v>0</v>
      </c>
      <c r="BX5" s="149">
        <v>0</v>
      </c>
      <c r="BY5" s="149">
        <v>0</v>
      </c>
      <c r="BZ5" s="149">
        <v>0</v>
      </c>
      <c r="CA5" s="149">
        <v>5654090.5232392326</v>
      </c>
      <c r="CB5" s="149">
        <v>514682.26744844008</v>
      </c>
      <c r="CC5" s="149">
        <v>0</v>
      </c>
      <c r="CD5" s="149">
        <v>6168772.7906876728</v>
      </c>
      <c r="CE5" s="149">
        <v>9380420.6508811563</v>
      </c>
      <c r="CF5" s="149">
        <v>6923.1790791677158</v>
      </c>
      <c r="CG5" s="149">
        <v>9387343.8299603239</v>
      </c>
      <c r="CH5" s="149">
        <v>0</v>
      </c>
      <c r="CI5" s="149">
        <v>0</v>
      </c>
      <c r="CJ5" s="149">
        <v>0</v>
      </c>
      <c r="CK5" s="149">
        <v>0</v>
      </c>
      <c r="CL5" s="149">
        <v>0</v>
      </c>
      <c r="CM5" s="149">
        <v>0</v>
      </c>
      <c r="CN5" s="149">
        <v>0</v>
      </c>
      <c r="CO5" s="149">
        <v>0</v>
      </c>
      <c r="CP5" s="149">
        <v>0</v>
      </c>
      <c r="CQ5" s="149">
        <v>0</v>
      </c>
      <c r="CR5" s="149">
        <v>0</v>
      </c>
      <c r="CS5" s="149">
        <v>0</v>
      </c>
      <c r="CT5" s="149">
        <v>0</v>
      </c>
      <c r="CU5" s="149">
        <v>0</v>
      </c>
      <c r="CV5" s="151">
        <v>15556116.620647997</v>
      </c>
      <c r="CW5" s="154"/>
      <c r="CX5" s="155">
        <v>267209.37</v>
      </c>
      <c r="CY5" s="155">
        <v>0</v>
      </c>
      <c r="CZ5" s="155">
        <v>0</v>
      </c>
      <c r="DA5" s="155">
        <v>0</v>
      </c>
      <c r="DB5" s="155">
        <v>0</v>
      </c>
      <c r="DC5" s="155">
        <v>0</v>
      </c>
      <c r="DD5" s="155">
        <v>0</v>
      </c>
      <c r="DE5" s="155">
        <v>0</v>
      </c>
      <c r="DF5" s="155">
        <v>0</v>
      </c>
      <c r="DG5" s="155">
        <v>0</v>
      </c>
      <c r="DH5" s="155">
        <v>0</v>
      </c>
      <c r="DI5" s="155">
        <v>0</v>
      </c>
      <c r="DJ5" s="155">
        <v>0</v>
      </c>
      <c r="DK5" s="155">
        <v>0</v>
      </c>
      <c r="DL5" s="139"/>
      <c r="DM5" s="155">
        <v>85189.19</v>
      </c>
      <c r="DN5" s="155">
        <v>534.6</v>
      </c>
      <c r="DO5" s="155">
        <v>0</v>
      </c>
      <c r="DP5" s="155">
        <v>67401.5</v>
      </c>
      <c r="DQ5" s="155">
        <v>0</v>
      </c>
      <c r="DR5" s="155">
        <v>0</v>
      </c>
      <c r="DS5" s="155">
        <v>0</v>
      </c>
      <c r="DT5" s="155">
        <v>0</v>
      </c>
      <c r="DU5" s="155">
        <v>0</v>
      </c>
      <c r="DV5" s="155">
        <v>0</v>
      </c>
      <c r="DW5" s="155">
        <v>0</v>
      </c>
      <c r="DX5" s="155">
        <v>0</v>
      </c>
      <c r="DY5" s="155">
        <v>0</v>
      </c>
      <c r="DZ5" s="155">
        <v>67936.100000000006</v>
      </c>
      <c r="EA5" s="139"/>
      <c r="EB5" s="155">
        <v>352398.56</v>
      </c>
      <c r="EC5" s="155">
        <v>67936.100000000006</v>
      </c>
      <c r="ED5" s="156"/>
      <c r="EE5" s="155">
        <v>1336046.8500000001</v>
      </c>
      <c r="EF5" s="155">
        <v>0</v>
      </c>
      <c r="EG5" s="155">
        <v>0</v>
      </c>
      <c r="EH5" s="155">
        <v>0</v>
      </c>
      <c r="EI5" s="155">
        <v>0</v>
      </c>
      <c r="EJ5" s="155">
        <v>0</v>
      </c>
      <c r="EK5" s="155">
        <v>346583.76</v>
      </c>
      <c r="EL5" s="155">
        <v>0</v>
      </c>
      <c r="EM5" s="155">
        <v>0</v>
      </c>
      <c r="EN5" s="155">
        <v>346583.76</v>
      </c>
      <c r="EO5" s="155">
        <v>1324086.6200000001</v>
      </c>
      <c r="EP5" s="155">
        <v>0</v>
      </c>
      <c r="EQ5" s="155">
        <v>1324086.6200000001</v>
      </c>
      <c r="ER5" s="155">
        <v>77384.37</v>
      </c>
      <c r="ES5" s="155">
        <v>0</v>
      </c>
      <c r="ET5" s="155">
        <v>1748054.76</v>
      </c>
      <c r="EU5" s="139"/>
      <c r="EV5" s="155">
        <v>387287.88</v>
      </c>
      <c r="EW5" s="155">
        <v>0</v>
      </c>
      <c r="EX5" s="155">
        <v>9126.6</v>
      </c>
      <c r="EY5" s="155">
        <v>0</v>
      </c>
      <c r="EZ5" s="155">
        <v>0</v>
      </c>
      <c r="FA5" s="155">
        <v>9126.6</v>
      </c>
      <c r="FB5" s="155">
        <v>82559.45</v>
      </c>
      <c r="FC5" s="155">
        <v>0</v>
      </c>
      <c r="FD5" s="155">
        <v>0</v>
      </c>
      <c r="FE5" s="155">
        <v>82559.45</v>
      </c>
      <c r="FF5" s="155">
        <v>191326.25</v>
      </c>
      <c r="FG5" s="155">
        <v>0</v>
      </c>
      <c r="FH5" s="155">
        <v>191326.25</v>
      </c>
      <c r="FI5" s="155">
        <v>41837.71</v>
      </c>
      <c r="FJ5" s="155">
        <v>67936.100000000006</v>
      </c>
      <c r="FK5" s="155">
        <v>392786.12</v>
      </c>
      <c r="FL5" s="139"/>
      <c r="FM5" s="155">
        <v>1723334.73</v>
      </c>
      <c r="FN5" s="155">
        <v>0</v>
      </c>
      <c r="FO5" s="155">
        <v>9126.6</v>
      </c>
      <c r="FP5" s="155">
        <v>0</v>
      </c>
      <c r="FQ5" s="155">
        <v>0</v>
      </c>
      <c r="FR5" s="155">
        <v>9126.6</v>
      </c>
      <c r="FS5" s="155">
        <v>429143.21</v>
      </c>
      <c r="FT5" s="155">
        <v>0</v>
      </c>
      <c r="FU5" s="155">
        <v>0</v>
      </c>
      <c r="FV5" s="155">
        <v>429143.21</v>
      </c>
      <c r="FW5" s="155">
        <v>1515412.88</v>
      </c>
      <c r="FX5" s="155">
        <v>0</v>
      </c>
      <c r="FY5" s="155">
        <v>1515412.88</v>
      </c>
      <c r="FZ5" s="155">
        <v>119222.09</v>
      </c>
      <c r="GA5" s="155">
        <v>67936.100000000006</v>
      </c>
      <c r="GB5" s="155">
        <v>2140840.87</v>
      </c>
      <c r="GC5" s="157"/>
      <c r="GD5" s="132"/>
      <c r="GE5" s="158"/>
      <c r="GF5" s="159"/>
      <c r="GG5" s="160"/>
      <c r="GH5" s="161"/>
      <c r="GI5" s="132"/>
      <c r="GJ5" s="158"/>
      <c r="GK5" s="159"/>
      <c r="GL5" s="160"/>
      <c r="GM5" s="162"/>
      <c r="GO5" s="163"/>
      <c r="GP5" s="163"/>
    </row>
    <row r="6" spans="1:198" ht="18" customHeight="1">
      <c r="A6" s="144"/>
      <c r="B6" s="670"/>
      <c r="C6" s="164" t="s">
        <v>171</v>
      </c>
      <c r="D6" s="113" t="s">
        <v>158</v>
      </c>
      <c r="E6" s="165">
        <v>0</v>
      </c>
      <c r="F6" s="140"/>
      <c r="G6" s="165">
        <v>0.13007589597485616</v>
      </c>
      <c r="H6" s="140"/>
      <c r="I6" s="165">
        <v>1.0916487240099739</v>
      </c>
      <c r="J6" s="140"/>
      <c r="K6" s="165">
        <v>0.52089471063457615</v>
      </c>
      <c r="L6" s="132"/>
      <c r="M6" s="166" t="s">
        <v>172</v>
      </c>
      <c r="N6" s="167">
        <v>0</v>
      </c>
      <c r="O6" s="167">
        <v>0</v>
      </c>
      <c r="P6" s="167">
        <v>0</v>
      </c>
      <c r="Q6" s="167">
        <v>0</v>
      </c>
      <c r="R6" s="167">
        <v>0</v>
      </c>
      <c r="S6" s="167">
        <v>3047</v>
      </c>
      <c r="T6" s="167">
        <v>11</v>
      </c>
      <c r="U6" s="167">
        <v>0</v>
      </c>
      <c r="V6" s="167">
        <v>3058</v>
      </c>
      <c r="W6" s="167">
        <v>1368</v>
      </c>
      <c r="X6" s="167">
        <v>121</v>
      </c>
      <c r="Y6" s="167">
        <v>1489</v>
      </c>
      <c r="Z6" s="168">
        <v>675</v>
      </c>
      <c r="AA6" s="168">
        <v>0</v>
      </c>
      <c r="AB6" s="168">
        <v>0</v>
      </c>
      <c r="AC6" s="168">
        <v>0</v>
      </c>
      <c r="AD6" s="168">
        <v>0</v>
      </c>
      <c r="AE6" s="168">
        <v>0</v>
      </c>
      <c r="AF6" s="168">
        <v>0</v>
      </c>
      <c r="AG6" s="168">
        <v>0</v>
      </c>
      <c r="AH6" s="168">
        <v>0</v>
      </c>
      <c r="AI6" s="168">
        <v>0</v>
      </c>
      <c r="AJ6" s="168">
        <v>0</v>
      </c>
      <c r="AK6" s="168">
        <v>0</v>
      </c>
      <c r="AL6" s="168">
        <v>0</v>
      </c>
      <c r="AM6" s="168">
        <v>0</v>
      </c>
      <c r="AN6" s="168">
        <v>5222</v>
      </c>
      <c r="AO6" s="150"/>
      <c r="AP6" s="165">
        <v>0</v>
      </c>
      <c r="AQ6" s="165">
        <v>3.9072625505266273E-2</v>
      </c>
      <c r="AR6" s="167">
        <v>0</v>
      </c>
      <c r="AS6" s="167">
        <v>0</v>
      </c>
      <c r="AT6" s="167">
        <v>0</v>
      </c>
      <c r="AU6" s="167">
        <v>0</v>
      </c>
      <c r="AV6" s="167">
        <v>0</v>
      </c>
      <c r="AW6" s="167">
        <v>1580253.2000000416</v>
      </c>
      <c r="AX6" s="167">
        <v>9726.6000000000022</v>
      </c>
      <c r="AY6" s="167">
        <v>0</v>
      </c>
      <c r="AZ6" s="167">
        <v>1589979.8000000417</v>
      </c>
      <c r="BA6" s="167">
        <v>1231687.2729999858</v>
      </c>
      <c r="BB6" s="167">
        <v>77469.082880767295</v>
      </c>
      <c r="BC6" s="167">
        <v>1309156.3558807531</v>
      </c>
      <c r="BD6" s="168">
        <v>421298.9093137501</v>
      </c>
      <c r="BE6" s="168">
        <v>0</v>
      </c>
      <c r="BF6" s="168">
        <v>0</v>
      </c>
      <c r="BG6" s="168">
        <v>0</v>
      </c>
      <c r="BH6" s="168">
        <v>0</v>
      </c>
      <c r="BI6" s="168">
        <v>0</v>
      </c>
      <c r="BJ6" s="168">
        <v>0</v>
      </c>
      <c r="BK6" s="168">
        <v>0</v>
      </c>
      <c r="BL6" s="168">
        <v>0</v>
      </c>
      <c r="BM6" s="168">
        <v>0</v>
      </c>
      <c r="BN6" s="168">
        <v>0</v>
      </c>
      <c r="BO6" s="168">
        <v>0</v>
      </c>
      <c r="BP6" s="168">
        <v>0</v>
      </c>
      <c r="BQ6" s="168">
        <v>0</v>
      </c>
      <c r="BR6" s="169">
        <v>3320435.0651945448</v>
      </c>
      <c r="BS6" s="152"/>
      <c r="BT6" s="165">
        <v>0</v>
      </c>
      <c r="BU6" s="165">
        <v>4.122315067593324E-2</v>
      </c>
      <c r="BV6" s="167">
        <v>0</v>
      </c>
      <c r="BW6" s="167">
        <v>0</v>
      </c>
      <c r="BX6" s="167">
        <v>0</v>
      </c>
      <c r="BY6" s="170">
        <v>0</v>
      </c>
      <c r="BZ6" s="167">
        <v>0</v>
      </c>
      <c r="CA6" s="167">
        <v>1580253.2000000416</v>
      </c>
      <c r="CB6" s="167">
        <v>9726.6000000000022</v>
      </c>
      <c r="CC6" s="167">
        <v>0</v>
      </c>
      <c r="CD6" s="167">
        <v>1589979.8000000417</v>
      </c>
      <c r="CE6" s="167">
        <v>1231687.2729999858</v>
      </c>
      <c r="CF6" s="167">
        <v>77469.082880767295</v>
      </c>
      <c r="CG6" s="167">
        <v>1309156.3558807531</v>
      </c>
      <c r="CH6" s="168">
        <v>421298.9093137501</v>
      </c>
      <c r="CI6" s="168">
        <v>0</v>
      </c>
      <c r="CJ6" s="168">
        <v>0</v>
      </c>
      <c r="CK6" s="168">
        <v>0</v>
      </c>
      <c r="CL6" s="168">
        <v>0</v>
      </c>
      <c r="CM6" s="168">
        <v>0</v>
      </c>
      <c r="CN6" s="168">
        <v>0</v>
      </c>
      <c r="CO6" s="168">
        <v>0</v>
      </c>
      <c r="CP6" s="168">
        <v>0</v>
      </c>
      <c r="CQ6" s="168">
        <v>0</v>
      </c>
      <c r="CR6" s="168">
        <v>0</v>
      </c>
      <c r="CS6" s="168">
        <v>0</v>
      </c>
      <c r="CT6" s="168">
        <v>0</v>
      </c>
      <c r="CU6" s="168">
        <v>0</v>
      </c>
      <c r="CV6" s="169">
        <v>3320435.0651945448</v>
      </c>
      <c r="CW6" s="154"/>
      <c r="CX6" s="171">
        <v>710028.80000000005</v>
      </c>
      <c r="CY6" s="171">
        <v>22950</v>
      </c>
      <c r="CZ6" s="171">
        <v>22600</v>
      </c>
      <c r="DA6" s="171">
        <v>16800</v>
      </c>
      <c r="DB6" s="171">
        <v>0</v>
      </c>
      <c r="DC6" s="171">
        <v>0</v>
      </c>
      <c r="DD6" s="171">
        <v>0</v>
      </c>
      <c r="DE6" s="171">
        <v>0</v>
      </c>
      <c r="DF6" s="171">
        <v>0</v>
      </c>
      <c r="DG6" s="171">
        <v>0</v>
      </c>
      <c r="DH6" s="171">
        <v>0</v>
      </c>
      <c r="DI6" s="171">
        <v>0</v>
      </c>
      <c r="DJ6" s="171">
        <v>0</v>
      </c>
      <c r="DK6" s="171">
        <v>62350</v>
      </c>
      <c r="DL6" s="139"/>
      <c r="DM6" s="171">
        <v>40879.269999999997</v>
      </c>
      <c r="DN6" s="171">
        <v>2082.6</v>
      </c>
      <c r="DO6" s="171">
        <v>1602</v>
      </c>
      <c r="DP6" s="171">
        <v>31640.44</v>
      </c>
      <c r="DQ6" s="171">
        <v>0</v>
      </c>
      <c r="DR6" s="171">
        <v>0</v>
      </c>
      <c r="DS6" s="171">
        <v>0</v>
      </c>
      <c r="DT6" s="171">
        <v>0</v>
      </c>
      <c r="DU6" s="171">
        <v>0</v>
      </c>
      <c r="DV6" s="171">
        <v>0</v>
      </c>
      <c r="DW6" s="171">
        <v>0</v>
      </c>
      <c r="DX6" s="171">
        <v>0</v>
      </c>
      <c r="DY6" s="171">
        <v>0</v>
      </c>
      <c r="DZ6" s="171">
        <v>35325.040000000001</v>
      </c>
      <c r="EA6" s="139"/>
      <c r="EB6" s="171">
        <v>750908.07</v>
      </c>
      <c r="EC6" s="171">
        <v>97675.04</v>
      </c>
      <c r="ED6" s="156"/>
      <c r="EE6" s="171">
        <v>3633158.4</v>
      </c>
      <c r="EF6" s="171">
        <v>0</v>
      </c>
      <c r="EG6" s="171">
        <v>0</v>
      </c>
      <c r="EH6" s="171">
        <v>0</v>
      </c>
      <c r="EI6" s="171">
        <v>0</v>
      </c>
      <c r="EJ6" s="171">
        <v>0</v>
      </c>
      <c r="EK6" s="171">
        <v>767550</v>
      </c>
      <c r="EL6" s="171">
        <v>0</v>
      </c>
      <c r="EM6" s="171">
        <v>0</v>
      </c>
      <c r="EN6" s="171">
        <v>767550</v>
      </c>
      <c r="EO6" s="171">
        <v>797700</v>
      </c>
      <c r="EP6" s="171">
        <v>0</v>
      </c>
      <c r="EQ6" s="171">
        <v>797700</v>
      </c>
      <c r="ER6" s="171">
        <v>165400</v>
      </c>
      <c r="ES6" s="171">
        <v>62350</v>
      </c>
      <c r="ET6" s="171">
        <v>1793000</v>
      </c>
      <c r="EU6" s="139"/>
      <c r="EV6" s="171">
        <v>181828.17</v>
      </c>
      <c r="EW6" s="171">
        <v>0</v>
      </c>
      <c r="EX6" s="171">
        <v>7431.26</v>
      </c>
      <c r="EY6" s="171">
        <v>0</v>
      </c>
      <c r="EZ6" s="171">
        <v>0</v>
      </c>
      <c r="FA6" s="171">
        <v>7431.26</v>
      </c>
      <c r="FB6" s="171">
        <v>56144.31</v>
      </c>
      <c r="FC6" s="171">
        <v>0</v>
      </c>
      <c r="FD6" s="171">
        <v>0</v>
      </c>
      <c r="FE6" s="171">
        <v>56144.31</v>
      </c>
      <c r="FF6" s="171">
        <v>53431.5</v>
      </c>
      <c r="FG6" s="171">
        <v>0</v>
      </c>
      <c r="FH6" s="171">
        <v>53431.5</v>
      </c>
      <c r="FI6" s="171">
        <v>41874.22</v>
      </c>
      <c r="FJ6" s="171">
        <v>35325.040000000001</v>
      </c>
      <c r="FK6" s="171">
        <v>194206.33</v>
      </c>
      <c r="FL6" s="139"/>
      <c r="FM6" s="171">
        <v>3814986.57</v>
      </c>
      <c r="FN6" s="171">
        <v>0</v>
      </c>
      <c r="FO6" s="171">
        <v>7431.26</v>
      </c>
      <c r="FP6" s="171">
        <v>0</v>
      </c>
      <c r="FQ6" s="171">
        <v>0</v>
      </c>
      <c r="FR6" s="171">
        <v>7431.26</v>
      </c>
      <c r="FS6" s="171">
        <v>823694.31</v>
      </c>
      <c r="FT6" s="171">
        <v>0</v>
      </c>
      <c r="FU6" s="171">
        <v>0</v>
      </c>
      <c r="FV6" s="171">
        <v>823694.31</v>
      </c>
      <c r="FW6" s="171">
        <v>851131.5</v>
      </c>
      <c r="FX6" s="171">
        <v>0</v>
      </c>
      <c r="FY6" s="171">
        <v>851131.5</v>
      </c>
      <c r="FZ6" s="171">
        <v>207274.22</v>
      </c>
      <c r="GA6" s="171">
        <v>97675.04</v>
      </c>
      <c r="GB6" s="171">
        <v>1987206.33</v>
      </c>
      <c r="GC6" s="157"/>
      <c r="GD6" s="132"/>
      <c r="GE6" s="172"/>
      <c r="GF6" s="173"/>
      <c r="GG6" s="174"/>
      <c r="GH6" s="161"/>
      <c r="GI6" s="132"/>
      <c r="GJ6" s="172"/>
      <c r="GK6" s="173"/>
      <c r="GL6" s="174"/>
      <c r="GM6" s="162"/>
      <c r="GO6" s="163"/>
      <c r="GP6" s="163"/>
    </row>
    <row r="7" spans="1:198" ht="18" customHeight="1">
      <c r="A7" s="144"/>
      <c r="B7" s="670"/>
      <c r="C7" s="164" t="s">
        <v>20</v>
      </c>
      <c r="D7" s="113" t="s">
        <v>158</v>
      </c>
      <c r="E7" s="165">
        <v>0</v>
      </c>
      <c r="F7" s="140"/>
      <c r="G7" s="165">
        <v>0.22159598394585972</v>
      </c>
      <c r="H7" s="140"/>
      <c r="I7" s="165">
        <v>0.54066896518275986</v>
      </c>
      <c r="J7" s="140"/>
      <c r="K7" s="165">
        <v>0.31066651906676179</v>
      </c>
      <c r="L7" s="132"/>
      <c r="M7" s="166" t="s">
        <v>173</v>
      </c>
      <c r="N7" s="167">
        <v>0</v>
      </c>
      <c r="O7" s="167">
        <v>0</v>
      </c>
      <c r="P7" s="167">
        <v>0</v>
      </c>
      <c r="Q7" s="167">
        <v>4</v>
      </c>
      <c r="R7" s="167">
        <v>4</v>
      </c>
      <c r="S7" s="167">
        <v>0</v>
      </c>
      <c r="T7" s="167">
        <v>0</v>
      </c>
      <c r="U7" s="167">
        <v>2</v>
      </c>
      <c r="V7" s="167">
        <v>2</v>
      </c>
      <c r="W7" s="167">
        <v>7</v>
      </c>
      <c r="X7" s="167">
        <v>0</v>
      </c>
      <c r="Y7" s="167">
        <v>7</v>
      </c>
      <c r="Z7" s="175">
        <v>0</v>
      </c>
      <c r="AA7" s="168">
        <v>0</v>
      </c>
      <c r="AB7" s="175">
        <v>0</v>
      </c>
      <c r="AC7" s="175">
        <v>0</v>
      </c>
      <c r="AD7" s="175">
        <v>0</v>
      </c>
      <c r="AE7" s="175">
        <v>0</v>
      </c>
      <c r="AF7" s="175">
        <v>0</v>
      </c>
      <c r="AG7" s="175">
        <v>0</v>
      </c>
      <c r="AH7" s="175">
        <v>0</v>
      </c>
      <c r="AI7" s="175">
        <v>0</v>
      </c>
      <c r="AJ7" s="175">
        <v>0</v>
      </c>
      <c r="AK7" s="175">
        <v>0</v>
      </c>
      <c r="AL7" s="175">
        <v>0</v>
      </c>
      <c r="AM7" s="168">
        <v>0</v>
      </c>
      <c r="AN7" s="168">
        <v>13</v>
      </c>
      <c r="AO7" s="150"/>
      <c r="AP7" s="165">
        <v>0</v>
      </c>
      <c r="AQ7" s="165">
        <v>1.3785683310649129E-4</v>
      </c>
      <c r="AR7" s="167">
        <v>0</v>
      </c>
      <c r="AS7" s="167">
        <v>0</v>
      </c>
      <c r="AT7" s="167">
        <v>0</v>
      </c>
      <c r="AU7" s="167">
        <v>3544.5144120454788</v>
      </c>
      <c r="AV7" s="167">
        <v>3544.5144120454788</v>
      </c>
      <c r="AW7" s="167">
        <v>0</v>
      </c>
      <c r="AX7" s="167">
        <v>0</v>
      </c>
      <c r="AY7" s="167">
        <v>2561.045096039772</v>
      </c>
      <c r="AZ7" s="167">
        <v>2561.045096039772</v>
      </c>
      <c r="BA7" s="167">
        <v>5609.6671168000003</v>
      </c>
      <c r="BB7" s="167">
        <v>0</v>
      </c>
      <c r="BC7" s="167">
        <v>5609.6671168000003</v>
      </c>
      <c r="BD7" s="168">
        <v>0</v>
      </c>
      <c r="BE7" s="168">
        <v>0</v>
      </c>
      <c r="BF7" s="168">
        <v>0</v>
      </c>
      <c r="BG7" s="168">
        <v>0</v>
      </c>
      <c r="BH7" s="168">
        <v>0</v>
      </c>
      <c r="BI7" s="168">
        <v>0</v>
      </c>
      <c r="BJ7" s="168">
        <v>0</v>
      </c>
      <c r="BK7" s="168">
        <v>0</v>
      </c>
      <c r="BL7" s="168">
        <v>0</v>
      </c>
      <c r="BM7" s="168">
        <v>0</v>
      </c>
      <c r="BN7" s="168">
        <v>0</v>
      </c>
      <c r="BO7" s="168">
        <v>0</v>
      </c>
      <c r="BP7" s="168">
        <v>0</v>
      </c>
      <c r="BQ7" s="168">
        <v>0</v>
      </c>
      <c r="BR7" s="169">
        <v>11715.22662488525</v>
      </c>
      <c r="BS7" s="152"/>
      <c r="BT7" s="165">
        <v>0</v>
      </c>
      <c r="BU7" s="165">
        <v>1.3419423990414619E-4</v>
      </c>
      <c r="BV7" s="167">
        <v>0</v>
      </c>
      <c r="BW7" s="167">
        <v>0</v>
      </c>
      <c r="BX7" s="167">
        <v>0</v>
      </c>
      <c r="BY7" s="167">
        <v>3018.4459829645693</v>
      </c>
      <c r="BZ7" s="167">
        <v>3018.4459829645693</v>
      </c>
      <c r="CA7" s="167">
        <v>0</v>
      </c>
      <c r="CB7" s="167">
        <v>0</v>
      </c>
      <c r="CC7" s="167">
        <v>2180.9408521691671</v>
      </c>
      <c r="CD7" s="167">
        <v>2180.9408521691671</v>
      </c>
      <c r="CE7" s="167">
        <v>5609.6671168000003</v>
      </c>
      <c r="CF7" s="167">
        <v>0</v>
      </c>
      <c r="CG7" s="167">
        <v>5609.6671168000003</v>
      </c>
      <c r="CH7" s="168">
        <v>0</v>
      </c>
      <c r="CI7" s="168">
        <v>0</v>
      </c>
      <c r="CJ7" s="168">
        <v>0</v>
      </c>
      <c r="CK7" s="168">
        <v>0</v>
      </c>
      <c r="CL7" s="168">
        <v>0</v>
      </c>
      <c r="CM7" s="168">
        <v>0</v>
      </c>
      <c r="CN7" s="168">
        <v>0</v>
      </c>
      <c r="CO7" s="168">
        <v>0</v>
      </c>
      <c r="CP7" s="168">
        <v>0</v>
      </c>
      <c r="CQ7" s="168">
        <v>0</v>
      </c>
      <c r="CR7" s="168">
        <v>0</v>
      </c>
      <c r="CS7" s="168">
        <v>0</v>
      </c>
      <c r="CT7" s="168">
        <v>0</v>
      </c>
      <c r="CU7" s="168">
        <v>0</v>
      </c>
      <c r="CV7" s="169">
        <v>10809.053951933736</v>
      </c>
      <c r="CW7" s="154"/>
      <c r="CX7" s="171">
        <v>4801.92</v>
      </c>
      <c r="CY7" s="171">
        <v>0</v>
      </c>
      <c r="CZ7" s="171">
        <v>0</v>
      </c>
      <c r="DA7" s="171">
        <v>4046.5</v>
      </c>
      <c r="DB7" s="171">
        <v>0</v>
      </c>
      <c r="DC7" s="171">
        <v>0</v>
      </c>
      <c r="DD7" s="171">
        <v>0</v>
      </c>
      <c r="DE7" s="171">
        <v>0</v>
      </c>
      <c r="DF7" s="171">
        <v>0</v>
      </c>
      <c r="DG7" s="171">
        <v>0</v>
      </c>
      <c r="DH7" s="171">
        <v>0</v>
      </c>
      <c r="DI7" s="171">
        <v>0</v>
      </c>
      <c r="DJ7" s="171">
        <v>0</v>
      </c>
      <c r="DK7" s="171">
        <v>4046.5</v>
      </c>
      <c r="DL7" s="139"/>
      <c r="DM7" s="171">
        <v>13458.79</v>
      </c>
      <c r="DN7" s="171">
        <v>0</v>
      </c>
      <c r="DO7" s="171">
        <v>0</v>
      </c>
      <c r="DP7" s="171">
        <v>0</v>
      </c>
      <c r="DQ7" s="171">
        <v>0</v>
      </c>
      <c r="DR7" s="171">
        <v>0</v>
      </c>
      <c r="DS7" s="171">
        <v>0</v>
      </c>
      <c r="DT7" s="171">
        <v>0</v>
      </c>
      <c r="DU7" s="171">
        <v>0</v>
      </c>
      <c r="DV7" s="171">
        <v>0</v>
      </c>
      <c r="DW7" s="171">
        <v>0</v>
      </c>
      <c r="DX7" s="171">
        <v>0</v>
      </c>
      <c r="DY7" s="171">
        <v>0</v>
      </c>
      <c r="DZ7" s="171">
        <v>0</v>
      </c>
      <c r="EA7" s="139"/>
      <c r="EB7" s="171">
        <v>18260.71</v>
      </c>
      <c r="EC7" s="171">
        <v>4046.5</v>
      </c>
      <c r="ED7" s="156"/>
      <c r="EE7" s="171">
        <v>19207.68</v>
      </c>
      <c r="EF7" s="171">
        <v>0</v>
      </c>
      <c r="EG7" s="171">
        <v>0</v>
      </c>
      <c r="EH7" s="171">
        <v>0</v>
      </c>
      <c r="EI7" s="171">
        <v>0</v>
      </c>
      <c r="EJ7" s="171">
        <v>0</v>
      </c>
      <c r="EK7" s="171">
        <v>0</v>
      </c>
      <c r="EL7" s="171">
        <v>0</v>
      </c>
      <c r="EM7" s="171">
        <v>0</v>
      </c>
      <c r="EN7" s="171">
        <v>0</v>
      </c>
      <c r="EO7" s="171">
        <v>4037.21</v>
      </c>
      <c r="EP7" s="171">
        <v>0</v>
      </c>
      <c r="EQ7" s="171">
        <v>4037.21</v>
      </c>
      <c r="ER7" s="171">
        <v>0</v>
      </c>
      <c r="ES7" s="171">
        <v>4046.5</v>
      </c>
      <c r="ET7" s="171">
        <v>8083.71</v>
      </c>
      <c r="EU7" s="139"/>
      <c r="EV7" s="171">
        <v>65192.21</v>
      </c>
      <c r="EW7" s="171">
        <v>0</v>
      </c>
      <c r="EX7" s="171">
        <v>61.88</v>
      </c>
      <c r="EY7" s="171">
        <v>0</v>
      </c>
      <c r="EZ7" s="171">
        <v>0</v>
      </c>
      <c r="FA7" s="171">
        <v>61.88</v>
      </c>
      <c r="FB7" s="171">
        <v>4287.18</v>
      </c>
      <c r="FC7" s="171">
        <v>0</v>
      </c>
      <c r="FD7" s="171">
        <v>0</v>
      </c>
      <c r="FE7" s="171">
        <v>4287.18</v>
      </c>
      <c r="FF7" s="171">
        <v>13781.45</v>
      </c>
      <c r="FG7" s="171">
        <v>0</v>
      </c>
      <c r="FH7" s="171">
        <v>13781.45</v>
      </c>
      <c r="FI7" s="171">
        <v>6</v>
      </c>
      <c r="FJ7" s="171">
        <v>0</v>
      </c>
      <c r="FK7" s="171">
        <v>18136.509999999998</v>
      </c>
      <c r="FL7" s="139"/>
      <c r="FM7" s="171">
        <v>84399.89</v>
      </c>
      <c r="FN7" s="171">
        <v>0</v>
      </c>
      <c r="FO7" s="171">
        <v>61.88</v>
      </c>
      <c r="FP7" s="171">
        <v>0</v>
      </c>
      <c r="FQ7" s="171">
        <v>0</v>
      </c>
      <c r="FR7" s="171">
        <v>61.88</v>
      </c>
      <c r="FS7" s="171">
        <v>4287.18</v>
      </c>
      <c r="FT7" s="171">
        <v>0</v>
      </c>
      <c r="FU7" s="171">
        <v>0</v>
      </c>
      <c r="FV7" s="171">
        <v>4287.18</v>
      </c>
      <c r="FW7" s="171">
        <v>17818.66</v>
      </c>
      <c r="FX7" s="171">
        <v>0</v>
      </c>
      <c r="FY7" s="171">
        <v>17818.66</v>
      </c>
      <c r="FZ7" s="171">
        <v>6</v>
      </c>
      <c r="GA7" s="171">
        <v>4046.5</v>
      </c>
      <c r="GB7" s="171">
        <v>26220.22</v>
      </c>
      <c r="GC7" s="157"/>
      <c r="GD7" s="132"/>
      <c r="GE7" s="172"/>
      <c r="GF7" s="173"/>
      <c r="GG7" s="174"/>
      <c r="GH7" s="161"/>
      <c r="GI7" s="132"/>
      <c r="GJ7" s="172"/>
      <c r="GK7" s="173"/>
      <c r="GL7" s="174"/>
      <c r="GM7" s="162"/>
      <c r="GO7" s="163"/>
      <c r="GP7" s="163"/>
    </row>
    <row r="8" spans="1:198" ht="18" customHeight="1">
      <c r="A8" s="144"/>
      <c r="B8" s="670"/>
      <c r="C8" s="164" t="s">
        <v>17</v>
      </c>
      <c r="E8" s="165"/>
      <c r="F8" s="147"/>
      <c r="G8" s="165"/>
      <c r="H8" s="147"/>
      <c r="I8" s="165"/>
      <c r="J8" s="147"/>
      <c r="K8" s="165"/>
      <c r="L8" s="132"/>
      <c r="M8" s="166" t="s">
        <v>170</v>
      </c>
      <c r="N8" s="167">
        <v>0</v>
      </c>
      <c r="O8" s="167">
        <v>0</v>
      </c>
      <c r="P8" s="167">
        <v>0</v>
      </c>
      <c r="Q8" s="167">
        <v>0</v>
      </c>
      <c r="R8" s="167">
        <v>0</v>
      </c>
      <c r="S8" s="167">
        <v>0</v>
      </c>
      <c r="T8" s="167">
        <v>0</v>
      </c>
      <c r="U8" s="167">
        <v>0</v>
      </c>
      <c r="V8" s="167">
        <v>0</v>
      </c>
      <c r="W8" s="167">
        <v>161884.85239678971</v>
      </c>
      <c r="X8" s="167">
        <v>42448.749645789685</v>
      </c>
      <c r="Y8" s="167">
        <v>204333.60204257938</v>
      </c>
      <c r="Z8" s="175">
        <v>215660.86924073033</v>
      </c>
      <c r="AA8" s="168">
        <v>0</v>
      </c>
      <c r="AB8" s="175">
        <v>0</v>
      </c>
      <c r="AC8" s="175">
        <v>0</v>
      </c>
      <c r="AD8" s="175">
        <v>0</v>
      </c>
      <c r="AE8" s="175">
        <v>0</v>
      </c>
      <c r="AF8" s="175">
        <v>0</v>
      </c>
      <c r="AG8" s="175">
        <v>0</v>
      </c>
      <c r="AH8" s="175">
        <v>0</v>
      </c>
      <c r="AI8" s="175">
        <v>0</v>
      </c>
      <c r="AJ8" s="175">
        <v>0</v>
      </c>
      <c r="AK8" s="175">
        <v>0</v>
      </c>
      <c r="AL8" s="175">
        <v>0</v>
      </c>
      <c r="AM8" s="168">
        <v>0</v>
      </c>
      <c r="AN8" s="168">
        <v>419994.47128330974</v>
      </c>
      <c r="AO8" s="150"/>
      <c r="AP8" s="165">
        <v>0</v>
      </c>
      <c r="AQ8" s="165">
        <v>9.9694397485527525E-2</v>
      </c>
      <c r="AR8" s="167">
        <v>0</v>
      </c>
      <c r="AS8" s="167">
        <v>0</v>
      </c>
      <c r="AT8" s="167">
        <v>0</v>
      </c>
      <c r="AU8" s="167">
        <v>0</v>
      </c>
      <c r="AV8" s="167">
        <v>0</v>
      </c>
      <c r="AW8" s="167">
        <v>0</v>
      </c>
      <c r="AX8" s="167">
        <v>0</v>
      </c>
      <c r="AY8" s="167">
        <v>0</v>
      </c>
      <c r="AZ8" s="167">
        <v>0</v>
      </c>
      <c r="BA8" s="167">
        <v>5930307.6563729541</v>
      </c>
      <c r="BB8" s="167">
        <v>0</v>
      </c>
      <c r="BC8" s="167">
        <v>5930307.6563729541</v>
      </c>
      <c r="BD8" s="168">
        <v>2541832.8495106813</v>
      </c>
      <c r="BE8" s="168">
        <v>0</v>
      </c>
      <c r="BF8" s="168">
        <v>0</v>
      </c>
      <c r="BG8" s="168">
        <v>0</v>
      </c>
      <c r="BH8" s="168">
        <v>0</v>
      </c>
      <c r="BI8" s="168">
        <v>0</v>
      </c>
      <c r="BJ8" s="168">
        <v>0</v>
      </c>
      <c r="BK8" s="168">
        <v>0</v>
      </c>
      <c r="BL8" s="168">
        <v>0</v>
      </c>
      <c r="BM8" s="168">
        <v>0</v>
      </c>
      <c r="BN8" s="168">
        <v>0</v>
      </c>
      <c r="BO8" s="168">
        <v>0</v>
      </c>
      <c r="BP8" s="168">
        <v>0</v>
      </c>
      <c r="BQ8" s="168">
        <v>0</v>
      </c>
      <c r="BR8" s="169">
        <v>8472140.505883636</v>
      </c>
      <c r="BS8" s="152"/>
      <c r="BT8" s="165">
        <v>0</v>
      </c>
      <c r="BU8" s="165">
        <v>8.4615542343816394E-2</v>
      </c>
      <c r="BV8" s="167">
        <v>0</v>
      </c>
      <c r="BW8" s="167">
        <v>0</v>
      </c>
      <c r="BX8" s="167">
        <v>0</v>
      </c>
      <c r="BY8" s="167">
        <v>0</v>
      </c>
      <c r="BZ8" s="167">
        <v>0</v>
      </c>
      <c r="CA8" s="167">
        <v>0</v>
      </c>
      <c r="CB8" s="167">
        <v>0</v>
      </c>
      <c r="CC8" s="167">
        <v>0</v>
      </c>
      <c r="CD8" s="167">
        <v>0</v>
      </c>
      <c r="CE8" s="167">
        <v>4294660.4147721929</v>
      </c>
      <c r="CF8" s="167">
        <v>0</v>
      </c>
      <c r="CG8" s="167">
        <v>4294660.4147721929</v>
      </c>
      <c r="CH8" s="168">
        <v>2520937.3561883643</v>
      </c>
      <c r="CI8" s="168">
        <v>0</v>
      </c>
      <c r="CJ8" s="168">
        <v>0</v>
      </c>
      <c r="CK8" s="168">
        <v>0</v>
      </c>
      <c r="CL8" s="168">
        <v>0</v>
      </c>
      <c r="CM8" s="168">
        <v>0</v>
      </c>
      <c r="CN8" s="168">
        <v>0</v>
      </c>
      <c r="CO8" s="168">
        <v>0</v>
      </c>
      <c r="CP8" s="168">
        <v>0</v>
      </c>
      <c r="CQ8" s="168">
        <v>0</v>
      </c>
      <c r="CR8" s="168">
        <v>0</v>
      </c>
      <c r="CS8" s="168">
        <v>0</v>
      </c>
      <c r="CT8" s="168">
        <v>0</v>
      </c>
      <c r="CU8" s="168">
        <v>0</v>
      </c>
      <c r="CV8" s="169">
        <v>6815597.7709605573</v>
      </c>
      <c r="CW8" s="154"/>
      <c r="CX8" s="171">
        <v>0</v>
      </c>
      <c r="CY8" s="171">
        <v>31595.73</v>
      </c>
      <c r="CZ8" s="171">
        <v>5.72</v>
      </c>
      <c r="DA8" s="171">
        <v>0</v>
      </c>
      <c r="DB8" s="171">
        <v>0</v>
      </c>
      <c r="DC8" s="171">
        <v>0</v>
      </c>
      <c r="DD8" s="171">
        <v>0</v>
      </c>
      <c r="DE8" s="171">
        <v>0</v>
      </c>
      <c r="DF8" s="171">
        <v>0</v>
      </c>
      <c r="DG8" s="171">
        <v>0</v>
      </c>
      <c r="DH8" s="171">
        <v>0</v>
      </c>
      <c r="DI8" s="171">
        <v>0</v>
      </c>
      <c r="DJ8" s="171">
        <v>0</v>
      </c>
      <c r="DK8" s="171">
        <v>31601.45</v>
      </c>
      <c r="DL8" s="139"/>
      <c r="DM8" s="171">
        <v>0</v>
      </c>
      <c r="DN8" s="171">
        <v>1323.1</v>
      </c>
      <c r="DO8" s="171">
        <v>0.14000000000000001</v>
      </c>
      <c r="DP8" s="171">
        <v>0</v>
      </c>
      <c r="DQ8" s="171">
        <v>0</v>
      </c>
      <c r="DR8" s="171">
        <v>0</v>
      </c>
      <c r="DS8" s="171">
        <v>0</v>
      </c>
      <c r="DT8" s="171">
        <v>0</v>
      </c>
      <c r="DU8" s="171">
        <v>0</v>
      </c>
      <c r="DV8" s="171">
        <v>0</v>
      </c>
      <c r="DW8" s="171">
        <v>0</v>
      </c>
      <c r="DX8" s="171">
        <v>0</v>
      </c>
      <c r="DY8" s="171">
        <v>0</v>
      </c>
      <c r="DZ8" s="171">
        <v>1323.24</v>
      </c>
      <c r="EA8" s="139"/>
      <c r="EB8" s="171">
        <v>0</v>
      </c>
      <c r="EC8" s="171">
        <v>32924.68</v>
      </c>
      <c r="ED8" s="156"/>
      <c r="EE8" s="171">
        <v>0</v>
      </c>
      <c r="EF8" s="171">
        <v>0</v>
      </c>
      <c r="EG8" s="171">
        <v>0</v>
      </c>
      <c r="EH8" s="171">
        <v>0</v>
      </c>
      <c r="EI8" s="171">
        <v>0</v>
      </c>
      <c r="EJ8" s="171">
        <v>0</v>
      </c>
      <c r="EK8" s="171">
        <v>0</v>
      </c>
      <c r="EL8" s="171">
        <v>0</v>
      </c>
      <c r="EM8" s="171">
        <v>0</v>
      </c>
      <c r="EN8" s="171">
        <v>0</v>
      </c>
      <c r="EO8" s="171">
        <v>204043.68</v>
      </c>
      <c r="EP8" s="171">
        <v>0</v>
      </c>
      <c r="EQ8" s="171">
        <v>204043.68</v>
      </c>
      <c r="ER8" s="171">
        <v>488081.79</v>
      </c>
      <c r="ES8" s="171">
        <v>31601.45</v>
      </c>
      <c r="ET8" s="171">
        <v>723726.91</v>
      </c>
      <c r="EU8" s="139"/>
      <c r="EV8" s="171">
        <v>0</v>
      </c>
      <c r="EW8" s="171">
        <v>0</v>
      </c>
      <c r="EX8" s="171">
        <v>0</v>
      </c>
      <c r="EY8" s="171">
        <v>0</v>
      </c>
      <c r="EZ8" s="171">
        <v>0</v>
      </c>
      <c r="FA8" s="171">
        <v>0</v>
      </c>
      <c r="FB8" s="171">
        <v>0</v>
      </c>
      <c r="FC8" s="171">
        <v>0</v>
      </c>
      <c r="FD8" s="171">
        <v>0</v>
      </c>
      <c r="FE8" s="171">
        <v>0</v>
      </c>
      <c r="FF8" s="171">
        <v>9554.89</v>
      </c>
      <c r="FG8" s="171">
        <v>0</v>
      </c>
      <c r="FH8" s="171">
        <v>9554.89</v>
      </c>
      <c r="FI8" s="171">
        <v>19325.53</v>
      </c>
      <c r="FJ8" s="171">
        <v>1323.24</v>
      </c>
      <c r="FK8" s="171">
        <v>30203.66</v>
      </c>
      <c r="FL8" s="139"/>
      <c r="FM8" s="171">
        <v>0</v>
      </c>
      <c r="FN8" s="171">
        <v>0</v>
      </c>
      <c r="FO8" s="171">
        <v>0</v>
      </c>
      <c r="FP8" s="171">
        <v>0</v>
      </c>
      <c r="FQ8" s="171">
        <v>0</v>
      </c>
      <c r="FR8" s="171">
        <v>0</v>
      </c>
      <c r="FS8" s="171">
        <v>0</v>
      </c>
      <c r="FT8" s="171">
        <v>0</v>
      </c>
      <c r="FU8" s="171">
        <v>0</v>
      </c>
      <c r="FV8" s="171">
        <v>0</v>
      </c>
      <c r="FW8" s="171">
        <v>213598.57</v>
      </c>
      <c r="FX8" s="171">
        <v>0</v>
      </c>
      <c r="FY8" s="171">
        <v>213598.57</v>
      </c>
      <c r="FZ8" s="171">
        <v>507407.32</v>
      </c>
      <c r="GA8" s="171">
        <v>32924.68</v>
      </c>
      <c r="GB8" s="171">
        <v>753930.57</v>
      </c>
      <c r="GC8" s="157"/>
      <c r="GD8" s="132"/>
      <c r="GE8" s="172"/>
      <c r="GF8" s="173"/>
      <c r="GG8" s="174"/>
      <c r="GH8" s="161"/>
      <c r="GI8" s="132"/>
      <c r="GJ8" s="172"/>
      <c r="GK8" s="173"/>
      <c r="GL8" s="174"/>
      <c r="GM8" s="162"/>
      <c r="GO8" s="163"/>
      <c r="GP8" s="163"/>
    </row>
    <row r="9" spans="1:198" ht="18" customHeight="1">
      <c r="A9" s="144"/>
      <c r="B9" s="670"/>
      <c r="C9" s="164" t="s">
        <v>19</v>
      </c>
      <c r="E9" s="165">
        <v>0</v>
      </c>
      <c r="F9" s="140"/>
      <c r="G9" s="165">
        <v>0.25751638423962525</v>
      </c>
      <c r="H9" s="140"/>
      <c r="I9" s="165">
        <v>0</v>
      </c>
      <c r="J9" s="140"/>
      <c r="K9" s="165">
        <v>0.13238352295191255</v>
      </c>
      <c r="L9" s="132"/>
      <c r="M9" s="166" t="s">
        <v>174</v>
      </c>
      <c r="N9" s="167">
        <v>0</v>
      </c>
      <c r="O9" s="167">
        <v>0</v>
      </c>
      <c r="P9" s="167">
        <v>0</v>
      </c>
      <c r="Q9" s="167">
        <v>0</v>
      </c>
      <c r="R9" s="167">
        <v>0</v>
      </c>
      <c r="S9" s="167">
        <v>0</v>
      </c>
      <c r="T9" s="167">
        <v>0</v>
      </c>
      <c r="U9" s="167">
        <v>0</v>
      </c>
      <c r="V9" s="167">
        <v>0</v>
      </c>
      <c r="W9" s="167">
        <v>0</v>
      </c>
      <c r="X9" s="167">
        <v>0</v>
      </c>
      <c r="Y9" s="167">
        <v>0</v>
      </c>
      <c r="Z9" s="175">
        <v>0</v>
      </c>
      <c r="AA9" s="168">
        <v>0</v>
      </c>
      <c r="AB9" s="175">
        <v>0</v>
      </c>
      <c r="AC9" s="175">
        <v>0</v>
      </c>
      <c r="AD9" s="175">
        <v>0</v>
      </c>
      <c r="AE9" s="175">
        <v>0</v>
      </c>
      <c r="AF9" s="175">
        <v>0</v>
      </c>
      <c r="AG9" s="175">
        <v>0</v>
      </c>
      <c r="AH9" s="175">
        <v>0</v>
      </c>
      <c r="AI9" s="175">
        <v>0</v>
      </c>
      <c r="AJ9" s="175">
        <v>0</v>
      </c>
      <c r="AK9" s="175">
        <v>0</v>
      </c>
      <c r="AL9" s="175">
        <v>0</v>
      </c>
      <c r="AM9" s="168">
        <v>0</v>
      </c>
      <c r="AN9" s="168">
        <v>0</v>
      </c>
      <c r="AO9" s="150"/>
      <c r="AP9" s="165">
        <v>0</v>
      </c>
      <c r="AQ9" s="165">
        <v>0</v>
      </c>
      <c r="AR9" s="167">
        <v>0</v>
      </c>
      <c r="AS9" s="167">
        <v>0</v>
      </c>
      <c r="AT9" s="167">
        <v>0</v>
      </c>
      <c r="AU9" s="167">
        <v>0</v>
      </c>
      <c r="AV9" s="167">
        <v>0</v>
      </c>
      <c r="AW9" s="167">
        <v>0</v>
      </c>
      <c r="AX9" s="167">
        <v>0</v>
      </c>
      <c r="AY9" s="167">
        <v>0</v>
      </c>
      <c r="AZ9" s="167">
        <v>0</v>
      </c>
      <c r="BA9" s="167">
        <v>0</v>
      </c>
      <c r="BB9" s="167">
        <v>0</v>
      </c>
      <c r="BC9" s="167">
        <v>0</v>
      </c>
      <c r="BD9" s="168">
        <v>0</v>
      </c>
      <c r="BE9" s="168">
        <v>0</v>
      </c>
      <c r="BF9" s="168">
        <v>0</v>
      </c>
      <c r="BG9" s="168">
        <v>0</v>
      </c>
      <c r="BH9" s="168">
        <v>0</v>
      </c>
      <c r="BI9" s="168">
        <v>0</v>
      </c>
      <c r="BJ9" s="168">
        <v>0</v>
      </c>
      <c r="BK9" s="168">
        <v>0</v>
      </c>
      <c r="BL9" s="168">
        <v>0</v>
      </c>
      <c r="BM9" s="168">
        <v>0</v>
      </c>
      <c r="BN9" s="168">
        <v>0</v>
      </c>
      <c r="BO9" s="168">
        <v>0</v>
      </c>
      <c r="BP9" s="168">
        <v>0</v>
      </c>
      <c r="BQ9" s="168">
        <v>0</v>
      </c>
      <c r="BR9" s="169">
        <v>0</v>
      </c>
      <c r="BS9" s="152"/>
      <c r="BT9" s="165">
        <v>0</v>
      </c>
      <c r="BU9" s="165">
        <v>0</v>
      </c>
      <c r="BV9" s="167">
        <v>0</v>
      </c>
      <c r="BW9" s="167">
        <v>0</v>
      </c>
      <c r="BX9" s="167">
        <v>0</v>
      </c>
      <c r="BY9" s="167">
        <v>0</v>
      </c>
      <c r="BZ9" s="167">
        <v>0</v>
      </c>
      <c r="CA9" s="167">
        <v>0</v>
      </c>
      <c r="CB9" s="167">
        <v>0</v>
      </c>
      <c r="CC9" s="167">
        <v>0</v>
      </c>
      <c r="CD9" s="167">
        <v>0</v>
      </c>
      <c r="CE9" s="167">
        <v>0</v>
      </c>
      <c r="CF9" s="167">
        <v>0</v>
      </c>
      <c r="CG9" s="167">
        <v>0</v>
      </c>
      <c r="CH9" s="168">
        <v>0</v>
      </c>
      <c r="CI9" s="168">
        <v>0</v>
      </c>
      <c r="CJ9" s="168">
        <v>0</v>
      </c>
      <c r="CK9" s="168">
        <v>0</v>
      </c>
      <c r="CL9" s="168">
        <v>0</v>
      </c>
      <c r="CM9" s="168">
        <v>0</v>
      </c>
      <c r="CN9" s="168">
        <v>0</v>
      </c>
      <c r="CO9" s="168">
        <v>0</v>
      </c>
      <c r="CP9" s="168">
        <v>0</v>
      </c>
      <c r="CQ9" s="168">
        <v>0</v>
      </c>
      <c r="CR9" s="168">
        <v>0</v>
      </c>
      <c r="CS9" s="168">
        <v>0</v>
      </c>
      <c r="CT9" s="168">
        <v>0</v>
      </c>
      <c r="CU9" s="168">
        <v>0</v>
      </c>
      <c r="CV9" s="169">
        <v>0</v>
      </c>
      <c r="CW9" s="154"/>
      <c r="CX9" s="171">
        <v>111150</v>
      </c>
      <c r="CY9" s="171">
        <v>0</v>
      </c>
      <c r="CZ9" s="171">
        <v>0</v>
      </c>
      <c r="DA9" s="171">
        <v>0</v>
      </c>
      <c r="DB9" s="171">
        <v>0</v>
      </c>
      <c r="DC9" s="171">
        <v>0</v>
      </c>
      <c r="DD9" s="171">
        <v>0</v>
      </c>
      <c r="DE9" s="171">
        <v>0</v>
      </c>
      <c r="DF9" s="171">
        <v>0</v>
      </c>
      <c r="DG9" s="171">
        <v>0</v>
      </c>
      <c r="DH9" s="171">
        <v>0</v>
      </c>
      <c r="DI9" s="171">
        <v>0</v>
      </c>
      <c r="DJ9" s="171">
        <v>0</v>
      </c>
      <c r="DK9" s="171">
        <v>0</v>
      </c>
      <c r="DL9" s="139"/>
      <c r="DM9" s="171">
        <v>10228.84</v>
      </c>
      <c r="DN9" s="171">
        <v>534.6</v>
      </c>
      <c r="DO9" s="171">
        <v>0</v>
      </c>
      <c r="DP9" s="171">
        <v>30722.44</v>
      </c>
      <c r="DQ9" s="171">
        <v>0</v>
      </c>
      <c r="DR9" s="171">
        <v>0</v>
      </c>
      <c r="DS9" s="171">
        <v>0</v>
      </c>
      <c r="DT9" s="171">
        <v>0</v>
      </c>
      <c r="DU9" s="171">
        <v>0</v>
      </c>
      <c r="DV9" s="171">
        <v>0</v>
      </c>
      <c r="DW9" s="171">
        <v>0</v>
      </c>
      <c r="DX9" s="171">
        <v>0</v>
      </c>
      <c r="DY9" s="171">
        <v>0</v>
      </c>
      <c r="DZ9" s="171">
        <v>31257.040000000001</v>
      </c>
      <c r="EA9" s="139"/>
      <c r="EB9" s="171">
        <v>121378.84</v>
      </c>
      <c r="EC9" s="171">
        <v>31257.040000000001</v>
      </c>
      <c r="ED9" s="156"/>
      <c r="EE9" s="171">
        <v>370500</v>
      </c>
      <c r="EF9" s="171">
        <v>0</v>
      </c>
      <c r="EG9" s="171">
        <v>0</v>
      </c>
      <c r="EH9" s="171">
        <v>0</v>
      </c>
      <c r="EI9" s="171">
        <v>0</v>
      </c>
      <c r="EJ9" s="171">
        <v>0</v>
      </c>
      <c r="EK9" s="171">
        <v>0</v>
      </c>
      <c r="EL9" s="171">
        <v>0</v>
      </c>
      <c r="EM9" s="171">
        <v>0</v>
      </c>
      <c r="EN9" s="171">
        <v>0</v>
      </c>
      <c r="EO9" s="171">
        <v>0</v>
      </c>
      <c r="EP9" s="171">
        <v>0</v>
      </c>
      <c r="EQ9" s="171">
        <v>0</v>
      </c>
      <c r="ER9" s="171">
        <v>0</v>
      </c>
      <c r="ES9" s="171">
        <v>0</v>
      </c>
      <c r="ET9" s="171">
        <v>0</v>
      </c>
      <c r="EU9" s="139"/>
      <c r="EV9" s="171">
        <v>33757.550000000003</v>
      </c>
      <c r="EW9" s="171">
        <v>188.78</v>
      </c>
      <c r="EX9" s="171">
        <v>428.83</v>
      </c>
      <c r="EY9" s="171">
        <v>0</v>
      </c>
      <c r="EZ9" s="171">
        <v>0</v>
      </c>
      <c r="FA9" s="171">
        <v>617.61</v>
      </c>
      <c r="FB9" s="171">
        <v>4255.12</v>
      </c>
      <c r="FC9" s="171">
        <v>0</v>
      </c>
      <c r="FD9" s="171">
        <v>0</v>
      </c>
      <c r="FE9" s="171">
        <v>4255.12</v>
      </c>
      <c r="FF9" s="171">
        <v>3238.82</v>
      </c>
      <c r="FG9" s="171">
        <v>0</v>
      </c>
      <c r="FH9" s="171">
        <v>3238.82</v>
      </c>
      <c r="FI9" s="171">
        <v>14148.45</v>
      </c>
      <c r="FJ9" s="171">
        <v>31257.040000000001</v>
      </c>
      <c r="FK9" s="171">
        <v>53517.04</v>
      </c>
      <c r="FL9" s="139"/>
      <c r="FM9" s="171">
        <v>404257.55</v>
      </c>
      <c r="FN9" s="171">
        <v>188.78</v>
      </c>
      <c r="FO9" s="171">
        <v>428.83</v>
      </c>
      <c r="FP9" s="171">
        <v>0</v>
      </c>
      <c r="FQ9" s="171">
        <v>0</v>
      </c>
      <c r="FR9" s="171">
        <v>617.61</v>
      </c>
      <c r="FS9" s="171">
        <v>4255.12</v>
      </c>
      <c r="FT9" s="171">
        <v>0</v>
      </c>
      <c r="FU9" s="171">
        <v>0</v>
      </c>
      <c r="FV9" s="171">
        <v>4255.12</v>
      </c>
      <c r="FW9" s="171">
        <v>3238.82</v>
      </c>
      <c r="FX9" s="171">
        <v>0</v>
      </c>
      <c r="FY9" s="171">
        <v>3238.82</v>
      </c>
      <c r="FZ9" s="171">
        <v>14148.45</v>
      </c>
      <c r="GA9" s="171">
        <v>31257.040000000001</v>
      </c>
      <c r="GB9" s="171">
        <v>53517.04</v>
      </c>
      <c r="GC9" s="157"/>
      <c r="GD9" s="132"/>
      <c r="GE9" s="172"/>
      <c r="GF9" s="173"/>
      <c r="GG9" s="174"/>
      <c r="GH9" s="161"/>
      <c r="GI9" s="132"/>
      <c r="GJ9" s="172"/>
      <c r="GK9" s="173"/>
      <c r="GL9" s="174"/>
      <c r="GM9" s="162"/>
      <c r="GO9" s="163"/>
      <c r="GP9" s="163"/>
    </row>
    <row r="10" spans="1:198" ht="18" customHeight="1">
      <c r="A10" s="144"/>
      <c r="B10" s="670"/>
      <c r="C10" s="164" t="s">
        <v>175</v>
      </c>
      <c r="D10" s="113" t="s">
        <v>158</v>
      </c>
      <c r="E10" s="165"/>
      <c r="F10" s="140"/>
      <c r="G10" s="165"/>
      <c r="H10" s="140"/>
      <c r="I10" s="165"/>
      <c r="J10" s="140"/>
      <c r="K10" s="165"/>
      <c r="L10" s="132"/>
      <c r="M10" s="166" t="s">
        <v>172</v>
      </c>
      <c r="N10" s="167"/>
      <c r="O10" s="167"/>
      <c r="P10" s="167">
        <v>0</v>
      </c>
      <c r="Q10" s="167"/>
      <c r="R10" s="167"/>
      <c r="S10" s="167"/>
      <c r="T10" s="167">
        <v>0</v>
      </c>
      <c r="U10" s="167"/>
      <c r="V10" s="167"/>
      <c r="W10" s="167">
        <v>0</v>
      </c>
      <c r="X10" s="167">
        <v>75</v>
      </c>
      <c r="Y10" s="167">
        <v>75</v>
      </c>
      <c r="Z10" s="175">
        <v>397</v>
      </c>
      <c r="AA10" s="168">
        <v>0</v>
      </c>
      <c r="AB10" s="175">
        <v>0</v>
      </c>
      <c r="AC10" s="175">
        <v>0</v>
      </c>
      <c r="AD10" s="175">
        <v>0</v>
      </c>
      <c r="AE10" s="175">
        <v>0</v>
      </c>
      <c r="AF10" s="175">
        <v>0</v>
      </c>
      <c r="AG10" s="175">
        <v>0</v>
      </c>
      <c r="AH10" s="175">
        <v>0</v>
      </c>
      <c r="AI10" s="175">
        <v>0</v>
      </c>
      <c r="AJ10" s="175">
        <v>0</v>
      </c>
      <c r="AK10" s="175">
        <v>0</v>
      </c>
      <c r="AL10" s="175">
        <v>0</v>
      </c>
      <c r="AM10" s="168">
        <v>0</v>
      </c>
      <c r="AN10" s="168">
        <v>472</v>
      </c>
      <c r="AO10" s="150"/>
      <c r="AP10" s="165">
        <v>0</v>
      </c>
      <c r="AQ10" s="165">
        <v>2.1666838801775484E-3</v>
      </c>
      <c r="AR10" s="167">
        <v>0</v>
      </c>
      <c r="AS10" s="167">
        <v>0</v>
      </c>
      <c r="AT10" s="167">
        <v>0</v>
      </c>
      <c r="AU10" s="167">
        <v>0</v>
      </c>
      <c r="AV10" s="167">
        <v>0</v>
      </c>
      <c r="AW10" s="167">
        <v>0</v>
      </c>
      <c r="AX10" s="167">
        <v>0</v>
      </c>
      <c r="AY10" s="167">
        <v>0</v>
      </c>
      <c r="AZ10" s="167">
        <v>0</v>
      </c>
      <c r="BA10" s="167">
        <v>0</v>
      </c>
      <c r="BB10" s="167">
        <v>29257.49999999996</v>
      </c>
      <c r="BC10" s="167">
        <v>29257.49999999996</v>
      </c>
      <c r="BD10" s="168">
        <v>154869.70000000115</v>
      </c>
      <c r="BE10" s="168">
        <v>0</v>
      </c>
      <c r="BF10" s="168">
        <v>0</v>
      </c>
      <c r="BG10" s="168">
        <v>0</v>
      </c>
      <c r="BH10" s="168">
        <v>0</v>
      </c>
      <c r="BI10" s="168">
        <v>0</v>
      </c>
      <c r="BJ10" s="168">
        <v>0</v>
      </c>
      <c r="BK10" s="168">
        <v>0</v>
      </c>
      <c r="BL10" s="168">
        <v>0</v>
      </c>
      <c r="BM10" s="168">
        <v>0</v>
      </c>
      <c r="BN10" s="168">
        <v>0</v>
      </c>
      <c r="BO10" s="168">
        <v>0</v>
      </c>
      <c r="BP10" s="168">
        <v>0</v>
      </c>
      <c r="BQ10" s="168">
        <v>0</v>
      </c>
      <c r="BR10" s="169">
        <v>184127.20000000112</v>
      </c>
      <c r="BS10" s="152"/>
      <c r="BT10" s="165">
        <v>0</v>
      </c>
      <c r="BU10" s="165">
        <v>2.2859363788501081E-3</v>
      </c>
      <c r="BV10" s="167">
        <v>0</v>
      </c>
      <c r="BW10" s="167">
        <v>0</v>
      </c>
      <c r="BX10" s="167">
        <v>0</v>
      </c>
      <c r="BY10" s="167">
        <v>0</v>
      </c>
      <c r="BZ10" s="167">
        <v>0</v>
      </c>
      <c r="CA10" s="167">
        <v>0</v>
      </c>
      <c r="CB10" s="167">
        <v>0</v>
      </c>
      <c r="CC10" s="167">
        <v>0</v>
      </c>
      <c r="CD10" s="167">
        <v>0</v>
      </c>
      <c r="CE10" s="167">
        <v>0</v>
      </c>
      <c r="CF10" s="167">
        <v>29257.49999999996</v>
      </c>
      <c r="CG10" s="167">
        <v>29257.49999999996</v>
      </c>
      <c r="CH10" s="168">
        <v>154869.70000000115</v>
      </c>
      <c r="CI10" s="168">
        <v>0</v>
      </c>
      <c r="CJ10" s="168">
        <v>0</v>
      </c>
      <c r="CK10" s="168">
        <v>0</v>
      </c>
      <c r="CL10" s="168">
        <v>0</v>
      </c>
      <c r="CM10" s="168">
        <v>0</v>
      </c>
      <c r="CN10" s="168">
        <v>0</v>
      </c>
      <c r="CO10" s="168">
        <v>0</v>
      </c>
      <c r="CP10" s="168">
        <v>0</v>
      </c>
      <c r="CQ10" s="168">
        <v>0</v>
      </c>
      <c r="CR10" s="168">
        <v>0</v>
      </c>
      <c r="CS10" s="168">
        <v>0</v>
      </c>
      <c r="CT10" s="168">
        <v>0</v>
      </c>
      <c r="CU10" s="168">
        <v>0</v>
      </c>
      <c r="CV10" s="169">
        <v>184127.20000000112</v>
      </c>
      <c r="CW10" s="154"/>
      <c r="CX10" s="171">
        <v>0</v>
      </c>
      <c r="CY10" s="171">
        <v>22850</v>
      </c>
      <c r="CZ10" s="171">
        <v>0</v>
      </c>
      <c r="DA10" s="171">
        <v>0</v>
      </c>
      <c r="DB10" s="171">
        <v>0</v>
      </c>
      <c r="DC10" s="171">
        <v>0</v>
      </c>
      <c r="DD10" s="171">
        <v>0</v>
      </c>
      <c r="DE10" s="171">
        <v>0</v>
      </c>
      <c r="DF10" s="171">
        <v>0</v>
      </c>
      <c r="DG10" s="171">
        <v>0</v>
      </c>
      <c r="DH10" s="171">
        <v>0</v>
      </c>
      <c r="DI10" s="171">
        <v>0</v>
      </c>
      <c r="DJ10" s="171">
        <v>0</v>
      </c>
      <c r="DK10" s="171">
        <v>22850</v>
      </c>
      <c r="DL10" s="139"/>
      <c r="DM10" s="171">
        <v>0</v>
      </c>
      <c r="DN10" s="171">
        <v>2285</v>
      </c>
      <c r="DO10" s="171">
        <v>0</v>
      </c>
      <c r="DP10" s="171">
        <v>0</v>
      </c>
      <c r="DQ10" s="171">
        <v>0</v>
      </c>
      <c r="DR10" s="171">
        <v>0</v>
      </c>
      <c r="DS10" s="171">
        <v>0</v>
      </c>
      <c r="DT10" s="171">
        <v>0</v>
      </c>
      <c r="DU10" s="171">
        <v>0</v>
      </c>
      <c r="DV10" s="171">
        <v>0</v>
      </c>
      <c r="DW10" s="171">
        <v>0</v>
      </c>
      <c r="DX10" s="171">
        <v>0</v>
      </c>
      <c r="DY10" s="171">
        <v>0</v>
      </c>
      <c r="DZ10" s="171">
        <v>2285</v>
      </c>
      <c r="EA10" s="139"/>
      <c r="EB10" s="171">
        <v>0</v>
      </c>
      <c r="EC10" s="171">
        <v>25135</v>
      </c>
      <c r="ED10" s="156"/>
      <c r="EE10" s="171">
        <v>0</v>
      </c>
      <c r="EF10" s="171">
        <v>0</v>
      </c>
      <c r="EG10" s="171">
        <v>0</v>
      </c>
      <c r="EH10" s="171">
        <v>0</v>
      </c>
      <c r="EI10" s="171">
        <v>0</v>
      </c>
      <c r="EJ10" s="171">
        <v>0</v>
      </c>
      <c r="EK10" s="171">
        <v>0</v>
      </c>
      <c r="EL10" s="171">
        <v>0</v>
      </c>
      <c r="EM10" s="171">
        <v>0</v>
      </c>
      <c r="EN10" s="171">
        <v>0</v>
      </c>
      <c r="EO10" s="171">
        <v>0</v>
      </c>
      <c r="EP10" s="171">
        <v>0</v>
      </c>
      <c r="EQ10" s="171">
        <v>0</v>
      </c>
      <c r="ER10" s="171">
        <v>750</v>
      </c>
      <c r="ES10" s="171">
        <v>22850</v>
      </c>
      <c r="ET10" s="171">
        <v>23600</v>
      </c>
      <c r="EU10" s="139"/>
      <c r="EV10" s="171">
        <v>0</v>
      </c>
      <c r="EW10" s="171">
        <v>0</v>
      </c>
      <c r="EX10" s="171">
        <v>0</v>
      </c>
      <c r="EY10" s="171">
        <v>0</v>
      </c>
      <c r="EZ10" s="171">
        <v>0</v>
      </c>
      <c r="FA10" s="171">
        <v>0</v>
      </c>
      <c r="FB10" s="171">
        <v>0</v>
      </c>
      <c r="FC10" s="171">
        <v>0</v>
      </c>
      <c r="FD10" s="171">
        <v>0</v>
      </c>
      <c r="FE10" s="171">
        <v>0</v>
      </c>
      <c r="FF10" s="171">
        <v>0</v>
      </c>
      <c r="FG10" s="171">
        <v>0</v>
      </c>
      <c r="FH10" s="171">
        <v>0</v>
      </c>
      <c r="FI10" s="171">
        <v>75</v>
      </c>
      <c r="FJ10" s="171">
        <v>2285</v>
      </c>
      <c r="FK10" s="171">
        <v>2360</v>
      </c>
      <c r="FL10" s="139"/>
      <c r="FM10" s="171">
        <v>0</v>
      </c>
      <c r="FN10" s="171">
        <v>0</v>
      </c>
      <c r="FO10" s="171">
        <v>0</v>
      </c>
      <c r="FP10" s="171">
        <v>0</v>
      </c>
      <c r="FQ10" s="171">
        <v>0</v>
      </c>
      <c r="FR10" s="171">
        <v>0</v>
      </c>
      <c r="FS10" s="171">
        <v>0</v>
      </c>
      <c r="FT10" s="171">
        <v>0</v>
      </c>
      <c r="FU10" s="171">
        <v>0</v>
      </c>
      <c r="FV10" s="171">
        <v>0</v>
      </c>
      <c r="FW10" s="171">
        <v>0</v>
      </c>
      <c r="FX10" s="171">
        <v>0</v>
      </c>
      <c r="FY10" s="171">
        <v>0</v>
      </c>
      <c r="FZ10" s="171">
        <v>825</v>
      </c>
      <c r="GA10" s="171">
        <v>25135</v>
      </c>
      <c r="GB10" s="171">
        <v>25960</v>
      </c>
      <c r="GC10" s="157"/>
      <c r="GD10" s="132"/>
      <c r="GE10" s="172"/>
      <c r="GF10" s="173"/>
      <c r="GG10" s="174"/>
      <c r="GH10" s="161"/>
      <c r="GI10" s="132"/>
      <c r="GJ10" s="172"/>
      <c r="GK10" s="173"/>
      <c r="GL10" s="174"/>
      <c r="GM10" s="162"/>
      <c r="GO10" s="163"/>
      <c r="GP10" s="163"/>
    </row>
    <row r="11" spans="1:198" ht="18" customHeight="1" thickBot="1">
      <c r="A11" s="144"/>
      <c r="B11" s="670"/>
      <c r="C11" s="164" t="s">
        <v>176</v>
      </c>
      <c r="D11" s="113" t="s">
        <v>158</v>
      </c>
      <c r="E11" s="165"/>
      <c r="F11" s="140"/>
      <c r="G11" s="165"/>
      <c r="H11" s="140"/>
      <c r="I11" s="165"/>
      <c r="J11" s="140"/>
      <c r="K11" s="165"/>
      <c r="L11" s="132"/>
      <c r="M11" s="166" t="s">
        <v>173</v>
      </c>
      <c r="N11" s="167">
        <v>0</v>
      </c>
      <c r="O11" s="167">
        <v>0</v>
      </c>
      <c r="P11" s="167">
        <v>0</v>
      </c>
      <c r="Q11" s="167">
        <v>0</v>
      </c>
      <c r="R11" s="167">
        <v>0</v>
      </c>
      <c r="S11" s="167">
        <v>0</v>
      </c>
      <c r="T11" s="167">
        <v>0</v>
      </c>
      <c r="U11" s="167">
        <v>0</v>
      </c>
      <c r="V11" s="167">
        <v>0</v>
      </c>
      <c r="W11" s="167">
        <v>283</v>
      </c>
      <c r="X11" s="167">
        <v>0</v>
      </c>
      <c r="Y11" s="167">
        <v>283</v>
      </c>
      <c r="Z11" s="175">
        <v>0</v>
      </c>
      <c r="AA11" s="168">
        <v>0</v>
      </c>
      <c r="AB11" s="175">
        <v>0</v>
      </c>
      <c r="AC11" s="175">
        <v>0</v>
      </c>
      <c r="AD11" s="175">
        <v>0</v>
      </c>
      <c r="AE11" s="175">
        <v>0</v>
      </c>
      <c r="AF11" s="175">
        <v>0</v>
      </c>
      <c r="AG11" s="175">
        <v>0</v>
      </c>
      <c r="AH11" s="175">
        <v>0</v>
      </c>
      <c r="AI11" s="175">
        <v>0</v>
      </c>
      <c r="AJ11" s="175">
        <v>0</v>
      </c>
      <c r="AK11" s="175">
        <v>0</v>
      </c>
      <c r="AL11" s="175">
        <v>0</v>
      </c>
      <c r="AM11" s="168">
        <v>0</v>
      </c>
      <c r="AN11" s="168">
        <v>283</v>
      </c>
      <c r="AO11" s="150"/>
      <c r="AP11" s="165">
        <v>0</v>
      </c>
      <c r="AQ11" s="165">
        <v>2.2087985339221271E-3</v>
      </c>
      <c r="AR11" s="167">
        <v>0</v>
      </c>
      <c r="AS11" s="167">
        <v>0</v>
      </c>
      <c r="AT11" s="167">
        <v>0</v>
      </c>
      <c r="AU11" s="167">
        <v>0</v>
      </c>
      <c r="AV11" s="167">
        <v>0</v>
      </c>
      <c r="AW11" s="167">
        <v>0</v>
      </c>
      <c r="AX11" s="167">
        <v>0</v>
      </c>
      <c r="AY11" s="167">
        <v>0</v>
      </c>
      <c r="AZ11" s="167">
        <v>0</v>
      </c>
      <c r="BA11" s="167">
        <v>187706.14999999991</v>
      </c>
      <c r="BB11" s="167">
        <v>0</v>
      </c>
      <c r="BC11" s="167">
        <v>187706.14999999991</v>
      </c>
      <c r="BD11" s="168">
        <v>0</v>
      </c>
      <c r="BE11" s="168">
        <v>0</v>
      </c>
      <c r="BF11" s="168">
        <v>0</v>
      </c>
      <c r="BG11" s="168">
        <v>0</v>
      </c>
      <c r="BH11" s="168">
        <v>0</v>
      </c>
      <c r="BI11" s="168">
        <v>0</v>
      </c>
      <c r="BJ11" s="168">
        <v>0</v>
      </c>
      <c r="BK11" s="168">
        <v>0</v>
      </c>
      <c r="BL11" s="168">
        <v>0</v>
      </c>
      <c r="BM11" s="168">
        <v>0</v>
      </c>
      <c r="BN11" s="168">
        <v>0</v>
      </c>
      <c r="BO11" s="168">
        <v>0</v>
      </c>
      <c r="BP11" s="168">
        <v>0</v>
      </c>
      <c r="BQ11" s="168">
        <v>0</v>
      </c>
      <c r="BR11" s="169">
        <v>187706.14999999991</v>
      </c>
      <c r="BS11" s="152"/>
      <c r="BT11" s="165">
        <v>0</v>
      </c>
      <c r="BU11" s="165">
        <v>2.3303689884975843E-3</v>
      </c>
      <c r="BV11" s="167">
        <v>0</v>
      </c>
      <c r="BW11" s="167">
        <v>0</v>
      </c>
      <c r="BX11" s="167">
        <v>0</v>
      </c>
      <c r="BY11" s="167">
        <v>0</v>
      </c>
      <c r="BZ11" s="167">
        <v>0</v>
      </c>
      <c r="CA11" s="167">
        <v>0</v>
      </c>
      <c r="CB11" s="167">
        <v>0</v>
      </c>
      <c r="CC11" s="167">
        <v>0</v>
      </c>
      <c r="CD11" s="167">
        <v>0</v>
      </c>
      <c r="CE11" s="167">
        <v>187706.14999999991</v>
      </c>
      <c r="CF11" s="167">
        <v>0</v>
      </c>
      <c r="CG11" s="167">
        <v>187706.14999999991</v>
      </c>
      <c r="CH11" s="168">
        <v>0</v>
      </c>
      <c r="CI11" s="168">
        <v>0</v>
      </c>
      <c r="CJ11" s="168">
        <v>0</v>
      </c>
      <c r="CK11" s="168">
        <v>0</v>
      </c>
      <c r="CL11" s="168">
        <v>0</v>
      </c>
      <c r="CM11" s="168">
        <v>0</v>
      </c>
      <c r="CN11" s="168">
        <v>0</v>
      </c>
      <c r="CO11" s="168">
        <v>0</v>
      </c>
      <c r="CP11" s="168">
        <v>0</v>
      </c>
      <c r="CQ11" s="168">
        <v>0</v>
      </c>
      <c r="CR11" s="168">
        <v>0</v>
      </c>
      <c r="CS11" s="168">
        <v>0</v>
      </c>
      <c r="CT11" s="168">
        <v>0</v>
      </c>
      <c r="CU11" s="168">
        <v>0</v>
      </c>
      <c r="CV11" s="169">
        <v>187706.14999999991</v>
      </c>
      <c r="CW11" s="154"/>
      <c r="CX11" s="171">
        <v>0</v>
      </c>
      <c r="CY11" s="171">
        <v>0</v>
      </c>
      <c r="CZ11" s="171">
        <v>0</v>
      </c>
      <c r="DA11" s="171">
        <v>0</v>
      </c>
      <c r="DB11" s="171">
        <v>0</v>
      </c>
      <c r="DC11" s="171">
        <v>0</v>
      </c>
      <c r="DD11" s="171">
        <v>0</v>
      </c>
      <c r="DE11" s="171">
        <v>0</v>
      </c>
      <c r="DF11" s="171">
        <v>0</v>
      </c>
      <c r="DG11" s="171">
        <v>0</v>
      </c>
      <c r="DH11" s="171">
        <v>0</v>
      </c>
      <c r="DI11" s="171">
        <v>0</v>
      </c>
      <c r="DJ11" s="171">
        <v>0</v>
      </c>
      <c r="DK11" s="171">
        <v>0</v>
      </c>
      <c r="DL11" s="139"/>
      <c r="DM11" s="171">
        <v>0</v>
      </c>
      <c r="DN11" s="171">
        <v>0</v>
      </c>
      <c r="DO11" s="171">
        <v>0</v>
      </c>
      <c r="DP11" s="171">
        <v>0</v>
      </c>
      <c r="DQ11" s="171">
        <v>0</v>
      </c>
      <c r="DR11" s="171">
        <v>0</v>
      </c>
      <c r="DS11" s="171">
        <v>0</v>
      </c>
      <c r="DT11" s="171">
        <v>0</v>
      </c>
      <c r="DU11" s="171">
        <v>0</v>
      </c>
      <c r="DV11" s="171">
        <v>0</v>
      </c>
      <c r="DW11" s="171">
        <v>0</v>
      </c>
      <c r="DX11" s="171">
        <v>0</v>
      </c>
      <c r="DY11" s="171">
        <v>0</v>
      </c>
      <c r="DZ11" s="171">
        <v>0</v>
      </c>
      <c r="EA11" s="139"/>
      <c r="EB11" s="171">
        <v>0</v>
      </c>
      <c r="EC11" s="171">
        <v>0</v>
      </c>
      <c r="ED11" s="156"/>
      <c r="EE11" s="171">
        <v>0</v>
      </c>
      <c r="EF11" s="171">
        <v>0</v>
      </c>
      <c r="EG11" s="171">
        <v>0</v>
      </c>
      <c r="EH11" s="171">
        <v>0</v>
      </c>
      <c r="EI11" s="171">
        <v>0</v>
      </c>
      <c r="EJ11" s="171">
        <v>0</v>
      </c>
      <c r="EK11" s="171">
        <v>0</v>
      </c>
      <c r="EL11" s="171">
        <v>0</v>
      </c>
      <c r="EM11" s="171">
        <v>0</v>
      </c>
      <c r="EN11" s="171">
        <v>0</v>
      </c>
      <c r="EO11" s="171">
        <v>0</v>
      </c>
      <c r="EP11" s="171">
        <v>0</v>
      </c>
      <c r="EQ11" s="171">
        <v>0</v>
      </c>
      <c r="ER11" s="171">
        <v>0</v>
      </c>
      <c r="ES11" s="171">
        <v>0</v>
      </c>
      <c r="ET11" s="171">
        <v>0</v>
      </c>
      <c r="EU11" s="139"/>
      <c r="EV11" s="171">
        <v>0</v>
      </c>
      <c r="EW11" s="171">
        <v>0</v>
      </c>
      <c r="EX11" s="171">
        <v>0</v>
      </c>
      <c r="EY11" s="171">
        <v>0</v>
      </c>
      <c r="EZ11" s="171">
        <v>0</v>
      </c>
      <c r="FA11" s="171">
        <v>0</v>
      </c>
      <c r="FB11" s="171">
        <v>0</v>
      </c>
      <c r="FC11" s="171">
        <v>0</v>
      </c>
      <c r="FD11" s="171">
        <v>0</v>
      </c>
      <c r="FE11" s="171">
        <v>0</v>
      </c>
      <c r="FF11" s="171">
        <v>0</v>
      </c>
      <c r="FG11" s="171">
        <v>0</v>
      </c>
      <c r="FH11" s="171">
        <v>0</v>
      </c>
      <c r="FI11" s="171">
        <v>0</v>
      </c>
      <c r="FJ11" s="171">
        <v>0</v>
      </c>
      <c r="FK11" s="171">
        <v>0</v>
      </c>
      <c r="FL11" s="139"/>
      <c r="FM11" s="171">
        <v>0</v>
      </c>
      <c r="FN11" s="171">
        <v>0</v>
      </c>
      <c r="FO11" s="171">
        <v>0</v>
      </c>
      <c r="FP11" s="171">
        <v>0</v>
      </c>
      <c r="FQ11" s="171">
        <v>0</v>
      </c>
      <c r="FR11" s="171">
        <v>0</v>
      </c>
      <c r="FS11" s="171">
        <v>0</v>
      </c>
      <c r="FT11" s="171">
        <v>0</v>
      </c>
      <c r="FU11" s="171">
        <v>0</v>
      </c>
      <c r="FV11" s="171">
        <v>0</v>
      </c>
      <c r="FW11" s="171">
        <v>0</v>
      </c>
      <c r="FX11" s="171">
        <v>0</v>
      </c>
      <c r="FY11" s="171">
        <v>0</v>
      </c>
      <c r="FZ11" s="171">
        <v>0</v>
      </c>
      <c r="GA11" s="171">
        <v>0</v>
      </c>
      <c r="GB11" s="171">
        <v>0</v>
      </c>
      <c r="GC11" s="157"/>
      <c r="GD11" s="132"/>
      <c r="GE11" s="172"/>
      <c r="GF11" s="173"/>
      <c r="GG11" s="174"/>
      <c r="GH11" s="161"/>
      <c r="GI11" s="132"/>
      <c r="GJ11" s="172"/>
      <c r="GK11" s="173"/>
      <c r="GL11" s="174"/>
      <c r="GM11" s="162"/>
      <c r="GO11" s="163"/>
      <c r="GP11" s="163"/>
    </row>
    <row r="12" spans="1:198" s="139" customFormat="1" ht="18" customHeight="1" thickBot="1">
      <c r="A12" s="176"/>
      <c r="B12" s="671"/>
      <c r="C12" s="177" t="s">
        <v>177</v>
      </c>
      <c r="D12" s="139" t="s">
        <v>158</v>
      </c>
      <c r="E12" s="178">
        <v>0</v>
      </c>
      <c r="F12" s="140"/>
      <c r="G12" s="178">
        <v>0.20835525069321956</v>
      </c>
      <c r="H12" s="140"/>
      <c r="I12" s="178">
        <v>2.0233561226034502</v>
      </c>
      <c r="J12" s="140"/>
      <c r="K12" s="178">
        <v>0.82755809177380901</v>
      </c>
      <c r="L12" s="132"/>
      <c r="M12" s="132"/>
      <c r="N12" s="179"/>
      <c r="O12" s="179"/>
      <c r="P12" s="179"/>
      <c r="Q12" s="179"/>
      <c r="R12" s="179">
        <v>0</v>
      </c>
      <c r="S12" s="179"/>
      <c r="T12" s="179"/>
      <c r="U12" s="179"/>
      <c r="V12" s="179">
        <v>0</v>
      </c>
      <c r="W12" s="179"/>
      <c r="X12" s="179"/>
      <c r="Y12" s="179"/>
      <c r="Z12" s="180"/>
      <c r="AA12" s="179"/>
      <c r="AB12" s="180"/>
      <c r="AC12" s="180"/>
      <c r="AD12" s="180"/>
      <c r="AE12" s="180"/>
      <c r="AF12" s="180"/>
      <c r="AG12" s="180"/>
      <c r="AH12" s="180"/>
      <c r="AI12" s="180"/>
      <c r="AJ12" s="180"/>
      <c r="AK12" s="180"/>
      <c r="AL12" s="180"/>
      <c r="AM12" s="180"/>
      <c r="AN12" s="179"/>
      <c r="AO12" s="150"/>
      <c r="AP12" s="181">
        <v>0</v>
      </c>
      <c r="AQ12" s="181">
        <v>0.35417019636495467</v>
      </c>
      <c r="AR12" s="182">
        <v>0</v>
      </c>
      <c r="AS12" s="182">
        <v>0</v>
      </c>
      <c r="AT12" s="182">
        <v>0</v>
      </c>
      <c r="AU12" s="182">
        <v>3544.5144120454788</v>
      </c>
      <c r="AV12" s="182">
        <v>3544.5144120454788</v>
      </c>
      <c r="AW12" s="182">
        <v>7234343.7232392747</v>
      </c>
      <c r="AX12" s="182">
        <v>524408.86744844005</v>
      </c>
      <c r="AY12" s="182">
        <v>2561.045096039772</v>
      </c>
      <c r="AZ12" s="183">
        <v>7761313.6357837543</v>
      </c>
      <c r="BA12" s="182">
        <v>19101209.471269339</v>
      </c>
      <c r="BB12" s="182">
        <v>113707.14666323306</v>
      </c>
      <c r="BC12" s="182">
        <v>19214916.617932573</v>
      </c>
      <c r="BD12" s="183">
        <v>3118001.4588244325</v>
      </c>
      <c r="BE12" s="183">
        <v>0</v>
      </c>
      <c r="BF12" s="183">
        <v>0</v>
      </c>
      <c r="BG12" s="183">
        <v>0</v>
      </c>
      <c r="BH12" s="183">
        <v>0</v>
      </c>
      <c r="BI12" s="183">
        <v>0</v>
      </c>
      <c r="BJ12" s="183">
        <v>0</v>
      </c>
      <c r="BK12" s="183">
        <v>0</v>
      </c>
      <c r="BL12" s="183">
        <v>0</v>
      </c>
      <c r="BM12" s="183">
        <v>0</v>
      </c>
      <c r="BN12" s="183">
        <v>0</v>
      </c>
      <c r="BO12" s="183">
        <v>0</v>
      </c>
      <c r="BP12" s="183">
        <v>0</v>
      </c>
      <c r="BQ12" s="182">
        <v>0</v>
      </c>
      <c r="BR12" s="182">
        <v>30097776.226952806</v>
      </c>
      <c r="BS12" s="152"/>
      <c r="BT12" s="184">
        <v>0</v>
      </c>
      <c r="BU12" s="184">
        <v>0.32371814313933128</v>
      </c>
      <c r="BV12" s="185">
        <v>0</v>
      </c>
      <c r="BW12" s="185">
        <v>0</v>
      </c>
      <c r="BX12" s="185">
        <v>0</v>
      </c>
      <c r="BY12" s="185">
        <v>3018.4459829645693</v>
      </c>
      <c r="BZ12" s="185">
        <v>3018.4459829645693</v>
      </c>
      <c r="CA12" s="185">
        <v>7234343.7232392747</v>
      </c>
      <c r="CB12" s="185">
        <v>524408.86744844005</v>
      </c>
      <c r="CC12" s="185">
        <v>2180.9408521691671</v>
      </c>
      <c r="CD12" s="186">
        <v>7760933.5315398835</v>
      </c>
      <c r="CE12" s="186">
        <v>15100084.155770136</v>
      </c>
      <c r="CF12" s="185">
        <v>113649.76195993497</v>
      </c>
      <c r="CG12" s="185">
        <v>15213733.917730069</v>
      </c>
      <c r="CH12" s="186">
        <v>3097105.9655021154</v>
      </c>
      <c r="CI12" s="186">
        <v>0</v>
      </c>
      <c r="CJ12" s="186">
        <v>0</v>
      </c>
      <c r="CK12" s="186">
        <v>0</v>
      </c>
      <c r="CL12" s="186">
        <v>0</v>
      </c>
      <c r="CM12" s="186">
        <v>0</v>
      </c>
      <c r="CN12" s="186">
        <v>0</v>
      </c>
      <c r="CO12" s="186">
        <v>0</v>
      </c>
      <c r="CP12" s="186">
        <v>0</v>
      </c>
      <c r="CQ12" s="186">
        <v>0</v>
      </c>
      <c r="CR12" s="186">
        <v>0</v>
      </c>
      <c r="CS12" s="186">
        <v>0</v>
      </c>
      <c r="CT12" s="186">
        <v>0</v>
      </c>
      <c r="CU12" s="185">
        <v>0</v>
      </c>
      <c r="CV12" s="185">
        <v>26074791.860755034</v>
      </c>
      <c r="CW12" s="154"/>
      <c r="CX12" s="187">
        <v>1093190.0900000001</v>
      </c>
      <c r="CY12" s="187">
        <v>77395.73</v>
      </c>
      <c r="CZ12" s="187">
        <v>22605.72</v>
      </c>
      <c r="DA12" s="187">
        <v>20846.5</v>
      </c>
      <c r="DB12" s="187">
        <v>0</v>
      </c>
      <c r="DC12" s="187">
        <v>0</v>
      </c>
      <c r="DD12" s="187">
        <v>0</v>
      </c>
      <c r="DE12" s="187">
        <v>0</v>
      </c>
      <c r="DF12" s="187">
        <v>0</v>
      </c>
      <c r="DG12" s="187">
        <v>0</v>
      </c>
      <c r="DH12" s="187">
        <v>0</v>
      </c>
      <c r="DI12" s="187">
        <v>0</v>
      </c>
      <c r="DJ12" s="187">
        <v>0</v>
      </c>
      <c r="DK12" s="187">
        <v>120847.95</v>
      </c>
      <c r="DM12" s="187">
        <v>149756.09</v>
      </c>
      <c r="DN12" s="187">
        <v>6759.9</v>
      </c>
      <c r="DO12" s="187">
        <v>1602.14</v>
      </c>
      <c r="DP12" s="187">
        <v>129764.38</v>
      </c>
      <c r="DQ12" s="187">
        <v>0</v>
      </c>
      <c r="DR12" s="187">
        <v>0</v>
      </c>
      <c r="DS12" s="187">
        <v>0</v>
      </c>
      <c r="DT12" s="187">
        <v>0</v>
      </c>
      <c r="DU12" s="187">
        <v>0</v>
      </c>
      <c r="DV12" s="187">
        <v>0</v>
      </c>
      <c r="DW12" s="187">
        <v>0</v>
      </c>
      <c r="DX12" s="187">
        <v>0</v>
      </c>
      <c r="DY12" s="187">
        <v>0</v>
      </c>
      <c r="DZ12" s="187">
        <v>138126.42000000001</v>
      </c>
      <c r="EB12" s="187">
        <v>1242946.18</v>
      </c>
      <c r="EC12" s="187">
        <v>258974.36</v>
      </c>
      <c r="ED12" s="156"/>
      <c r="EE12" s="188">
        <v>5358912.93</v>
      </c>
      <c r="EF12" s="188">
        <v>0</v>
      </c>
      <c r="EG12" s="188">
        <v>0</v>
      </c>
      <c r="EH12" s="188">
        <v>0</v>
      </c>
      <c r="EI12" s="188">
        <v>0</v>
      </c>
      <c r="EJ12" s="188">
        <v>0</v>
      </c>
      <c r="EK12" s="188">
        <v>1114133.76</v>
      </c>
      <c r="EL12" s="188">
        <v>0</v>
      </c>
      <c r="EM12" s="188">
        <v>0</v>
      </c>
      <c r="EN12" s="188">
        <v>1114133.76</v>
      </c>
      <c r="EO12" s="188">
        <v>2329867.5099999998</v>
      </c>
      <c r="EP12" s="188">
        <v>0</v>
      </c>
      <c r="EQ12" s="188">
        <v>2329867.5099999998</v>
      </c>
      <c r="ER12" s="188">
        <v>731616.16</v>
      </c>
      <c r="ES12" s="188">
        <v>120847.95</v>
      </c>
      <c r="ET12" s="188">
        <v>4296465.38</v>
      </c>
      <c r="EV12" s="189">
        <v>668065.81000000006</v>
      </c>
      <c r="EW12" s="189">
        <v>188.78</v>
      </c>
      <c r="EX12" s="189">
        <v>17048.560000000001</v>
      </c>
      <c r="EY12" s="189">
        <v>0</v>
      </c>
      <c r="EZ12" s="189">
        <v>0</v>
      </c>
      <c r="FA12" s="189">
        <v>17237.34</v>
      </c>
      <c r="FB12" s="189">
        <v>147246.06</v>
      </c>
      <c r="FC12" s="189">
        <v>0</v>
      </c>
      <c r="FD12" s="189">
        <v>0</v>
      </c>
      <c r="FE12" s="189">
        <v>147246.06</v>
      </c>
      <c r="FF12" s="189">
        <v>271332.90999999997</v>
      </c>
      <c r="FG12" s="189">
        <v>0</v>
      </c>
      <c r="FH12" s="189">
        <v>271332.90999999997</v>
      </c>
      <c r="FI12" s="189">
        <v>117266.92</v>
      </c>
      <c r="FJ12" s="189">
        <v>138126.42000000001</v>
      </c>
      <c r="FK12" s="189">
        <v>691209.65</v>
      </c>
      <c r="FM12" s="189">
        <v>6026978.7400000002</v>
      </c>
      <c r="FN12" s="189">
        <v>188.78</v>
      </c>
      <c r="FO12" s="189">
        <v>17048.560000000001</v>
      </c>
      <c r="FP12" s="189">
        <v>0</v>
      </c>
      <c r="FQ12" s="189">
        <v>0</v>
      </c>
      <c r="FR12" s="189">
        <v>17237.34</v>
      </c>
      <c r="FS12" s="189">
        <v>1261379.82</v>
      </c>
      <c r="FT12" s="189">
        <v>0</v>
      </c>
      <c r="FU12" s="189">
        <v>0</v>
      </c>
      <c r="FV12" s="189">
        <v>1261379.82</v>
      </c>
      <c r="FW12" s="189">
        <v>2601200.42</v>
      </c>
      <c r="FX12" s="189">
        <v>0</v>
      </c>
      <c r="FY12" s="189">
        <v>2601200.42</v>
      </c>
      <c r="FZ12" s="189">
        <v>848883.08</v>
      </c>
      <c r="GA12" s="189">
        <v>258974.36</v>
      </c>
      <c r="GB12" s="189">
        <v>4987675.03</v>
      </c>
      <c r="GC12" s="157"/>
      <c r="GD12" s="132"/>
      <c r="GE12" s="113"/>
      <c r="GF12" s="113"/>
      <c r="GG12" s="113"/>
      <c r="GH12" s="161"/>
      <c r="GI12" s="132"/>
      <c r="GJ12" s="113"/>
      <c r="GK12" s="113"/>
      <c r="GL12" s="113"/>
      <c r="GM12" s="162"/>
      <c r="GO12" s="163"/>
      <c r="GP12" s="163"/>
    </row>
    <row r="13" spans="1:198" ht="4.5" customHeight="1" thickBot="1">
      <c r="A13" s="144"/>
      <c r="D13" s="113" t="s">
        <v>158</v>
      </c>
      <c r="E13" s="190"/>
      <c r="F13" s="140"/>
      <c r="G13" s="190"/>
      <c r="H13" s="140"/>
      <c r="I13" s="190"/>
      <c r="J13" s="140"/>
      <c r="K13" s="190"/>
      <c r="L13" s="132"/>
      <c r="M13" s="191"/>
      <c r="N13" s="126"/>
      <c r="O13" s="126"/>
      <c r="P13" s="126"/>
      <c r="Q13" s="126"/>
      <c r="R13" s="126"/>
      <c r="S13" s="126"/>
      <c r="T13" s="126"/>
      <c r="U13" s="126"/>
      <c r="V13" s="126"/>
      <c r="W13" s="126"/>
      <c r="X13" s="126"/>
      <c r="Y13" s="126"/>
      <c r="Z13" s="192"/>
      <c r="AA13" s="192"/>
      <c r="AB13" s="192"/>
      <c r="AC13" s="192"/>
      <c r="AD13" s="192"/>
      <c r="AE13" s="192"/>
      <c r="AF13" s="192"/>
      <c r="AG13" s="192"/>
      <c r="AH13" s="192"/>
      <c r="AI13" s="192"/>
      <c r="AJ13" s="192"/>
      <c r="AK13" s="192"/>
      <c r="AL13" s="192"/>
      <c r="AM13" s="126"/>
      <c r="AN13" s="126"/>
      <c r="AO13" s="150"/>
      <c r="AP13" s="193"/>
      <c r="AQ13" s="193"/>
      <c r="AR13" s="126"/>
      <c r="AS13" s="126"/>
      <c r="AT13" s="126"/>
      <c r="AU13" s="126"/>
      <c r="AV13" s="126"/>
      <c r="AW13" s="126"/>
      <c r="AX13" s="126"/>
      <c r="AY13" s="126"/>
      <c r="AZ13" s="126"/>
      <c r="BA13" s="126"/>
      <c r="BB13" s="126"/>
      <c r="BC13" s="126"/>
      <c r="BD13" s="126"/>
      <c r="BE13" s="126"/>
      <c r="BF13" s="126"/>
      <c r="BG13" s="126"/>
      <c r="BH13" s="126"/>
      <c r="BI13" s="126"/>
      <c r="BJ13" s="126"/>
      <c r="BK13" s="126"/>
      <c r="BL13" s="126"/>
      <c r="BM13" s="126"/>
      <c r="BN13" s="126"/>
      <c r="BO13" s="126"/>
      <c r="BP13" s="126"/>
      <c r="BQ13" s="126"/>
      <c r="BR13" s="126"/>
      <c r="BS13" s="152"/>
      <c r="BT13" s="193"/>
      <c r="BU13" s="193"/>
      <c r="BV13" s="126"/>
      <c r="BW13" s="126"/>
      <c r="BX13" s="126"/>
      <c r="BY13" s="126"/>
      <c r="BZ13" s="126"/>
      <c r="CA13" s="126"/>
      <c r="CB13" s="126"/>
      <c r="CC13" s="126"/>
      <c r="CD13" s="126"/>
      <c r="CE13" s="126"/>
      <c r="CF13" s="126"/>
      <c r="CG13" s="126"/>
      <c r="CH13" s="126"/>
      <c r="CI13" s="126"/>
      <c r="CJ13" s="126"/>
      <c r="CK13" s="126"/>
      <c r="CL13" s="126"/>
      <c r="CM13" s="126"/>
      <c r="CN13" s="126"/>
      <c r="CO13" s="126"/>
      <c r="CP13" s="126"/>
      <c r="CQ13" s="126"/>
      <c r="CR13" s="126"/>
      <c r="CS13" s="126"/>
      <c r="CT13" s="126"/>
      <c r="CU13" s="126"/>
      <c r="CV13" s="126"/>
      <c r="CW13" s="154"/>
      <c r="CX13" s="194"/>
      <c r="CY13" s="194"/>
      <c r="CZ13" s="194"/>
      <c r="DA13" s="194"/>
      <c r="DB13" s="194"/>
      <c r="DC13" s="194"/>
      <c r="DD13" s="194"/>
      <c r="DE13" s="194"/>
      <c r="DF13" s="194"/>
      <c r="DG13" s="194"/>
      <c r="DH13" s="194"/>
      <c r="DI13" s="194"/>
      <c r="DJ13" s="194"/>
      <c r="DK13" s="194"/>
      <c r="DL13" s="139"/>
      <c r="DM13" s="194"/>
      <c r="DN13" s="195"/>
      <c r="DO13" s="195"/>
      <c r="DP13" s="195"/>
      <c r="DQ13" s="195"/>
      <c r="DR13" s="195"/>
      <c r="DS13" s="195"/>
      <c r="DT13" s="195"/>
      <c r="DU13" s="195"/>
      <c r="DV13" s="195"/>
      <c r="DW13" s="195"/>
      <c r="DX13" s="195"/>
      <c r="DY13" s="195"/>
      <c r="DZ13" s="194"/>
      <c r="EA13" s="139"/>
      <c r="EB13" s="194"/>
      <c r="EC13" s="194"/>
      <c r="ED13" s="156"/>
      <c r="EE13" s="194"/>
      <c r="EF13" s="194"/>
      <c r="EG13" s="194"/>
      <c r="EH13" s="194"/>
      <c r="EI13" s="194"/>
      <c r="EJ13" s="194"/>
      <c r="EK13" s="194"/>
      <c r="EL13" s="194"/>
      <c r="EM13" s="194"/>
      <c r="EN13" s="194"/>
      <c r="EO13" s="194"/>
      <c r="EP13" s="194"/>
      <c r="EQ13" s="194"/>
      <c r="ER13" s="194"/>
      <c r="ES13" s="194"/>
      <c r="ET13" s="194"/>
      <c r="EU13" s="139"/>
      <c r="EV13" s="194"/>
      <c r="EW13" s="194"/>
      <c r="EX13" s="194"/>
      <c r="EY13" s="194"/>
      <c r="EZ13" s="194"/>
      <c r="FA13" s="194"/>
      <c r="FB13" s="194"/>
      <c r="FC13" s="194"/>
      <c r="FD13" s="194"/>
      <c r="FE13" s="194"/>
      <c r="FF13" s="194"/>
      <c r="FG13" s="194"/>
      <c r="FH13" s="194"/>
      <c r="FI13" s="194"/>
      <c r="FJ13" s="194"/>
      <c r="FK13" s="194"/>
      <c r="FL13" s="139"/>
      <c r="FM13" s="194"/>
      <c r="FN13" s="194"/>
      <c r="FO13" s="194"/>
      <c r="FP13" s="194"/>
      <c r="FQ13" s="194"/>
      <c r="FR13" s="194"/>
      <c r="FS13" s="194"/>
      <c r="FT13" s="194"/>
      <c r="FU13" s="194"/>
      <c r="FV13" s="194"/>
      <c r="FW13" s="194"/>
      <c r="FX13" s="194"/>
      <c r="FY13" s="194"/>
      <c r="FZ13" s="194"/>
      <c r="GA13" s="194"/>
      <c r="GB13" s="194"/>
      <c r="GC13" s="157"/>
      <c r="GD13" s="132"/>
      <c r="GE13" s="196"/>
      <c r="GF13" s="196"/>
      <c r="GG13" s="196"/>
      <c r="GH13" s="161"/>
      <c r="GI13" s="132"/>
      <c r="GJ13" s="196"/>
      <c r="GK13" s="196"/>
      <c r="GL13" s="196"/>
      <c r="GM13" s="162"/>
      <c r="GO13" s="163"/>
      <c r="GP13" s="163"/>
    </row>
    <row r="14" spans="1:198" ht="18" customHeight="1">
      <c r="A14" s="144"/>
      <c r="B14" s="672" t="s">
        <v>178</v>
      </c>
      <c r="C14" s="145" t="s">
        <v>21</v>
      </c>
      <c r="D14" s="113" t="s">
        <v>158</v>
      </c>
      <c r="E14" s="146">
        <v>0</v>
      </c>
      <c r="F14" s="140"/>
      <c r="G14" s="165">
        <v>1.0219527123237788</v>
      </c>
      <c r="H14" s="140"/>
      <c r="I14" s="146">
        <v>0.33468007493093449</v>
      </c>
      <c r="J14" s="140"/>
      <c r="K14" s="146">
        <v>0.54598855078405961</v>
      </c>
      <c r="L14" s="132"/>
      <c r="M14" s="197" t="s">
        <v>179</v>
      </c>
      <c r="N14" s="198">
        <v>0</v>
      </c>
      <c r="O14" s="198">
        <v>3</v>
      </c>
      <c r="P14" s="198">
        <v>0</v>
      </c>
      <c r="Q14" s="198">
        <v>0</v>
      </c>
      <c r="R14" s="198">
        <v>3</v>
      </c>
      <c r="S14" s="198">
        <v>1</v>
      </c>
      <c r="T14" s="198">
        <v>5</v>
      </c>
      <c r="U14" s="198">
        <v>1</v>
      </c>
      <c r="V14" s="198">
        <v>7</v>
      </c>
      <c r="W14" s="198">
        <v>5</v>
      </c>
      <c r="X14" s="198">
        <v>2</v>
      </c>
      <c r="Y14" s="198">
        <v>7</v>
      </c>
      <c r="Z14" s="199">
        <v>3</v>
      </c>
      <c r="AA14" s="199">
        <v>0</v>
      </c>
      <c r="AB14" s="199">
        <v>0</v>
      </c>
      <c r="AC14" s="199">
        <v>0</v>
      </c>
      <c r="AD14" s="199">
        <v>0</v>
      </c>
      <c r="AE14" s="199">
        <v>0</v>
      </c>
      <c r="AF14" s="199">
        <v>0</v>
      </c>
      <c r="AG14" s="199">
        <v>0</v>
      </c>
      <c r="AH14" s="199">
        <v>0</v>
      </c>
      <c r="AI14" s="199">
        <v>0</v>
      </c>
      <c r="AJ14" s="199">
        <v>0</v>
      </c>
      <c r="AK14" s="199">
        <v>0</v>
      </c>
      <c r="AL14" s="149">
        <v>0</v>
      </c>
      <c r="AM14" s="198">
        <v>0</v>
      </c>
      <c r="AN14" s="149">
        <v>20</v>
      </c>
      <c r="AO14" s="150"/>
      <c r="AP14" s="146">
        <v>0</v>
      </c>
      <c r="AQ14" s="146">
        <v>6.9009992640964102E-3</v>
      </c>
      <c r="AR14" s="198">
        <v>0</v>
      </c>
      <c r="AS14" s="198">
        <v>233500.94446603701</v>
      </c>
      <c r="AT14" s="198">
        <v>0</v>
      </c>
      <c r="AU14" s="198">
        <v>0</v>
      </c>
      <c r="AV14" s="198">
        <v>233500.94446603701</v>
      </c>
      <c r="AW14" s="198">
        <v>13142.640539737338</v>
      </c>
      <c r="AX14" s="198">
        <v>13142.640539737338</v>
      </c>
      <c r="AY14" s="198">
        <v>0</v>
      </c>
      <c r="AZ14" s="198">
        <v>26285.281079474677</v>
      </c>
      <c r="BA14" s="198">
        <v>326668.34834277339</v>
      </c>
      <c r="BB14" s="149">
        <v>0</v>
      </c>
      <c r="BC14" s="199">
        <v>326668.34834277339</v>
      </c>
      <c r="BD14" s="198">
        <v>0</v>
      </c>
      <c r="BE14" s="198">
        <v>0</v>
      </c>
      <c r="BF14" s="198">
        <v>0</v>
      </c>
      <c r="BG14" s="198">
        <v>0</v>
      </c>
      <c r="BH14" s="198">
        <v>0</v>
      </c>
      <c r="BI14" s="198">
        <v>0</v>
      </c>
      <c r="BJ14" s="198">
        <v>0</v>
      </c>
      <c r="BK14" s="198">
        <v>0</v>
      </c>
      <c r="BL14" s="198">
        <v>0</v>
      </c>
      <c r="BM14" s="198">
        <v>0</v>
      </c>
      <c r="BN14" s="198">
        <v>0</v>
      </c>
      <c r="BO14" s="198">
        <v>0</v>
      </c>
      <c r="BP14" s="198">
        <v>0</v>
      </c>
      <c r="BQ14" s="198">
        <v>0</v>
      </c>
      <c r="BR14" s="151">
        <v>586454.57388828509</v>
      </c>
      <c r="BS14" s="152"/>
      <c r="BT14" s="146">
        <v>0</v>
      </c>
      <c r="BU14" s="146">
        <v>7.2808245875365593E-3</v>
      </c>
      <c r="BV14" s="198">
        <v>0</v>
      </c>
      <c r="BW14" s="198">
        <v>233500.94446603701</v>
      </c>
      <c r="BX14" s="198">
        <v>0</v>
      </c>
      <c r="BY14" s="198">
        <v>0</v>
      </c>
      <c r="BZ14" s="198">
        <v>233500.94446603701</v>
      </c>
      <c r="CA14" s="198">
        <v>13142.640539737338</v>
      </c>
      <c r="CB14" s="198">
        <v>13142.640539737338</v>
      </c>
      <c r="CC14" s="198">
        <v>0</v>
      </c>
      <c r="CD14" s="198">
        <v>26285.281079474677</v>
      </c>
      <c r="CE14" s="198">
        <v>326668.34834277339</v>
      </c>
      <c r="CF14" s="198">
        <v>0</v>
      </c>
      <c r="CG14" s="198">
        <v>326668.34834277339</v>
      </c>
      <c r="CH14" s="198">
        <v>0</v>
      </c>
      <c r="CI14" s="198">
        <v>0</v>
      </c>
      <c r="CJ14" s="198">
        <v>0</v>
      </c>
      <c r="CK14" s="198">
        <v>0</v>
      </c>
      <c r="CL14" s="198">
        <v>0</v>
      </c>
      <c r="CM14" s="198">
        <v>0</v>
      </c>
      <c r="CN14" s="198">
        <v>0</v>
      </c>
      <c r="CO14" s="198">
        <v>0</v>
      </c>
      <c r="CP14" s="198">
        <v>0</v>
      </c>
      <c r="CQ14" s="198">
        <v>0</v>
      </c>
      <c r="CR14" s="198">
        <v>0</v>
      </c>
      <c r="CS14" s="198">
        <v>0</v>
      </c>
      <c r="CT14" s="198">
        <v>0</v>
      </c>
      <c r="CU14" s="198">
        <v>0</v>
      </c>
      <c r="CV14" s="151">
        <v>586454.57388828509</v>
      </c>
      <c r="CW14" s="154"/>
      <c r="CX14" s="155">
        <v>30000</v>
      </c>
      <c r="CY14" s="155">
        <v>0</v>
      </c>
      <c r="CZ14" s="155">
        <v>0</v>
      </c>
      <c r="DA14" s="155">
        <v>3750</v>
      </c>
      <c r="DB14" s="155">
        <v>0</v>
      </c>
      <c r="DC14" s="155">
        <v>0</v>
      </c>
      <c r="DD14" s="155">
        <v>0</v>
      </c>
      <c r="DE14" s="155">
        <v>0</v>
      </c>
      <c r="DF14" s="155">
        <v>0</v>
      </c>
      <c r="DG14" s="155">
        <v>0</v>
      </c>
      <c r="DH14" s="155">
        <v>0</v>
      </c>
      <c r="DI14" s="155">
        <v>0</v>
      </c>
      <c r="DJ14" s="155">
        <v>0</v>
      </c>
      <c r="DK14" s="155">
        <v>3750</v>
      </c>
      <c r="DL14" s="139"/>
      <c r="DM14" s="155">
        <v>46120.89</v>
      </c>
      <c r="DN14" s="155">
        <v>2440.85</v>
      </c>
      <c r="DO14" s="155">
        <v>0</v>
      </c>
      <c r="DP14" s="155">
        <v>71601.100000000006</v>
      </c>
      <c r="DQ14" s="155">
        <v>0</v>
      </c>
      <c r="DR14" s="155">
        <v>0</v>
      </c>
      <c r="DS14" s="155">
        <v>0</v>
      </c>
      <c r="DT14" s="155">
        <v>0</v>
      </c>
      <c r="DU14" s="155">
        <v>0</v>
      </c>
      <c r="DV14" s="155">
        <v>0</v>
      </c>
      <c r="DW14" s="155">
        <v>0</v>
      </c>
      <c r="DX14" s="155">
        <v>0</v>
      </c>
      <c r="DY14" s="155">
        <v>0</v>
      </c>
      <c r="DZ14" s="155">
        <v>74041.95</v>
      </c>
      <c r="EA14" s="139"/>
      <c r="EB14" s="155">
        <v>76120.89</v>
      </c>
      <c r="EC14" s="155">
        <v>77791.95</v>
      </c>
      <c r="ED14" s="156"/>
      <c r="EE14" s="155">
        <v>150000</v>
      </c>
      <c r="EF14" s="155">
        <v>0</v>
      </c>
      <c r="EG14" s="155">
        <v>0</v>
      </c>
      <c r="EH14" s="155">
        <v>0</v>
      </c>
      <c r="EI14" s="155">
        <v>0</v>
      </c>
      <c r="EJ14" s="155">
        <v>0</v>
      </c>
      <c r="EK14" s="155">
        <v>13767.5</v>
      </c>
      <c r="EL14" s="155">
        <v>0</v>
      </c>
      <c r="EM14" s="155">
        <v>0</v>
      </c>
      <c r="EN14" s="155">
        <v>13767.5</v>
      </c>
      <c r="EO14" s="155">
        <v>32098.85</v>
      </c>
      <c r="EP14" s="155">
        <v>0</v>
      </c>
      <c r="EQ14" s="155">
        <v>32098.85</v>
      </c>
      <c r="ER14" s="155">
        <v>17291.55</v>
      </c>
      <c r="ES14" s="155">
        <v>3750</v>
      </c>
      <c r="ET14" s="155">
        <v>66907.899999999994</v>
      </c>
      <c r="EU14" s="139"/>
      <c r="EV14" s="155">
        <v>192093.32</v>
      </c>
      <c r="EW14" s="155">
        <v>1417.94</v>
      </c>
      <c r="EX14" s="155">
        <v>2116.98</v>
      </c>
      <c r="EY14" s="155">
        <v>0</v>
      </c>
      <c r="EZ14" s="155">
        <v>0</v>
      </c>
      <c r="FA14" s="155">
        <v>3534.92</v>
      </c>
      <c r="FB14" s="155">
        <v>8437.1299999999992</v>
      </c>
      <c r="FC14" s="155">
        <v>0</v>
      </c>
      <c r="FD14" s="155">
        <v>0</v>
      </c>
      <c r="FE14" s="155">
        <v>8437.1299999999992</v>
      </c>
      <c r="FF14" s="155">
        <v>13829.02</v>
      </c>
      <c r="FG14" s="155">
        <v>0</v>
      </c>
      <c r="FH14" s="155">
        <v>13829.02</v>
      </c>
      <c r="FI14" s="155">
        <v>20028.12</v>
      </c>
      <c r="FJ14" s="155">
        <v>74041.95</v>
      </c>
      <c r="FK14" s="155">
        <v>119871.14</v>
      </c>
      <c r="FL14" s="139"/>
      <c r="FM14" s="155">
        <v>342093.32</v>
      </c>
      <c r="FN14" s="155">
        <v>1417.94</v>
      </c>
      <c r="FO14" s="155">
        <v>2116.98</v>
      </c>
      <c r="FP14" s="155">
        <v>0</v>
      </c>
      <c r="FQ14" s="155">
        <v>0</v>
      </c>
      <c r="FR14" s="155">
        <v>3534.92</v>
      </c>
      <c r="FS14" s="155">
        <v>22204.63</v>
      </c>
      <c r="FT14" s="155">
        <v>0</v>
      </c>
      <c r="FU14" s="155">
        <v>0</v>
      </c>
      <c r="FV14" s="155">
        <v>22204.63</v>
      </c>
      <c r="FW14" s="155">
        <v>45927.87</v>
      </c>
      <c r="FX14" s="155">
        <v>0</v>
      </c>
      <c r="FY14" s="155">
        <v>45927.87</v>
      </c>
      <c r="FZ14" s="155">
        <v>37319.67</v>
      </c>
      <c r="GA14" s="155">
        <v>77791.95</v>
      </c>
      <c r="GB14" s="155">
        <v>186779.04</v>
      </c>
      <c r="GC14" s="157"/>
      <c r="GD14" s="132"/>
      <c r="GE14" s="200"/>
      <c r="GF14" s="201"/>
      <c r="GG14" s="202"/>
      <c r="GH14" s="161"/>
      <c r="GI14" s="132"/>
      <c r="GJ14" s="200"/>
      <c r="GK14" s="201"/>
      <c r="GL14" s="202"/>
      <c r="GM14" s="162"/>
      <c r="GO14" s="163"/>
      <c r="GP14" s="163"/>
    </row>
    <row r="15" spans="1:198" ht="18" customHeight="1">
      <c r="A15" s="144"/>
      <c r="B15" s="673"/>
      <c r="C15" s="203" t="s">
        <v>22</v>
      </c>
      <c r="D15" s="113" t="s">
        <v>158</v>
      </c>
      <c r="E15" s="165">
        <v>4.0143889577582491E-2</v>
      </c>
      <c r="F15" s="140"/>
      <c r="G15" s="165">
        <v>0.16767739283976851</v>
      </c>
      <c r="H15" s="140"/>
      <c r="I15" s="165">
        <v>0.59043573199310884</v>
      </c>
      <c r="J15" s="140"/>
      <c r="K15" s="165">
        <v>0.429334096296207</v>
      </c>
      <c r="L15" s="132"/>
      <c r="M15" s="204" t="s">
        <v>174</v>
      </c>
      <c r="N15" s="205">
        <v>7</v>
      </c>
      <c r="O15" s="205">
        <v>46</v>
      </c>
      <c r="P15" s="205">
        <v>5</v>
      </c>
      <c r="Q15" s="205">
        <v>1</v>
      </c>
      <c r="R15" s="205">
        <v>59</v>
      </c>
      <c r="S15" s="205">
        <v>167</v>
      </c>
      <c r="T15" s="205">
        <v>112</v>
      </c>
      <c r="U15" s="205">
        <v>28</v>
      </c>
      <c r="V15" s="205">
        <v>307</v>
      </c>
      <c r="W15" s="205">
        <v>158</v>
      </c>
      <c r="X15" s="205">
        <v>121</v>
      </c>
      <c r="Y15" s="205">
        <v>279</v>
      </c>
      <c r="Z15" s="206">
        <v>159</v>
      </c>
      <c r="AA15" s="175">
        <v>2</v>
      </c>
      <c r="AB15" s="175">
        <v>0</v>
      </c>
      <c r="AC15" s="175">
        <v>1</v>
      </c>
      <c r="AD15" s="175">
        <v>0</v>
      </c>
      <c r="AE15" s="175">
        <v>0</v>
      </c>
      <c r="AF15" s="175">
        <v>0</v>
      </c>
      <c r="AG15" s="175">
        <v>0</v>
      </c>
      <c r="AH15" s="175">
        <v>0</v>
      </c>
      <c r="AI15" s="175">
        <v>0</v>
      </c>
      <c r="AJ15" s="175">
        <v>0</v>
      </c>
      <c r="AK15" s="175">
        <v>0</v>
      </c>
      <c r="AL15" s="168">
        <v>0</v>
      </c>
      <c r="AM15" s="205">
        <v>3</v>
      </c>
      <c r="AN15" s="168">
        <v>807</v>
      </c>
      <c r="AO15" s="150"/>
      <c r="AP15" s="165">
        <v>0.32856386369111573</v>
      </c>
      <c r="AQ15" s="165">
        <v>0.38669438785914223</v>
      </c>
      <c r="AR15" s="205">
        <v>61249.824138564552</v>
      </c>
      <c r="AS15" s="205">
        <v>994636.91457544698</v>
      </c>
      <c r="AT15" s="205">
        <v>-32921.636610801113</v>
      </c>
      <c r="AU15" s="205">
        <v>-42862.343209542632</v>
      </c>
      <c r="AV15" s="205">
        <v>980102.75889366784</v>
      </c>
      <c r="AW15" s="205">
        <v>4382289.3872844968</v>
      </c>
      <c r="AX15" s="205">
        <v>4132807.8375088358</v>
      </c>
      <c r="AY15" s="205">
        <v>66506.714970026806</v>
      </c>
      <c r="AZ15" s="205">
        <v>8581603.9397633597</v>
      </c>
      <c r="BA15" s="205">
        <v>10695648.948750284</v>
      </c>
      <c r="BB15" s="167">
        <v>2484653.9653065009</v>
      </c>
      <c r="BC15" s="206">
        <v>13180302.914056785</v>
      </c>
      <c r="BD15" s="205">
        <v>9656485.0630050898</v>
      </c>
      <c r="BE15" s="205">
        <v>442960.29961237824</v>
      </c>
      <c r="BF15" s="205">
        <v>0</v>
      </c>
      <c r="BG15" s="205">
        <v>20263.129288454664</v>
      </c>
      <c r="BH15" s="205">
        <v>0</v>
      </c>
      <c r="BI15" s="205">
        <v>0</v>
      </c>
      <c r="BJ15" s="205">
        <v>0</v>
      </c>
      <c r="BK15" s="205">
        <v>0</v>
      </c>
      <c r="BL15" s="205">
        <v>0</v>
      </c>
      <c r="BM15" s="205">
        <v>0</v>
      </c>
      <c r="BN15" s="205">
        <v>0</v>
      </c>
      <c r="BO15" s="205">
        <v>0</v>
      </c>
      <c r="BP15" s="205">
        <v>0</v>
      </c>
      <c r="BQ15" s="205">
        <v>463223.42890083289</v>
      </c>
      <c r="BR15" s="169">
        <v>32861718.104619738</v>
      </c>
      <c r="BS15" s="152"/>
      <c r="BT15" s="165">
        <v>0.33951186122642957</v>
      </c>
      <c r="BU15" s="165">
        <v>0.41148517610437968</v>
      </c>
      <c r="BV15" s="205">
        <v>61249.824138564552</v>
      </c>
      <c r="BW15" s="205">
        <v>986489.50367286103</v>
      </c>
      <c r="BX15" s="205">
        <v>-24638.02556876255</v>
      </c>
      <c r="BY15" s="205">
        <v>-42649.244783112212</v>
      </c>
      <c r="BZ15" s="205">
        <v>980452.05745955079</v>
      </c>
      <c r="CA15" s="205">
        <v>4258689.113428589</v>
      </c>
      <c r="CB15" s="205">
        <v>4589075.3416365543</v>
      </c>
      <c r="CC15" s="205">
        <v>66177.832338614273</v>
      </c>
      <c r="CD15" s="205">
        <v>8913942.2874037568</v>
      </c>
      <c r="CE15" s="205">
        <v>10705517.736844718</v>
      </c>
      <c r="CF15" s="167">
        <v>2472367.0927008116</v>
      </c>
      <c r="CG15" s="206">
        <v>13177884.82954553</v>
      </c>
      <c r="CH15" s="205">
        <v>9608732.7387601212</v>
      </c>
      <c r="CI15" s="205">
        <v>442960.29961237824</v>
      </c>
      <c r="CJ15" s="205">
        <v>0</v>
      </c>
      <c r="CK15" s="205">
        <v>20263.129288454664</v>
      </c>
      <c r="CL15" s="205">
        <v>0</v>
      </c>
      <c r="CM15" s="205">
        <v>0</v>
      </c>
      <c r="CN15" s="205">
        <v>0</v>
      </c>
      <c r="CO15" s="205">
        <v>0</v>
      </c>
      <c r="CP15" s="205">
        <v>0</v>
      </c>
      <c r="CQ15" s="205">
        <v>0</v>
      </c>
      <c r="CR15" s="205">
        <v>0</v>
      </c>
      <c r="CS15" s="205">
        <v>0</v>
      </c>
      <c r="CT15" s="205">
        <v>0</v>
      </c>
      <c r="CU15" s="205">
        <v>463223.42890083289</v>
      </c>
      <c r="CV15" s="169">
        <v>33144235.34206979</v>
      </c>
      <c r="CW15" s="154"/>
      <c r="CX15" s="171">
        <v>1744467.02</v>
      </c>
      <c r="CY15" s="171">
        <v>8784.33</v>
      </c>
      <c r="CZ15" s="171">
        <v>44563.8</v>
      </c>
      <c r="DA15" s="171">
        <v>288680.78000000003</v>
      </c>
      <c r="DB15" s="171">
        <v>0</v>
      </c>
      <c r="DC15" s="171">
        <v>0</v>
      </c>
      <c r="DD15" s="171">
        <v>0</v>
      </c>
      <c r="DE15" s="171">
        <v>0</v>
      </c>
      <c r="DF15" s="171">
        <v>0</v>
      </c>
      <c r="DG15" s="171">
        <v>0</v>
      </c>
      <c r="DH15" s="171">
        <v>0</v>
      </c>
      <c r="DI15" s="171">
        <v>0</v>
      </c>
      <c r="DJ15" s="171">
        <v>0</v>
      </c>
      <c r="DK15" s="171">
        <v>342028.91</v>
      </c>
      <c r="DL15" s="139"/>
      <c r="DM15" s="171">
        <v>1269545.79</v>
      </c>
      <c r="DN15" s="171">
        <v>15996.03</v>
      </c>
      <c r="DO15" s="171">
        <v>0</v>
      </c>
      <c r="DP15" s="171">
        <v>147356.87</v>
      </c>
      <c r="DQ15" s="171">
        <v>0</v>
      </c>
      <c r="DR15" s="171">
        <v>0</v>
      </c>
      <c r="DS15" s="171">
        <v>0</v>
      </c>
      <c r="DT15" s="171">
        <v>0</v>
      </c>
      <c r="DU15" s="171">
        <v>0</v>
      </c>
      <c r="DV15" s="171">
        <v>0</v>
      </c>
      <c r="DW15" s="171">
        <v>0</v>
      </c>
      <c r="DX15" s="171">
        <v>0</v>
      </c>
      <c r="DY15" s="171">
        <v>0</v>
      </c>
      <c r="DZ15" s="171">
        <v>163352.9</v>
      </c>
      <c r="EA15" s="139"/>
      <c r="EB15" s="171">
        <v>3014012.81</v>
      </c>
      <c r="EC15" s="171">
        <v>505381.81</v>
      </c>
      <c r="ED15" s="156"/>
      <c r="EE15" s="171">
        <v>8467450.2200000007</v>
      </c>
      <c r="EF15" s="171">
        <v>18831</v>
      </c>
      <c r="EG15" s="171">
        <v>0</v>
      </c>
      <c r="EH15" s="171">
        <v>0</v>
      </c>
      <c r="EI15" s="171">
        <v>0</v>
      </c>
      <c r="EJ15" s="171">
        <v>18831</v>
      </c>
      <c r="EK15" s="171">
        <v>775075.49</v>
      </c>
      <c r="EL15" s="171">
        <v>0</v>
      </c>
      <c r="EM15" s="171">
        <v>0</v>
      </c>
      <c r="EN15" s="171">
        <v>775075.49</v>
      </c>
      <c r="EO15" s="171">
        <v>1551760.76</v>
      </c>
      <c r="EP15" s="171">
        <v>0</v>
      </c>
      <c r="EQ15" s="171">
        <v>1551760.76</v>
      </c>
      <c r="ER15" s="171">
        <v>1812414.23</v>
      </c>
      <c r="ES15" s="171">
        <v>342028.91</v>
      </c>
      <c r="ET15" s="171">
        <v>4500110.3899999997</v>
      </c>
      <c r="EU15" s="139"/>
      <c r="EV15" s="171">
        <v>5146056.5599999996</v>
      </c>
      <c r="EW15" s="171">
        <v>77185.22</v>
      </c>
      <c r="EX15" s="171">
        <v>92893.11</v>
      </c>
      <c r="EY15" s="171">
        <v>0</v>
      </c>
      <c r="EZ15" s="171">
        <v>0</v>
      </c>
      <c r="FA15" s="171">
        <v>170078.33</v>
      </c>
      <c r="FB15" s="171">
        <v>303685.56</v>
      </c>
      <c r="FC15" s="171">
        <v>0</v>
      </c>
      <c r="FD15" s="171">
        <v>0</v>
      </c>
      <c r="FE15" s="171">
        <v>303685.56</v>
      </c>
      <c r="FF15" s="171">
        <v>421052.48</v>
      </c>
      <c r="FG15" s="171">
        <v>0</v>
      </c>
      <c r="FH15" s="171">
        <v>421052.48</v>
      </c>
      <c r="FI15" s="171">
        <v>286459.46999999997</v>
      </c>
      <c r="FJ15" s="171">
        <v>163352.9</v>
      </c>
      <c r="FK15" s="171">
        <v>1344628.74</v>
      </c>
      <c r="FL15" s="139"/>
      <c r="FM15" s="171">
        <v>13613498.619999999</v>
      </c>
      <c r="FN15" s="171">
        <v>96016.22</v>
      </c>
      <c r="FO15" s="171">
        <v>92893.11</v>
      </c>
      <c r="FP15" s="171">
        <v>0</v>
      </c>
      <c r="FQ15" s="171">
        <v>0</v>
      </c>
      <c r="FR15" s="171">
        <v>188909.33</v>
      </c>
      <c r="FS15" s="171">
        <v>1078761.05</v>
      </c>
      <c r="FT15" s="171">
        <v>0</v>
      </c>
      <c r="FU15" s="171">
        <v>0</v>
      </c>
      <c r="FV15" s="171">
        <v>1078761.05</v>
      </c>
      <c r="FW15" s="171">
        <v>1972813.24</v>
      </c>
      <c r="FX15" s="171">
        <v>0</v>
      </c>
      <c r="FY15" s="171">
        <v>1972813.24</v>
      </c>
      <c r="FZ15" s="171">
        <v>2098873.7000000002</v>
      </c>
      <c r="GA15" s="171">
        <v>505381.81</v>
      </c>
      <c r="GB15" s="171">
        <v>5844739.1299999999</v>
      </c>
      <c r="GC15" s="157"/>
      <c r="GD15" s="132"/>
      <c r="GE15" s="207"/>
      <c r="GF15" s="208"/>
      <c r="GG15" s="209"/>
      <c r="GH15" s="161"/>
      <c r="GI15" s="132"/>
      <c r="GJ15" s="207"/>
      <c r="GK15" s="208"/>
      <c r="GL15" s="209"/>
      <c r="GM15" s="162"/>
      <c r="GO15" s="163"/>
      <c r="GP15" s="163"/>
    </row>
    <row r="16" spans="1:198" ht="18" customHeight="1">
      <c r="A16" s="144"/>
      <c r="B16" s="673"/>
      <c r="C16" s="203" t="s">
        <v>30</v>
      </c>
      <c r="D16" s="113" t="s">
        <v>158</v>
      </c>
      <c r="E16" s="165"/>
      <c r="F16" s="140"/>
      <c r="G16" s="165"/>
      <c r="H16" s="140"/>
      <c r="I16" s="165"/>
      <c r="J16" s="140"/>
      <c r="K16" s="165"/>
      <c r="L16" s="132"/>
      <c r="M16" s="204" t="s">
        <v>174</v>
      </c>
      <c r="N16" s="205">
        <v>0</v>
      </c>
      <c r="O16" s="205">
        <v>0</v>
      </c>
      <c r="P16" s="205">
        <v>0</v>
      </c>
      <c r="Q16" s="205">
        <v>0</v>
      </c>
      <c r="R16" s="205">
        <v>0</v>
      </c>
      <c r="S16" s="205">
        <v>0</v>
      </c>
      <c r="T16" s="205">
        <v>0</v>
      </c>
      <c r="U16" s="205">
        <v>0</v>
      </c>
      <c r="V16" s="205">
        <v>0</v>
      </c>
      <c r="W16" s="205">
        <v>0</v>
      </c>
      <c r="X16" s="205">
        <v>0</v>
      </c>
      <c r="Y16" s="205">
        <v>0</v>
      </c>
      <c r="Z16" s="206">
        <v>0</v>
      </c>
      <c r="AA16" s="175">
        <v>0</v>
      </c>
      <c r="AB16" s="175">
        <v>0</v>
      </c>
      <c r="AC16" s="175">
        <v>0</v>
      </c>
      <c r="AD16" s="175">
        <v>0</v>
      </c>
      <c r="AE16" s="175">
        <v>0</v>
      </c>
      <c r="AF16" s="175">
        <v>0</v>
      </c>
      <c r="AG16" s="175">
        <v>0</v>
      </c>
      <c r="AH16" s="175">
        <v>0</v>
      </c>
      <c r="AI16" s="175">
        <v>0</v>
      </c>
      <c r="AJ16" s="175">
        <v>0</v>
      </c>
      <c r="AK16" s="175">
        <v>0</v>
      </c>
      <c r="AL16" s="168">
        <v>0</v>
      </c>
      <c r="AM16" s="205">
        <v>0</v>
      </c>
      <c r="AN16" s="168">
        <v>0</v>
      </c>
      <c r="AO16" s="150"/>
      <c r="AP16" s="165">
        <v>0</v>
      </c>
      <c r="AQ16" s="165">
        <v>0</v>
      </c>
      <c r="AR16" s="205">
        <v>0</v>
      </c>
      <c r="AS16" s="205">
        <v>0</v>
      </c>
      <c r="AT16" s="205">
        <v>0</v>
      </c>
      <c r="AU16" s="205">
        <v>0</v>
      </c>
      <c r="AV16" s="205">
        <v>0</v>
      </c>
      <c r="AW16" s="205">
        <v>0</v>
      </c>
      <c r="AX16" s="205">
        <v>0</v>
      </c>
      <c r="AY16" s="205">
        <v>0</v>
      </c>
      <c r="AZ16" s="205">
        <v>0</v>
      </c>
      <c r="BA16" s="205">
        <v>0</v>
      </c>
      <c r="BB16" s="167">
        <v>0</v>
      </c>
      <c r="BC16" s="206">
        <v>0</v>
      </c>
      <c r="BD16" s="205">
        <v>0</v>
      </c>
      <c r="BE16" s="205">
        <v>0</v>
      </c>
      <c r="BF16" s="205">
        <v>0</v>
      </c>
      <c r="BG16" s="205">
        <v>0</v>
      </c>
      <c r="BH16" s="205">
        <v>0</v>
      </c>
      <c r="BI16" s="205">
        <v>0</v>
      </c>
      <c r="BJ16" s="205">
        <v>0</v>
      </c>
      <c r="BK16" s="205">
        <v>0</v>
      </c>
      <c r="BL16" s="205">
        <v>0</v>
      </c>
      <c r="BM16" s="205">
        <v>0</v>
      </c>
      <c r="BN16" s="205">
        <v>0</v>
      </c>
      <c r="BO16" s="205">
        <v>0</v>
      </c>
      <c r="BP16" s="205">
        <v>0</v>
      </c>
      <c r="BQ16" s="205">
        <v>0</v>
      </c>
      <c r="BR16" s="169">
        <v>0</v>
      </c>
      <c r="BS16" s="152"/>
      <c r="BT16" s="165">
        <v>0</v>
      </c>
      <c r="BU16" s="165">
        <v>0</v>
      </c>
      <c r="BV16" s="205">
        <v>0</v>
      </c>
      <c r="BW16" s="205">
        <v>0</v>
      </c>
      <c r="BX16" s="205">
        <v>0</v>
      </c>
      <c r="BY16" s="205">
        <v>0</v>
      </c>
      <c r="BZ16" s="205">
        <v>0</v>
      </c>
      <c r="CA16" s="205">
        <v>0</v>
      </c>
      <c r="CB16" s="205">
        <v>0</v>
      </c>
      <c r="CC16" s="205">
        <v>0</v>
      </c>
      <c r="CD16" s="205">
        <v>0</v>
      </c>
      <c r="CE16" s="205">
        <v>0</v>
      </c>
      <c r="CF16" s="167">
        <v>0</v>
      </c>
      <c r="CG16" s="206">
        <v>0</v>
      </c>
      <c r="CH16" s="205">
        <v>0</v>
      </c>
      <c r="CI16" s="205">
        <v>0</v>
      </c>
      <c r="CJ16" s="205">
        <v>0</v>
      </c>
      <c r="CK16" s="205">
        <v>0</v>
      </c>
      <c r="CL16" s="205">
        <v>0</v>
      </c>
      <c r="CM16" s="205">
        <v>0</v>
      </c>
      <c r="CN16" s="205">
        <v>0</v>
      </c>
      <c r="CO16" s="205">
        <v>0</v>
      </c>
      <c r="CP16" s="205">
        <v>0</v>
      </c>
      <c r="CQ16" s="205">
        <v>0</v>
      </c>
      <c r="CR16" s="205">
        <v>0</v>
      </c>
      <c r="CS16" s="205">
        <v>0</v>
      </c>
      <c r="CT16" s="205">
        <v>0</v>
      </c>
      <c r="CU16" s="205">
        <v>0</v>
      </c>
      <c r="CV16" s="169">
        <v>0</v>
      </c>
      <c r="CW16" s="154"/>
      <c r="CX16" s="171">
        <v>0</v>
      </c>
      <c r="CY16" s="171">
        <v>0</v>
      </c>
      <c r="CZ16" s="171">
        <v>0</v>
      </c>
      <c r="DA16" s="171">
        <v>0</v>
      </c>
      <c r="DB16" s="171">
        <v>0</v>
      </c>
      <c r="DC16" s="171">
        <v>0</v>
      </c>
      <c r="DD16" s="171">
        <v>0</v>
      </c>
      <c r="DE16" s="171">
        <v>0</v>
      </c>
      <c r="DF16" s="171">
        <v>0</v>
      </c>
      <c r="DG16" s="171">
        <v>0</v>
      </c>
      <c r="DH16" s="171">
        <v>0</v>
      </c>
      <c r="DI16" s="171">
        <v>0</v>
      </c>
      <c r="DJ16" s="171">
        <v>0</v>
      </c>
      <c r="DK16" s="171">
        <v>0</v>
      </c>
      <c r="DL16" s="139"/>
      <c r="DM16" s="171">
        <v>0</v>
      </c>
      <c r="DN16" s="171">
        <v>0</v>
      </c>
      <c r="DO16" s="171">
        <v>0</v>
      </c>
      <c r="DP16" s="171">
        <v>0</v>
      </c>
      <c r="DQ16" s="171">
        <v>0</v>
      </c>
      <c r="DR16" s="171">
        <v>0</v>
      </c>
      <c r="DS16" s="171">
        <v>0</v>
      </c>
      <c r="DT16" s="171">
        <v>0</v>
      </c>
      <c r="DU16" s="171">
        <v>0</v>
      </c>
      <c r="DV16" s="171">
        <v>0</v>
      </c>
      <c r="DW16" s="171">
        <v>0</v>
      </c>
      <c r="DX16" s="171">
        <v>0</v>
      </c>
      <c r="DY16" s="171">
        <v>0</v>
      </c>
      <c r="DZ16" s="171">
        <v>0</v>
      </c>
      <c r="EA16" s="139"/>
      <c r="EB16" s="171">
        <v>0</v>
      </c>
      <c r="EC16" s="171">
        <v>0</v>
      </c>
      <c r="ED16" s="156"/>
      <c r="EE16" s="171">
        <v>0</v>
      </c>
      <c r="EF16" s="171">
        <v>0</v>
      </c>
      <c r="EG16" s="171">
        <v>0</v>
      </c>
      <c r="EH16" s="171">
        <v>0</v>
      </c>
      <c r="EI16" s="171">
        <v>0</v>
      </c>
      <c r="EJ16" s="171">
        <v>0</v>
      </c>
      <c r="EK16" s="171">
        <v>0</v>
      </c>
      <c r="EL16" s="171">
        <v>0</v>
      </c>
      <c r="EM16" s="171">
        <v>0</v>
      </c>
      <c r="EN16" s="171">
        <v>0</v>
      </c>
      <c r="EO16" s="171">
        <v>0</v>
      </c>
      <c r="EP16" s="171">
        <v>0</v>
      </c>
      <c r="EQ16" s="171">
        <v>0</v>
      </c>
      <c r="ER16" s="171">
        <v>0</v>
      </c>
      <c r="ES16" s="171">
        <v>0</v>
      </c>
      <c r="ET16" s="171">
        <v>0</v>
      </c>
      <c r="EU16" s="139"/>
      <c r="EV16" s="171">
        <v>0</v>
      </c>
      <c r="EW16" s="171">
        <v>0</v>
      </c>
      <c r="EX16" s="171">
        <v>0</v>
      </c>
      <c r="EY16" s="171">
        <v>0</v>
      </c>
      <c r="EZ16" s="171">
        <v>0</v>
      </c>
      <c r="FA16" s="171">
        <v>0</v>
      </c>
      <c r="FB16" s="171">
        <v>0</v>
      </c>
      <c r="FC16" s="171">
        <v>0</v>
      </c>
      <c r="FD16" s="171">
        <v>0</v>
      </c>
      <c r="FE16" s="171">
        <v>0</v>
      </c>
      <c r="FF16" s="171">
        <v>0</v>
      </c>
      <c r="FG16" s="171">
        <v>0</v>
      </c>
      <c r="FH16" s="171">
        <v>0</v>
      </c>
      <c r="FI16" s="171">
        <v>0</v>
      </c>
      <c r="FJ16" s="171">
        <v>0</v>
      </c>
      <c r="FK16" s="171">
        <v>0</v>
      </c>
      <c r="FL16" s="139"/>
      <c r="FM16" s="171">
        <v>0</v>
      </c>
      <c r="FN16" s="171">
        <v>0</v>
      </c>
      <c r="FO16" s="171">
        <v>0</v>
      </c>
      <c r="FP16" s="171">
        <v>0</v>
      </c>
      <c r="FQ16" s="171">
        <v>0</v>
      </c>
      <c r="FR16" s="171">
        <v>0</v>
      </c>
      <c r="FS16" s="171">
        <v>0</v>
      </c>
      <c r="FT16" s="171">
        <v>0</v>
      </c>
      <c r="FU16" s="171">
        <v>0</v>
      </c>
      <c r="FV16" s="171">
        <v>0</v>
      </c>
      <c r="FW16" s="171">
        <v>0</v>
      </c>
      <c r="FX16" s="171">
        <v>0</v>
      </c>
      <c r="FY16" s="171">
        <v>0</v>
      </c>
      <c r="FZ16" s="171">
        <v>0</v>
      </c>
      <c r="GA16" s="171">
        <v>0</v>
      </c>
      <c r="GB16" s="171">
        <v>0</v>
      </c>
      <c r="GC16" s="157"/>
      <c r="GD16" s="132"/>
      <c r="GE16" s="207"/>
      <c r="GF16" s="208"/>
      <c r="GG16" s="209"/>
      <c r="GH16" s="161"/>
      <c r="GI16" s="132"/>
      <c r="GJ16" s="207"/>
      <c r="GK16" s="208"/>
      <c r="GL16" s="209"/>
      <c r="GM16" s="162"/>
      <c r="GO16" s="163"/>
      <c r="GP16" s="163"/>
    </row>
    <row r="17" spans="1:198" ht="18" customHeight="1">
      <c r="A17" s="144"/>
      <c r="B17" s="673"/>
      <c r="C17" s="203" t="s">
        <v>69</v>
      </c>
      <c r="D17" s="113" t="s">
        <v>158</v>
      </c>
      <c r="E17" s="165"/>
      <c r="F17" s="140"/>
      <c r="G17" s="165"/>
      <c r="H17" s="140"/>
      <c r="I17" s="165"/>
      <c r="J17" s="140"/>
      <c r="K17" s="165"/>
      <c r="L17" s="132"/>
      <c r="M17" s="204" t="s">
        <v>174</v>
      </c>
      <c r="N17" s="205">
        <v>0</v>
      </c>
      <c r="O17" s="205">
        <v>0</v>
      </c>
      <c r="P17" s="205">
        <v>0</v>
      </c>
      <c r="Q17" s="205">
        <v>0</v>
      </c>
      <c r="R17" s="205">
        <v>0</v>
      </c>
      <c r="S17" s="205">
        <v>0</v>
      </c>
      <c r="T17" s="205">
        <v>0</v>
      </c>
      <c r="U17" s="205">
        <v>0</v>
      </c>
      <c r="V17" s="205">
        <v>0</v>
      </c>
      <c r="W17" s="205">
        <v>0</v>
      </c>
      <c r="X17" s="205">
        <v>0</v>
      </c>
      <c r="Y17" s="205">
        <v>0</v>
      </c>
      <c r="Z17" s="206">
        <v>0</v>
      </c>
      <c r="AA17" s="175">
        <v>0</v>
      </c>
      <c r="AB17" s="175">
        <v>0</v>
      </c>
      <c r="AC17" s="175">
        <v>0</v>
      </c>
      <c r="AD17" s="175">
        <v>0</v>
      </c>
      <c r="AE17" s="175">
        <v>0</v>
      </c>
      <c r="AF17" s="175">
        <v>0</v>
      </c>
      <c r="AG17" s="175">
        <v>0</v>
      </c>
      <c r="AH17" s="175">
        <v>0</v>
      </c>
      <c r="AI17" s="175">
        <v>0</v>
      </c>
      <c r="AJ17" s="175">
        <v>0</v>
      </c>
      <c r="AK17" s="175">
        <v>0</v>
      </c>
      <c r="AL17" s="168">
        <v>0</v>
      </c>
      <c r="AM17" s="205">
        <v>0</v>
      </c>
      <c r="AN17" s="168">
        <v>0</v>
      </c>
      <c r="AO17" s="150"/>
      <c r="AP17" s="165">
        <v>0</v>
      </c>
      <c r="AQ17" s="165">
        <v>0</v>
      </c>
      <c r="AR17" s="205">
        <v>0</v>
      </c>
      <c r="AS17" s="205">
        <v>0</v>
      </c>
      <c r="AT17" s="205">
        <v>0</v>
      </c>
      <c r="AU17" s="205">
        <v>0</v>
      </c>
      <c r="AV17" s="205">
        <v>0</v>
      </c>
      <c r="AW17" s="205">
        <v>0</v>
      </c>
      <c r="AX17" s="205">
        <v>0</v>
      </c>
      <c r="AY17" s="205">
        <v>0</v>
      </c>
      <c r="AZ17" s="205">
        <v>0</v>
      </c>
      <c r="BA17" s="205">
        <v>0</v>
      </c>
      <c r="BB17" s="167">
        <v>0</v>
      </c>
      <c r="BC17" s="206">
        <v>0</v>
      </c>
      <c r="BD17" s="205">
        <v>0</v>
      </c>
      <c r="BE17" s="205">
        <v>0</v>
      </c>
      <c r="BF17" s="205">
        <v>0</v>
      </c>
      <c r="BG17" s="205">
        <v>0</v>
      </c>
      <c r="BH17" s="205">
        <v>0</v>
      </c>
      <c r="BI17" s="205">
        <v>0</v>
      </c>
      <c r="BJ17" s="205">
        <v>0</v>
      </c>
      <c r="BK17" s="205">
        <v>0</v>
      </c>
      <c r="BL17" s="205">
        <v>0</v>
      </c>
      <c r="BM17" s="205">
        <v>0</v>
      </c>
      <c r="BN17" s="205">
        <v>0</v>
      </c>
      <c r="BO17" s="205">
        <v>0</v>
      </c>
      <c r="BP17" s="205">
        <v>0</v>
      </c>
      <c r="BQ17" s="205">
        <v>0</v>
      </c>
      <c r="BR17" s="169">
        <v>0</v>
      </c>
      <c r="BS17" s="152"/>
      <c r="BT17" s="165">
        <v>0</v>
      </c>
      <c r="BU17" s="165">
        <v>0</v>
      </c>
      <c r="BV17" s="205">
        <v>0</v>
      </c>
      <c r="BW17" s="205">
        <v>0</v>
      </c>
      <c r="BX17" s="205">
        <v>0</v>
      </c>
      <c r="BY17" s="205">
        <v>0</v>
      </c>
      <c r="BZ17" s="205">
        <v>0</v>
      </c>
      <c r="CA17" s="205">
        <v>0</v>
      </c>
      <c r="CB17" s="205">
        <v>0</v>
      </c>
      <c r="CC17" s="205">
        <v>0</v>
      </c>
      <c r="CD17" s="205">
        <v>0</v>
      </c>
      <c r="CE17" s="205">
        <v>0</v>
      </c>
      <c r="CF17" s="167">
        <v>0</v>
      </c>
      <c r="CG17" s="206">
        <v>0</v>
      </c>
      <c r="CH17" s="205">
        <v>0</v>
      </c>
      <c r="CI17" s="205">
        <v>0</v>
      </c>
      <c r="CJ17" s="205">
        <v>0</v>
      </c>
      <c r="CK17" s="205">
        <v>0</v>
      </c>
      <c r="CL17" s="205">
        <v>0</v>
      </c>
      <c r="CM17" s="205">
        <v>0</v>
      </c>
      <c r="CN17" s="205">
        <v>0</v>
      </c>
      <c r="CO17" s="205">
        <v>0</v>
      </c>
      <c r="CP17" s="205">
        <v>0</v>
      </c>
      <c r="CQ17" s="205">
        <v>0</v>
      </c>
      <c r="CR17" s="205">
        <v>0</v>
      </c>
      <c r="CS17" s="205">
        <v>0</v>
      </c>
      <c r="CT17" s="205">
        <v>0</v>
      </c>
      <c r="CU17" s="205">
        <v>0</v>
      </c>
      <c r="CV17" s="169">
        <v>0</v>
      </c>
      <c r="CW17" s="154"/>
      <c r="CX17" s="171">
        <v>0</v>
      </c>
      <c r="CY17" s="171">
        <v>0</v>
      </c>
      <c r="CZ17" s="171">
        <v>0</v>
      </c>
      <c r="DA17" s="171">
        <v>0</v>
      </c>
      <c r="DB17" s="171">
        <v>0</v>
      </c>
      <c r="DC17" s="171">
        <v>0</v>
      </c>
      <c r="DD17" s="171">
        <v>0</v>
      </c>
      <c r="DE17" s="171">
        <v>0</v>
      </c>
      <c r="DF17" s="171">
        <v>0</v>
      </c>
      <c r="DG17" s="171">
        <v>0</v>
      </c>
      <c r="DH17" s="171">
        <v>0</v>
      </c>
      <c r="DI17" s="171">
        <v>0</v>
      </c>
      <c r="DJ17" s="171">
        <v>0</v>
      </c>
      <c r="DK17" s="171">
        <v>0</v>
      </c>
      <c r="DL17" s="139"/>
      <c r="DM17" s="171">
        <v>0</v>
      </c>
      <c r="DN17" s="171">
        <v>0</v>
      </c>
      <c r="DO17" s="171">
        <v>0</v>
      </c>
      <c r="DP17" s="171">
        <v>0</v>
      </c>
      <c r="DQ17" s="171">
        <v>0</v>
      </c>
      <c r="DR17" s="171">
        <v>0</v>
      </c>
      <c r="DS17" s="171">
        <v>0</v>
      </c>
      <c r="DT17" s="171">
        <v>0</v>
      </c>
      <c r="DU17" s="171">
        <v>0</v>
      </c>
      <c r="DV17" s="171">
        <v>0</v>
      </c>
      <c r="DW17" s="171">
        <v>0</v>
      </c>
      <c r="DX17" s="171">
        <v>0</v>
      </c>
      <c r="DY17" s="171">
        <v>0</v>
      </c>
      <c r="DZ17" s="171">
        <v>0</v>
      </c>
      <c r="EA17" s="139"/>
      <c r="EB17" s="171">
        <v>0</v>
      </c>
      <c r="EC17" s="171">
        <v>0</v>
      </c>
      <c r="ED17" s="156"/>
      <c r="EE17" s="171">
        <v>0</v>
      </c>
      <c r="EF17" s="171">
        <v>0</v>
      </c>
      <c r="EG17" s="171">
        <v>0</v>
      </c>
      <c r="EH17" s="171">
        <v>0</v>
      </c>
      <c r="EI17" s="171">
        <v>0</v>
      </c>
      <c r="EJ17" s="171">
        <v>0</v>
      </c>
      <c r="EK17" s="171">
        <v>0</v>
      </c>
      <c r="EL17" s="171">
        <v>0</v>
      </c>
      <c r="EM17" s="171">
        <v>0</v>
      </c>
      <c r="EN17" s="171">
        <v>0</v>
      </c>
      <c r="EO17" s="171">
        <v>0</v>
      </c>
      <c r="EP17" s="171">
        <v>0</v>
      </c>
      <c r="EQ17" s="171">
        <v>0</v>
      </c>
      <c r="ER17" s="171">
        <v>0</v>
      </c>
      <c r="ES17" s="171">
        <v>0</v>
      </c>
      <c r="ET17" s="171">
        <v>0</v>
      </c>
      <c r="EU17" s="139"/>
      <c r="EV17" s="171">
        <v>0</v>
      </c>
      <c r="EW17" s="171">
        <v>0</v>
      </c>
      <c r="EX17" s="171">
        <v>0</v>
      </c>
      <c r="EY17" s="171">
        <v>0</v>
      </c>
      <c r="EZ17" s="171">
        <v>0</v>
      </c>
      <c r="FA17" s="171">
        <v>0</v>
      </c>
      <c r="FB17" s="171">
        <v>0</v>
      </c>
      <c r="FC17" s="171">
        <v>0</v>
      </c>
      <c r="FD17" s="171">
        <v>0</v>
      </c>
      <c r="FE17" s="171">
        <v>0</v>
      </c>
      <c r="FF17" s="171">
        <v>0</v>
      </c>
      <c r="FG17" s="171">
        <v>0</v>
      </c>
      <c r="FH17" s="171">
        <v>0</v>
      </c>
      <c r="FI17" s="171">
        <v>0</v>
      </c>
      <c r="FJ17" s="171">
        <v>0</v>
      </c>
      <c r="FK17" s="171">
        <v>0</v>
      </c>
      <c r="FL17" s="139"/>
      <c r="FM17" s="171">
        <v>0</v>
      </c>
      <c r="FN17" s="171">
        <v>0</v>
      </c>
      <c r="FO17" s="171">
        <v>0</v>
      </c>
      <c r="FP17" s="171">
        <v>0</v>
      </c>
      <c r="FQ17" s="171">
        <v>0</v>
      </c>
      <c r="FR17" s="171">
        <v>0</v>
      </c>
      <c r="FS17" s="171">
        <v>0</v>
      </c>
      <c r="FT17" s="171">
        <v>0</v>
      </c>
      <c r="FU17" s="171">
        <v>0</v>
      </c>
      <c r="FV17" s="171">
        <v>0</v>
      </c>
      <c r="FW17" s="171">
        <v>0</v>
      </c>
      <c r="FX17" s="171">
        <v>0</v>
      </c>
      <c r="FY17" s="171">
        <v>0</v>
      </c>
      <c r="FZ17" s="171">
        <v>0</v>
      </c>
      <c r="GA17" s="171">
        <v>0</v>
      </c>
      <c r="GB17" s="171">
        <v>0</v>
      </c>
      <c r="GC17" s="157"/>
      <c r="GD17" s="132"/>
      <c r="GE17" s="207"/>
      <c r="GF17" s="208"/>
      <c r="GG17" s="209"/>
      <c r="GH17" s="161"/>
      <c r="GI17" s="132"/>
      <c r="GJ17" s="207"/>
      <c r="GK17" s="208"/>
      <c r="GL17" s="209"/>
      <c r="GM17" s="162"/>
      <c r="GO17" s="163"/>
      <c r="GP17" s="163"/>
    </row>
    <row r="18" spans="1:198" ht="18" customHeight="1">
      <c r="A18" s="144"/>
      <c r="B18" s="673"/>
      <c r="C18" s="203" t="s">
        <v>23</v>
      </c>
      <c r="D18" s="113" t="s">
        <v>158</v>
      </c>
      <c r="E18" s="165">
        <v>0.52172515505184291</v>
      </c>
      <c r="F18" s="140"/>
      <c r="G18" s="165">
        <v>1.3994795513549829</v>
      </c>
      <c r="H18" s="140"/>
      <c r="I18" s="165">
        <v>0.17431155030468914</v>
      </c>
      <c r="J18" s="140"/>
      <c r="K18" s="165">
        <v>0.45005324226530813</v>
      </c>
      <c r="L18" s="132"/>
      <c r="M18" s="204" t="s">
        <v>174</v>
      </c>
      <c r="N18" s="205">
        <v>0</v>
      </c>
      <c r="O18" s="205">
        <v>0</v>
      </c>
      <c r="P18" s="205">
        <v>0</v>
      </c>
      <c r="Q18" s="205">
        <v>0</v>
      </c>
      <c r="R18" s="205">
        <v>0</v>
      </c>
      <c r="S18" s="205">
        <v>0</v>
      </c>
      <c r="T18" s="205">
        <v>0</v>
      </c>
      <c r="U18" s="205">
        <v>0</v>
      </c>
      <c r="V18" s="205">
        <v>0</v>
      </c>
      <c r="W18" s="205">
        <v>8</v>
      </c>
      <c r="X18" s="205">
        <v>4</v>
      </c>
      <c r="Y18" s="205">
        <v>12</v>
      </c>
      <c r="Z18" s="206">
        <v>371</v>
      </c>
      <c r="AA18" s="175">
        <v>66</v>
      </c>
      <c r="AB18" s="175">
        <v>52</v>
      </c>
      <c r="AC18" s="175">
        <v>77</v>
      </c>
      <c r="AD18" s="175">
        <v>0</v>
      </c>
      <c r="AE18" s="175">
        <v>0</v>
      </c>
      <c r="AF18" s="175">
        <v>0</v>
      </c>
      <c r="AG18" s="175">
        <v>0</v>
      </c>
      <c r="AH18" s="175">
        <v>0</v>
      </c>
      <c r="AI18" s="175">
        <v>0</v>
      </c>
      <c r="AJ18" s="175">
        <v>0</v>
      </c>
      <c r="AK18" s="175">
        <v>0</v>
      </c>
      <c r="AL18" s="168">
        <v>0</v>
      </c>
      <c r="AM18" s="205">
        <v>195</v>
      </c>
      <c r="AN18" s="168">
        <v>578</v>
      </c>
      <c r="AO18" s="150"/>
      <c r="AP18" s="165">
        <v>0.26984641728386344</v>
      </c>
      <c r="AQ18" s="165">
        <v>1.8362034420470529E-2</v>
      </c>
      <c r="AR18" s="205">
        <v>0</v>
      </c>
      <c r="AS18" s="205">
        <v>0</v>
      </c>
      <c r="AT18" s="205">
        <v>0</v>
      </c>
      <c r="AU18" s="205">
        <v>0</v>
      </c>
      <c r="AV18" s="205">
        <v>0</v>
      </c>
      <c r="AW18" s="205">
        <v>0</v>
      </c>
      <c r="AX18" s="205">
        <v>0</v>
      </c>
      <c r="AY18" s="205">
        <v>0</v>
      </c>
      <c r="AZ18" s="205">
        <v>0</v>
      </c>
      <c r="BA18" s="205">
        <v>76493.308923915509</v>
      </c>
      <c r="BB18" s="167">
        <v>0</v>
      </c>
      <c r="BC18" s="206">
        <v>76493.308923915509</v>
      </c>
      <c r="BD18" s="205">
        <v>1103491.6939348765</v>
      </c>
      <c r="BE18" s="205">
        <v>129705.291562314</v>
      </c>
      <c r="BF18" s="205">
        <v>99276.898483881523</v>
      </c>
      <c r="BG18" s="205">
        <v>151458.86420299744</v>
      </c>
      <c r="BH18" s="205">
        <v>0</v>
      </c>
      <c r="BI18" s="205">
        <v>0</v>
      </c>
      <c r="BJ18" s="205">
        <v>0</v>
      </c>
      <c r="BK18" s="205">
        <v>0</v>
      </c>
      <c r="BL18" s="205">
        <v>0</v>
      </c>
      <c r="BM18" s="205">
        <v>0</v>
      </c>
      <c r="BN18" s="205">
        <v>0</v>
      </c>
      <c r="BO18" s="205">
        <v>0</v>
      </c>
      <c r="BP18" s="205">
        <v>0</v>
      </c>
      <c r="BQ18" s="205">
        <v>380441.05424919294</v>
      </c>
      <c r="BR18" s="169">
        <v>1560426.057107985</v>
      </c>
      <c r="BS18" s="152"/>
      <c r="BT18" s="165">
        <v>0.24551714523862186</v>
      </c>
      <c r="BU18" s="165">
        <v>1.3917254416246475E-2</v>
      </c>
      <c r="BV18" s="205">
        <v>0</v>
      </c>
      <c r="BW18" s="205">
        <v>0</v>
      </c>
      <c r="BX18" s="205">
        <v>0</v>
      </c>
      <c r="BY18" s="205">
        <v>0</v>
      </c>
      <c r="BZ18" s="205">
        <v>0</v>
      </c>
      <c r="CA18" s="205">
        <v>0</v>
      </c>
      <c r="CB18" s="205">
        <v>0</v>
      </c>
      <c r="CC18" s="205">
        <v>0</v>
      </c>
      <c r="CD18" s="205">
        <v>0</v>
      </c>
      <c r="CE18" s="205">
        <v>76493.308923915509</v>
      </c>
      <c r="CF18" s="167">
        <v>0</v>
      </c>
      <c r="CG18" s="206">
        <v>76493.308923915509</v>
      </c>
      <c r="CH18" s="205">
        <v>709532.39049496618</v>
      </c>
      <c r="CI18" s="205">
        <v>114205.68131938779</v>
      </c>
      <c r="CJ18" s="205">
        <v>87413.440840077834</v>
      </c>
      <c r="CK18" s="205">
        <v>133359.73089312064</v>
      </c>
      <c r="CL18" s="205">
        <v>0</v>
      </c>
      <c r="CM18" s="205">
        <v>0</v>
      </c>
      <c r="CN18" s="205">
        <v>0</v>
      </c>
      <c r="CO18" s="205">
        <v>0</v>
      </c>
      <c r="CP18" s="205">
        <v>0</v>
      </c>
      <c r="CQ18" s="205">
        <v>0</v>
      </c>
      <c r="CR18" s="205">
        <v>0</v>
      </c>
      <c r="CS18" s="205">
        <v>0</v>
      </c>
      <c r="CT18" s="205">
        <v>0</v>
      </c>
      <c r="CU18" s="205">
        <v>334978.85305258626</v>
      </c>
      <c r="CV18" s="169">
        <v>1121004.552471468</v>
      </c>
      <c r="CW18" s="154"/>
      <c r="CX18" s="171">
        <v>162360</v>
      </c>
      <c r="CY18" s="171">
        <v>81364</v>
      </c>
      <c r="CZ18" s="171">
        <v>46926</v>
      </c>
      <c r="DA18" s="171">
        <v>133310.32999999999</v>
      </c>
      <c r="DB18" s="171">
        <v>0</v>
      </c>
      <c r="DC18" s="171">
        <v>0</v>
      </c>
      <c r="DD18" s="171">
        <v>0</v>
      </c>
      <c r="DE18" s="171">
        <v>0</v>
      </c>
      <c r="DF18" s="171">
        <v>0</v>
      </c>
      <c r="DG18" s="171">
        <v>0</v>
      </c>
      <c r="DH18" s="171">
        <v>0</v>
      </c>
      <c r="DI18" s="171">
        <v>0</v>
      </c>
      <c r="DJ18" s="171">
        <v>0</v>
      </c>
      <c r="DK18" s="171">
        <v>261600.33</v>
      </c>
      <c r="DL18" s="139"/>
      <c r="DM18" s="171">
        <v>108679.23</v>
      </c>
      <c r="DN18" s="171">
        <v>11723.53</v>
      </c>
      <c r="DO18" s="171">
        <v>8427.67</v>
      </c>
      <c r="DP18" s="171">
        <v>97562.33</v>
      </c>
      <c r="DQ18" s="171">
        <v>0</v>
      </c>
      <c r="DR18" s="171">
        <v>0</v>
      </c>
      <c r="DS18" s="171">
        <v>0</v>
      </c>
      <c r="DT18" s="171">
        <v>0</v>
      </c>
      <c r="DU18" s="171">
        <v>0</v>
      </c>
      <c r="DV18" s="171">
        <v>0</v>
      </c>
      <c r="DW18" s="171">
        <v>0</v>
      </c>
      <c r="DX18" s="171">
        <v>0</v>
      </c>
      <c r="DY18" s="171">
        <v>0</v>
      </c>
      <c r="DZ18" s="171">
        <v>117713.53</v>
      </c>
      <c r="EA18" s="139"/>
      <c r="EB18" s="171">
        <v>271039.23</v>
      </c>
      <c r="EC18" s="171">
        <v>379313.86</v>
      </c>
      <c r="ED18" s="156"/>
      <c r="EE18" s="171">
        <v>1626240</v>
      </c>
      <c r="EF18" s="171">
        <v>0</v>
      </c>
      <c r="EG18" s="171">
        <v>0</v>
      </c>
      <c r="EH18" s="171">
        <v>0</v>
      </c>
      <c r="EI18" s="171">
        <v>0</v>
      </c>
      <c r="EJ18" s="171">
        <v>0</v>
      </c>
      <c r="EK18" s="171">
        <v>0</v>
      </c>
      <c r="EL18" s="171">
        <v>0</v>
      </c>
      <c r="EM18" s="171">
        <v>0</v>
      </c>
      <c r="EN18" s="171">
        <v>0</v>
      </c>
      <c r="EO18" s="171">
        <v>6947.87</v>
      </c>
      <c r="EP18" s="171">
        <v>0</v>
      </c>
      <c r="EQ18" s="171">
        <v>6947.87</v>
      </c>
      <c r="ER18" s="171">
        <v>545164.89</v>
      </c>
      <c r="ES18" s="171">
        <v>261600.33</v>
      </c>
      <c r="ET18" s="171">
        <v>813713.09</v>
      </c>
      <c r="EU18" s="139"/>
      <c r="EV18" s="171">
        <v>965873.6</v>
      </c>
      <c r="EW18" s="171">
        <v>0</v>
      </c>
      <c r="EX18" s="171">
        <v>0</v>
      </c>
      <c r="EY18" s="171">
        <v>0</v>
      </c>
      <c r="EZ18" s="171">
        <v>0</v>
      </c>
      <c r="FA18" s="171">
        <v>0</v>
      </c>
      <c r="FB18" s="171">
        <v>0</v>
      </c>
      <c r="FC18" s="171">
        <v>0</v>
      </c>
      <c r="FD18" s="171">
        <v>0</v>
      </c>
      <c r="FE18" s="171">
        <v>0</v>
      </c>
      <c r="FF18" s="171">
        <v>101613.77</v>
      </c>
      <c r="FG18" s="171">
        <v>0</v>
      </c>
      <c r="FH18" s="171">
        <v>101613.77</v>
      </c>
      <c r="FI18" s="171">
        <v>133548.74</v>
      </c>
      <c r="FJ18" s="171">
        <v>117713.53</v>
      </c>
      <c r="FK18" s="171">
        <v>352876.04</v>
      </c>
      <c r="FL18" s="139"/>
      <c r="FM18" s="171">
        <v>2592113.6</v>
      </c>
      <c r="FN18" s="171">
        <v>0</v>
      </c>
      <c r="FO18" s="171">
        <v>0</v>
      </c>
      <c r="FP18" s="171">
        <v>0</v>
      </c>
      <c r="FQ18" s="171">
        <v>0</v>
      </c>
      <c r="FR18" s="171">
        <v>0</v>
      </c>
      <c r="FS18" s="171">
        <v>0</v>
      </c>
      <c r="FT18" s="171">
        <v>0</v>
      </c>
      <c r="FU18" s="171">
        <v>0</v>
      </c>
      <c r="FV18" s="171">
        <v>0</v>
      </c>
      <c r="FW18" s="171">
        <v>108561.64</v>
      </c>
      <c r="FX18" s="171">
        <v>0</v>
      </c>
      <c r="FY18" s="171">
        <v>108561.64</v>
      </c>
      <c r="FZ18" s="171">
        <v>678713.63</v>
      </c>
      <c r="GA18" s="171">
        <v>379313.86</v>
      </c>
      <c r="GB18" s="171">
        <v>1166589.1299999999</v>
      </c>
      <c r="GC18" s="157"/>
      <c r="GD18" s="132"/>
      <c r="GE18" s="207"/>
      <c r="GF18" s="208"/>
      <c r="GG18" s="209"/>
      <c r="GH18" s="161"/>
      <c r="GI18" s="132"/>
      <c r="GJ18" s="207"/>
      <c r="GK18" s="208"/>
      <c r="GL18" s="209"/>
      <c r="GM18" s="162"/>
      <c r="GO18" s="163"/>
      <c r="GP18" s="163"/>
    </row>
    <row r="19" spans="1:198" ht="18" customHeight="1">
      <c r="A19" s="144"/>
      <c r="B19" s="673"/>
      <c r="C19" s="203" t="s">
        <v>180</v>
      </c>
      <c r="D19" s="113" t="s">
        <v>158</v>
      </c>
      <c r="E19" s="165">
        <v>1.1566061567130734</v>
      </c>
      <c r="F19" s="140"/>
      <c r="G19" s="165">
        <v>1.2386327298149948</v>
      </c>
      <c r="H19" s="140"/>
      <c r="I19" s="165">
        <v>0.41557711301044575</v>
      </c>
      <c r="J19" s="140"/>
      <c r="K19" s="165">
        <v>0.4692316349469573</v>
      </c>
      <c r="L19" s="132"/>
      <c r="M19" s="204" t="s">
        <v>174</v>
      </c>
      <c r="N19" s="205">
        <v>0</v>
      </c>
      <c r="O19" s="205">
        <v>0</v>
      </c>
      <c r="P19" s="205">
        <v>0</v>
      </c>
      <c r="Q19" s="205">
        <v>0</v>
      </c>
      <c r="R19" s="205">
        <v>0</v>
      </c>
      <c r="S19" s="205">
        <v>0</v>
      </c>
      <c r="T19" s="205">
        <v>0</v>
      </c>
      <c r="U19" s="205">
        <v>0</v>
      </c>
      <c r="V19" s="205">
        <v>0</v>
      </c>
      <c r="W19" s="205">
        <v>0</v>
      </c>
      <c r="X19" s="205">
        <v>0</v>
      </c>
      <c r="Y19" s="205">
        <v>0</v>
      </c>
      <c r="Z19" s="206">
        <v>4</v>
      </c>
      <c r="AA19" s="175">
        <v>31</v>
      </c>
      <c r="AB19" s="175">
        <v>67</v>
      </c>
      <c r="AC19" s="175">
        <v>0</v>
      </c>
      <c r="AD19" s="175">
        <v>0</v>
      </c>
      <c r="AE19" s="175">
        <v>0</v>
      </c>
      <c r="AF19" s="175">
        <v>0</v>
      </c>
      <c r="AG19" s="175">
        <v>0</v>
      </c>
      <c r="AH19" s="175">
        <v>0</v>
      </c>
      <c r="AI19" s="175">
        <v>0</v>
      </c>
      <c r="AJ19" s="175">
        <v>0</v>
      </c>
      <c r="AK19" s="175">
        <v>0</v>
      </c>
      <c r="AL19" s="168">
        <v>0</v>
      </c>
      <c r="AM19" s="205">
        <v>98</v>
      </c>
      <c r="AN19" s="168">
        <v>102</v>
      </c>
      <c r="AO19" s="150"/>
      <c r="AP19" s="165">
        <v>0.38153797852169274</v>
      </c>
      <c r="AQ19" s="165">
        <v>6.8229702005793719E-3</v>
      </c>
      <c r="AR19" s="205">
        <v>0</v>
      </c>
      <c r="AS19" s="205">
        <v>0</v>
      </c>
      <c r="AT19" s="205">
        <v>0</v>
      </c>
      <c r="AU19" s="205">
        <v>0</v>
      </c>
      <c r="AV19" s="205">
        <v>0</v>
      </c>
      <c r="AW19" s="205">
        <v>0</v>
      </c>
      <c r="AX19" s="205">
        <v>0</v>
      </c>
      <c r="AY19" s="205">
        <v>0</v>
      </c>
      <c r="AZ19" s="205">
        <v>0</v>
      </c>
      <c r="BA19" s="205">
        <v>0</v>
      </c>
      <c r="BB19" s="167">
        <v>0</v>
      </c>
      <c r="BC19" s="206">
        <v>0</v>
      </c>
      <c r="BD19" s="205">
        <v>41914.969166666633</v>
      </c>
      <c r="BE19" s="205">
        <v>174138.4341666665</v>
      </c>
      <c r="BF19" s="205">
        <v>363770.17416666605</v>
      </c>
      <c r="BG19" s="205">
        <v>0</v>
      </c>
      <c r="BH19" s="205">
        <v>0</v>
      </c>
      <c r="BI19" s="205">
        <v>0</v>
      </c>
      <c r="BJ19" s="205">
        <v>0</v>
      </c>
      <c r="BK19" s="205">
        <v>0</v>
      </c>
      <c r="BL19" s="205">
        <v>0</v>
      </c>
      <c r="BM19" s="205">
        <v>0</v>
      </c>
      <c r="BN19" s="205">
        <v>0</v>
      </c>
      <c r="BO19" s="205">
        <v>0</v>
      </c>
      <c r="BP19" s="205">
        <v>0</v>
      </c>
      <c r="BQ19" s="205">
        <v>537908.60833333258</v>
      </c>
      <c r="BR19" s="169">
        <v>579823.5774999992</v>
      </c>
      <c r="BS19" s="152"/>
      <c r="BT19" s="165">
        <v>0.39425111380552608</v>
      </c>
      <c r="BU19" s="165">
        <v>7.1985008685422642E-3</v>
      </c>
      <c r="BV19" s="205">
        <v>0</v>
      </c>
      <c r="BW19" s="205">
        <v>0</v>
      </c>
      <c r="BX19" s="205">
        <v>0</v>
      </c>
      <c r="BY19" s="205">
        <v>0</v>
      </c>
      <c r="BZ19" s="205">
        <v>0</v>
      </c>
      <c r="CA19" s="205">
        <v>0</v>
      </c>
      <c r="CB19" s="205">
        <v>0</v>
      </c>
      <c r="CC19" s="205">
        <v>0</v>
      </c>
      <c r="CD19" s="205">
        <v>0</v>
      </c>
      <c r="CE19" s="205">
        <v>0</v>
      </c>
      <c r="CF19" s="167">
        <v>0</v>
      </c>
      <c r="CG19" s="206">
        <v>0</v>
      </c>
      <c r="CH19" s="205">
        <v>41914.969166666633</v>
      </c>
      <c r="CI19" s="205">
        <v>174138.4341666665</v>
      </c>
      <c r="CJ19" s="205">
        <v>363770.17416666605</v>
      </c>
      <c r="CK19" s="205">
        <v>0</v>
      </c>
      <c r="CL19" s="205">
        <v>0</v>
      </c>
      <c r="CM19" s="205">
        <v>0</v>
      </c>
      <c r="CN19" s="205">
        <v>0</v>
      </c>
      <c r="CO19" s="205">
        <v>0</v>
      </c>
      <c r="CP19" s="205">
        <v>0</v>
      </c>
      <c r="CQ19" s="205">
        <v>0</v>
      </c>
      <c r="CR19" s="205">
        <v>0</v>
      </c>
      <c r="CS19" s="205">
        <v>0</v>
      </c>
      <c r="CT19" s="205">
        <v>0</v>
      </c>
      <c r="CU19" s="205">
        <v>537908.60833333258</v>
      </c>
      <c r="CV19" s="169">
        <v>579823.5774999992</v>
      </c>
      <c r="CW19" s="154"/>
      <c r="CX19" s="171">
        <v>147532.5</v>
      </c>
      <c r="CY19" s="171">
        <v>8969</v>
      </c>
      <c r="CZ19" s="171">
        <v>39789</v>
      </c>
      <c r="DA19" s="171">
        <v>85673</v>
      </c>
      <c r="DB19" s="171">
        <v>0</v>
      </c>
      <c r="DC19" s="171">
        <v>0</v>
      </c>
      <c r="DD19" s="171">
        <v>0</v>
      </c>
      <c r="DE19" s="171">
        <v>0</v>
      </c>
      <c r="DF19" s="171">
        <v>0</v>
      </c>
      <c r="DG19" s="171">
        <v>0</v>
      </c>
      <c r="DH19" s="171">
        <v>0</v>
      </c>
      <c r="DI19" s="171">
        <v>0</v>
      </c>
      <c r="DJ19" s="171">
        <v>0</v>
      </c>
      <c r="DK19" s="171">
        <v>134431</v>
      </c>
      <c r="DL19" s="139"/>
      <c r="DM19" s="171">
        <v>55922.239999999998</v>
      </c>
      <c r="DN19" s="171">
        <v>2791.82</v>
      </c>
      <c r="DO19" s="171">
        <v>14674.34</v>
      </c>
      <c r="DP19" s="171">
        <v>100108.54</v>
      </c>
      <c r="DQ19" s="171">
        <v>0</v>
      </c>
      <c r="DR19" s="171">
        <v>0</v>
      </c>
      <c r="DS19" s="171">
        <v>0</v>
      </c>
      <c r="DT19" s="171">
        <v>0</v>
      </c>
      <c r="DU19" s="171">
        <v>0</v>
      </c>
      <c r="DV19" s="171">
        <v>0</v>
      </c>
      <c r="DW19" s="171">
        <v>0</v>
      </c>
      <c r="DX19" s="171">
        <v>0</v>
      </c>
      <c r="DY19" s="171">
        <v>0</v>
      </c>
      <c r="DZ19" s="171">
        <v>117574.7</v>
      </c>
      <c r="EA19" s="139"/>
      <c r="EB19" s="171">
        <v>203454.74</v>
      </c>
      <c r="EC19" s="171">
        <v>252005.7</v>
      </c>
      <c r="ED19" s="156"/>
      <c r="EE19" s="171">
        <v>442597.5</v>
      </c>
      <c r="EF19" s="171">
        <v>0</v>
      </c>
      <c r="EG19" s="171">
        <v>0</v>
      </c>
      <c r="EH19" s="171">
        <v>0</v>
      </c>
      <c r="EI19" s="171">
        <v>0</v>
      </c>
      <c r="EJ19" s="171">
        <v>0</v>
      </c>
      <c r="EK19" s="171">
        <v>0</v>
      </c>
      <c r="EL19" s="171">
        <v>0</v>
      </c>
      <c r="EM19" s="171">
        <v>0</v>
      </c>
      <c r="EN19" s="171">
        <v>0</v>
      </c>
      <c r="EO19" s="171">
        <v>0</v>
      </c>
      <c r="EP19" s="171">
        <v>0</v>
      </c>
      <c r="EQ19" s="171">
        <v>0</v>
      </c>
      <c r="ER19" s="171">
        <v>0</v>
      </c>
      <c r="ES19" s="171">
        <v>134431</v>
      </c>
      <c r="ET19" s="171">
        <v>134431</v>
      </c>
      <c r="EU19" s="139"/>
      <c r="EV19" s="171">
        <v>158682.23000000001</v>
      </c>
      <c r="EW19" s="171">
        <v>0</v>
      </c>
      <c r="EX19" s="171">
        <v>0</v>
      </c>
      <c r="EY19" s="171">
        <v>0</v>
      </c>
      <c r="EZ19" s="171">
        <v>0</v>
      </c>
      <c r="FA19" s="171">
        <v>0</v>
      </c>
      <c r="FB19" s="171">
        <v>0</v>
      </c>
      <c r="FC19" s="171">
        <v>0</v>
      </c>
      <c r="FD19" s="171">
        <v>0</v>
      </c>
      <c r="FE19" s="171">
        <v>0</v>
      </c>
      <c r="FF19" s="171">
        <v>4385.79</v>
      </c>
      <c r="FG19" s="171">
        <v>0</v>
      </c>
      <c r="FH19" s="171">
        <v>4385.79</v>
      </c>
      <c r="FI19" s="171">
        <v>25748.45</v>
      </c>
      <c r="FJ19" s="171">
        <v>117574.7</v>
      </c>
      <c r="FK19" s="171">
        <v>147708.94</v>
      </c>
      <c r="FL19" s="139"/>
      <c r="FM19" s="171">
        <v>601280.73</v>
      </c>
      <c r="FN19" s="171">
        <v>0</v>
      </c>
      <c r="FO19" s="171">
        <v>0</v>
      </c>
      <c r="FP19" s="171">
        <v>0</v>
      </c>
      <c r="FQ19" s="171">
        <v>0</v>
      </c>
      <c r="FR19" s="171">
        <v>0</v>
      </c>
      <c r="FS19" s="171">
        <v>0</v>
      </c>
      <c r="FT19" s="171">
        <v>0</v>
      </c>
      <c r="FU19" s="171">
        <v>0</v>
      </c>
      <c r="FV19" s="171">
        <v>0</v>
      </c>
      <c r="FW19" s="171">
        <v>4385.79</v>
      </c>
      <c r="FX19" s="171">
        <v>0</v>
      </c>
      <c r="FY19" s="171">
        <v>4385.79</v>
      </c>
      <c r="FZ19" s="171">
        <v>25748.45</v>
      </c>
      <c r="GA19" s="171">
        <v>252005.7</v>
      </c>
      <c r="GB19" s="171">
        <v>282139.94</v>
      </c>
      <c r="GC19" s="157"/>
      <c r="GD19" s="132"/>
      <c r="GE19" s="207"/>
      <c r="GF19" s="208"/>
      <c r="GG19" s="209"/>
      <c r="GH19" s="161"/>
      <c r="GI19" s="132"/>
      <c r="GJ19" s="207"/>
      <c r="GK19" s="208"/>
      <c r="GL19" s="209"/>
      <c r="GM19" s="162"/>
      <c r="GO19" s="163"/>
      <c r="GP19" s="163"/>
    </row>
    <row r="20" spans="1:198" ht="18" customHeight="1">
      <c r="A20" s="144"/>
      <c r="B20" s="673"/>
      <c r="C20" s="203" t="s">
        <v>181</v>
      </c>
      <c r="D20" s="113" t="s">
        <v>158</v>
      </c>
      <c r="E20" s="165"/>
      <c r="F20" s="140"/>
      <c r="G20" s="165"/>
      <c r="H20" s="140"/>
      <c r="I20" s="165"/>
      <c r="J20" s="140"/>
      <c r="K20" s="165"/>
      <c r="L20" s="132"/>
      <c r="M20" s="204" t="s">
        <v>174</v>
      </c>
      <c r="N20" s="205">
        <v>0</v>
      </c>
      <c r="O20" s="205">
        <v>0</v>
      </c>
      <c r="P20" s="205">
        <v>0</v>
      </c>
      <c r="Q20" s="205">
        <v>0</v>
      </c>
      <c r="R20" s="205">
        <v>0</v>
      </c>
      <c r="S20" s="205">
        <v>0</v>
      </c>
      <c r="T20" s="205">
        <v>0</v>
      </c>
      <c r="U20" s="205">
        <v>0</v>
      </c>
      <c r="V20" s="205">
        <v>0</v>
      </c>
      <c r="W20" s="205">
        <v>0</v>
      </c>
      <c r="X20" s="205">
        <v>0</v>
      </c>
      <c r="Y20" s="205">
        <v>0</v>
      </c>
      <c r="Z20" s="206">
        <v>0</v>
      </c>
      <c r="AA20" s="175">
        <v>0</v>
      </c>
      <c r="AB20" s="175">
        <v>0</v>
      </c>
      <c r="AC20" s="175">
        <v>0</v>
      </c>
      <c r="AD20" s="175">
        <v>0</v>
      </c>
      <c r="AE20" s="175">
        <v>0</v>
      </c>
      <c r="AF20" s="175">
        <v>0</v>
      </c>
      <c r="AG20" s="175">
        <v>0</v>
      </c>
      <c r="AH20" s="175">
        <v>0</v>
      </c>
      <c r="AI20" s="175">
        <v>0</v>
      </c>
      <c r="AJ20" s="175">
        <v>0</v>
      </c>
      <c r="AK20" s="175">
        <v>0</v>
      </c>
      <c r="AL20" s="168">
        <v>0</v>
      </c>
      <c r="AM20" s="205">
        <v>0</v>
      </c>
      <c r="AN20" s="168">
        <v>0</v>
      </c>
      <c r="AO20" s="150"/>
      <c r="AP20" s="165">
        <v>0</v>
      </c>
      <c r="AQ20" s="165">
        <v>0</v>
      </c>
      <c r="AR20" s="205">
        <v>0</v>
      </c>
      <c r="AS20" s="205">
        <v>0</v>
      </c>
      <c r="AT20" s="205">
        <v>0</v>
      </c>
      <c r="AU20" s="205">
        <v>0</v>
      </c>
      <c r="AV20" s="205">
        <v>0</v>
      </c>
      <c r="AW20" s="205">
        <v>0</v>
      </c>
      <c r="AX20" s="205">
        <v>0</v>
      </c>
      <c r="AY20" s="205">
        <v>0</v>
      </c>
      <c r="AZ20" s="205">
        <v>0</v>
      </c>
      <c r="BA20" s="205">
        <v>0</v>
      </c>
      <c r="BB20" s="167">
        <v>0</v>
      </c>
      <c r="BC20" s="206">
        <v>0</v>
      </c>
      <c r="BD20" s="205">
        <v>0</v>
      </c>
      <c r="BE20" s="205">
        <v>0</v>
      </c>
      <c r="BF20" s="205">
        <v>0</v>
      </c>
      <c r="BG20" s="205">
        <v>0</v>
      </c>
      <c r="BH20" s="205">
        <v>0</v>
      </c>
      <c r="BI20" s="205">
        <v>0</v>
      </c>
      <c r="BJ20" s="205">
        <v>0</v>
      </c>
      <c r="BK20" s="205">
        <v>0</v>
      </c>
      <c r="BL20" s="205">
        <v>0</v>
      </c>
      <c r="BM20" s="205">
        <v>0</v>
      </c>
      <c r="BN20" s="205">
        <v>0</v>
      </c>
      <c r="BO20" s="205">
        <v>0</v>
      </c>
      <c r="BP20" s="205">
        <v>0</v>
      </c>
      <c r="BQ20" s="205">
        <v>0</v>
      </c>
      <c r="BR20" s="169">
        <v>0</v>
      </c>
      <c r="BS20" s="152"/>
      <c r="BT20" s="165">
        <v>0</v>
      </c>
      <c r="BU20" s="165">
        <v>0</v>
      </c>
      <c r="BV20" s="205">
        <v>0</v>
      </c>
      <c r="BW20" s="205">
        <v>0</v>
      </c>
      <c r="BX20" s="205">
        <v>0</v>
      </c>
      <c r="BY20" s="205">
        <v>0</v>
      </c>
      <c r="BZ20" s="205">
        <v>0</v>
      </c>
      <c r="CA20" s="205">
        <v>0</v>
      </c>
      <c r="CB20" s="205">
        <v>0</v>
      </c>
      <c r="CC20" s="205">
        <v>0</v>
      </c>
      <c r="CD20" s="205">
        <v>0</v>
      </c>
      <c r="CE20" s="205">
        <v>0</v>
      </c>
      <c r="CF20" s="167">
        <v>0</v>
      </c>
      <c r="CG20" s="206">
        <v>0</v>
      </c>
      <c r="CH20" s="205">
        <v>0</v>
      </c>
      <c r="CI20" s="205">
        <v>0</v>
      </c>
      <c r="CJ20" s="205">
        <v>0</v>
      </c>
      <c r="CK20" s="205">
        <v>0</v>
      </c>
      <c r="CL20" s="205">
        <v>0</v>
      </c>
      <c r="CM20" s="205">
        <v>0</v>
      </c>
      <c r="CN20" s="205">
        <v>0</v>
      </c>
      <c r="CO20" s="205">
        <v>0</v>
      </c>
      <c r="CP20" s="205">
        <v>0</v>
      </c>
      <c r="CQ20" s="205">
        <v>0</v>
      </c>
      <c r="CR20" s="205">
        <v>0</v>
      </c>
      <c r="CS20" s="205">
        <v>0</v>
      </c>
      <c r="CT20" s="205">
        <v>0</v>
      </c>
      <c r="CU20" s="205">
        <v>0</v>
      </c>
      <c r="CV20" s="169">
        <v>0</v>
      </c>
      <c r="CW20" s="154"/>
      <c r="CX20" s="171">
        <v>0</v>
      </c>
      <c r="CY20" s="171">
        <v>0</v>
      </c>
      <c r="CZ20" s="171">
        <v>0</v>
      </c>
      <c r="DA20" s="171">
        <v>0</v>
      </c>
      <c r="DB20" s="171">
        <v>0</v>
      </c>
      <c r="DC20" s="171">
        <v>0</v>
      </c>
      <c r="DD20" s="171">
        <v>0</v>
      </c>
      <c r="DE20" s="171">
        <v>0</v>
      </c>
      <c r="DF20" s="171">
        <v>0</v>
      </c>
      <c r="DG20" s="171">
        <v>0</v>
      </c>
      <c r="DH20" s="171">
        <v>0</v>
      </c>
      <c r="DI20" s="171">
        <v>0</v>
      </c>
      <c r="DJ20" s="171">
        <v>0</v>
      </c>
      <c r="DK20" s="171">
        <v>0</v>
      </c>
      <c r="DL20" s="139"/>
      <c r="DM20" s="171">
        <v>0</v>
      </c>
      <c r="DN20" s="171">
        <v>0</v>
      </c>
      <c r="DO20" s="171">
        <v>0</v>
      </c>
      <c r="DP20" s="171">
        <v>0</v>
      </c>
      <c r="DQ20" s="171">
        <v>0</v>
      </c>
      <c r="DR20" s="171">
        <v>0</v>
      </c>
      <c r="DS20" s="171">
        <v>0</v>
      </c>
      <c r="DT20" s="171">
        <v>0</v>
      </c>
      <c r="DU20" s="171">
        <v>0</v>
      </c>
      <c r="DV20" s="171">
        <v>0</v>
      </c>
      <c r="DW20" s="171">
        <v>0</v>
      </c>
      <c r="DX20" s="171">
        <v>0</v>
      </c>
      <c r="DY20" s="171">
        <v>0</v>
      </c>
      <c r="DZ20" s="171">
        <v>0</v>
      </c>
      <c r="EA20" s="139"/>
      <c r="EB20" s="171">
        <v>0</v>
      </c>
      <c r="EC20" s="171">
        <v>0</v>
      </c>
      <c r="ED20" s="156"/>
      <c r="EE20" s="171">
        <v>0</v>
      </c>
      <c r="EF20" s="171">
        <v>0</v>
      </c>
      <c r="EG20" s="171">
        <v>0</v>
      </c>
      <c r="EH20" s="171">
        <v>0</v>
      </c>
      <c r="EI20" s="171">
        <v>0</v>
      </c>
      <c r="EJ20" s="171">
        <v>0</v>
      </c>
      <c r="EK20" s="171">
        <v>0</v>
      </c>
      <c r="EL20" s="171">
        <v>0</v>
      </c>
      <c r="EM20" s="171">
        <v>0</v>
      </c>
      <c r="EN20" s="171">
        <v>0</v>
      </c>
      <c r="EO20" s="171">
        <v>0</v>
      </c>
      <c r="EP20" s="171">
        <v>0</v>
      </c>
      <c r="EQ20" s="171">
        <v>0</v>
      </c>
      <c r="ER20" s="171">
        <v>0</v>
      </c>
      <c r="ES20" s="171">
        <v>0</v>
      </c>
      <c r="ET20" s="171">
        <v>0</v>
      </c>
      <c r="EU20" s="139"/>
      <c r="EV20" s="171">
        <v>0</v>
      </c>
      <c r="EW20" s="171">
        <v>0</v>
      </c>
      <c r="EX20" s="171">
        <v>0</v>
      </c>
      <c r="EY20" s="171">
        <v>0</v>
      </c>
      <c r="EZ20" s="171">
        <v>0</v>
      </c>
      <c r="FA20" s="171">
        <v>0</v>
      </c>
      <c r="FB20" s="171">
        <v>0</v>
      </c>
      <c r="FC20" s="171">
        <v>0</v>
      </c>
      <c r="FD20" s="171">
        <v>0</v>
      </c>
      <c r="FE20" s="171">
        <v>0</v>
      </c>
      <c r="FF20" s="171">
        <v>0</v>
      </c>
      <c r="FG20" s="171">
        <v>0</v>
      </c>
      <c r="FH20" s="171">
        <v>0</v>
      </c>
      <c r="FI20" s="171">
        <v>0</v>
      </c>
      <c r="FJ20" s="171">
        <v>0</v>
      </c>
      <c r="FK20" s="171">
        <v>0</v>
      </c>
      <c r="FL20" s="139"/>
      <c r="FM20" s="171">
        <v>0</v>
      </c>
      <c r="FN20" s="171">
        <v>0</v>
      </c>
      <c r="FO20" s="171">
        <v>0</v>
      </c>
      <c r="FP20" s="171">
        <v>0</v>
      </c>
      <c r="FQ20" s="171">
        <v>0</v>
      </c>
      <c r="FR20" s="171">
        <v>0</v>
      </c>
      <c r="FS20" s="171">
        <v>0</v>
      </c>
      <c r="FT20" s="171">
        <v>0</v>
      </c>
      <c r="FU20" s="171">
        <v>0</v>
      </c>
      <c r="FV20" s="171">
        <v>0</v>
      </c>
      <c r="FW20" s="171">
        <v>0</v>
      </c>
      <c r="FX20" s="171">
        <v>0</v>
      </c>
      <c r="FY20" s="171">
        <v>0</v>
      </c>
      <c r="FZ20" s="171">
        <v>0</v>
      </c>
      <c r="GA20" s="171">
        <v>0</v>
      </c>
      <c r="GB20" s="171">
        <v>0</v>
      </c>
      <c r="GC20" s="157"/>
      <c r="GD20" s="132"/>
      <c r="GE20" s="207"/>
      <c r="GF20" s="208"/>
      <c r="GG20" s="209"/>
      <c r="GH20" s="161"/>
      <c r="GI20" s="132"/>
      <c r="GJ20" s="207"/>
      <c r="GK20" s="208"/>
      <c r="GL20" s="209"/>
      <c r="GM20" s="162"/>
      <c r="GO20" s="163"/>
      <c r="GP20" s="163"/>
    </row>
    <row r="21" spans="1:198" ht="18" customHeight="1">
      <c r="A21" s="144"/>
      <c r="B21" s="673"/>
      <c r="C21" s="203" t="s">
        <v>25</v>
      </c>
      <c r="D21" s="113" t="s">
        <v>158</v>
      </c>
      <c r="E21" s="165">
        <v>0</v>
      </c>
      <c r="F21" s="140"/>
      <c r="G21" s="165">
        <v>1.177200509361743</v>
      </c>
      <c r="H21" s="140"/>
      <c r="I21" s="165">
        <v>0</v>
      </c>
      <c r="J21" s="140"/>
      <c r="K21" s="165">
        <v>0.5353781570028725</v>
      </c>
      <c r="L21" s="132"/>
      <c r="M21" s="204" t="s">
        <v>174</v>
      </c>
      <c r="N21" s="205">
        <v>0</v>
      </c>
      <c r="O21" s="205">
        <v>0</v>
      </c>
      <c r="P21" s="205">
        <v>0</v>
      </c>
      <c r="Q21" s="205">
        <v>0</v>
      </c>
      <c r="R21" s="205">
        <v>0</v>
      </c>
      <c r="S21" s="205">
        <v>0</v>
      </c>
      <c r="T21" s="205">
        <v>0</v>
      </c>
      <c r="U21" s="205">
        <v>0</v>
      </c>
      <c r="V21" s="205">
        <v>0</v>
      </c>
      <c r="W21" s="205">
        <v>0</v>
      </c>
      <c r="X21" s="205">
        <v>0</v>
      </c>
      <c r="Y21" s="205">
        <v>0</v>
      </c>
      <c r="Z21" s="206">
        <v>0</v>
      </c>
      <c r="AA21" s="175">
        <v>0</v>
      </c>
      <c r="AB21" s="175">
        <v>0</v>
      </c>
      <c r="AC21" s="175">
        <v>0</v>
      </c>
      <c r="AD21" s="175">
        <v>0</v>
      </c>
      <c r="AE21" s="175">
        <v>0</v>
      </c>
      <c r="AF21" s="175">
        <v>0</v>
      </c>
      <c r="AG21" s="175">
        <v>0</v>
      </c>
      <c r="AH21" s="175">
        <v>0</v>
      </c>
      <c r="AI21" s="175">
        <v>0</v>
      </c>
      <c r="AJ21" s="175">
        <v>0</v>
      </c>
      <c r="AK21" s="175">
        <v>0</v>
      </c>
      <c r="AL21" s="168">
        <v>0</v>
      </c>
      <c r="AM21" s="205">
        <v>0</v>
      </c>
      <c r="AN21" s="168">
        <v>0</v>
      </c>
      <c r="AO21" s="150"/>
      <c r="AP21" s="165">
        <v>0</v>
      </c>
      <c r="AQ21" s="165">
        <v>0</v>
      </c>
      <c r="AR21" s="205">
        <v>0</v>
      </c>
      <c r="AS21" s="205">
        <v>0</v>
      </c>
      <c r="AT21" s="205">
        <v>0</v>
      </c>
      <c r="AU21" s="205">
        <v>0</v>
      </c>
      <c r="AV21" s="205">
        <v>0</v>
      </c>
      <c r="AW21" s="205">
        <v>0</v>
      </c>
      <c r="AX21" s="205">
        <v>0</v>
      </c>
      <c r="AY21" s="205">
        <v>0</v>
      </c>
      <c r="AZ21" s="205">
        <v>0</v>
      </c>
      <c r="BA21" s="205">
        <v>0</v>
      </c>
      <c r="BB21" s="167">
        <v>0</v>
      </c>
      <c r="BC21" s="206">
        <v>0</v>
      </c>
      <c r="BD21" s="205">
        <v>0</v>
      </c>
      <c r="BE21" s="205">
        <v>0</v>
      </c>
      <c r="BF21" s="205">
        <v>0</v>
      </c>
      <c r="BG21" s="205">
        <v>0</v>
      </c>
      <c r="BH21" s="205">
        <v>0</v>
      </c>
      <c r="BI21" s="205">
        <v>0</v>
      </c>
      <c r="BJ21" s="205">
        <v>0</v>
      </c>
      <c r="BK21" s="205">
        <v>0</v>
      </c>
      <c r="BL21" s="205">
        <v>0</v>
      </c>
      <c r="BM21" s="205">
        <v>0</v>
      </c>
      <c r="BN21" s="205">
        <v>0</v>
      </c>
      <c r="BO21" s="205">
        <v>0</v>
      </c>
      <c r="BP21" s="205">
        <v>0</v>
      </c>
      <c r="BQ21" s="205">
        <v>0</v>
      </c>
      <c r="BR21" s="169">
        <v>0</v>
      </c>
      <c r="BS21" s="152"/>
      <c r="BT21" s="165">
        <v>0</v>
      </c>
      <c r="BU21" s="165">
        <v>0</v>
      </c>
      <c r="BV21" s="205">
        <v>0</v>
      </c>
      <c r="BW21" s="205">
        <v>0</v>
      </c>
      <c r="BX21" s="205">
        <v>0</v>
      </c>
      <c r="BY21" s="205">
        <v>0</v>
      </c>
      <c r="BZ21" s="205">
        <v>0</v>
      </c>
      <c r="CA21" s="205">
        <v>0</v>
      </c>
      <c r="CB21" s="205">
        <v>0</v>
      </c>
      <c r="CC21" s="205">
        <v>0</v>
      </c>
      <c r="CD21" s="205">
        <v>0</v>
      </c>
      <c r="CE21" s="205">
        <v>0</v>
      </c>
      <c r="CF21" s="167">
        <v>0</v>
      </c>
      <c r="CG21" s="206">
        <v>0</v>
      </c>
      <c r="CH21" s="205">
        <v>0</v>
      </c>
      <c r="CI21" s="205">
        <v>0</v>
      </c>
      <c r="CJ21" s="205">
        <v>0</v>
      </c>
      <c r="CK21" s="205">
        <v>0</v>
      </c>
      <c r="CL21" s="205">
        <v>0</v>
      </c>
      <c r="CM21" s="205">
        <v>0</v>
      </c>
      <c r="CN21" s="205">
        <v>0</v>
      </c>
      <c r="CO21" s="205">
        <v>0</v>
      </c>
      <c r="CP21" s="205">
        <v>0</v>
      </c>
      <c r="CQ21" s="205">
        <v>0</v>
      </c>
      <c r="CR21" s="205">
        <v>0</v>
      </c>
      <c r="CS21" s="205">
        <v>0</v>
      </c>
      <c r="CT21" s="205">
        <v>0</v>
      </c>
      <c r="CU21" s="205">
        <v>0</v>
      </c>
      <c r="CV21" s="169">
        <v>0</v>
      </c>
      <c r="CW21" s="154"/>
      <c r="CX21" s="171">
        <v>18200</v>
      </c>
      <c r="CY21" s="171">
        <v>0</v>
      </c>
      <c r="CZ21" s="171">
        <v>0</v>
      </c>
      <c r="DA21" s="171">
        <v>0</v>
      </c>
      <c r="DB21" s="171">
        <v>0</v>
      </c>
      <c r="DC21" s="171">
        <v>0</v>
      </c>
      <c r="DD21" s="171">
        <v>0</v>
      </c>
      <c r="DE21" s="171">
        <v>0</v>
      </c>
      <c r="DF21" s="171">
        <v>0</v>
      </c>
      <c r="DG21" s="171">
        <v>0</v>
      </c>
      <c r="DH21" s="171">
        <v>0</v>
      </c>
      <c r="DI21" s="171">
        <v>0</v>
      </c>
      <c r="DJ21" s="171">
        <v>0</v>
      </c>
      <c r="DK21" s="171">
        <v>0</v>
      </c>
      <c r="DL21" s="139"/>
      <c r="DM21" s="171">
        <v>8814.2000000000007</v>
      </c>
      <c r="DN21" s="171">
        <v>1043.5999999999999</v>
      </c>
      <c r="DO21" s="171">
        <v>0</v>
      </c>
      <c r="DP21" s="171">
        <v>30757.53</v>
      </c>
      <c r="DQ21" s="171">
        <v>0</v>
      </c>
      <c r="DR21" s="171">
        <v>0</v>
      </c>
      <c r="DS21" s="171">
        <v>0</v>
      </c>
      <c r="DT21" s="171">
        <v>0</v>
      </c>
      <c r="DU21" s="171">
        <v>0</v>
      </c>
      <c r="DV21" s="171">
        <v>0</v>
      </c>
      <c r="DW21" s="171">
        <v>0</v>
      </c>
      <c r="DX21" s="171">
        <v>0</v>
      </c>
      <c r="DY21" s="171">
        <v>0</v>
      </c>
      <c r="DZ21" s="171">
        <v>31801.13</v>
      </c>
      <c r="EA21" s="139"/>
      <c r="EB21" s="171">
        <v>27014.2</v>
      </c>
      <c r="EC21" s="171">
        <v>31801.13</v>
      </c>
      <c r="ED21" s="156"/>
      <c r="EE21" s="171">
        <v>72800</v>
      </c>
      <c r="EF21" s="171">
        <v>0</v>
      </c>
      <c r="EG21" s="171">
        <v>0</v>
      </c>
      <c r="EH21" s="171">
        <v>0</v>
      </c>
      <c r="EI21" s="171">
        <v>0</v>
      </c>
      <c r="EJ21" s="171">
        <v>0</v>
      </c>
      <c r="EK21" s="171">
        <v>0</v>
      </c>
      <c r="EL21" s="171">
        <v>0</v>
      </c>
      <c r="EM21" s="171">
        <v>0</v>
      </c>
      <c r="EN21" s="171">
        <v>0</v>
      </c>
      <c r="EO21" s="171">
        <v>0</v>
      </c>
      <c r="EP21" s="171">
        <v>0</v>
      </c>
      <c r="EQ21" s="171">
        <v>0</v>
      </c>
      <c r="ER21" s="171">
        <v>0</v>
      </c>
      <c r="ES21" s="171">
        <v>0</v>
      </c>
      <c r="ET21" s="171">
        <v>0</v>
      </c>
      <c r="EU21" s="139"/>
      <c r="EV21" s="171">
        <v>30369.45</v>
      </c>
      <c r="EW21" s="171">
        <v>0</v>
      </c>
      <c r="EX21" s="171">
        <v>0</v>
      </c>
      <c r="EY21" s="171">
        <v>0</v>
      </c>
      <c r="EZ21" s="171">
        <v>0</v>
      </c>
      <c r="FA21" s="171">
        <v>0</v>
      </c>
      <c r="FB21" s="171">
        <v>0</v>
      </c>
      <c r="FC21" s="171">
        <v>0</v>
      </c>
      <c r="FD21" s="171">
        <v>0</v>
      </c>
      <c r="FE21" s="171">
        <v>0</v>
      </c>
      <c r="FF21" s="171">
        <v>4954.62</v>
      </c>
      <c r="FG21" s="171">
        <v>0</v>
      </c>
      <c r="FH21" s="171">
        <v>4954.62</v>
      </c>
      <c r="FI21" s="171">
        <v>18478.919999999998</v>
      </c>
      <c r="FJ21" s="171">
        <v>31801.13</v>
      </c>
      <c r="FK21" s="171">
        <v>55234.67</v>
      </c>
      <c r="FL21" s="139"/>
      <c r="FM21" s="171">
        <v>103169.45</v>
      </c>
      <c r="FN21" s="171">
        <v>0</v>
      </c>
      <c r="FO21" s="171">
        <v>0</v>
      </c>
      <c r="FP21" s="171">
        <v>0</v>
      </c>
      <c r="FQ21" s="171">
        <v>0</v>
      </c>
      <c r="FR21" s="171">
        <v>0</v>
      </c>
      <c r="FS21" s="171">
        <v>0</v>
      </c>
      <c r="FT21" s="171">
        <v>0</v>
      </c>
      <c r="FU21" s="171">
        <v>0</v>
      </c>
      <c r="FV21" s="171">
        <v>0</v>
      </c>
      <c r="FW21" s="171">
        <v>4954.62</v>
      </c>
      <c r="FX21" s="171">
        <v>0</v>
      </c>
      <c r="FY21" s="171">
        <v>4954.62</v>
      </c>
      <c r="FZ21" s="171">
        <v>18478.919999999998</v>
      </c>
      <c r="GA21" s="171">
        <v>31801.13</v>
      </c>
      <c r="GB21" s="171">
        <v>55234.67</v>
      </c>
      <c r="GC21" s="157"/>
      <c r="GD21" s="132"/>
      <c r="GE21" s="207"/>
      <c r="GF21" s="208"/>
      <c r="GG21" s="209"/>
      <c r="GH21" s="161"/>
      <c r="GI21" s="132"/>
      <c r="GJ21" s="207"/>
      <c r="GK21" s="208"/>
      <c r="GL21" s="209"/>
      <c r="GM21" s="162"/>
      <c r="GO21" s="163"/>
      <c r="GP21" s="163"/>
    </row>
    <row r="22" spans="1:198" ht="18" customHeight="1">
      <c r="A22" s="144"/>
      <c r="B22" s="673"/>
      <c r="C22" s="203" t="s">
        <v>24</v>
      </c>
      <c r="D22" s="113" t="s">
        <v>158</v>
      </c>
      <c r="E22" s="165">
        <v>0</v>
      </c>
      <c r="F22" s="140"/>
      <c r="G22" s="165">
        <v>45033.67</v>
      </c>
      <c r="H22" s="140"/>
      <c r="I22" s="165">
        <v>32.134271243102361</v>
      </c>
      <c r="J22" s="140"/>
      <c r="K22" s="165">
        <v>10.672688404064031</v>
      </c>
      <c r="L22" s="132"/>
      <c r="M22" s="204" t="s">
        <v>174</v>
      </c>
      <c r="N22" s="205">
        <v>0</v>
      </c>
      <c r="O22" s="205">
        <v>0</v>
      </c>
      <c r="P22" s="205">
        <v>0</v>
      </c>
      <c r="Q22" s="205">
        <v>0</v>
      </c>
      <c r="R22" s="205">
        <v>0</v>
      </c>
      <c r="S22" s="205">
        <v>1</v>
      </c>
      <c r="T22" s="205">
        <v>2</v>
      </c>
      <c r="U22" s="205">
        <v>0</v>
      </c>
      <c r="V22" s="205">
        <v>3</v>
      </c>
      <c r="W22" s="205">
        <v>2</v>
      </c>
      <c r="X22" s="205">
        <v>3</v>
      </c>
      <c r="Y22" s="205">
        <v>5</v>
      </c>
      <c r="Z22" s="206">
        <v>1</v>
      </c>
      <c r="AA22" s="175">
        <v>0</v>
      </c>
      <c r="AB22" s="175">
        <v>0</v>
      </c>
      <c r="AC22" s="175">
        <v>0</v>
      </c>
      <c r="AD22" s="175">
        <v>0</v>
      </c>
      <c r="AE22" s="175">
        <v>0</v>
      </c>
      <c r="AF22" s="175">
        <v>0</v>
      </c>
      <c r="AG22" s="175">
        <v>0</v>
      </c>
      <c r="AH22" s="175">
        <v>0</v>
      </c>
      <c r="AI22" s="175">
        <v>0</v>
      </c>
      <c r="AJ22" s="175">
        <v>0</v>
      </c>
      <c r="AK22" s="175">
        <v>0</v>
      </c>
      <c r="AL22" s="168">
        <v>0</v>
      </c>
      <c r="AM22" s="205">
        <v>0</v>
      </c>
      <c r="AN22" s="168">
        <v>9</v>
      </c>
      <c r="AO22" s="150"/>
      <c r="AP22" s="165">
        <v>0</v>
      </c>
      <c r="AQ22" s="165">
        <v>6.6168059681691489E-3</v>
      </c>
      <c r="AR22" s="205">
        <v>0</v>
      </c>
      <c r="AS22" s="205">
        <v>0</v>
      </c>
      <c r="AT22" s="205">
        <v>0</v>
      </c>
      <c r="AU22" s="205">
        <v>0</v>
      </c>
      <c r="AV22" s="205">
        <v>0</v>
      </c>
      <c r="AW22" s="205">
        <v>24691.911428926254</v>
      </c>
      <c r="AX22" s="205">
        <v>247814.33315489939</v>
      </c>
      <c r="AY22" s="205">
        <v>0</v>
      </c>
      <c r="AZ22" s="205">
        <v>272506.24458382564</v>
      </c>
      <c r="BA22" s="205">
        <v>192455.36537321363</v>
      </c>
      <c r="BB22" s="167">
        <v>36972.718983610765</v>
      </c>
      <c r="BC22" s="206">
        <v>229428.0843568244</v>
      </c>
      <c r="BD22" s="205">
        <v>60369.183356882568</v>
      </c>
      <c r="BE22" s="205">
        <v>0</v>
      </c>
      <c r="BF22" s="205">
        <v>0</v>
      </c>
      <c r="BG22" s="205">
        <v>0</v>
      </c>
      <c r="BH22" s="205">
        <v>0</v>
      </c>
      <c r="BI22" s="205">
        <v>0</v>
      </c>
      <c r="BJ22" s="205">
        <v>0</v>
      </c>
      <c r="BK22" s="205">
        <v>0</v>
      </c>
      <c r="BL22" s="205">
        <v>0</v>
      </c>
      <c r="BM22" s="205">
        <v>0</v>
      </c>
      <c r="BN22" s="205">
        <v>0</v>
      </c>
      <c r="BO22" s="205">
        <v>0</v>
      </c>
      <c r="BP22" s="205">
        <v>0</v>
      </c>
      <c r="BQ22" s="205">
        <v>0</v>
      </c>
      <c r="BR22" s="169">
        <v>562303.51229753264</v>
      </c>
      <c r="BS22" s="152"/>
      <c r="BT22" s="165">
        <v>0</v>
      </c>
      <c r="BU22" s="165">
        <v>6.9689967120774949E-3</v>
      </c>
      <c r="BV22" s="205">
        <v>0</v>
      </c>
      <c r="BW22" s="205">
        <v>0</v>
      </c>
      <c r="BX22" s="205">
        <v>0</v>
      </c>
      <c r="BY22" s="205">
        <v>0</v>
      </c>
      <c r="BZ22" s="205">
        <v>0</v>
      </c>
      <c r="CA22" s="205">
        <v>24691.911428926254</v>
      </c>
      <c r="CB22" s="205">
        <v>247814.33315489939</v>
      </c>
      <c r="CC22" s="205">
        <v>0</v>
      </c>
      <c r="CD22" s="205">
        <v>272506.24458382564</v>
      </c>
      <c r="CE22" s="205">
        <v>192455.36537321363</v>
      </c>
      <c r="CF22" s="167">
        <v>36605.811577373468</v>
      </c>
      <c r="CG22" s="206">
        <v>229061.17695058711</v>
      </c>
      <c r="CH22" s="205">
        <v>59770.09567572079</v>
      </c>
      <c r="CI22" s="205">
        <v>0</v>
      </c>
      <c r="CJ22" s="205">
        <v>0</v>
      </c>
      <c r="CK22" s="205">
        <v>0</v>
      </c>
      <c r="CL22" s="205">
        <v>0</v>
      </c>
      <c r="CM22" s="205">
        <v>0</v>
      </c>
      <c r="CN22" s="205">
        <v>0</v>
      </c>
      <c r="CO22" s="205">
        <v>0</v>
      </c>
      <c r="CP22" s="205">
        <v>0</v>
      </c>
      <c r="CQ22" s="205">
        <v>0</v>
      </c>
      <c r="CR22" s="205">
        <v>0</v>
      </c>
      <c r="CS22" s="205">
        <v>0</v>
      </c>
      <c r="CT22" s="205">
        <v>0</v>
      </c>
      <c r="CU22" s="205">
        <v>0</v>
      </c>
      <c r="CV22" s="169">
        <v>561337.51721013361</v>
      </c>
      <c r="CW22" s="154"/>
      <c r="CX22" s="171">
        <v>0</v>
      </c>
      <c r="CY22" s="171">
        <v>0</v>
      </c>
      <c r="CZ22" s="171">
        <v>11516</v>
      </c>
      <c r="DA22" s="171">
        <v>0</v>
      </c>
      <c r="DB22" s="171">
        <v>0</v>
      </c>
      <c r="DC22" s="171">
        <v>0</v>
      </c>
      <c r="DD22" s="171">
        <v>0</v>
      </c>
      <c r="DE22" s="171">
        <v>0</v>
      </c>
      <c r="DF22" s="171">
        <v>0</v>
      </c>
      <c r="DG22" s="171">
        <v>0</v>
      </c>
      <c r="DH22" s="171">
        <v>0</v>
      </c>
      <c r="DI22" s="171">
        <v>0</v>
      </c>
      <c r="DJ22" s="171">
        <v>0</v>
      </c>
      <c r="DK22" s="171">
        <v>11516</v>
      </c>
      <c r="DL22" s="139"/>
      <c r="DM22" s="171">
        <v>0</v>
      </c>
      <c r="DN22" s="171">
        <v>1096.6099999999999</v>
      </c>
      <c r="DO22" s="171">
        <v>0</v>
      </c>
      <c r="DP22" s="171">
        <v>32421.06</v>
      </c>
      <c r="DQ22" s="171">
        <v>0</v>
      </c>
      <c r="DR22" s="171">
        <v>0</v>
      </c>
      <c r="DS22" s="171">
        <v>0</v>
      </c>
      <c r="DT22" s="171">
        <v>0</v>
      </c>
      <c r="DU22" s="171">
        <v>0</v>
      </c>
      <c r="DV22" s="171">
        <v>0</v>
      </c>
      <c r="DW22" s="171">
        <v>0</v>
      </c>
      <c r="DX22" s="171">
        <v>0</v>
      </c>
      <c r="DY22" s="171">
        <v>0</v>
      </c>
      <c r="DZ22" s="171">
        <v>33517.67</v>
      </c>
      <c r="EA22" s="139"/>
      <c r="EB22" s="171">
        <v>1</v>
      </c>
      <c r="EC22" s="171">
        <v>45033.67</v>
      </c>
      <c r="ED22" s="156"/>
      <c r="EE22" s="171">
        <v>17144.5</v>
      </c>
      <c r="EF22" s="171">
        <v>0</v>
      </c>
      <c r="EG22" s="171">
        <v>0</v>
      </c>
      <c r="EH22" s="171">
        <v>0</v>
      </c>
      <c r="EI22" s="171">
        <v>0</v>
      </c>
      <c r="EJ22" s="171">
        <v>0</v>
      </c>
      <c r="EK22" s="171">
        <v>12525</v>
      </c>
      <c r="EL22" s="171">
        <v>0</v>
      </c>
      <c r="EM22" s="171">
        <v>0</v>
      </c>
      <c r="EN22" s="171">
        <v>12525</v>
      </c>
      <c r="EO22" s="171">
        <v>72999</v>
      </c>
      <c r="EP22" s="171">
        <v>0</v>
      </c>
      <c r="EQ22" s="171">
        <v>72999</v>
      </c>
      <c r="ER22" s="171">
        <v>36880</v>
      </c>
      <c r="ES22" s="171">
        <v>11516</v>
      </c>
      <c r="ET22" s="171">
        <v>133920</v>
      </c>
      <c r="EU22" s="139"/>
      <c r="EV22" s="171">
        <v>5359.39</v>
      </c>
      <c r="EW22" s="171">
        <v>3066.49</v>
      </c>
      <c r="EX22" s="171">
        <v>4120.6099999999997</v>
      </c>
      <c r="EY22" s="171">
        <v>0</v>
      </c>
      <c r="EZ22" s="171">
        <v>0</v>
      </c>
      <c r="FA22" s="171">
        <v>7187.1</v>
      </c>
      <c r="FB22" s="171">
        <v>14321.65</v>
      </c>
      <c r="FC22" s="171">
        <v>0</v>
      </c>
      <c r="FD22" s="171">
        <v>0</v>
      </c>
      <c r="FE22" s="171">
        <v>14321.65</v>
      </c>
      <c r="FF22" s="171">
        <v>19292.77</v>
      </c>
      <c r="FG22" s="171">
        <v>0</v>
      </c>
      <c r="FH22" s="171">
        <v>19292.77</v>
      </c>
      <c r="FI22" s="171">
        <v>31980.51</v>
      </c>
      <c r="FJ22" s="171">
        <v>33517.67</v>
      </c>
      <c r="FK22" s="171">
        <v>106299.7</v>
      </c>
      <c r="FL22" s="139"/>
      <c r="FM22" s="171">
        <v>22507.89</v>
      </c>
      <c r="FN22" s="171">
        <v>3066.49</v>
      </c>
      <c r="FO22" s="171">
        <v>4120.6099999999997</v>
      </c>
      <c r="FP22" s="171">
        <v>0</v>
      </c>
      <c r="FQ22" s="171">
        <v>0</v>
      </c>
      <c r="FR22" s="171">
        <v>7187.1</v>
      </c>
      <c r="FS22" s="171">
        <v>26846.65</v>
      </c>
      <c r="FT22" s="171">
        <v>0</v>
      </c>
      <c r="FU22" s="171">
        <v>0</v>
      </c>
      <c r="FV22" s="171">
        <v>26846.65</v>
      </c>
      <c r="FW22" s="171">
        <v>92291.77</v>
      </c>
      <c r="FX22" s="171">
        <v>0</v>
      </c>
      <c r="FY22" s="171">
        <v>92291.77</v>
      </c>
      <c r="FZ22" s="171">
        <v>68860.509999999995</v>
      </c>
      <c r="GA22" s="171">
        <v>45033.67</v>
      </c>
      <c r="GB22" s="171">
        <v>240219.7</v>
      </c>
      <c r="GC22" s="157"/>
      <c r="GD22" s="132"/>
      <c r="GE22" s="207"/>
      <c r="GF22" s="208"/>
      <c r="GG22" s="209"/>
      <c r="GH22" s="161"/>
      <c r="GI22" s="132"/>
      <c r="GJ22" s="207"/>
      <c r="GK22" s="208"/>
      <c r="GL22" s="209"/>
      <c r="GM22" s="162"/>
      <c r="GO22" s="163"/>
      <c r="GP22" s="163"/>
    </row>
    <row r="23" spans="1:198" ht="18" customHeight="1">
      <c r="A23" s="144"/>
      <c r="B23" s="673"/>
      <c r="C23" s="203" t="s">
        <v>70</v>
      </c>
      <c r="D23" s="113" t="s">
        <v>158</v>
      </c>
      <c r="E23" s="165"/>
      <c r="F23" s="140"/>
      <c r="G23" s="165"/>
      <c r="H23" s="140"/>
      <c r="I23" s="165"/>
      <c r="J23" s="140"/>
      <c r="K23" s="165"/>
      <c r="L23" s="132"/>
      <c r="M23" s="204" t="s">
        <v>174</v>
      </c>
      <c r="N23" s="205">
        <v>0</v>
      </c>
      <c r="O23" s="205">
        <v>0</v>
      </c>
      <c r="P23" s="205">
        <v>0</v>
      </c>
      <c r="Q23" s="205">
        <v>0</v>
      </c>
      <c r="R23" s="205">
        <v>0</v>
      </c>
      <c r="S23" s="205">
        <v>0</v>
      </c>
      <c r="T23" s="205">
        <v>0</v>
      </c>
      <c r="U23" s="205">
        <v>0</v>
      </c>
      <c r="V23" s="205">
        <v>0</v>
      </c>
      <c r="W23" s="205">
        <v>0</v>
      </c>
      <c r="X23" s="205">
        <v>0</v>
      </c>
      <c r="Y23" s="205">
        <v>0</v>
      </c>
      <c r="Z23" s="206">
        <v>0</v>
      </c>
      <c r="AA23" s="175">
        <v>0</v>
      </c>
      <c r="AB23" s="175">
        <v>0</v>
      </c>
      <c r="AC23" s="175">
        <v>0</v>
      </c>
      <c r="AD23" s="175">
        <v>0</v>
      </c>
      <c r="AE23" s="175">
        <v>0</v>
      </c>
      <c r="AF23" s="175">
        <v>0</v>
      </c>
      <c r="AG23" s="175">
        <v>0</v>
      </c>
      <c r="AH23" s="175">
        <v>0</v>
      </c>
      <c r="AI23" s="175">
        <v>0</v>
      </c>
      <c r="AJ23" s="175">
        <v>0</v>
      </c>
      <c r="AK23" s="175">
        <v>0</v>
      </c>
      <c r="AL23" s="168">
        <v>0</v>
      </c>
      <c r="AM23" s="205">
        <v>0</v>
      </c>
      <c r="AN23" s="168">
        <v>0</v>
      </c>
      <c r="AO23" s="150"/>
      <c r="AP23" s="165">
        <v>0</v>
      </c>
      <c r="AQ23" s="165">
        <v>0</v>
      </c>
      <c r="AR23" s="205">
        <v>0</v>
      </c>
      <c r="AS23" s="205">
        <v>0</v>
      </c>
      <c r="AT23" s="205">
        <v>0</v>
      </c>
      <c r="AU23" s="205">
        <v>0</v>
      </c>
      <c r="AV23" s="205">
        <v>0</v>
      </c>
      <c r="AW23" s="205">
        <v>0</v>
      </c>
      <c r="AX23" s="205">
        <v>0</v>
      </c>
      <c r="AY23" s="205">
        <v>0</v>
      </c>
      <c r="AZ23" s="205">
        <v>0</v>
      </c>
      <c r="BA23" s="205">
        <v>0</v>
      </c>
      <c r="BB23" s="167">
        <v>0</v>
      </c>
      <c r="BC23" s="206">
        <v>0</v>
      </c>
      <c r="BD23" s="205">
        <v>0</v>
      </c>
      <c r="BE23" s="205">
        <v>0</v>
      </c>
      <c r="BF23" s="205">
        <v>0</v>
      </c>
      <c r="BG23" s="205">
        <v>0</v>
      </c>
      <c r="BH23" s="205">
        <v>0</v>
      </c>
      <c r="BI23" s="205">
        <v>0</v>
      </c>
      <c r="BJ23" s="205">
        <v>0</v>
      </c>
      <c r="BK23" s="205">
        <v>0</v>
      </c>
      <c r="BL23" s="205">
        <v>0</v>
      </c>
      <c r="BM23" s="205">
        <v>0</v>
      </c>
      <c r="BN23" s="205">
        <v>0</v>
      </c>
      <c r="BO23" s="205">
        <v>0</v>
      </c>
      <c r="BP23" s="205">
        <v>0</v>
      </c>
      <c r="BQ23" s="205">
        <v>0</v>
      </c>
      <c r="BR23" s="169">
        <v>0</v>
      </c>
      <c r="BS23" s="152"/>
      <c r="BT23" s="165">
        <v>0</v>
      </c>
      <c r="BU23" s="165">
        <v>0</v>
      </c>
      <c r="BV23" s="205">
        <v>0</v>
      </c>
      <c r="BW23" s="205">
        <v>0</v>
      </c>
      <c r="BX23" s="205">
        <v>0</v>
      </c>
      <c r="BY23" s="205">
        <v>0</v>
      </c>
      <c r="BZ23" s="205">
        <v>0</v>
      </c>
      <c r="CA23" s="205">
        <v>0</v>
      </c>
      <c r="CB23" s="205">
        <v>0</v>
      </c>
      <c r="CC23" s="205">
        <v>0</v>
      </c>
      <c r="CD23" s="205">
        <v>0</v>
      </c>
      <c r="CE23" s="205">
        <v>0</v>
      </c>
      <c r="CF23" s="167">
        <v>0</v>
      </c>
      <c r="CG23" s="206">
        <v>0</v>
      </c>
      <c r="CH23" s="205">
        <v>0</v>
      </c>
      <c r="CI23" s="205">
        <v>0</v>
      </c>
      <c r="CJ23" s="205">
        <v>0</v>
      </c>
      <c r="CK23" s="205">
        <v>0</v>
      </c>
      <c r="CL23" s="205">
        <v>0</v>
      </c>
      <c r="CM23" s="205">
        <v>0</v>
      </c>
      <c r="CN23" s="205">
        <v>0</v>
      </c>
      <c r="CO23" s="205">
        <v>0</v>
      </c>
      <c r="CP23" s="205">
        <v>0</v>
      </c>
      <c r="CQ23" s="205">
        <v>0</v>
      </c>
      <c r="CR23" s="205">
        <v>0</v>
      </c>
      <c r="CS23" s="205">
        <v>0</v>
      </c>
      <c r="CT23" s="205">
        <v>0</v>
      </c>
      <c r="CU23" s="205">
        <v>0</v>
      </c>
      <c r="CV23" s="169">
        <v>0</v>
      </c>
      <c r="CW23" s="154"/>
      <c r="CX23" s="171">
        <v>0</v>
      </c>
      <c r="CY23" s="171">
        <v>0</v>
      </c>
      <c r="CZ23" s="171">
        <v>0</v>
      </c>
      <c r="DA23" s="171">
        <v>0</v>
      </c>
      <c r="DB23" s="171">
        <v>0</v>
      </c>
      <c r="DC23" s="171">
        <v>0</v>
      </c>
      <c r="DD23" s="171">
        <v>0</v>
      </c>
      <c r="DE23" s="171">
        <v>0</v>
      </c>
      <c r="DF23" s="171">
        <v>0</v>
      </c>
      <c r="DG23" s="171">
        <v>0</v>
      </c>
      <c r="DH23" s="171">
        <v>0</v>
      </c>
      <c r="DI23" s="171">
        <v>0</v>
      </c>
      <c r="DJ23" s="171">
        <v>0</v>
      </c>
      <c r="DK23" s="171">
        <v>0</v>
      </c>
      <c r="DL23" s="139"/>
      <c r="DM23" s="171">
        <v>0</v>
      </c>
      <c r="DN23" s="171">
        <v>0</v>
      </c>
      <c r="DO23" s="171">
        <v>0</v>
      </c>
      <c r="DP23" s="171">
        <v>0</v>
      </c>
      <c r="DQ23" s="171">
        <v>0</v>
      </c>
      <c r="DR23" s="171">
        <v>0</v>
      </c>
      <c r="DS23" s="171">
        <v>0</v>
      </c>
      <c r="DT23" s="171">
        <v>0</v>
      </c>
      <c r="DU23" s="171">
        <v>0</v>
      </c>
      <c r="DV23" s="171">
        <v>0</v>
      </c>
      <c r="DW23" s="171">
        <v>0</v>
      </c>
      <c r="DX23" s="171">
        <v>0</v>
      </c>
      <c r="DY23" s="171">
        <v>0</v>
      </c>
      <c r="DZ23" s="171">
        <v>0</v>
      </c>
      <c r="EA23" s="139"/>
      <c r="EB23" s="171">
        <v>0</v>
      </c>
      <c r="EC23" s="171">
        <v>0</v>
      </c>
      <c r="ED23" s="156"/>
      <c r="EE23" s="171">
        <v>0</v>
      </c>
      <c r="EF23" s="171">
        <v>0</v>
      </c>
      <c r="EG23" s="171">
        <v>0</v>
      </c>
      <c r="EH23" s="171">
        <v>0</v>
      </c>
      <c r="EI23" s="171">
        <v>0</v>
      </c>
      <c r="EJ23" s="171">
        <v>0</v>
      </c>
      <c r="EK23" s="171">
        <v>0</v>
      </c>
      <c r="EL23" s="171">
        <v>0</v>
      </c>
      <c r="EM23" s="171">
        <v>0</v>
      </c>
      <c r="EN23" s="171">
        <v>0</v>
      </c>
      <c r="EO23" s="171">
        <v>0</v>
      </c>
      <c r="EP23" s="171">
        <v>0</v>
      </c>
      <c r="EQ23" s="171">
        <v>0</v>
      </c>
      <c r="ER23" s="171">
        <v>0</v>
      </c>
      <c r="ES23" s="171">
        <v>0</v>
      </c>
      <c r="ET23" s="171">
        <v>0</v>
      </c>
      <c r="EU23" s="139"/>
      <c r="EV23" s="171">
        <v>0</v>
      </c>
      <c r="EW23" s="171">
        <v>0</v>
      </c>
      <c r="EX23" s="171">
        <v>0</v>
      </c>
      <c r="EY23" s="171">
        <v>0</v>
      </c>
      <c r="EZ23" s="171">
        <v>0</v>
      </c>
      <c r="FA23" s="171">
        <v>0</v>
      </c>
      <c r="FB23" s="171">
        <v>0</v>
      </c>
      <c r="FC23" s="171">
        <v>0</v>
      </c>
      <c r="FD23" s="171">
        <v>0</v>
      </c>
      <c r="FE23" s="171">
        <v>0</v>
      </c>
      <c r="FF23" s="171">
        <v>0</v>
      </c>
      <c r="FG23" s="171">
        <v>0</v>
      </c>
      <c r="FH23" s="171">
        <v>0</v>
      </c>
      <c r="FI23" s="171">
        <v>0</v>
      </c>
      <c r="FJ23" s="171">
        <v>0</v>
      </c>
      <c r="FK23" s="171">
        <v>0</v>
      </c>
      <c r="FL23" s="139"/>
      <c r="FM23" s="171">
        <v>0</v>
      </c>
      <c r="FN23" s="171">
        <v>0</v>
      </c>
      <c r="FO23" s="171">
        <v>0</v>
      </c>
      <c r="FP23" s="171">
        <v>0</v>
      </c>
      <c r="FQ23" s="171">
        <v>0</v>
      </c>
      <c r="FR23" s="171">
        <v>0</v>
      </c>
      <c r="FS23" s="171">
        <v>0</v>
      </c>
      <c r="FT23" s="171">
        <v>0</v>
      </c>
      <c r="FU23" s="171">
        <v>0</v>
      </c>
      <c r="FV23" s="171">
        <v>0</v>
      </c>
      <c r="FW23" s="171">
        <v>0</v>
      </c>
      <c r="FX23" s="171">
        <v>0</v>
      </c>
      <c r="FY23" s="171">
        <v>0</v>
      </c>
      <c r="FZ23" s="171">
        <v>0</v>
      </c>
      <c r="GA23" s="171">
        <v>0</v>
      </c>
      <c r="GB23" s="171">
        <v>0</v>
      </c>
      <c r="GC23" s="157"/>
      <c r="GD23" s="132"/>
      <c r="GE23" s="207"/>
      <c r="GF23" s="208"/>
      <c r="GG23" s="209"/>
      <c r="GH23" s="161"/>
      <c r="GI23" s="132"/>
      <c r="GJ23" s="207"/>
      <c r="GK23" s="208"/>
      <c r="GL23" s="209"/>
      <c r="GM23" s="162"/>
      <c r="GO23" s="163"/>
      <c r="GP23" s="163"/>
    </row>
    <row r="24" spans="1:198" ht="18" customHeight="1">
      <c r="A24" s="144"/>
      <c r="B24" s="673"/>
      <c r="C24" s="203" t="s">
        <v>27</v>
      </c>
      <c r="D24" s="113" t="s">
        <v>158</v>
      </c>
      <c r="E24" s="165">
        <v>0</v>
      </c>
      <c r="F24" s="140"/>
      <c r="G24" s="165">
        <v>94680.74</v>
      </c>
      <c r="H24" s="140"/>
      <c r="I24" s="165">
        <v>0.90152274674629418</v>
      </c>
      <c r="J24" s="140"/>
      <c r="K24" s="165">
        <v>0.8384069828982762</v>
      </c>
      <c r="L24" s="132"/>
      <c r="M24" s="204" t="s">
        <v>174</v>
      </c>
      <c r="N24" s="205">
        <v>0</v>
      </c>
      <c r="O24" s="205">
        <v>0</v>
      </c>
      <c r="P24" s="205">
        <v>0</v>
      </c>
      <c r="Q24" s="205">
        <v>0</v>
      </c>
      <c r="R24" s="205">
        <v>0</v>
      </c>
      <c r="S24" s="205">
        <v>0</v>
      </c>
      <c r="T24" s="205">
        <v>1</v>
      </c>
      <c r="U24" s="205">
        <v>1</v>
      </c>
      <c r="V24" s="205">
        <v>2</v>
      </c>
      <c r="W24" s="205">
        <v>0</v>
      </c>
      <c r="X24" s="205">
        <v>0</v>
      </c>
      <c r="Y24" s="205">
        <v>0</v>
      </c>
      <c r="Z24" s="206">
        <v>2</v>
      </c>
      <c r="AA24" s="175">
        <v>0</v>
      </c>
      <c r="AB24" s="175">
        <v>0</v>
      </c>
      <c r="AC24" s="175">
        <v>0</v>
      </c>
      <c r="AD24" s="175">
        <v>0</v>
      </c>
      <c r="AE24" s="175">
        <v>0</v>
      </c>
      <c r="AF24" s="175">
        <v>0</v>
      </c>
      <c r="AG24" s="175">
        <v>0</v>
      </c>
      <c r="AH24" s="175">
        <v>0</v>
      </c>
      <c r="AI24" s="175">
        <v>0</v>
      </c>
      <c r="AJ24" s="175">
        <v>0</v>
      </c>
      <c r="AK24" s="175">
        <v>0</v>
      </c>
      <c r="AL24" s="168">
        <v>0</v>
      </c>
      <c r="AM24" s="205">
        <v>0</v>
      </c>
      <c r="AN24" s="168">
        <v>4</v>
      </c>
      <c r="AO24" s="150"/>
      <c r="AP24" s="165">
        <v>0</v>
      </c>
      <c r="AQ24" s="165">
        <v>3.9825186260385927E-2</v>
      </c>
      <c r="AR24" s="205">
        <v>0</v>
      </c>
      <c r="AS24" s="205">
        <v>0</v>
      </c>
      <c r="AT24" s="205">
        <v>0</v>
      </c>
      <c r="AU24" s="205">
        <v>0</v>
      </c>
      <c r="AV24" s="205">
        <v>0</v>
      </c>
      <c r="AW24" s="205">
        <v>0</v>
      </c>
      <c r="AX24" s="205">
        <v>2903805.0710698362</v>
      </c>
      <c r="AY24" s="205">
        <v>0</v>
      </c>
      <c r="AZ24" s="205">
        <v>2903805.0710698362</v>
      </c>
      <c r="BA24" s="205">
        <v>0</v>
      </c>
      <c r="BB24" s="167">
        <v>0</v>
      </c>
      <c r="BC24" s="206">
        <v>0</v>
      </c>
      <c r="BD24" s="205">
        <v>480583.44203549193</v>
      </c>
      <c r="BE24" s="205">
        <v>0</v>
      </c>
      <c r="BF24" s="205">
        <v>0</v>
      </c>
      <c r="BG24" s="205">
        <v>0</v>
      </c>
      <c r="BH24" s="205">
        <v>0</v>
      </c>
      <c r="BI24" s="205">
        <v>0</v>
      </c>
      <c r="BJ24" s="205">
        <v>0</v>
      </c>
      <c r="BK24" s="205">
        <v>0</v>
      </c>
      <c r="BL24" s="205">
        <v>0</v>
      </c>
      <c r="BM24" s="205">
        <v>0</v>
      </c>
      <c r="BN24" s="205">
        <v>0</v>
      </c>
      <c r="BO24" s="205">
        <v>0</v>
      </c>
      <c r="BP24" s="205">
        <v>0</v>
      </c>
      <c r="BQ24" s="205">
        <v>0</v>
      </c>
      <c r="BR24" s="169">
        <v>3384388.5131053282</v>
      </c>
      <c r="BS24" s="152"/>
      <c r="BT24" s="165">
        <v>0</v>
      </c>
      <c r="BU24" s="165">
        <v>4.2017131756035227E-2</v>
      </c>
      <c r="BV24" s="205">
        <v>0</v>
      </c>
      <c r="BW24" s="205">
        <v>0</v>
      </c>
      <c r="BX24" s="205">
        <v>0</v>
      </c>
      <c r="BY24" s="205">
        <v>0</v>
      </c>
      <c r="BZ24" s="205">
        <v>0</v>
      </c>
      <c r="CA24" s="205">
        <v>0</v>
      </c>
      <c r="CB24" s="205">
        <v>2903805.0710698362</v>
      </c>
      <c r="CC24" s="205">
        <v>0</v>
      </c>
      <c r="CD24" s="205">
        <v>2903805.0710698362</v>
      </c>
      <c r="CE24" s="205">
        <v>0</v>
      </c>
      <c r="CF24" s="167">
        <v>0</v>
      </c>
      <c r="CG24" s="206">
        <v>0</v>
      </c>
      <c r="CH24" s="205">
        <v>480583.44203549193</v>
      </c>
      <c r="CI24" s="205">
        <v>0</v>
      </c>
      <c r="CJ24" s="205">
        <v>0</v>
      </c>
      <c r="CK24" s="205">
        <v>0</v>
      </c>
      <c r="CL24" s="205">
        <v>0</v>
      </c>
      <c r="CM24" s="205">
        <v>0</v>
      </c>
      <c r="CN24" s="205">
        <v>0</v>
      </c>
      <c r="CO24" s="205">
        <v>0</v>
      </c>
      <c r="CP24" s="205">
        <v>0</v>
      </c>
      <c r="CQ24" s="205">
        <v>0</v>
      </c>
      <c r="CR24" s="205">
        <v>0</v>
      </c>
      <c r="CS24" s="205">
        <v>0</v>
      </c>
      <c r="CT24" s="205">
        <v>0</v>
      </c>
      <c r="CU24" s="205">
        <v>0</v>
      </c>
      <c r="CV24" s="169">
        <v>3384388.5131053282</v>
      </c>
      <c r="CW24" s="154"/>
      <c r="CX24" s="171">
        <v>0</v>
      </c>
      <c r="CY24" s="171">
        <v>55000</v>
      </c>
      <c r="CZ24" s="171">
        <v>0</v>
      </c>
      <c r="DA24" s="171">
        <v>0</v>
      </c>
      <c r="DB24" s="171">
        <v>0</v>
      </c>
      <c r="DC24" s="171">
        <v>0</v>
      </c>
      <c r="DD24" s="171">
        <v>0</v>
      </c>
      <c r="DE24" s="171">
        <v>0</v>
      </c>
      <c r="DF24" s="171">
        <v>0</v>
      </c>
      <c r="DG24" s="171">
        <v>0</v>
      </c>
      <c r="DH24" s="171">
        <v>0</v>
      </c>
      <c r="DI24" s="171">
        <v>0</v>
      </c>
      <c r="DJ24" s="171">
        <v>0</v>
      </c>
      <c r="DK24" s="171">
        <v>55000</v>
      </c>
      <c r="DL24" s="139"/>
      <c r="DM24" s="171">
        <v>0</v>
      </c>
      <c r="DN24" s="171">
        <v>2503.8000000000002</v>
      </c>
      <c r="DO24" s="171">
        <v>0</v>
      </c>
      <c r="DP24" s="171">
        <v>37176.94</v>
      </c>
      <c r="DQ24" s="171">
        <v>0</v>
      </c>
      <c r="DR24" s="171">
        <v>0</v>
      </c>
      <c r="DS24" s="171">
        <v>0</v>
      </c>
      <c r="DT24" s="171">
        <v>0</v>
      </c>
      <c r="DU24" s="171">
        <v>0</v>
      </c>
      <c r="DV24" s="171">
        <v>0</v>
      </c>
      <c r="DW24" s="171">
        <v>0</v>
      </c>
      <c r="DX24" s="171">
        <v>0</v>
      </c>
      <c r="DY24" s="171">
        <v>0</v>
      </c>
      <c r="DZ24" s="171">
        <v>39680.74</v>
      </c>
      <c r="EA24" s="139"/>
      <c r="EB24" s="171">
        <v>1</v>
      </c>
      <c r="EC24" s="171">
        <v>94680.74</v>
      </c>
      <c r="ED24" s="156"/>
      <c r="EE24" s="171">
        <v>969100</v>
      </c>
      <c r="EF24" s="171">
        <v>0</v>
      </c>
      <c r="EG24" s="171">
        <v>0</v>
      </c>
      <c r="EH24" s="171">
        <v>0</v>
      </c>
      <c r="EI24" s="171">
        <v>0</v>
      </c>
      <c r="EJ24" s="171">
        <v>0</v>
      </c>
      <c r="EK24" s="171">
        <v>0</v>
      </c>
      <c r="EL24" s="171">
        <v>0</v>
      </c>
      <c r="EM24" s="171">
        <v>0</v>
      </c>
      <c r="EN24" s="171">
        <v>0</v>
      </c>
      <c r="EO24" s="171">
        <v>743300</v>
      </c>
      <c r="EP24" s="171">
        <v>0</v>
      </c>
      <c r="EQ24" s="171">
        <v>743300</v>
      </c>
      <c r="ER24" s="171">
        <v>8700</v>
      </c>
      <c r="ES24" s="171">
        <v>55000</v>
      </c>
      <c r="ET24" s="171">
        <v>807000</v>
      </c>
      <c r="EU24" s="139"/>
      <c r="EV24" s="171">
        <v>294859.06</v>
      </c>
      <c r="EW24" s="171">
        <v>11483.09</v>
      </c>
      <c r="EX24" s="171">
        <v>32636.54</v>
      </c>
      <c r="EY24" s="171">
        <v>0</v>
      </c>
      <c r="EZ24" s="171">
        <v>0</v>
      </c>
      <c r="FA24" s="171">
        <v>44119.63</v>
      </c>
      <c r="FB24" s="171">
        <v>54851.25</v>
      </c>
      <c r="FC24" s="171">
        <v>0</v>
      </c>
      <c r="FD24" s="171">
        <v>0</v>
      </c>
      <c r="FE24" s="171">
        <v>54851.25</v>
      </c>
      <c r="FF24" s="171">
        <v>76118.649999999994</v>
      </c>
      <c r="FG24" s="171">
        <v>0</v>
      </c>
      <c r="FH24" s="171">
        <v>76118.649999999994</v>
      </c>
      <c r="FI24" s="171">
        <v>37944.35</v>
      </c>
      <c r="FJ24" s="171">
        <v>39680.74</v>
      </c>
      <c r="FK24" s="171">
        <v>252714.62</v>
      </c>
      <c r="FL24" s="139"/>
      <c r="FM24" s="171">
        <v>1263962.06</v>
      </c>
      <c r="FN24" s="171">
        <v>11483.09</v>
      </c>
      <c r="FO24" s="171">
        <v>32636.54</v>
      </c>
      <c r="FP24" s="171">
        <v>0</v>
      </c>
      <c r="FQ24" s="171">
        <v>0</v>
      </c>
      <c r="FR24" s="171">
        <v>44119.63</v>
      </c>
      <c r="FS24" s="171">
        <v>54851.25</v>
      </c>
      <c r="FT24" s="171">
        <v>0</v>
      </c>
      <c r="FU24" s="171">
        <v>0</v>
      </c>
      <c r="FV24" s="171">
        <v>54851.25</v>
      </c>
      <c r="FW24" s="171">
        <v>819418.65</v>
      </c>
      <c r="FX24" s="171">
        <v>0</v>
      </c>
      <c r="FY24" s="171">
        <v>819418.65</v>
      </c>
      <c r="FZ24" s="171">
        <v>46644.35</v>
      </c>
      <c r="GA24" s="171">
        <v>94680.74</v>
      </c>
      <c r="GB24" s="171">
        <v>1059714.6200000001</v>
      </c>
      <c r="GC24" s="157"/>
      <c r="GD24" s="132"/>
      <c r="GE24" s="207"/>
      <c r="GF24" s="208"/>
      <c r="GG24" s="209"/>
      <c r="GH24" s="161"/>
      <c r="GI24" s="132"/>
      <c r="GJ24" s="207"/>
      <c r="GK24" s="208"/>
      <c r="GL24" s="209"/>
      <c r="GM24" s="162"/>
      <c r="GO24" s="163"/>
      <c r="GP24" s="163"/>
    </row>
    <row r="25" spans="1:198" ht="18" customHeight="1">
      <c r="A25" s="144"/>
      <c r="B25" s="673"/>
      <c r="C25" s="203" t="s">
        <v>31</v>
      </c>
      <c r="D25" s="113" t="s">
        <v>158</v>
      </c>
      <c r="E25" s="165"/>
      <c r="F25" s="140"/>
      <c r="G25" s="165"/>
      <c r="H25" s="140"/>
      <c r="I25" s="165"/>
      <c r="J25" s="140"/>
      <c r="K25" s="165"/>
      <c r="L25" s="132"/>
      <c r="M25" s="204" t="s">
        <v>174</v>
      </c>
      <c r="N25" s="205">
        <v>0</v>
      </c>
      <c r="O25" s="205">
        <v>0</v>
      </c>
      <c r="P25" s="205">
        <v>0</v>
      </c>
      <c r="Q25" s="205">
        <v>0</v>
      </c>
      <c r="R25" s="205">
        <v>0</v>
      </c>
      <c r="S25" s="205">
        <v>0</v>
      </c>
      <c r="T25" s="205">
        <v>0</v>
      </c>
      <c r="U25" s="205">
        <v>0</v>
      </c>
      <c r="V25" s="205">
        <v>0</v>
      </c>
      <c r="W25" s="205">
        <v>0</v>
      </c>
      <c r="X25" s="205">
        <v>0</v>
      </c>
      <c r="Y25" s="205">
        <v>0</v>
      </c>
      <c r="Z25" s="206">
        <v>0</v>
      </c>
      <c r="AA25" s="175">
        <v>0</v>
      </c>
      <c r="AB25" s="175">
        <v>0</v>
      </c>
      <c r="AC25" s="175">
        <v>0</v>
      </c>
      <c r="AD25" s="175">
        <v>0</v>
      </c>
      <c r="AE25" s="175">
        <v>0</v>
      </c>
      <c r="AF25" s="175">
        <v>0</v>
      </c>
      <c r="AG25" s="175">
        <v>0</v>
      </c>
      <c r="AH25" s="175">
        <v>0</v>
      </c>
      <c r="AI25" s="175">
        <v>0</v>
      </c>
      <c r="AJ25" s="175">
        <v>0</v>
      </c>
      <c r="AK25" s="175">
        <v>0</v>
      </c>
      <c r="AL25" s="168">
        <v>0</v>
      </c>
      <c r="AM25" s="205">
        <v>0</v>
      </c>
      <c r="AN25" s="168">
        <v>0</v>
      </c>
      <c r="AO25" s="150"/>
      <c r="AP25" s="165">
        <v>0</v>
      </c>
      <c r="AQ25" s="165">
        <v>0</v>
      </c>
      <c r="AR25" s="205">
        <v>0</v>
      </c>
      <c r="AS25" s="205">
        <v>0</v>
      </c>
      <c r="AT25" s="205">
        <v>0</v>
      </c>
      <c r="AU25" s="205">
        <v>0</v>
      </c>
      <c r="AV25" s="205">
        <v>0</v>
      </c>
      <c r="AW25" s="205">
        <v>0</v>
      </c>
      <c r="AX25" s="205">
        <v>0</v>
      </c>
      <c r="AY25" s="205">
        <v>0</v>
      </c>
      <c r="AZ25" s="205">
        <v>0</v>
      </c>
      <c r="BA25" s="205">
        <v>0</v>
      </c>
      <c r="BB25" s="167">
        <v>0</v>
      </c>
      <c r="BC25" s="206">
        <v>0</v>
      </c>
      <c r="BD25" s="205">
        <v>0</v>
      </c>
      <c r="BE25" s="205">
        <v>0</v>
      </c>
      <c r="BF25" s="205">
        <v>0</v>
      </c>
      <c r="BG25" s="205">
        <v>0</v>
      </c>
      <c r="BH25" s="205">
        <v>0</v>
      </c>
      <c r="BI25" s="205">
        <v>0</v>
      </c>
      <c r="BJ25" s="205">
        <v>0</v>
      </c>
      <c r="BK25" s="205">
        <v>0</v>
      </c>
      <c r="BL25" s="205">
        <v>0</v>
      </c>
      <c r="BM25" s="205">
        <v>0</v>
      </c>
      <c r="BN25" s="205">
        <v>0</v>
      </c>
      <c r="BO25" s="205">
        <v>0</v>
      </c>
      <c r="BP25" s="205">
        <v>0</v>
      </c>
      <c r="BQ25" s="205">
        <v>0</v>
      </c>
      <c r="BR25" s="169">
        <v>0</v>
      </c>
      <c r="BS25" s="152"/>
      <c r="BT25" s="165">
        <v>0</v>
      </c>
      <c r="BU25" s="165">
        <v>0</v>
      </c>
      <c r="BV25" s="205">
        <v>0</v>
      </c>
      <c r="BW25" s="205">
        <v>0</v>
      </c>
      <c r="BX25" s="205">
        <v>0</v>
      </c>
      <c r="BY25" s="205">
        <v>0</v>
      </c>
      <c r="BZ25" s="205">
        <v>0</v>
      </c>
      <c r="CA25" s="205">
        <v>0</v>
      </c>
      <c r="CB25" s="205">
        <v>0</v>
      </c>
      <c r="CC25" s="205">
        <v>0</v>
      </c>
      <c r="CD25" s="205">
        <v>0</v>
      </c>
      <c r="CE25" s="205">
        <v>0</v>
      </c>
      <c r="CF25" s="167">
        <v>0</v>
      </c>
      <c r="CG25" s="206">
        <v>0</v>
      </c>
      <c r="CH25" s="205">
        <v>0</v>
      </c>
      <c r="CI25" s="205">
        <v>0</v>
      </c>
      <c r="CJ25" s="205">
        <v>0</v>
      </c>
      <c r="CK25" s="205">
        <v>0</v>
      </c>
      <c r="CL25" s="205">
        <v>0</v>
      </c>
      <c r="CM25" s="205">
        <v>0</v>
      </c>
      <c r="CN25" s="205">
        <v>0</v>
      </c>
      <c r="CO25" s="205">
        <v>0</v>
      </c>
      <c r="CP25" s="205">
        <v>0</v>
      </c>
      <c r="CQ25" s="205">
        <v>0</v>
      </c>
      <c r="CR25" s="205">
        <v>0</v>
      </c>
      <c r="CS25" s="205">
        <v>0</v>
      </c>
      <c r="CT25" s="205">
        <v>0</v>
      </c>
      <c r="CU25" s="205">
        <v>0</v>
      </c>
      <c r="CV25" s="169">
        <v>0</v>
      </c>
      <c r="CW25" s="154"/>
      <c r="CX25" s="171">
        <v>0</v>
      </c>
      <c r="CY25" s="171">
        <v>0</v>
      </c>
      <c r="CZ25" s="171">
        <v>0</v>
      </c>
      <c r="DA25" s="171">
        <v>0</v>
      </c>
      <c r="DB25" s="171">
        <v>0</v>
      </c>
      <c r="DC25" s="171">
        <v>0</v>
      </c>
      <c r="DD25" s="171">
        <v>0</v>
      </c>
      <c r="DE25" s="171">
        <v>0</v>
      </c>
      <c r="DF25" s="171">
        <v>0</v>
      </c>
      <c r="DG25" s="171">
        <v>0</v>
      </c>
      <c r="DH25" s="171">
        <v>0</v>
      </c>
      <c r="DI25" s="171">
        <v>0</v>
      </c>
      <c r="DJ25" s="171">
        <v>0</v>
      </c>
      <c r="DK25" s="171">
        <v>0</v>
      </c>
      <c r="DL25" s="139"/>
      <c r="DM25" s="171">
        <v>0</v>
      </c>
      <c r="DN25" s="171">
        <v>0</v>
      </c>
      <c r="DO25" s="171">
        <v>0</v>
      </c>
      <c r="DP25" s="171">
        <v>0</v>
      </c>
      <c r="DQ25" s="171">
        <v>0</v>
      </c>
      <c r="DR25" s="171">
        <v>0</v>
      </c>
      <c r="DS25" s="171">
        <v>0</v>
      </c>
      <c r="DT25" s="171">
        <v>0</v>
      </c>
      <c r="DU25" s="171">
        <v>0</v>
      </c>
      <c r="DV25" s="171">
        <v>0</v>
      </c>
      <c r="DW25" s="171">
        <v>0</v>
      </c>
      <c r="DX25" s="171">
        <v>0</v>
      </c>
      <c r="DY25" s="171">
        <v>0</v>
      </c>
      <c r="DZ25" s="171">
        <v>0</v>
      </c>
      <c r="EA25" s="139"/>
      <c r="EB25" s="171">
        <v>0</v>
      </c>
      <c r="EC25" s="171">
        <v>0</v>
      </c>
      <c r="ED25" s="156"/>
      <c r="EE25" s="171">
        <v>0</v>
      </c>
      <c r="EF25" s="171">
        <v>0</v>
      </c>
      <c r="EG25" s="171">
        <v>0</v>
      </c>
      <c r="EH25" s="171">
        <v>0</v>
      </c>
      <c r="EI25" s="171">
        <v>0</v>
      </c>
      <c r="EJ25" s="171">
        <v>0</v>
      </c>
      <c r="EK25" s="171">
        <v>0</v>
      </c>
      <c r="EL25" s="171">
        <v>0</v>
      </c>
      <c r="EM25" s="171">
        <v>0</v>
      </c>
      <c r="EN25" s="171">
        <v>0</v>
      </c>
      <c r="EO25" s="171">
        <v>0</v>
      </c>
      <c r="EP25" s="171">
        <v>0</v>
      </c>
      <c r="EQ25" s="171">
        <v>0</v>
      </c>
      <c r="ER25" s="171">
        <v>0</v>
      </c>
      <c r="ES25" s="171">
        <v>0</v>
      </c>
      <c r="ET25" s="171">
        <v>0</v>
      </c>
      <c r="EU25" s="139"/>
      <c r="EV25" s="171">
        <v>0</v>
      </c>
      <c r="EW25" s="171">
        <v>0</v>
      </c>
      <c r="EX25" s="171">
        <v>0</v>
      </c>
      <c r="EY25" s="171">
        <v>0</v>
      </c>
      <c r="EZ25" s="171">
        <v>0</v>
      </c>
      <c r="FA25" s="171">
        <v>0</v>
      </c>
      <c r="FB25" s="171">
        <v>0</v>
      </c>
      <c r="FC25" s="171">
        <v>0</v>
      </c>
      <c r="FD25" s="171">
        <v>0</v>
      </c>
      <c r="FE25" s="171">
        <v>0</v>
      </c>
      <c r="FF25" s="171">
        <v>0</v>
      </c>
      <c r="FG25" s="171">
        <v>0</v>
      </c>
      <c r="FH25" s="171">
        <v>0</v>
      </c>
      <c r="FI25" s="171">
        <v>0</v>
      </c>
      <c r="FJ25" s="171">
        <v>0</v>
      </c>
      <c r="FK25" s="171">
        <v>0</v>
      </c>
      <c r="FL25" s="139"/>
      <c r="FM25" s="171">
        <v>0</v>
      </c>
      <c r="FN25" s="171">
        <v>0</v>
      </c>
      <c r="FO25" s="171">
        <v>0</v>
      </c>
      <c r="FP25" s="171">
        <v>0</v>
      </c>
      <c r="FQ25" s="171">
        <v>0</v>
      </c>
      <c r="FR25" s="171">
        <v>0</v>
      </c>
      <c r="FS25" s="171">
        <v>0</v>
      </c>
      <c r="FT25" s="171">
        <v>0</v>
      </c>
      <c r="FU25" s="171">
        <v>0</v>
      </c>
      <c r="FV25" s="171">
        <v>0</v>
      </c>
      <c r="FW25" s="171">
        <v>0</v>
      </c>
      <c r="FX25" s="171">
        <v>0</v>
      </c>
      <c r="FY25" s="171">
        <v>0</v>
      </c>
      <c r="FZ25" s="171">
        <v>0</v>
      </c>
      <c r="GA25" s="171">
        <v>0</v>
      </c>
      <c r="GB25" s="171">
        <v>0</v>
      </c>
      <c r="GC25" s="157"/>
      <c r="GD25" s="132"/>
      <c r="GE25" s="207"/>
      <c r="GF25" s="208"/>
      <c r="GG25" s="209"/>
      <c r="GH25" s="161"/>
      <c r="GI25" s="132"/>
      <c r="GJ25" s="207"/>
      <c r="GK25" s="208"/>
      <c r="GL25" s="209"/>
      <c r="GM25" s="162"/>
      <c r="GO25" s="163"/>
      <c r="GP25" s="163"/>
    </row>
    <row r="26" spans="1:198" ht="18" customHeight="1">
      <c r="A26" s="144"/>
      <c r="B26" s="673"/>
      <c r="C26" s="203" t="s">
        <v>71</v>
      </c>
      <c r="D26" s="113" t="s">
        <v>158</v>
      </c>
      <c r="E26" s="165"/>
      <c r="F26" s="140"/>
      <c r="G26" s="165"/>
      <c r="H26" s="140"/>
      <c r="I26" s="165"/>
      <c r="J26" s="140"/>
      <c r="K26" s="165"/>
      <c r="L26" s="132"/>
      <c r="M26" s="204" t="s">
        <v>174</v>
      </c>
      <c r="N26" s="205">
        <v>0</v>
      </c>
      <c r="O26" s="205">
        <v>0</v>
      </c>
      <c r="P26" s="205">
        <v>0</v>
      </c>
      <c r="Q26" s="205">
        <v>0</v>
      </c>
      <c r="R26" s="205">
        <v>0</v>
      </c>
      <c r="S26" s="205">
        <v>0</v>
      </c>
      <c r="T26" s="205">
        <v>0</v>
      </c>
      <c r="U26" s="205">
        <v>0</v>
      </c>
      <c r="V26" s="205">
        <v>0</v>
      </c>
      <c r="W26" s="205">
        <v>0</v>
      </c>
      <c r="X26" s="205">
        <v>0</v>
      </c>
      <c r="Y26" s="205">
        <v>0</v>
      </c>
      <c r="Z26" s="206">
        <v>0</v>
      </c>
      <c r="AA26" s="175">
        <v>0</v>
      </c>
      <c r="AB26" s="175">
        <v>0</v>
      </c>
      <c r="AC26" s="175">
        <v>0</v>
      </c>
      <c r="AD26" s="175">
        <v>0</v>
      </c>
      <c r="AE26" s="175">
        <v>0</v>
      </c>
      <c r="AF26" s="175">
        <v>0</v>
      </c>
      <c r="AG26" s="175">
        <v>0</v>
      </c>
      <c r="AH26" s="175">
        <v>0</v>
      </c>
      <c r="AI26" s="175">
        <v>0</v>
      </c>
      <c r="AJ26" s="175">
        <v>0</v>
      </c>
      <c r="AK26" s="175">
        <v>0</v>
      </c>
      <c r="AL26" s="168">
        <v>0</v>
      </c>
      <c r="AM26" s="205">
        <v>0</v>
      </c>
      <c r="AN26" s="168">
        <v>0</v>
      </c>
      <c r="AO26" s="150"/>
      <c r="AP26" s="165">
        <v>0</v>
      </c>
      <c r="AQ26" s="165">
        <v>0</v>
      </c>
      <c r="AR26" s="205">
        <v>0</v>
      </c>
      <c r="AS26" s="205">
        <v>0</v>
      </c>
      <c r="AT26" s="205">
        <v>0</v>
      </c>
      <c r="AU26" s="205">
        <v>0</v>
      </c>
      <c r="AV26" s="205">
        <v>0</v>
      </c>
      <c r="AW26" s="205">
        <v>0</v>
      </c>
      <c r="AX26" s="205">
        <v>0</v>
      </c>
      <c r="AY26" s="205">
        <v>0</v>
      </c>
      <c r="AZ26" s="205">
        <v>0</v>
      </c>
      <c r="BA26" s="205">
        <v>0</v>
      </c>
      <c r="BB26" s="167">
        <v>0</v>
      </c>
      <c r="BC26" s="206">
        <v>0</v>
      </c>
      <c r="BD26" s="205">
        <v>0</v>
      </c>
      <c r="BE26" s="205">
        <v>0</v>
      </c>
      <c r="BF26" s="205">
        <v>0</v>
      </c>
      <c r="BG26" s="205">
        <v>0</v>
      </c>
      <c r="BH26" s="205">
        <v>0</v>
      </c>
      <c r="BI26" s="205">
        <v>0</v>
      </c>
      <c r="BJ26" s="205">
        <v>0</v>
      </c>
      <c r="BK26" s="205">
        <v>0</v>
      </c>
      <c r="BL26" s="205">
        <v>0</v>
      </c>
      <c r="BM26" s="205">
        <v>0</v>
      </c>
      <c r="BN26" s="205">
        <v>0</v>
      </c>
      <c r="BO26" s="205">
        <v>0</v>
      </c>
      <c r="BP26" s="205">
        <v>0</v>
      </c>
      <c r="BQ26" s="205">
        <v>0</v>
      </c>
      <c r="BR26" s="169">
        <v>0</v>
      </c>
      <c r="BS26" s="152"/>
      <c r="BT26" s="165">
        <v>0</v>
      </c>
      <c r="BU26" s="165">
        <v>0</v>
      </c>
      <c r="BV26" s="205">
        <v>0</v>
      </c>
      <c r="BW26" s="205">
        <v>0</v>
      </c>
      <c r="BX26" s="205">
        <v>0</v>
      </c>
      <c r="BY26" s="205">
        <v>0</v>
      </c>
      <c r="BZ26" s="205">
        <v>0</v>
      </c>
      <c r="CA26" s="205">
        <v>0</v>
      </c>
      <c r="CB26" s="205">
        <v>0</v>
      </c>
      <c r="CC26" s="205">
        <v>0</v>
      </c>
      <c r="CD26" s="205">
        <v>0</v>
      </c>
      <c r="CE26" s="205">
        <v>0</v>
      </c>
      <c r="CF26" s="167">
        <v>0</v>
      </c>
      <c r="CG26" s="206">
        <v>0</v>
      </c>
      <c r="CH26" s="205">
        <v>0</v>
      </c>
      <c r="CI26" s="205">
        <v>0</v>
      </c>
      <c r="CJ26" s="205">
        <v>0</v>
      </c>
      <c r="CK26" s="205">
        <v>0</v>
      </c>
      <c r="CL26" s="205">
        <v>0</v>
      </c>
      <c r="CM26" s="205">
        <v>0</v>
      </c>
      <c r="CN26" s="205">
        <v>0</v>
      </c>
      <c r="CO26" s="205">
        <v>0</v>
      </c>
      <c r="CP26" s="205">
        <v>0</v>
      </c>
      <c r="CQ26" s="205">
        <v>0</v>
      </c>
      <c r="CR26" s="205">
        <v>0</v>
      </c>
      <c r="CS26" s="205">
        <v>0</v>
      </c>
      <c r="CT26" s="205">
        <v>0</v>
      </c>
      <c r="CU26" s="205">
        <v>0</v>
      </c>
      <c r="CV26" s="169">
        <v>0</v>
      </c>
      <c r="CW26" s="154"/>
      <c r="CX26" s="171">
        <v>0</v>
      </c>
      <c r="CY26" s="171">
        <v>0</v>
      </c>
      <c r="CZ26" s="171">
        <v>0</v>
      </c>
      <c r="DA26" s="171">
        <v>0</v>
      </c>
      <c r="DB26" s="171">
        <v>0</v>
      </c>
      <c r="DC26" s="171">
        <v>0</v>
      </c>
      <c r="DD26" s="171">
        <v>0</v>
      </c>
      <c r="DE26" s="171">
        <v>0</v>
      </c>
      <c r="DF26" s="171">
        <v>0</v>
      </c>
      <c r="DG26" s="171">
        <v>0</v>
      </c>
      <c r="DH26" s="171">
        <v>0</v>
      </c>
      <c r="DI26" s="171">
        <v>0</v>
      </c>
      <c r="DJ26" s="171">
        <v>0</v>
      </c>
      <c r="DK26" s="171">
        <v>0</v>
      </c>
      <c r="DL26" s="139"/>
      <c r="DM26" s="171">
        <v>0</v>
      </c>
      <c r="DN26" s="171">
        <v>0</v>
      </c>
      <c r="DO26" s="171">
        <v>0</v>
      </c>
      <c r="DP26" s="171">
        <v>0</v>
      </c>
      <c r="DQ26" s="171">
        <v>0</v>
      </c>
      <c r="DR26" s="171">
        <v>0</v>
      </c>
      <c r="DS26" s="171">
        <v>0</v>
      </c>
      <c r="DT26" s="171">
        <v>0</v>
      </c>
      <c r="DU26" s="171">
        <v>0</v>
      </c>
      <c r="DV26" s="171">
        <v>0</v>
      </c>
      <c r="DW26" s="171">
        <v>0</v>
      </c>
      <c r="DX26" s="171">
        <v>0</v>
      </c>
      <c r="DY26" s="171">
        <v>0</v>
      </c>
      <c r="DZ26" s="171">
        <v>0</v>
      </c>
      <c r="EA26" s="139"/>
      <c r="EB26" s="171">
        <v>0</v>
      </c>
      <c r="EC26" s="171">
        <v>0</v>
      </c>
      <c r="ED26" s="156"/>
      <c r="EE26" s="171">
        <v>0</v>
      </c>
      <c r="EF26" s="171">
        <v>0</v>
      </c>
      <c r="EG26" s="171">
        <v>0</v>
      </c>
      <c r="EH26" s="171">
        <v>0</v>
      </c>
      <c r="EI26" s="171">
        <v>0</v>
      </c>
      <c r="EJ26" s="171">
        <v>0</v>
      </c>
      <c r="EK26" s="171">
        <v>0</v>
      </c>
      <c r="EL26" s="171">
        <v>0</v>
      </c>
      <c r="EM26" s="171">
        <v>0</v>
      </c>
      <c r="EN26" s="171">
        <v>0</v>
      </c>
      <c r="EO26" s="171">
        <v>0</v>
      </c>
      <c r="EP26" s="171">
        <v>0</v>
      </c>
      <c r="EQ26" s="171">
        <v>0</v>
      </c>
      <c r="ER26" s="171">
        <v>0</v>
      </c>
      <c r="ES26" s="171">
        <v>0</v>
      </c>
      <c r="ET26" s="171">
        <v>0</v>
      </c>
      <c r="EU26" s="139"/>
      <c r="EV26" s="171">
        <v>0</v>
      </c>
      <c r="EW26" s="171">
        <v>0</v>
      </c>
      <c r="EX26" s="171">
        <v>0</v>
      </c>
      <c r="EY26" s="171">
        <v>0</v>
      </c>
      <c r="EZ26" s="171">
        <v>0</v>
      </c>
      <c r="FA26" s="171">
        <v>0</v>
      </c>
      <c r="FB26" s="171">
        <v>0</v>
      </c>
      <c r="FC26" s="171">
        <v>0</v>
      </c>
      <c r="FD26" s="171">
        <v>0</v>
      </c>
      <c r="FE26" s="171">
        <v>0</v>
      </c>
      <c r="FF26" s="171">
        <v>0</v>
      </c>
      <c r="FG26" s="171">
        <v>0</v>
      </c>
      <c r="FH26" s="171">
        <v>0</v>
      </c>
      <c r="FI26" s="171">
        <v>0</v>
      </c>
      <c r="FJ26" s="171">
        <v>0</v>
      </c>
      <c r="FK26" s="171">
        <v>0</v>
      </c>
      <c r="FL26" s="139"/>
      <c r="FM26" s="171">
        <v>0</v>
      </c>
      <c r="FN26" s="171">
        <v>0</v>
      </c>
      <c r="FO26" s="171">
        <v>0</v>
      </c>
      <c r="FP26" s="171">
        <v>0</v>
      </c>
      <c r="FQ26" s="171">
        <v>0</v>
      </c>
      <c r="FR26" s="171">
        <v>0</v>
      </c>
      <c r="FS26" s="171">
        <v>0</v>
      </c>
      <c r="FT26" s="171">
        <v>0</v>
      </c>
      <c r="FU26" s="171">
        <v>0</v>
      </c>
      <c r="FV26" s="171">
        <v>0</v>
      </c>
      <c r="FW26" s="171">
        <v>0</v>
      </c>
      <c r="FX26" s="171">
        <v>0</v>
      </c>
      <c r="FY26" s="171">
        <v>0</v>
      </c>
      <c r="FZ26" s="171">
        <v>0</v>
      </c>
      <c r="GA26" s="171">
        <v>0</v>
      </c>
      <c r="GB26" s="171">
        <v>0</v>
      </c>
      <c r="GC26" s="157"/>
      <c r="GD26" s="132"/>
      <c r="GE26" s="207"/>
      <c r="GF26" s="208"/>
      <c r="GG26" s="209"/>
      <c r="GH26" s="161"/>
      <c r="GI26" s="132"/>
      <c r="GJ26" s="207"/>
      <c r="GK26" s="208"/>
      <c r="GL26" s="209"/>
      <c r="GM26" s="162"/>
      <c r="GO26" s="163"/>
      <c r="GP26" s="163"/>
    </row>
    <row r="27" spans="1:198" ht="18" customHeight="1">
      <c r="A27" s="144"/>
      <c r="B27" s="673"/>
      <c r="C27" s="203" t="s">
        <v>28</v>
      </c>
      <c r="D27" s="113" t="s">
        <v>158</v>
      </c>
      <c r="E27" s="165">
        <v>0</v>
      </c>
      <c r="F27" s="140"/>
      <c r="G27" s="165">
        <v>3.4467620363156666</v>
      </c>
      <c r="H27" s="140"/>
      <c r="I27" s="165">
        <v>5.3376787215189868E-2</v>
      </c>
      <c r="J27" s="140"/>
      <c r="K27" s="165">
        <v>1.5203349894453788</v>
      </c>
      <c r="L27" s="132"/>
      <c r="M27" s="204" t="s">
        <v>174</v>
      </c>
      <c r="N27" s="205">
        <v>0</v>
      </c>
      <c r="O27" s="205">
        <v>0</v>
      </c>
      <c r="P27" s="205">
        <v>0</v>
      </c>
      <c r="Q27" s="205">
        <v>0</v>
      </c>
      <c r="R27" s="205">
        <v>0</v>
      </c>
      <c r="S27" s="205">
        <v>0</v>
      </c>
      <c r="T27" s="205">
        <v>1</v>
      </c>
      <c r="U27" s="205">
        <v>0</v>
      </c>
      <c r="V27" s="205">
        <v>1</v>
      </c>
      <c r="W27" s="205">
        <v>1</v>
      </c>
      <c r="X27" s="205">
        <v>0</v>
      </c>
      <c r="Y27" s="205">
        <v>1</v>
      </c>
      <c r="Z27" s="206">
        <v>0</v>
      </c>
      <c r="AA27" s="175">
        <v>0</v>
      </c>
      <c r="AB27" s="175">
        <v>0</v>
      </c>
      <c r="AC27" s="175">
        <v>0</v>
      </c>
      <c r="AD27" s="175">
        <v>0</v>
      </c>
      <c r="AE27" s="175">
        <v>0</v>
      </c>
      <c r="AF27" s="175">
        <v>0</v>
      </c>
      <c r="AG27" s="175">
        <v>0</v>
      </c>
      <c r="AH27" s="175">
        <v>0</v>
      </c>
      <c r="AI27" s="175">
        <v>0</v>
      </c>
      <c r="AJ27" s="175">
        <v>0</v>
      </c>
      <c r="AK27" s="175">
        <v>0</v>
      </c>
      <c r="AL27" s="168">
        <v>0</v>
      </c>
      <c r="AM27" s="205">
        <v>0</v>
      </c>
      <c r="AN27" s="168">
        <v>2</v>
      </c>
      <c r="AO27" s="150"/>
      <c r="AP27" s="165">
        <v>0</v>
      </c>
      <c r="AQ27" s="165">
        <v>2.7347403662180021E-4</v>
      </c>
      <c r="AR27" s="205">
        <v>0</v>
      </c>
      <c r="AS27" s="205">
        <v>0</v>
      </c>
      <c r="AT27" s="205">
        <v>0</v>
      </c>
      <c r="AU27" s="205">
        <v>0</v>
      </c>
      <c r="AV27" s="205">
        <v>0</v>
      </c>
      <c r="AW27" s="205">
        <v>0</v>
      </c>
      <c r="AX27" s="205">
        <v>12650.298569999999</v>
      </c>
      <c r="AY27" s="205">
        <v>0</v>
      </c>
      <c r="AZ27" s="205">
        <v>12650.298569999999</v>
      </c>
      <c r="BA27" s="205">
        <v>10589.82847231851</v>
      </c>
      <c r="BB27" s="167">
        <v>0</v>
      </c>
      <c r="BC27" s="206">
        <v>10589.82847231851</v>
      </c>
      <c r="BD27" s="205">
        <v>0</v>
      </c>
      <c r="BE27" s="205">
        <v>0</v>
      </c>
      <c r="BF27" s="205">
        <v>0</v>
      </c>
      <c r="BG27" s="205">
        <v>0</v>
      </c>
      <c r="BH27" s="205">
        <v>0</v>
      </c>
      <c r="BI27" s="205">
        <v>0</v>
      </c>
      <c r="BJ27" s="205">
        <v>0</v>
      </c>
      <c r="BK27" s="205">
        <v>0</v>
      </c>
      <c r="BL27" s="205">
        <v>0</v>
      </c>
      <c r="BM27" s="205">
        <v>0</v>
      </c>
      <c r="BN27" s="205">
        <v>0</v>
      </c>
      <c r="BO27" s="205">
        <v>0</v>
      </c>
      <c r="BP27" s="205">
        <v>0</v>
      </c>
      <c r="BQ27" s="205">
        <v>0</v>
      </c>
      <c r="BR27" s="169">
        <v>23240.127042318509</v>
      </c>
      <c r="BS27" s="152"/>
      <c r="BT27" s="165">
        <v>0</v>
      </c>
      <c r="BU27" s="165">
        <v>1.5705326374635753E-4</v>
      </c>
      <c r="BV27" s="205">
        <v>0</v>
      </c>
      <c r="BW27" s="205">
        <v>0</v>
      </c>
      <c r="BX27" s="205">
        <v>0</v>
      </c>
      <c r="BY27" s="205">
        <v>0</v>
      </c>
      <c r="BZ27" s="205">
        <v>0</v>
      </c>
      <c r="CA27" s="205">
        <v>0</v>
      </c>
      <c r="CB27" s="205">
        <v>12650.298569999999</v>
      </c>
      <c r="CC27" s="205">
        <v>0</v>
      </c>
      <c r="CD27" s="205">
        <v>12650.298569999999</v>
      </c>
      <c r="CE27" s="205">
        <v>0</v>
      </c>
      <c r="CF27" s="167">
        <v>0</v>
      </c>
      <c r="CG27" s="206">
        <v>0</v>
      </c>
      <c r="CH27" s="205">
        <v>0</v>
      </c>
      <c r="CI27" s="205">
        <v>0</v>
      </c>
      <c r="CJ27" s="205">
        <v>0</v>
      </c>
      <c r="CK27" s="205">
        <v>0</v>
      </c>
      <c r="CL27" s="205">
        <v>0</v>
      </c>
      <c r="CM27" s="205">
        <v>0</v>
      </c>
      <c r="CN27" s="205">
        <v>0</v>
      </c>
      <c r="CO27" s="205">
        <v>0</v>
      </c>
      <c r="CP27" s="205">
        <v>0</v>
      </c>
      <c r="CQ27" s="205">
        <v>0</v>
      </c>
      <c r="CR27" s="205">
        <v>0</v>
      </c>
      <c r="CS27" s="205">
        <v>0</v>
      </c>
      <c r="CT27" s="205">
        <v>0</v>
      </c>
      <c r="CU27" s="205">
        <v>0</v>
      </c>
      <c r="CV27" s="169">
        <v>12650.298569999999</v>
      </c>
      <c r="CW27" s="154"/>
      <c r="CX27" s="171">
        <v>15000</v>
      </c>
      <c r="CY27" s="171">
        <v>0</v>
      </c>
      <c r="CZ27" s="171">
        <v>0</v>
      </c>
      <c r="DA27" s="171">
        <v>0</v>
      </c>
      <c r="DB27" s="171">
        <v>0</v>
      </c>
      <c r="DC27" s="171">
        <v>0</v>
      </c>
      <c r="DD27" s="171">
        <v>0</v>
      </c>
      <c r="DE27" s="171">
        <v>0</v>
      </c>
      <c r="DF27" s="171">
        <v>0</v>
      </c>
      <c r="DG27" s="171">
        <v>0</v>
      </c>
      <c r="DH27" s="171">
        <v>0</v>
      </c>
      <c r="DI27" s="171">
        <v>0</v>
      </c>
      <c r="DJ27" s="171">
        <v>0</v>
      </c>
      <c r="DK27" s="171">
        <v>0</v>
      </c>
      <c r="DL27" s="139"/>
      <c r="DM27" s="171">
        <v>5922.1</v>
      </c>
      <c r="DN27" s="171">
        <v>1043.5999999999999</v>
      </c>
      <c r="DO27" s="171">
        <v>0</v>
      </c>
      <c r="DP27" s="171">
        <v>71069.899999999994</v>
      </c>
      <c r="DQ27" s="171">
        <v>0</v>
      </c>
      <c r="DR27" s="171">
        <v>0</v>
      </c>
      <c r="DS27" s="171">
        <v>0</v>
      </c>
      <c r="DT27" s="171">
        <v>0</v>
      </c>
      <c r="DU27" s="171">
        <v>0</v>
      </c>
      <c r="DV27" s="171">
        <v>0</v>
      </c>
      <c r="DW27" s="171">
        <v>0</v>
      </c>
      <c r="DX27" s="171">
        <v>0</v>
      </c>
      <c r="DY27" s="171">
        <v>0</v>
      </c>
      <c r="DZ27" s="171">
        <v>72113.5</v>
      </c>
      <c r="EA27" s="139"/>
      <c r="EB27" s="171">
        <v>20922.099999999999</v>
      </c>
      <c r="EC27" s="171">
        <v>72113.5</v>
      </c>
      <c r="ED27" s="156"/>
      <c r="EE27" s="171">
        <v>60000</v>
      </c>
      <c r="EF27" s="171">
        <v>0</v>
      </c>
      <c r="EG27" s="171">
        <v>0</v>
      </c>
      <c r="EH27" s="171">
        <v>0</v>
      </c>
      <c r="EI27" s="171">
        <v>0</v>
      </c>
      <c r="EJ27" s="171">
        <v>0</v>
      </c>
      <c r="EK27" s="171">
        <v>0</v>
      </c>
      <c r="EL27" s="171">
        <v>0</v>
      </c>
      <c r="EM27" s="171">
        <v>0</v>
      </c>
      <c r="EN27" s="171">
        <v>0</v>
      </c>
      <c r="EO27" s="171">
        <v>0</v>
      </c>
      <c r="EP27" s="171">
        <v>0</v>
      </c>
      <c r="EQ27" s="171">
        <v>0</v>
      </c>
      <c r="ER27" s="171">
        <v>0</v>
      </c>
      <c r="ES27" s="171">
        <v>0</v>
      </c>
      <c r="ET27" s="171">
        <v>0</v>
      </c>
      <c r="EU27" s="139"/>
      <c r="EV27" s="171">
        <v>33106.57</v>
      </c>
      <c r="EW27" s="171">
        <v>4594.8999999999996</v>
      </c>
      <c r="EX27" s="171">
        <v>12701.86</v>
      </c>
      <c r="EY27" s="171">
        <v>0</v>
      </c>
      <c r="EZ27" s="171">
        <v>0</v>
      </c>
      <c r="FA27" s="171">
        <v>17296.759999999998</v>
      </c>
      <c r="FB27" s="171">
        <v>18908.38</v>
      </c>
      <c r="FC27" s="171">
        <v>0</v>
      </c>
      <c r="FD27" s="171">
        <v>0</v>
      </c>
      <c r="FE27" s="171">
        <v>18908.38</v>
      </c>
      <c r="FF27" s="171">
        <v>12548.8</v>
      </c>
      <c r="FG27" s="171">
        <v>0</v>
      </c>
      <c r="FH27" s="171">
        <v>12548.8</v>
      </c>
      <c r="FI27" s="171">
        <v>20685.740000000002</v>
      </c>
      <c r="FJ27" s="171">
        <v>72113.5</v>
      </c>
      <c r="FK27" s="171">
        <v>141553.18</v>
      </c>
      <c r="FL27" s="139"/>
      <c r="FM27" s="171">
        <v>93106.57</v>
      </c>
      <c r="FN27" s="171">
        <v>4594.8999999999996</v>
      </c>
      <c r="FO27" s="171">
        <v>12701.86</v>
      </c>
      <c r="FP27" s="171">
        <v>0</v>
      </c>
      <c r="FQ27" s="171">
        <v>0</v>
      </c>
      <c r="FR27" s="171">
        <v>17296.759999999998</v>
      </c>
      <c r="FS27" s="171">
        <v>18908.38</v>
      </c>
      <c r="FT27" s="171">
        <v>0</v>
      </c>
      <c r="FU27" s="171">
        <v>0</v>
      </c>
      <c r="FV27" s="171">
        <v>18908.38</v>
      </c>
      <c r="FW27" s="171">
        <v>12548.8</v>
      </c>
      <c r="FX27" s="171">
        <v>0</v>
      </c>
      <c r="FY27" s="171">
        <v>12548.8</v>
      </c>
      <c r="FZ27" s="171">
        <v>20685.740000000002</v>
      </c>
      <c r="GA27" s="171">
        <v>72113.5</v>
      </c>
      <c r="GB27" s="171">
        <v>141553.18</v>
      </c>
      <c r="GC27" s="157"/>
      <c r="GD27" s="132"/>
      <c r="GE27" s="207"/>
      <c r="GF27" s="208"/>
      <c r="GG27" s="209"/>
      <c r="GH27" s="161"/>
      <c r="GI27" s="132"/>
      <c r="GJ27" s="207"/>
      <c r="GK27" s="208"/>
      <c r="GL27" s="209"/>
      <c r="GM27" s="162"/>
      <c r="GO27" s="163"/>
      <c r="GP27" s="163"/>
    </row>
    <row r="28" spans="1:198" ht="18" customHeight="1" thickBot="1">
      <c r="A28" s="144"/>
      <c r="B28" s="673"/>
      <c r="C28" s="203" t="s">
        <v>29</v>
      </c>
      <c r="D28" s="113" t="s">
        <v>158</v>
      </c>
      <c r="E28" s="165">
        <v>0</v>
      </c>
      <c r="F28" s="140"/>
      <c r="G28" s="165">
        <v>1.0442984154312507</v>
      </c>
      <c r="H28" s="140"/>
      <c r="I28" s="165">
        <v>0</v>
      </c>
      <c r="J28" s="140"/>
      <c r="K28" s="165">
        <v>0.61106664665287169</v>
      </c>
      <c r="L28" s="132"/>
      <c r="M28" s="210" t="s">
        <v>174</v>
      </c>
      <c r="N28" s="205">
        <v>0</v>
      </c>
      <c r="O28" s="205">
        <v>0</v>
      </c>
      <c r="P28" s="205">
        <v>0</v>
      </c>
      <c r="Q28" s="205">
        <v>0</v>
      </c>
      <c r="R28" s="205">
        <v>0</v>
      </c>
      <c r="S28" s="205">
        <v>0</v>
      </c>
      <c r="T28" s="205">
        <v>0</v>
      </c>
      <c r="U28" s="205">
        <v>0</v>
      </c>
      <c r="V28" s="205">
        <v>0</v>
      </c>
      <c r="W28" s="205">
        <v>0</v>
      </c>
      <c r="X28" s="205">
        <v>0</v>
      </c>
      <c r="Y28" s="211">
        <v>0</v>
      </c>
      <c r="Z28" s="212">
        <v>0</v>
      </c>
      <c r="AA28" s="213">
        <v>0</v>
      </c>
      <c r="AB28" s="213">
        <v>0</v>
      </c>
      <c r="AC28" s="213">
        <v>0</v>
      </c>
      <c r="AD28" s="213">
        <v>0</v>
      </c>
      <c r="AE28" s="213">
        <v>0</v>
      </c>
      <c r="AF28" s="213">
        <v>0</v>
      </c>
      <c r="AG28" s="213">
        <v>0</v>
      </c>
      <c r="AH28" s="213">
        <v>0</v>
      </c>
      <c r="AI28" s="213">
        <v>0</v>
      </c>
      <c r="AJ28" s="213">
        <v>0</v>
      </c>
      <c r="AK28" s="213">
        <v>0</v>
      </c>
      <c r="AL28" s="214">
        <v>0</v>
      </c>
      <c r="AM28" s="211">
        <v>0</v>
      </c>
      <c r="AN28" s="168">
        <v>0</v>
      </c>
      <c r="AO28" s="150"/>
      <c r="AP28" s="165">
        <v>0</v>
      </c>
      <c r="AQ28" s="165">
        <v>0</v>
      </c>
      <c r="AR28" s="205">
        <v>0</v>
      </c>
      <c r="AS28" s="205">
        <v>0</v>
      </c>
      <c r="AT28" s="205">
        <v>0</v>
      </c>
      <c r="AU28" s="205">
        <v>0</v>
      </c>
      <c r="AV28" s="205">
        <v>0</v>
      </c>
      <c r="AW28" s="205">
        <v>0</v>
      </c>
      <c r="AX28" s="205">
        <v>0</v>
      </c>
      <c r="AY28" s="205">
        <v>0</v>
      </c>
      <c r="AZ28" s="205">
        <v>0</v>
      </c>
      <c r="BA28" s="205">
        <v>0</v>
      </c>
      <c r="BB28" s="167">
        <v>0</v>
      </c>
      <c r="BC28" s="206">
        <v>0</v>
      </c>
      <c r="BD28" s="205">
        <v>0</v>
      </c>
      <c r="BE28" s="205">
        <v>0</v>
      </c>
      <c r="BF28" s="205">
        <v>0</v>
      </c>
      <c r="BG28" s="205">
        <v>0</v>
      </c>
      <c r="BH28" s="205">
        <v>0</v>
      </c>
      <c r="BI28" s="205">
        <v>0</v>
      </c>
      <c r="BJ28" s="205">
        <v>0</v>
      </c>
      <c r="BK28" s="205">
        <v>0</v>
      </c>
      <c r="BL28" s="205">
        <v>0</v>
      </c>
      <c r="BM28" s="205">
        <v>0</v>
      </c>
      <c r="BN28" s="205">
        <v>0</v>
      </c>
      <c r="BO28" s="205">
        <v>0</v>
      </c>
      <c r="BP28" s="205">
        <v>0</v>
      </c>
      <c r="BQ28" s="205">
        <v>0</v>
      </c>
      <c r="BR28" s="169">
        <v>0</v>
      </c>
      <c r="BS28" s="152"/>
      <c r="BT28" s="165">
        <v>0</v>
      </c>
      <c r="BU28" s="165">
        <v>0</v>
      </c>
      <c r="BV28" s="205">
        <v>0</v>
      </c>
      <c r="BW28" s="205">
        <v>0</v>
      </c>
      <c r="BX28" s="205">
        <v>0</v>
      </c>
      <c r="BY28" s="205">
        <v>0</v>
      </c>
      <c r="BZ28" s="205">
        <v>0</v>
      </c>
      <c r="CA28" s="205">
        <v>0</v>
      </c>
      <c r="CB28" s="205">
        <v>0</v>
      </c>
      <c r="CC28" s="205">
        <v>0</v>
      </c>
      <c r="CD28" s="205">
        <v>0</v>
      </c>
      <c r="CE28" s="205">
        <v>0</v>
      </c>
      <c r="CF28" s="167">
        <v>0</v>
      </c>
      <c r="CG28" s="206">
        <v>0</v>
      </c>
      <c r="CH28" s="205">
        <v>0</v>
      </c>
      <c r="CI28" s="205">
        <v>0</v>
      </c>
      <c r="CJ28" s="205">
        <v>0</v>
      </c>
      <c r="CK28" s="205">
        <v>0</v>
      </c>
      <c r="CL28" s="205">
        <v>0</v>
      </c>
      <c r="CM28" s="205">
        <v>0</v>
      </c>
      <c r="CN28" s="205">
        <v>0</v>
      </c>
      <c r="CO28" s="205">
        <v>0</v>
      </c>
      <c r="CP28" s="205">
        <v>0</v>
      </c>
      <c r="CQ28" s="205">
        <v>0</v>
      </c>
      <c r="CR28" s="205">
        <v>0</v>
      </c>
      <c r="CS28" s="205">
        <v>0</v>
      </c>
      <c r="CT28" s="205">
        <v>0</v>
      </c>
      <c r="CU28" s="205">
        <v>0</v>
      </c>
      <c r="CV28" s="169">
        <v>0</v>
      </c>
      <c r="CW28" s="154"/>
      <c r="CX28" s="171">
        <v>20000</v>
      </c>
      <c r="CY28" s="171">
        <v>0</v>
      </c>
      <c r="CZ28" s="171">
        <v>0</v>
      </c>
      <c r="DA28" s="171">
        <v>0</v>
      </c>
      <c r="DB28" s="171">
        <v>0</v>
      </c>
      <c r="DC28" s="171">
        <v>0</v>
      </c>
      <c r="DD28" s="171">
        <v>0</v>
      </c>
      <c r="DE28" s="171">
        <v>0</v>
      </c>
      <c r="DF28" s="171">
        <v>0</v>
      </c>
      <c r="DG28" s="171">
        <v>0</v>
      </c>
      <c r="DH28" s="171">
        <v>0</v>
      </c>
      <c r="DI28" s="171">
        <v>0</v>
      </c>
      <c r="DJ28" s="171">
        <v>0</v>
      </c>
      <c r="DK28" s="171">
        <v>0</v>
      </c>
      <c r="DL28" s="139"/>
      <c r="DM28" s="171">
        <v>10528.18</v>
      </c>
      <c r="DN28" s="171">
        <v>1043.5999999999999</v>
      </c>
      <c r="DO28" s="171">
        <v>0</v>
      </c>
      <c r="DP28" s="171">
        <v>30836.93</v>
      </c>
      <c r="DQ28" s="171">
        <v>0</v>
      </c>
      <c r="DR28" s="171">
        <v>0</v>
      </c>
      <c r="DS28" s="171">
        <v>0</v>
      </c>
      <c r="DT28" s="171">
        <v>0</v>
      </c>
      <c r="DU28" s="171">
        <v>0</v>
      </c>
      <c r="DV28" s="171">
        <v>0</v>
      </c>
      <c r="DW28" s="171">
        <v>0</v>
      </c>
      <c r="DX28" s="171">
        <v>0</v>
      </c>
      <c r="DY28" s="171">
        <v>0</v>
      </c>
      <c r="DZ28" s="171">
        <v>31880.53</v>
      </c>
      <c r="EA28" s="139"/>
      <c r="EB28" s="171">
        <v>30528.18</v>
      </c>
      <c r="EC28" s="171">
        <v>31880.53</v>
      </c>
      <c r="ED28" s="156"/>
      <c r="EE28" s="171">
        <v>80000</v>
      </c>
      <c r="EF28" s="171">
        <v>0</v>
      </c>
      <c r="EG28" s="171">
        <v>0</v>
      </c>
      <c r="EH28" s="171">
        <v>0</v>
      </c>
      <c r="EI28" s="171">
        <v>0</v>
      </c>
      <c r="EJ28" s="171">
        <v>0</v>
      </c>
      <c r="EK28" s="171">
        <v>0</v>
      </c>
      <c r="EL28" s="171">
        <v>0</v>
      </c>
      <c r="EM28" s="171">
        <v>0</v>
      </c>
      <c r="EN28" s="171">
        <v>0</v>
      </c>
      <c r="EO28" s="171">
        <v>0</v>
      </c>
      <c r="EP28" s="171">
        <v>0</v>
      </c>
      <c r="EQ28" s="171">
        <v>0</v>
      </c>
      <c r="ER28" s="171">
        <v>0</v>
      </c>
      <c r="ES28" s="171">
        <v>0</v>
      </c>
      <c r="ET28" s="171">
        <v>0</v>
      </c>
      <c r="EU28" s="139"/>
      <c r="EV28" s="171">
        <v>42625.95</v>
      </c>
      <c r="EW28" s="171">
        <v>1899.51</v>
      </c>
      <c r="EX28" s="171">
        <v>6350.93</v>
      </c>
      <c r="EY28" s="171">
        <v>0</v>
      </c>
      <c r="EZ28" s="171">
        <v>0</v>
      </c>
      <c r="FA28" s="171">
        <v>8250.44</v>
      </c>
      <c r="FB28" s="171">
        <v>9282.67</v>
      </c>
      <c r="FC28" s="171">
        <v>0</v>
      </c>
      <c r="FD28" s="171">
        <v>0</v>
      </c>
      <c r="FE28" s="171">
        <v>9282.67</v>
      </c>
      <c r="FF28" s="171">
        <v>8628.14</v>
      </c>
      <c r="FG28" s="171">
        <v>0</v>
      </c>
      <c r="FH28" s="171">
        <v>8628.14</v>
      </c>
      <c r="FI28" s="171">
        <v>16890.849999999999</v>
      </c>
      <c r="FJ28" s="171">
        <v>31880.53</v>
      </c>
      <c r="FK28" s="171">
        <v>74932.63</v>
      </c>
      <c r="FL28" s="139"/>
      <c r="FM28" s="171">
        <v>122625.95</v>
      </c>
      <c r="FN28" s="171">
        <v>1899.51</v>
      </c>
      <c r="FO28" s="171">
        <v>6350.93</v>
      </c>
      <c r="FP28" s="171">
        <v>0</v>
      </c>
      <c r="FQ28" s="171">
        <v>0</v>
      </c>
      <c r="FR28" s="171">
        <v>8250.44</v>
      </c>
      <c r="FS28" s="171">
        <v>9282.67</v>
      </c>
      <c r="FT28" s="171">
        <v>0</v>
      </c>
      <c r="FU28" s="171">
        <v>0</v>
      </c>
      <c r="FV28" s="171">
        <v>9282.67</v>
      </c>
      <c r="FW28" s="171">
        <v>8628.14</v>
      </c>
      <c r="FX28" s="171">
        <v>0</v>
      </c>
      <c r="FY28" s="171">
        <v>8628.14</v>
      </c>
      <c r="FZ28" s="171">
        <v>16890.849999999999</v>
      </c>
      <c r="GA28" s="171">
        <v>31880.53</v>
      </c>
      <c r="GB28" s="171">
        <v>74932.63</v>
      </c>
      <c r="GC28" s="157"/>
      <c r="GD28" s="132"/>
      <c r="GE28" s="207"/>
      <c r="GF28" s="208"/>
      <c r="GG28" s="209"/>
      <c r="GH28" s="161"/>
      <c r="GI28" s="132"/>
      <c r="GJ28" s="207"/>
      <c r="GK28" s="208"/>
      <c r="GL28" s="209"/>
      <c r="GM28" s="162"/>
      <c r="GO28" s="163"/>
      <c r="GP28" s="163"/>
    </row>
    <row r="29" spans="1:198" s="139" customFormat="1" ht="18" customHeight="1" thickBot="1">
      <c r="A29" s="176"/>
      <c r="B29" s="674"/>
      <c r="C29" s="177" t="s">
        <v>182</v>
      </c>
      <c r="D29" s="139" t="s">
        <v>158</v>
      </c>
      <c r="E29" s="178">
        <v>0.10023899316118097</v>
      </c>
      <c r="F29" s="140"/>
      <c r="G29" s="178">
        <v>0.40899379169714861</v>
      </c>
      <c r="H29" s="140"/>
      <c r="I29" s="178">
        <v>0.56212278716025399</v>
      </c>
      <c r="J29" s="140"/>
      <c r="K29" s="178">
        <v>0.48265592081456032</v>
      </c>
      <c r="L29" s="132"/>
      <c r="M29" s="132"/>
      <c r="N29" s="215"/>
      <c r="O29" s="215"/>
      <c r="P29" s="215"/>
      <c r="Q29" s="215"/>
      <c r="R29" s="215"/>
      <c r="S29" s="215"/>
      <c r="T29" s="215"/>
      <c r="U29" s="215"/>
      <c r="V29" s="215"/>
      <c r="W29" s="215"/>
      <c r="X29" s="215"/>
      <c r="Y29" s="216"/>
      <c r="Z29" s="216"/>
      <c r="AA29" s="216"/>
      <c r="AB29" s="216"/>
      <c r="AC29" s="216"/>
      <c r="AD29" s="216"/>
      <c r="AE29" s="216"/>
      <c r="AF29" s="216"/>
      <c r="AG29" s="216"/>
      <c r="AH29" s="216"/>
      <c r="AI29" s="216"/>
      <c r="AJ29" s="216"/>
      <c r="AK29" s="216"/>
      <c r="AL29" s="216"/>
      <c r="AM29" s="215"/>
      <c r="AN29" s="215"/>
      <c r="AO29" s="150"/>
      <c r="AP29" s="181">
        <v>0.97994825949667186</v>
      </c>
      <c r="AQ29" s="181">
        <v>0.46549585800946536</v>
      </c>
      <c r="AR29" s="183">
        <v>61249.824138564552</v>
      </c>
      <c r="AS29" s="183">
        <v>1228137.8590414841</v>
      </c>
      <c r="AT29" s="183">
        <v>-32921.636610801113</v>
      </c>
      <c r="AU29" s="183">
        <v>-42862.343209542632</v>
      </c>
      <c r="AV29" s="183">
        <v>1213603.7033597049</v>
      </c>
      <c r="AW29" s="183">
        <v>4420123.9392531607</v>
      </c>
      <c r="AX29" s="183">
        <v>7310220.1808433086</v>
      </c>
      <c r="AY29" s="183">
        <v>66506.714970026806</v>
      </c>
      <c r="AZ29" s="183">
        <v>11796850.835066497</v>
      </c>
      <c r="BA29" s="183">
        <v>11301855.799862502</v>
      </c>
      <c r="BB29" s="183">
        <v>2521626.6842901115</v>
      </c>
      <c r="BC29" s="183">
        <v>13823482.484152615</v>
      </c>
      <c r="BD29" s="183">
        <v>11342844.351499008</v>
      </c>
      <c r="BE29" s="183">
        <v>746804.02534135873</v>
      </c>
      <c r="BF29" s="183">
        <v>463047.07265054761</v>
      </c>
      <c r="BG29" s="183">
        <v>171721.9934914521</v>
      </c>
      <c r="BH29" s="183">
        <v>0</v>
      </c>
      <c r="BI29" s="183">
        <v>0</v>
      </c>
      <c r="BJ29" s="183">
        <v>0</v>
      </c>
      <c r="BK29" s="183">
        <v>0</v>
      </c>
      <c r="BL29" s="183">
        <v>0</v>
      </c>
      <c r="BM29" s="183">
        <v>0</v>
      </c>
      <c r="BN29" s="183">
        <v>0</v>
      </c>
      <c r="BO29" s="183">
        <v>0</v>
      </c>
      <c r="BP29" s="183">
        <v>0</v>
      </c>
      <c r="BQ29" s="183">
        <v>1381573.0914833583</v>
      </c>
      <c r="BR29" s="182">
        <v>39558354.465561181</v>
      </c>
      <c r="BS29" s="152"/>
      <c r="BT29" s="184">
        <v>0.97928012027057743</v>
      </c>
      <c r="BU29" s="184">
        <v>0.48902493770856403</v>
      </c>
      <c r="BV29" s="186">
        <v>61249.824138564552</v>
      </c>
      <c r="BW29" s="186">
        <v>1219990.448138898</v>
      </c>
      <c r="BX29" s="186">
        <v>-24638.02556876255</v>
      </c>
      <c r="BY29" s="186">
        <v>-42649.244783112212</v>
      </c>
      <c r="BZ29" s="186">
        <v>1213953.0019255877</v>
      </c>
      <c r="CA29" s="186">
        <v>4296523.6653972529</v>
      </c>
      <c r="CB29" s="186">
        <v>7766487.6849710271</v>
      </c>
      <c r="CC29" s="186">
        <v>66177.832338614273</v>
      </c>
      <c r="CD29" s="186">
        <v>12129189.182706894</v>
      </c>
      <c r="CE29" s="186">
        <v>11301134.759484619</v>
      </c>
      <c r="CF29" s="186">
        <v>2508972.9042781852</v>
      </c>
      <c r="CG29" s="186">
        <v>13810107.663762804</v>
      </c>
      <c r="CH29" s="186">
        <v>10900533.636132967</v>
      </c>
      <c r="CI29" s="186">
        <v>731304.41509843245</v>
      </c>
      <c r="CJ29" s="186">
        <v>451183.61500674387</v>
      </c>
      <c r="CK29" s="186">
        <v>153622.86018157529</v>
      </c>
      <c r="CL29" s="186">
        <v>0</v>
      </c>
      <c r="CM29" s="186">
        <v>0</v>
      </c>
      <c r="CN29" s="186">
        <v>0</v>
      </c>
      <c r="CO29" s="186">
        <v>0</v>
      </c>
      <c r="CP29" s="186">
        <v>0</v>
      </c>
      <c r="CQ29" s="186">
        <v>0</v>
      </c>
      <c r="CR29" s="186">
        <v>0</v>
      </c>
      <c r="CS29" s="186">
        <v>0</v>
      </c>
      <c r="CT29" s="186">
        <v>0</v>
      </c>
      <c r="CU29" s="186">
        <v>1336110.8902867516</v>
      </c>
      <c r="CV29" s="185">
        <v>39389894.374815002</v>
      </c>
      <c r="CW29" s="154"/>
      <c r="CX29" s="187">
        <v>2137559.52</v>
      </c>
      <c r="CY29" s="187">
        <v>154117.32999999999</v>
      </c>
      <c r="CZ29" s="187">
        <v>142794.79999999999</v>
      </c>
      <c r="DA29" s="187">
        <v>511414.11</v>
      </c>
      <c r="DB29" s="187">
        <v>0</v>
      </c>
      <c r="DC29" s="187">
        <v>0</v>
      </c>
      <c r="DD29" s="187">
        <v>0</v>
      </c>
      <c r="DE29" s="187">
        <v>0</v>
      </c>
      <c r="DF29" s="187">
        <v>0</v>
      </c>
      <c r="DG29" s="187">
        <v>0</v>
      </c>
      <c r="DH29" s="187">
        <v>0</v>
      </c>
      <c r="DI29" s="187">
        <v>0</v>
      </c>
      <c r="DJ29" s="187">
        <v>0</v>
      </c>
      <c r="DK29" s="187">
        <v>808326.24</v>
      </c>
      <c r="DM29" s="187">
        <v>1505532.63</v>
      </c>
      <c r="DN29" s="187">
        <v>39683.440000000002</v>
      </c>
      <c r="DO29" s="187">
        <v>23102.01</v>
      </c>
      <c r="DP29" s="187">
        <v>618891.19999999995</v>
      </c>
      <c r="DQ29" s="187">
        <v>0</v>
      </c>
      <c r="DR29" s="187">
        <v>0</v>
      </c>
      <c r="DS29" s="187">
        <v>0</v>
      </c>
      <c r="DT29" s="187">
        <v>0</v>
      </c>
      <c r="DU29" s="187">
        <v>0</v>
      </c>
      <c r="DV29" s="187">
        <v>0</v>
      </c>
      <c r="DW29" s="187">
        <v>0</v>
      </c>
      <c r="DX29" s="187">
        <v>0</v>
      </c>
      <c r="DY29" s="187">
        <v>0</v>
      </c>
      <c r="DZ29" s="187">
        <v>681676.65</v>
      </c>
      <c r="EB29" s="187">
        <v>3643094.15</v>
      </c>
      <c r="EC29" s="187">
        <v>1490002.89</v>
      </c>
      <c r="ED29" s="156"/>
      <c r="EE29" s="188">
        <v>11885332.220000001</v>
      </c>
      <c r="EF29" s="188">
        <v>18831</v>
      </c>
      <c r="EG29" s="188">
        <v>0</v>
      </c>
      <c r="EH29" s="188">
        <v>0</v>
      </c>
      <c r="EI29" s="188">
        <v>0</v>
      </c>
      <c r="EJ29" s="188">
        <v>18831</v>
      </c>
      <c r="EK29" s="188">
        <v>801367.99</v>
      </c>
      <c r="EL29" s="188">
        <v>0</v>
      </c>
      <c r="EM29" s="188">
        <v>0</v>
      </c>
      <c r="EN29" s="188">
        <v>801367.99</v>
      </c>
      <c r="EO29" s="188">
        <v>2407106.48</v>
      </c>
      <c r="EP29" s="188">
        <v>0</v>
      </c>
      <c r="EQ29" s="188">
        <v>2407106.48</v>
      </c>
      <c r="ER29" s="188">
        <v>2420450.67</v>
      </c>
      <c r="ES29" s="188">
        <v>808326.24</v>
      </c>
      <c r="ET29" s="188">
        <v>6456082.3799999999</v>
      </c>
      <c r="EV29" s="189">
        <v>6869026.1299999999</v>
      </c>
      <c r="EW29" s="189">
        <v>99647.15</v>
      </c>
      <c r="EX29" s="189">
        <v>150820.01</v>
      </c>
      <c r="EY29" s="189">
        <v>0</v>
      </c>
      <c r="EZ29" s="189">
        <v>0</v>
      </c>
      <c r="FA29" s="189">
        <v>250467.16</v>
      </c>
      <c r="FB29" s="189">
        <v>409486.64</v>
      </c>
      <c r="FC29" s="189">
        <v>0</v>
      </c>
      <c r="FD29" s="189">
        <v>0</v>
      </c>
      <c r="FE29" s="189">
        <v>409486.64</v>
      </c>
      <c r="FF29" s="189">
        <v>662424.04</v>
      </c>
      <c r="FG29" s="189">
        <v>0</v>
      </c>
      <c r="FH29" s="189">
        <v>662424.04</v>
      </c>
      <c r="FI29" s="189">
        <v>591765.15</v>
      </c>
      <c r="FJ29" s="189">
        <v>681676.65</v>
      </c>
      <c r="FK29" s="189">
        <v>2595819.64</v>
      </c>
      <c r="FM29" s="189">
        <v>18754358.190000001</v>
      </c>
      <c r="FN29" s="189">
        <v>118478.15</v>
      </c>
      <c r="FO29" s="189">
        <v>150820.01</v>
      </c>
      <c r="FP29" s="189">
        <v>0</v>
      </c>
      <c r="FQ29" s="189">
        <v>0</v>
      </c>
      <c r="FR29" s="189">
        <v>269298.15999999997</v>
      </c>
      <c r="FS29" s="189">
        <v>1210854.6299999999</v>
      </c>
      <c r="FT29" s="189">
        <v>0</v>
      </c>
      <c r="FU29" s="189">
        <v>0</v>
      </c>
      <c r="FV29" s="189">
        <v>1210854.6299999999</v>
      </c>
      <c r="FW29" s="189">
        <v>3069530.52</v>
      </c>
      <c r="FX29" s="189">
        <v>0</v>
      </c>
      <c r="FY29" s="189">
        <v>3069530.52</v>
      </c>
      <c r="FZ29" s="189">
        <v>3012215.82</v>
      </c>
      <c r="GA29" s="189">
        <v>1490002.89</v>
      </c>
      <c r="GB29" s="189">
        <v>9051902.0199999996</v>
      </c>
      <c r="GC29" s="157"/>
      <c r="GD29" s="132"/>
      <c r="GE29" s="113"/>
      <c r="GF29" s="113"/>
      <c r="GG29" s="113"/>
      <c r="GH29" s="161"/>
      <c r="GI29" s="132"/>
      <c r="GJ29" s="113"/>
      <c r="GK29" s="113"/>
      <c r="GL29" s="113"/>
      <c r="GM29" s="162"/>
      <c r="GO29" s="163"/>
      <c r="GP29" s="163"/>
    </row>
    <row r="30" spans="1:198" ht="4.5" customHeight="1" thickBot="1">
      <c r="A30" s="144"/>
      <c r="D30" s="113" t="s">
        <v>158</v>
      </c>
      <c r="E30" s="190"/>
      <c r="F30" s="140"/>
      <c r="G30" s="190"/>
      <c r="H30" s="140"/>
      <c r="I30" s="190"/>
      <c r="J30" s="140"/>
      <c r="K30" s="190"/>
      <c r="L30" s="132"/>
      <c r="M30" s="191"/>
      <c r="N30" s="126"/>
      <c r="O30" s="126"/>
      <c r="P30" s="126"/>
      <c r="Q30" s="126"/>
      <c r="R30" s="126"/>
      <c r="S30" s="126"/>
      <c r="T30" s="126"/>
      <c r="U30" s="126"/>
      <c r="V30" s="126"/>
      <c r="W30" s="126"/>
      <c r="X30" s="126"/>
      <c r="Y30" s="126"/>
      <c r="Z30" s="217"/>
      <c r="AA30" s="217"/>
      <c r="AB30" s="217"/>
      <c r="AC30" s="217"/>
      <c r="AD30" s="217"/>
      <c r="AE30" s="217"/>
      <c r="AF30" s="217"/>
      <c r="AG30" s="217"/>
      <c r="AH30" s="217"/>
      <c r="AI30" s="217"/>
      <c r="AJ30" s="217"/>
      <c r="AK30" s="217"/>
      <c r="AL30" s="217"/>
      <c r="AM30" s="218"/>
      <c r="AN30" s="218"/>
      <c r="AO30" s="150"/>
      <c r="AP30" s="193"/>
      <c r="AQ30" s="193"/>
      <c r="AR30" s="126"/>
      <c r="AS30" s="126"/>
      <c r="AT30" s="126"/>
      <c r="AU30" s="126"/>
      <c r="AV30" s="126"/>
      <c r="AW30" s="126"/>
      <c r="AX30" s="126"/>
      <c r="AY30" s="126"/>
      <c r="AZ30" s="126"/>
      <c r="BA30" s="126"/>
      <c r="BB30" s="126"/>
      <c r="BC30" s="126"/>
      <c r="BD30" s="126"/>
      <c r="BE30" s="126"/>
      <c r="BF30" s="126"/>
      <c r="BG30" s="126"/>
      <c r="BH30" s="126"/>
      <c r="BI30" s="126"/>
      <c r="BJ30" s="126"/>
      <c r="BK30" s="126"/>
      <c r="BL30" s="126"/>
      <c r="BM30" s="126"/>
      <c r="BN30" s="126"/>
      <c r="BO30" s="126"/>
      <c r="BP30" s="126"/>
      <c r="BQ30" s="126"/>
      <c r="BR30" s="126"/>
      <c r="BS30" s="152"/>
      <c r="BT30" s="193"/>
      <c r="BU30" s="193"/>
      <c r="BV30" s="126"/>
      <c r="BW30" s="126"/>
      <c r="BX30" s="126"/>
      <c r="BY30" s="126"/>
      <c r="BZ30" s="126"/>
      <c r="CA30" s="126"/>
      <c r="CB30" s="126"/>
      <c r="CC30" s="126"/>
      <c r="CD30" s="126"/>
      <c r="CE30" s="126"/>
      <c r="CF30" s="126"/>
      <c r="CG30" s="126"/>
      <c r="CH30" s="126"/>
      <c r="CI30" s="126"/>
      <c r="CJ30" s="126"/>
      <c r="CK30" s="126"/>
      <c r="CL30" s="126"/>
      <c r="CM30" s="126"/>
      <c r="CN30" s="126"/>
      <c r="CO30" s="126"/>
      <c r="CP30" s="126"/>
      <c r="CQ30" s="126"/>
      <c r="CR30" s="126"/>
      <c r="CS30" s="126"/>
      <c r="CT30" s="126"/>
      <c r="CU30" s="126"/>
      <c r="CV30" s="126"/>
      <c r="CW30" s="154"/>
      <c r="CX30" s="194"/>
      <c r="CY30" s="194"/>
      <c r="CZ30" s="194"/>
      <c r="DA30" s="194"/>
      <c r="DB30" s="194"/>
      <c r="DC30" s="194"/>
      <c r="DD30" s="194"/>
      <c r="DE30" s="194"/>
      <c r="DF30" s="194"/>
      <c r="DG30" s="194"/>
      <c r="DH30" s="194"/>
      <c r="DI30" s="194"/>
      <c r="DJ30" s="194"/>
      <c r="DK30" s="194"/>
      <c r="DL30" s="139"/>
      <c r="DM30" s="194"/>
      <c r="DN30" s="195"/>
      <c r="DO30" s="195"/>
      <c r="DP30" s="195"/>
      <c r="DQ30" s="195"/>
      <c r="DR30" s="195"/>
      <c r="DS30" s="195"/>
      <c r="DT30" s="195"/>
      <c r="DU30" s="195"/>
      <c r="DV30" s="195"/>
      <c r="DW30" s="195"/>
      <c r="DX30" s="195"/>
      <c r="DY30" s="195"/>
      <c r="DZ30" s="194"/>
      <c r="EA30" s="139"/>
      <c r="EB30" s="194"/>
      <c r="EC30" s="194"/>
      <c r="ED30" s="156"/>
      <c r="EE30" s="194"/>
      <c r="EF30" s="194"/>
      <c r="EG30" s="194"/>
      <c r="EH30" s="194"/>
      <c r="EI30" s="194"/>
      <c r="EJ30" s="194"/>
      <c r="EK30" s="194"/>
      <c r="EL30" s="194"/>
      <c r="EM30" s="194"/>
      <c r="EN30" s="194"/>
      <c r="EO30" s="194"/>
      <c r="EP30" s="194"/>
      <c r="EQ30" s="194"/>
      <c r="ER30" s="194"/>
      <c r="ES30" s="194"/>
      <c r="ET30" s="194"/>
      <c r="EU30" s="139"/>
      <c r="EV30" s="194"/>
      <c r="EW30" s="194"/>
      <c r="EX30" s="194"/>
      <c r="EY30" s="194"/>
      <c r="EZ30" s="194"/>
      <c r="FA30" s="194"/>
      <c r="FB30" s="194"/>
      <c r="FC30" s="194"/>
      <c r="FD30" s="194"/>
      <c r="FE30" s="194"/>
      <c r="FF30" s="194"/>
      <c r="FG30" s="194"/>
      <c r="FH30" s="194"/>
      <c r="FI30" s="194"/>
      <c r="FJ30" s="194"/>
      <c r="FK30" s="194"/>
      <c r="FL30" s="139"/>
      <c r="FM30" s="194"/>
      <c r="FN30" s="194"/>
      <c r="FO30" s="194"/>
      <c r="FP30" s="194"/>
      <c r="FQ30" s="194"/>
      <c r="FR30" s="194"/>
      <c r="FS30" s="194"/>
      <c r="FT30" s="194"/>
      <c r="FU30" s="194"/>
      <c r="FV30" s="194"/>
      <c r="FW30" s="194"/>
      <c r="FX30" s="194"/>
      <c r="FY30" s="194"/>
      <c r="FZ30" s="194"/>
      <c r="GA30" s="194"/>
      <c r="GB30" s="194"/>
      <c r="GC30" s="157"/>
      <c r="GD30" s="132"/>
      <c r="GE30" s="196"/>
      <c r="GF30" s="196"/>
      <c r="GG30" s="196"/>
      <c r="GH30" s="161"/>
      <c r="GI30" s="132"/>
      <c r="GJ30" s="196"/>
      <c r="GK30" s="196"/>
      <c r="GL30" s="196"/>
      <c r="GM30" s="162"/>
      <c r="GO30" s="163"/>
      <c r="GP30" s="163"/>
    </row>
    <row r="31" spans="1:198" ht="18" customHeight="1" outlineLevel="1">
      <c r="A31" s="144"/>
      <c r="B31" s="672" t="s">
        <v>183</v>
      </c>
      <c r="C31" s="219" t="s">
        <v>184</v>
      </c>
      <c r="D31" s="113" t="s">
        <v>158</v>
      </c>
      <c r="E31" s="146"/>
      <c r="F31" s="140"/>
      <c r="G31" s="146"/>
      <c r="H31" s="140"/>
      <c r="I31" s="146"/>
      <c r="J31" s="140"/>
      <c r="K31" s="146"/>
      <c r="L31" s="132"/>
      <c r="M31" s="220" t="s">
        <v>173</v>
      </c>
      <c r="N31" s="149">
        <v>0</v>
      </c>
      <c r="O31" s="149">
        <v>0</v>
      </c>
      <c r="P31" s="149">
        <v>0</v>
      </c>
      <c r="Q31" s="149">
        <v>0</v>
      </c>
      <c r="R31" s="149">
        <v>0</v>
      </c>
      <c r="S31" s="149">
        <v>0</v>
      </c>
      <c r="T31" s="199">
        <v>0</v>
      </c>
      <c r="U31" s="199">
        <v>0</v>
      </c>
      <c r="V31" s="199">
        <v>0</v>
      </c>
      <c r="W31" s="199">
        <v>0</v>
      </c>
      <c r="X31" s="199">
        <v>0</v>
      </c>
      <c r="Y31" s="199">
        <v>0</v>
      </c>
      <c r="Z31" s="199">
        <v>0</v>
      </c>
      <c r="AA31" s="199">
        <v>0</v>
      </c>
      <c r="AB31" s="199">
        <v>0</v>
      </c>
      <c r="AC31" s="199">
        <v>0</v>
      </c>
      <c r="AD31" s="199">
        <v>0</v>
      </c>
      <c r="AE31" s="199">
        <v>0</v>
      </c>
      <c r="AF31" s="199">
        <v>0</v>
      </c>
      <c r="AG31" s="199">
        <v>0</v>
      </c>
      <c r="AH31" s="199">
        <v>0</v>
      </c>
      <c r="AI31" s="199">
        <v>0</v>
      </c>
      <c r="AJ31" s="199">
        <v>0</v>
      </c>
      <c r="AK31" s="199">
        <v>0</v>
      </c>
      <c r="AL31" s="149">
        <v>0</v>
      </c>
      <c r="AM31" s="198">
        <v>0</v>
      </c>
      <c r="AN31" s="149">
        <v>0</v>
      </c>
      <c r="AO31" s="150"/>
      <c r="AP31" s="146">
        <v>0</v>
      </c>
      <c r="AQ31" s="146">
        <v>0</v>
      </c>
      <c r="AR31" s="149">
        <v>0</v>
      </c>
      <c r="AS31" s="149">
        <v>0</v>
      </c>
      <c r="AT31" s="149">
        <v>0</v>
      </c>
      <c r="AU31" s="149">
        <v>0</v>
      </c>
      <c r="AV31" s="149">
        <v>0</v>
      </c>
      <c r="AW31" s="149">
        <v>0</v>
      </c>
      <c r="AX31" s="149">
        <v>0</v>
      </c>
      <c r="AY31" s="149">
        <v>0</v>
      </c>
      <c r="AZ31" s="149">
        <v>0</v>
      </c>
      <c r="BA31" s="149">
        <v>0</v>
      </c>
      <c r="BB31" s="149">
        <v>0</v>
      </c>
      <c r="BC31" s="149">
        <v>0</v>
      </c>
      <c r="BD31" s="198">
        <v>0</v>
      </c>
      <c r="BE31" s="198">
        <v>0</v>
      </c>
      <c r="BF31" s="198">
        <v>0</v>
      </c>
      <c r="BG31" s="198">
        <v>0</v>
      </c>
      <c r="BH31" s="198">
        <v>0</v>
      </c>
      <c r="BI31" s="198">
        <v>0</v>
      </c>
      <c r="BJ31" s="198">
        <v>0</v>
      </c>
      <c r="BK31" s="198">
        <v>0</v>
      </c>
      <c r="BL31" s="198">
        <v>0</v>
      </c>
      <c r="BM31" s="198">
        <v>0</v>
      </c>
      <c r="BN31" s="198">
        <v>0</v>
      </c>
      <c r="BO31" s="198">
        <v>0</v>
      </c>
      <c r="BP31" s="198">
        <v>0</v>
      </c>
      <c r="BQ31" s="199">
        <v>0</v>
      </c>
      <c r="BR31" s="149">
        <v>0</v>
      </c>
      <c r="BS31" s="152"/>
      <c r="BT31" s="146">
        <v>0</v>
      </c>
      <c r="BU31" s="146">
        <v>0</v>
      </c>
      <c r="BV31" s="149">
        <v>0</v>
      </c>
      <c r="BW31" s="149">
        <v>0</v>
      </c>
      <c r="BX31" s="149">
        <v>0</v>
      </c>
      <c r="BY31" s="149">
        <v>0</v>
      </c>
      <c r="BZ31" s="149">
        <v>0</v>
      </c>
      <c r="CA31" s="149">
        <v>0</v>
      </c>
      <c r="CB31" s="149">
        <v>0</v>
      </c>
      <c r="CC31" s="149">
        <v>0</v>
      </c>
      <c r="CD31" s="149">
        <v>0</v>
      </c>
      <c r="CE31" s="149">
        <v>0</v>
      </c>
      <c r="CF31" s="149">
        <v>0</v>
      </c>
      <c r="CG31" s="199">
        <v>0</v>
      </c>
      <c r="CH31" s="221">
        <v>0</v>
      </c>
      <c r="CI31" s="221">
        <v>0</v>
      </c>
      <c r="CJ31" s="222">
        <v>0</v>
      </c>
      <c r="CK31" s="222">
        <v>0</v>
      </c>
      <c r="CL31" s="222">
        <v>0</v>
      </c>
      <c r="CM31" s="222">
        <v>0</v>
      </c>
      <c r="CN31" s="222">
        <v>0</v>
      </c>
      <c r="CO31" s="222">
        <v>0</v>
      </c>
      <c r="CP31" s="222">
        <v>0</v>
      </c>
      <c r="CQ31" s="222">
        <v>0</v>
      </c>
      <c r="CR31" s="222">
        <v>0</v>
      </c>
      <c r="CS31" s="222">
        <v>0</v>
      </c>
      <c r="CT31" s="223">
        <v>0</v>
      </c>
      <c r="CU31" s="199">
        <v>0</v>
      </c>
      <c r="CV31" s="149">
        <v>0</v>
      </c>
      <c r="CW31" s="154"/>
      <c r="CX31" s="155">
        <v>0</v>
      </c>
      <c r="CY31" s="155">
        <v>0</v>
      </c>
      <c r="CZ31" s="155">
        <v>0</v>
      </c>
      <c r="DA31" s="155">
        <v>0</v>
      </c>
      <c r="DB31" s="155">
        <v>0</v>
      </c>
      <c r="DC31" s="155">
        <v>0</v>
      </c>
      <c r="DD31" s="155">
        <v>0</v>
      </c>
      <c r="DE31" s="155">
        <v>0</v>
      </c>
      <c r="DF31" s="155">
        <v>0</v>
      </c>
      <c r="DG31" s="155">
        <v>0</v>
      </c>
      <c r="DH31" s="155">
        <v>0</v>
      </c>
      <c r="DI31" s="155">
        <v>0</v>
      </c>
      <c r="DJ31" s="155">
        <v>0</v>
      </c>
      <c r="DK31" s="155">
        <v>0</v>
      </c>
      <c r="DL31" s="139"/>
      <c r="DM31" s="155">
        <v>0</v>
      </c>
      <c r="DN31" s="155">
        <v>0</v>
      </c>
      <c r="DO31" s="155">
        <v>0</v>
      </c>
      <c r="DP31" s="155">
        <v>0</v>
      </c>
      <c r="DQ31" s="155">
        <v>0</v>
      </c>
      <c r="DR31" s="155">
        <v>0</v>
      </c>
      <c r="DS31" s="155">
        <v>0</v>
      </c>
      <c r="DT31" s="155">
        <v>0</v>
      </c>
      <c r="DU31" s="155">
        <v>0</v>
      </c>
      <c r="DV31" s="155">
        <v>0</v>
      </c>
      <c r="DW31" s="155">
        <v>0</v>
      </c>
      <c r="DX31" s="155">
        <v>0</v>
      </c>
      <c r="DY31" s="155">
        <v>0</v>
      </c>
      <c r="DZ31" s="155">
        <v>0</v>
      </c>
      <c r="EA31" s="139"/>
      <c r="EB31" s="155">
        <v>0</v>
      </c>
      <c r="EC31" s="155">
        <v>0</v>
      </c>
      <c r="ED31" s="156"/>
      <c r="EE31" s="155">
        <v>0</v>
      </c>
      <c r="EF31" s="155">
        <v>0</v>
      </c>
      <c r="EG31" s="155">
        <v>0</v>
      </c>
      <c r="EH31" s="155">
        <v>0</v>
      </c>
      <c r="EI31" s="155">
        <v>0</v>
      </c>
      <c r="EJ31" s="155">
        <v>0</v>
      </c>
      <c r="EK31" s="155">
        <v>0</v>
      </c>
      <c r="EL31" s="155">
        <v>0</v>
      </c>
      <c r="EM31" s="155">
        <v>0</v>
      </c>
      <c r="EN31" s="155">
        <v>0</v>
      </c>
      <c r="EO31" s="155">
        <v>0</v>
      </c>
      <c r="EP31" s="155">
        <v>0</v>
      </c>
      <c r="EQ31" s="155">
        <v>0</v>
      </c>
      <c r="ER31" s="155">
        <v>0</v>
      </c>
      <c r="ES31" s="155">
        <v>0</v>
      </c>
      <c r="ET31" s="155">
        <v>0</v>
      </c>
      <c r="EU31" s="139"/>
      <c r="EV31" s="155">
        <v>0</v>
      </c>
      <c r="EW31" s="155">
        <v>0</v>
      </c>
      <c r="EX31" s="155">
        <v>0</v>
      </c>
      <c r="EY31" s="155">
        <v>0</v>
      </c>
      <c r="EZ31" s="155">
        <v>0</v>
      </c>
      <c r="FA31" s="155">
        <v>0</v>
      </c>
      <c r="FB31" s="155">
        <v>0</v>
      </c>
      <c r="FC31" s="155">
        <v>0</v>
      </c>
      <c r="FD31" s="155">
        <v>0</v>
      </c>
      <c r="FE31" s="155">
        <v>0</v>
      </c>
      <c r="FF31" s="155">
        <v>0</v>
      </c>
      <c r="FG31" s="155">
        <v>0</v>
      </c>
      <c r="FH31" s="155">
        <v>0</v>
      </c>
      <c r="FI31" s="155">
        <v>0</v>
      </c>
      <c r="FJ31" s="155">
        <v>0</v>
      </c>
      <c r="FK31" s="155">
        <v>0</v>
      </c>
      <c r="FL31" s="139"/>
      <c r="FM31" s="155">
        <v>0</v>
      </c>
      <c r="FN31" s="155">
        <v>0</v>
      </c>
      <c r="FO31" s="155">
        <v>0</v>
      </c>
      <c r="FP31" s="155">
        <v>0</v>
      </c>
      <c r="FQ31" s="155">
        <v>0</v>
      </c>
      <c r="FR31" s="155">
        <v>0</v>
      </c>
      <c r="FS31" s="155">
        <v>0</v>
      </c>
      <c r="FT31" s="155">
        <v>0</v>
      </c>
      <c r="FU31" s="155">
        <v>0</v>
      </c>
      <c r="FV31" s="155">
        <v>0</v>
      </c>
      <c r="FW31" s="155">
        <v>0</v>
      </c>
      <c r="FX31" s="155">
        <v>0</v>
      </c>
      <c r="FY31" s="155">
        <v>0</v>
      </c>
      <c r="FZ31" s="155">
        <v>0</v>
      </c>
      <c r="GA31" s="155">
        <v>0</v>
      </c>
      <c r="GB31" s="155">
        <v>0</v>
      </c>
      <c r="GC31" s="157"/>
      <c r="GD31" s="132"/>
      <c r="GE31" s="158"/>
      <c r="GF31" s="159"/>
      <c r="GG31" s="160"/>
      <c r="GH31" s="161"/>
      <c r="GI31" s="132"/>
      <c r="GJ31" s="158"/>
      <c r="GK31" s="159"/>
      <c r="GL31" s="160"/>
      <c r="GM31" s="162"/>
      <c r="GO31" s="163"/>
      <c r="GP31" s="163"/>
    </row>
    <row r="32" spans="1:198" ht="18" customHeight="1" outlineLevel="1">
      <c r="A32" s="144"/>
      <c r="B32" s="673"/>
      <c r="C32" s="224" t="s">
        <v>185</v>
      </c>
      <c r="E32" s="225"/>
      <c r="F32" s="140"/>
      <c r="G32" s="225"/>
      <c r="H32" s="140"/>
      <c r="I32" s="225"/>
      <c r="J32" s="140"/>
      <c r="K32" s="225"/>
      <c r="L32" s="132"/>
      <c r="M32" s="226" t="s">
        <v>174</v>
      </c>
      <c r="N32" s="167">
        <v>0</v>
      </c>
      <c r="O32" s="167">
        <v>0</v>
      </c>
      <c r="P32" s="167">
        <v>0</v>
      </c>
      <c r="Q32" s="167">
        <v>0</v>
      </c>
      <c r="R32" s="167">
        <v>0</v>
      </c>
      <c r="S32" s="167">
        <v>0</v>
      </c>
      <c r="T32" s="206">
        <v>0</v>
      </c>
      <c r="U32" s="206">
        <v>0</v>
      </c>
      <c r="V32" s="206">
        <v>0</v>
      </c>
      <c r="W32" s="206">
        <v>0</v>
      </c>
      <c r="X32" s="206">
        <v>0</v>
      </c>
      <c r="Y32" s="206">
        <v>0</v>
      </c>
      <c r="Z32" s="206">
        <v>0</v>
      </c>
      <c r="AA32" s="206">
        <v>0</v>
      </c>
      <c r="AB32" s="206">
        <v>0</v>
      </c>
      <c r="AC32" s="206">
        <v>0</v>
      </c>
      <c r="AD32" s="206">
        <v>0</v>
      </c>
      <c r="AE32" s="206">
        <v>0</v>
      </c>
      <c r="AF32" s="206">
        <v>0</v>
      </c>
      <c r="AG32" s="206">
        <v>0</v>
      </c>
      <c r="AH32" s="206">
        <v>0</v>
      </c>
      <c r="AI32" s="206">
        <v>0</v>
      </c>
      <c r="AJ32" s="206">
        <v>0</v>
      </c>
      <c r="AK32" s="206">
        <v>0</v>
      </c>
      <c r="AL32" s="167">
        <v>0</v>
      </c>
      <c r="AM32" s="205">
        <v>0</v>
      </c>
      <c r="AN32" s="168">
        <v>0</v>
      </c>
      <c r="AO32" s="150"/>
      <c r="AP32" s="165">
        <v>0</v>
      </c>
      <c r="AQ32" s="165">
        <v>0</v>
      </c>
      <c r="AR32" s="167">
        <v>0</v>
      </c>
      <c r="AS32" s="167">
        <v>0</v>
      </c>
      <c r="AT32" s="167">
        <v>0</v>
      </c>
      <c r="AU32" s="167">
        <v>0</v>
      </c>
      <c r="AV32" s="167">
        <v>0</v>
      </c>
      <c r="AW32" s="167">
        <v>0</v>
      </c>
      <c r="AX32" s="167">
        <v>0</v>
      </c>
      <c r="AY32" s="167">
        <v>0</v>
      </c>
      <c r="AZ32" s="167">
        <v>0</v>
      </c>
      <c r="BA32" s="167">
        <v>0</v>
      </c>
      <c r="BB32" s="167">
        <v>0</v>
      </c>
      <c r="BC32" s="167">
        <v>0</v>
      </c>
      <c r="BD32" s="213">
        <v>0</v>
      </c>
      <c r="BE32" s="213">
        <v>0</v>
      </c>
      <c r="BF32" s="213">
        <v>0</v>
      </c>
      <c r="BG32" s="213">
        <v>0</v>
      </c>
      <c r="BH32" s="213">
        <v>0</v>
      </c>
      <c r="BI32" s="213">
        <v>0</v>
      </c>
      <c r="BJ32" s="213">
        <v>0</v>
      </c>
      <c r="BK32" s="213">
        <v>0</v>
      </c>
      <c r="BL32" s="213">
        <v>0</v>
      </c>
      <c r="BM32" s="213">
        <v>0</v>
      </c>
      <c r="BN32" s="213">
        <v>0</v>
      </c>
      <c r="BO32" s="214">
        <v>0</v>
      </c>
      <c r="BP32" s="214">
        <v>0</v>
      </c>
      <c r="BQ32" s="175">
        <v>0</v>
      </c>
      <c r="BR32" s="168">
        <v>0</v>
      </c>
      <c r="BS32" s="152"/>
      <c r="BT32" s="165">
        <v>0</v>
      </c>
      <c r="BU32" s="165">
        <v>0</v>
      </c>
      <c r="BV32" s="167">
        <v>0</v>
      </c>
      <c r="BW32" s="167">
        <v>0</v>
      </c>
      <c r="BX32" s="167">
        <v>0</v>
      </c>
      <c r="BY32" s="167">
        <v>0</v>
      </c>
      <c r="BZ32" s="167">
        <v>0</v>
      </c>
      <c r="CA32" s="167">
        <v>0</v>
      </c>
      <c r="CB32" s="167">
        <v>0</v>
      </c>
      <c r="CC32" s="167">
        <v>0</v>
      </c>
      <c r="CD32" s="167">
        <v>0</v>
      </c>
      <c r="CE32" s="167">
        <v>0</v>
      </c>
      <c r="CF32" s="167">
        <v>0</v>
      </c>
      <c r="CG32" s="206">
        <v>0</v>
      </c>
      <c r="CH32" s="227">
        <v>0</v>
      </c>
      <c r="CI32" s="227">
        <v>0</v>
      </c>
      <c r="CJ32" s="228">
        <v>0</v>
      </c>
      <c r="CK32" s="228">
        <v>0</v>
      </c>
      <c r="CL32" s="228">
        <v>0</v>
      </c>
      <c r="CM32" s="228">
        <v>0</v>
      </c>
      <c r="CN32" s="228">
        <v>0</v>
      </c>
      <c r="CO32" s="228">
        <v>0</v>
      </c>
      <c r="CP32" s="228">
        <v>0</v>
      </c>
      <c r="CQ32" s="228">
        <v>0</v>
      </c>
      <c r="CR32" s="228">
        <v>0</v>
      </c>
      <c r="CS32" s="228">
        <v>0</v>
      </c>
      <c r="CT32" s="229">
        <v>0</v>
      </c>
      <c r="CU32" s="175">
        <v>0</v>
      </c>
      <c r="CV32" s="168">
        <v>0</v>
      </c>
      <c r="CW32" s="154"/>
      <c r="CX32" s="230">
        <v>0</v>
      </c>
      <c r="CY32" s="230">
        <v>0</v>
      </c>
      <c r="CZ32" s="230">
        <v>0</v>
      </c>
      <c r="DA32" s="230">
        <v>0</v>
      </c>
      <c r="DB32" s="230">
        <v>0</v>
      </c>
      <c r="DC32" s="230">
        <v>0</v>
      </c>
      <c r="DD32" s="230">
        <v>0</v>
      </c>
      <c r="DE32" s="230">
        <v>0</v>
      </c>
      <c r="DF32" s="230">
        <v>0</v>
      </c>
      <c r="DG32" s="230">
        <v>0</v>
      </c>
      <c r="DH32" s="230">
        <v>0</v>
      </c>
      <c r="DI32" s="230">
        <v>0</v>
      </c>
      <c r="DJ32" s="230">
        <v>0</v>
      </c>
      <c r="DK32" s="230">
        <v>0</v>
      </c>
      <c r="DL32" s="139"/>
      <c r="DM32" s="230">
        <v>0</v>
      </c>
      <c r="DN32" s="230">
        <v>0</v>
      </c>
      <c r="DO32" s="230">
        <v>0</v>
      </c>
      <c r="DP32" s="230">
        <v>0</v>
      </c>
      <c r="DQ32" s="230">
        <v>0</v>
      </c>
      <c r="DR32" s="230">
        <v>0</v>
      </c>
      <c r="DS32" s="230">
        <v>0</v>
      </c>
      <c r="DT32" s="230">
        <v>0</v>
      </c>
      <c r="DU32" s="230">
        <v>0</v>
      </c>
      <c r="DV32" s="230">
        <v>0</v>
      </c>
      <c r="DW32" s="230">
        <v>0</v>
      </c>
      <c r="DX32" s="230">
        <v>0</v>
      </c>
      <c r="DY32" s="230">
        <v>0</v>
      </c>
      <c r="DZ32" s="230">
        <v>0</v>
      </c>
      <c r="EA32" s="139"/>
      <c r="EB32" s="230">
        <v>0</v>
      </c>
      <c r="EC32" s="230">
        <v>0</v>
      </c>
      <c r="ED32" s="156"/>
      <c r="EE32" s="230">
        <v>0</v>
      </c>
      <c r="EF32" s="230">
        <v>0</v>
      </c>
      <c r="EG32" s="230">
        <v>0</v>
      </c>
      <c r="EH32" s="230">
        <v>0</v>
      </c>
      <c r="EI32" s="230">
        <v>0</v>
      </c>
      <c r="EJ32" s="230">
        <v>0</v>
      </c>
      <c r="EK32" s="230">
        <v>0</v>
      </c>
      <c r="EL32" s="230">
        <v>0</v>
      </c>
      <c r="EM32" s="230">
        <v>0</v>
      </c>
      <c r="EN32" s="230">
        <v>0</v>
      </c>
      <c r="EO32" s="230">
        <v>0</v>
      </c>
      <c r="EP32" s="230">
        <v>0</v>
      </c>
      <c r="EQ32" s="230">
        <v>0</v>
      </c>
      <c r="ER32" s="230">
        <v>0</v>
      </c>
      <c r="ES32" s="230">
        <v>0</v>
      </c>
      <c r="ET32" s="230">
        <v>0</v>
      </c>
      <c r="EU32" s="139"/>
      <c r="EV32" s="230">
        <v>0</v>
      </c>
      <c r="EW32" s="230">
        <v>0</v>
      </c>
      <c r="EX32" s="230">
        <v>0</v>
      </c>
      <c r="EY32" s="230">
        <v>0</v>
      </c>
      <c r="EZ32" s="230">
        <v>0</v>
      </c>
      <c r="FA32" s="230">
        <v>0</v>
      </c>
      <c r="FB32" s="230">
        <v>0</v>
      </c>
      <c r="FC32" s="230">
        <v>0</v>
      </c>
      <c r="FD32" s="230">
        <v>0</v>
      </c>
      <c r="FE32" s="230">
        <v>0</v>
      </c>
      <c r="FF32" s="230">
        <v>0</v>
      </c>
      <c r="FG32" s="230">
        <v>0</v>
      </c>
      <c r="FH32" s="230">
        <v>0</v>
      </c>
      <c r="FI32" s="230">
        <v>0</v>
      </c>
      <c r="FJ32" s="230">
        <v>0</v>
      </c>
      <c r="FK32" s="230">
        <v>0</v>
      </c>
      <c r="FL32" s="139"/>
      <c r="FM32" s="230">
        <v>0</v>
      </c>
      <c r="FN32" s="230">
        <v>0</v>
      </c>
      <c r="FO32" s="230">
        <v>0</v>
      </c>
      <c r="FP32" s="230">
        <v>0</v>
      </c>
      <c r="FQ32" s="230">
        <v>0</v>
      </c>
      <c r="FR32" s="230">
        <v>0</v>
      </c>
      <c r="FS32" s="230">
        <v>0</v>
      </c>
      <c r="FT32" s="230">
        <v>0</v>
      </c>
      <c r="FU32" s="230">
        <v>0</v>
      </c>
      <c r="FV32" s="230">
        <v>0</v>
      </c>
      <c r="FW32" s="230">
        <v>0</v>
      </c>
      <c r="FX32" s="230">
        <v>0</v>
      </c>
      <c r="FY32" s="230">
        <v>0</v>
      </c>
      <c r="FZ32" s="230">
        <v>0</v>
      </c>
      <c r="GA32" s="230">
        <v>0</v>
      </c>
      <c r="GB32" s="230">
        <v>0</v>
      </c>
      <c r="GC32" s="157"/>
      <c r="GD32" s="132"/>
      <c r="GE32" s="172"/>
      <c r="GF32" s="173"/>
      <c r="GG32" s="174"/>
      <c r="GH32" s="161"/>
      <c r="GI32" s="132"/>
      <c r="GJ32" s="172"/>
      <c r="GK32" s="173"/>
      <c r="GL32" s="174"/>
      <c r="GM32" s="162"/>
      <c r="GO32" s="163"/>
      <c r="GP32" s="163"/>
    </row>
    <row r="33" spans="1:198" ht="18" customHeight="1" outlineLevel="1">
      <c r="A33" s="144"/>
      <c r="B33" s="673"/>
      <c r="C33" s="224" t="s">
        <v>186</v>
      </c>
      <c r="E33" s="225"/>
      <c r="F33" s="140"/>
      <c r="G33" s="225"/>
      <c r="H33" s="140"/>
      <c r="I33" s="225"/>
      <c r="J33" s="140"/>
      <c r="K33" s="225"/>
      <c r="L33" s="132"/>
      <c r="M33" s="226" t="s">
        <v>174</v>
      </c>
      <c r="N33" s="167">
        <v>0</v>
      </c>
      <c r="O33" s="167">
        <v>0</v>
      </c>
      <c r="P33" s="167">
        <v>0</v>
      </c>
      <c r="Q33" s="167">
        <v>0</v>
      </c>
      <c r="R33" s="167">
        <v>0</v>
      </c>
      <c r="S33" s="167">
        <v>0</v>
      </c>
      <c r="T33" s="206">
        <v>0</v>
      </c>
      <c r="U33" s="206">
        <v>0</v>
      </c>
      <c r="V33" s="206">
        <v>0</v>
      </c>
      <c r="W33" s="206">
        <v>0</v>
      </c>
      <c r="X33" s="206">
        <v>0</v>
      </c>
      <c r="Y33" s="206">
        <v>0</v>
      </c>
      <c r="Z33" s="206">
        <v>0</v>
      </c>
      <c r="AA33" s="206">
        <v>0</v>
      </c>
      <c r="AB33" s="206">
        <v>0</v>
      </c>
      <c r="AC33" s="206">
        <v>0</v>
      </c>
      <c r="AD33" s="206">
        <v>0</v>
      </c>
      <c r="AE33" s="206">
        <v>0</v>
      </c>
      <c r="AF33" s="206">
        <v>0</v>
      </c>
      <c r="AG33" s="206">
        <v>0</v>
      </c>
      <c r="AH33" s="206">
        <v>0</v>
      </c>
      <c r="AI33" s="206">
        <v>0</v>
      </c>
      <c r="AJ33" s="206">
        <v>0</v>
      </c>
      <c r="AK33" s="206">
        <v>0</v>
      </c>
      <c r="AL33" s="167">
        <v>0</v>
      </c>
      <c r="AM33" s="205">
        <v>0</v>
      </c>
      <c r="AN33" s="168">
        <v>0</v>
      </c>
      <c r="AO33" s="150"/>
      <c r="AP33" s="165">
        <v>0</v>
      </c>
      <c r="AQ33" s="165">
        <v>0</v>
      </c>
      <c r="AR33" s="167">
        <v>0</v>
      </c>
      <c r="AS33" s="167">
        <v>0</v>
      </c>
      <c r="AT33" s="167">
        <v>0</v>
      </c>
      <c r="AU33" s="167">
        <v>0</v>
      </c>
      <c r="AV33" s="167">
        <v>0</v>
      </c>
      <c r="AW33" s="167">
        <v>0</v>
      </c>
      <c r="AX33" s="167">
        <v>0</v>
      </c>
      <c r="AY33" s="167">
        <v>0</v>
      </c>
      <c r="AZ33" s="167">
        <v>0</v>
      </c>
      <c r="BA33" s="167">
        <v>0</v>
      </c>
      <c r="BB33" s="167">
        <v>0</v>
      </c>
      <c r="BC33" s="167">
        <v>0</v>
      </c>
      <c r="BD33" s="213">
        <v>0</v>
      </c>
      <c r="BE33" s="213">
        <v>0</v>
      </c>
      <c r="BF33" s="213">
        <v>0</v>
      </c>
      <c r="BG33" s="213">
        <v>0</v>
      </c>
      <c r="BH33" s="213">
        <v>0</v>
      </c>
      <c r="BI33" s="213">
        <v>0</v>
      </c>
      <c r="BJ33" s="213">
        <v>0</v>
      </c>
      <c r="BK33" s="213">
        <v>0</v>
      </c>
      <c r="BL33" s="213">
        <v>0</v>
      </c>
      <c r="BM33" s="213">
        <v>0</v>
      </c>
      <c r="BN33" s="213">
        <v>0</v>
      </c>
      <c r="BO33" s="214">
        <v>0</v>
      </c>
      <c r="BP33" s="214">
        <v>0</v>
      </c>
      <c r="BQ33" s="175">
        <v>0</v>
      </c>
      <c r="BR33" s="168">
        <v>0</v>
      </c>
      <c r="BS33" s="152"/>
      <c r="BT33" s="165">
        <v>0</v>
      </c>
      <c r="BU33" s="165">
        <v>0</v>
      </c>
      <c r="BV33" s="167">
        <v>0</v>
      </c>
      <c r="BW33" s="167">
        <v>0</v>
      </c>
      <c r="BX33" s="167">
        <v>0</v>
      </c>
      <c r="BY33" s="167">
        <v>0</v>
      </c>
      <c r="BZ33" s="167">
        <v>0</v>
      </c>
      <c r="CA33" s="167">
        <v>0</v>
      </c>
      <c r="CB33" s="167">
        <v>0</v>
      </c>
      <c r="CC33" s="167">
        <v>0</v>
      </c>
      <c r="CD33" s="167">
        <v>0</v>
      </c>
      <c r="CE33" s="167">
        <v>0</v>
      </c>
      <c r="CF33" s="167">
        <v>0</v>
      </c>
      <c r="CG33" s="206">
        <v>0</v>
      </c>
      <c r="CH33" s="227">
        <v>0</v>
      </c>
      <c r="CI33" s="227">
        <v>0</v>
      </c>
      <c r="CJ33" s="228">
        <v>0</v>
      </c>
      <c r="CK33" s="228">
        <v>0</v>
      </c>
      <c r="CL33" s="228">
        <v>0</v>
      </c>
      <c r="CM33" s="228">
        <v>0</v>
      </c>
      <c r="CN33" s="228">
        <v>0</v>
      </c>
      <c r="CO33" s="228">
        <v>0</v>
      </c>
      <c r="CP33" s="228">
        <v>0</v>
      </c>
      <c r="CQ33" s="228">
        <v>0</v>
      </c>
      <c r="CR33" s="228">
        <v>0</v>
      </c>
      <c r="CS33" s="228">
        <v>0</v>
      </c>
      <c r="CT33" s="229">
        <v>0</v>
      </c>
      <c r="CU33" s="175">
        <v>0</v>
      </c>
      <c r="CV33" s="168">
        <v>0</v>
      </c>
      <c r="CW33" s="154"/>
      <c r="CX33" s="230">
        <v>0</v>
      </c>
      <c r="CY33" s="230">
        <v>0</v>
      </c>
      <c r="CZ33" s="230">
        <v>0</v>
      </c>
      <c r="DA33" s="230">
        <v>0</v>
      </c>
      <c r="DB33" s="230">
        <v>0</v>
      </c>
      <c r="DC33" s="230">
        <v>0</v>
      </c>
      <c r="DD33" s="230">
        <v>0</v>
      </c>
      <c r="DE33" s="230">
        <v>0</v>
      </c>
      <c r="DF33" s="230">
        <v>0</v>
      </c>
      <c r="DG33" s="230">
        <v>0</v>
      </c>
      <c r="DH33" s="230">
        <v>0</v>
      </c>
      <c r="DI33" s="230">
        <v>0</v>
      </c>
      <c r="DJ33" s="230">
        <v>0</v>
      </c>
      <c r="DK33" s="230">
        <v>0</v>
      </c>
      <c r="DL33" s="139"/>
      <c r="DM33" s="230">
        <v>0</v>
      </c>
      <c r="DN33" s="230">
        <v>0</v>
      </c>
      <c r="DO33" s="230">
        <v>0</v>
      </c>
      <c r="DP33" s="230">
        <v>0</v>
      </c>
      <c r="DQ33" s="230">
        <v>0</v>
      </c>
      <c r="DR33" s="230">
        <v>0</v>
      </c>
      <c r="DS33" s="230">
        <v>0</v>
      </c>
      <c r="DT33" s="230">
        <v>0</v>
      </c>
      <c r="DU33" s="230">
        <v>0</v>
      </c>
      <c r="DV33" s="230">
        <v>0</v>
      </c>
      <c r="DW33" s="230">
        <v>0</v>
      </c>
      <c r="DX33" s="230">
        <v>0</v>
      </c>
      <c r="DY33" s="230">
        <v>0</v>
      </c>
      <c r="DZ33" s="230">
        <v>0</v>
      </c>
      <c r="EA33" s="139"/>
      <c r="EB33" s="230">
        <v>0</v>
      </c>
      <c r="EC33" s="230">
        <v>0</v>
      </c>
      <c r="ED33" s="156"/>
      <c r="EE33" s="230">
        <v>0</v>
      </c>
      <c r="EF33" s="230">
        <v>0</v>
      </c>
      <c r="EG33" s="230">
        <v>0</v>
      </c>
      <c r="EH33" s="230">
        <v>0</v>
      </c>
      <c r="EI33" s="230">
        <v>0</v>
      </c>
      <c r="EJ33" s="230">
        <v>0</v>
      </c>
      <c r="EK33" s="230">
        <v>0</v>
      </c>
      <c r="EL33" s="230">
        <v>0</v>
      </c>
      <c r="EM33" s="230">
        <v>0</v>
      </c>
      <c r="EN33" s="230">
        <v>0</v>
      </c>
      <c r="EO33" s="230">
        <v>0</v>
      </c>
      <c r="EP33" s="230">
        <v>0</v>
      </c>
      <c r="EQ33" s="230">
        <v>0</v>
      </c>
      <c r="ER33" s="230">
        <v>0</v>
      </c>
      <c r="ES33" s="230">
        <v>0</v>
      </c>
      <c r="ET33" s="230">
        <v>0</v>
      </c>
      <c r="EU33" s="139"/>
      <c r="EV33" s="230">
        <v>0</v>
      </c>
      <c r="EW33" s="230">
        <v>0</v>
      </c>
      <c r="EX33" s="230">
        <v>0</v>
      </c>
      <c r="EY33" s="230">
        <v>0</v>
      </c>
      <c r="EZ33" s="230">
        <v>0</v>
      </c>
      <c r="FA33" s="230">
        <v>0</v>
      </c>
      <c r="FB33" s="230">
        <v>0</v>
      </c>
      <c r="FC33" s="230">
        <v>0</v>
      </c>
      <c r="FD33" s="230">
        <v>0</v>
      </c>
      <c r="FE33" s="230">
        <v>0</v>
      </c>
      <c r="FF33" s="230">
        <v>0</v>
      </c>
      <c r="FG33" s="230">
        <v>0</v>
      </c>
      <c r="FH33" s="230">
        <v>0</v>
      </c>
      <c r="FI33" s="230">
        <v>0</v>
      </c>
      <c r="FJ33" s="230">
        <v>0</v>
      </c>
      <c r="FK33" s="230">
        <v>0</v>
      </c>
      <c r="FL33" s="139"/>
      <c r="FM33" s="230">
        <v>0</v>
      </c>
      <c r="FN33" s="230">
        <v>0</v>
      </c>
      <c r="FO33" s="230">
        <v>0</v>
      </c>
      <c r="FP33" s="230">
        <v>0</v>
      </c>
      <c r="FQ33" s="230">
        <v>0</v>
      </c>
      <c r="FR33" s="230">
        <v>0</v>
      </c>
      <c r="FS33" s="230">
        <v>0</v>
      </c>
      <c r="FT33" s="230">
        <v>0</v>
      </c>
      <c r="FU33" s="230">
        <v>0</v>
      </c>
      <c r="FV33" s="230">
        <v>0</v>
      </c>
      <c r="FW33" s="230">
        <v>0</v>
      </c>
      <c r="FX33" s="230">
        <v>0</v>
      </c>
      <c r="FY33" s="230">
        <v>0</v>
      </c>
      <c r="FZ33" s="230">
        <v>0</v>
      </c>
      <c r="GA33" s="230">
        <v>0</v>
      </c>
      <c r="GB33" s="230">
        <v>0</v>
      </c>
      <c r="GC33" s="157"/>
      <c r="GD33" s="132"/>
      <c r="GE33" s="172"/>
      <c r="GF33" s="173"/>
      <c r="GG33" s="174"/>
      <c r="GH33" s="161"/>
      <c r="GI33" s="132"/>
      <c r="GJ33" s="172"/>
      <c r="GK33" s="173"/>
      <c r="GL33" s="174"/>
      <c r="GM33" s="162"/>
      <c r="GO33" s="163"/>
      <c r="GP33" s="163"/>
    </row>
    <row r="34" spans="1:198" ht="18" customHeight="1" outlineLevel="1">
      <c r="A34" s="144"/>
      <c r="B34" s="673"/>
      <c r="C34" s="224" t="s">
        <v>187</v>
      </c>
      <c r="E34" s="225"/>
      <c r="F34" s="140"/>
      <c r="G34" s="225"/>
      <c r="H34" s="140"/>
      <c r="I34" s="225"/>
      <c r="J34" s="140"/>
      <c r="K34" s="225"/>
      <c r="L34" s="132"/>
      <c r="M34" s="226" t="s">
        <v>174</v>
      </c>
      <c r="N34" s="167">
        <v>0</v>
      </c>
      <c r="O34" s="167">
        <v>0</v>
      </c>
      <c r="P34" s="167">
        <v>0</v>
      </c>
      <c r="Q34" s="167">
        <v>0</v>
      </c>
      <c r="R34" s="167">
        <v>0</v>
      </c>
      <c r="S34" s="167">
        <v>0</v>
      </c>
      <c r="T34" s="206">
        <v>0</v>
      </c>
      <c r="U34" s="206">
        <v>0</v>
      </c>
      <c r="V34" s="206">
        <v>0</v>
      </c>
      <c r="W34" s="206">
        <v>0</v>
      </c>
      <c r="X34" s="206">
        <v>0</v>
      </c>
      <c r="Y34" s="206">
        <v>0</v>
      </c>
      <c r="Z34" s="206">
        <v>0</v>
      </c>
      <c r="AA34" s="206">
        <v>0</v>
      </c>
      <c r="AB34" s="206">
        <v>0</v>
      </c>
      <c r="AC34" s="206">
        <v>0</v>
      </c>
      <c r="AD34" s="206">
        <v>0</v>
      </c>
      <c r="AE34" s="206">
        <v>0</v>
      </c>
      <c r="AF34" s="206">
        <v>0</v>
      </c>
      <c r="AG34" s="206">
        <v>0</v>
      </c>
      <c r="AH34" s="206">
        <v>0</v>
      </c>
      <c r="AI34" s="206">
        <v>0</v>
      </c>
      <c r="AJ34" s="206">
        <v>0</v>
      </c>
      <c r="AK34" s="206">
        <v>0</v>
      </c>
      <c r="AL34" s="167">
        <v>0</v>
      </c>
      <c r="AM34" s="205">
        <v>0</v>
      </c>
      <c r="AN34" s="168">
        <v>0</v>
      </c>
      <c r="AO34" s="150"/>
      <c r="AP34" s="165">
        <v>0</v>
      </c>
      <c r="AQ34" s="165">
        <v>0</v>
      </c>
      <c r="AR34" s="167">
        <v>0</v>
      </c>
      <c r="AS34" s="167">
        <v>0</v>
      </c>
      <c r="AT34" s="167">
        <v>0</v>
      </c>
      <c r="AU34" s="167">
        <v>0</v>
      </c>
      <c r="AV34" s="167">
        <v>0</v>
      </c>
      <c r="AW34" s="167">
        <v>0</v>
      </c>
      <c r="AX34" s="167">
        <v>0</v>
      </c>
      <c r="AY34" s="167">
        <v>0</v>
      </c>
      <c r="AZ34" s="167">
        <v>0</v>
      </c>
      <c r="BA34" s="167">
        <v>0</v>
      </c>
      <c r="BB34" s="167">
        <v>0</v>
      </c>
      <c r="BC34" s="167">
        <v>0</v>
      </c>
      <c r="BD34" s="213">
        <v>0</v>
      </c>
      <c r="BE34" s="213">
        <v>0</v>
      </c>
      <c r="BF34" s="213">
        <v>0</v>
      </c>
      <c r="BG34" s="213">
        <v>0</v>
      </c>
      <c r="BH34" s="213">
        <v>0</v>
      </c>
      <c r="BI34" s="213">
        <v>0</v>
      </c>
      <c r="BJ34" s="213">
        <v>0</v>
      </c>
      <c r="BK34" s="213">
        <v>0</v>
      </c>
      <c r="BL34" s="213">
        <v>0</v>
      </c>
      <c r="BM34" s="213">
        <v>0</v>
      </c>
      <c r="BN34" s="213">
        <v>0</v>
      </c>
      <c r="BO34" s="214">
        <v>0</v>
      </c>
      <c r="BP34" s="214">
        <v>0</v>
      </c>
      <c r="BQ34" s="175">
        <v>0</v>
      </c>
      <c r="BR34" s="168">
        <v>0</v>
      </c>
      <c r="BS34" s="152"/>
      <c r="BT34" s="165">
        <v>0</v>
      </c>
      <c r="BU34" s="165">
        <v>0</v>
      </c>
      <c r="BV34" s="167">
        <v>0</v>
      </c>
      <c r="BW34" s="167">
        <v>0</v>
      </c>
      <c r="BX34" s="167">
        <v>0</v>
      </c>
      <c r="BY34" s="167">
        <v>0</v>
      </c>
      <c r="BZ34" s="167">
        <v>0</v>
      </c>
      <c r="CA34" s="167">
        <v>0</v>
      </c>
      <c r="CB34" s="167">
        <v>0</v>
      </c>
      <c r="CC34" s="167">
        <v>0</v>
      </c>
      <c r="CD34" s="167">
        <v>0</v>
      </c>
      <c r="CE34" s="167">
        <v>0</v>
      </c>
      <c r="CF34" s="167">
        <v>0</v>
      </c>
      <c r="CG34" s="206">
        <v>0</v>
      </c>
      <c r="CH34" s="227">
        <v>0</v>
      </c>
      <c r="CI34" s="227">
        <v>0</v>
      </c>
      <c r="CJ34" s="228">
        <v>0</v>
      </c>
      <c r="CK34" s="228">
        <v>0</v>
      </c>
      <c r="CL34" s="228">
        <v>0</v>
      </c>
      <c r="CM34" s="228">
        <v>0</v>
      </c>
      <c r="CN34" s="228">
        <v>0</v>
      </c>
      <c r="CO34" s="228">
        <v>0</v>
      </c>
      <c r="CP34" s="228">
        <v>0</v>
      </c>
      <c r="CQ34" s="228">
        <v>0</v>
      </c>
      <c r="CR34" s="228">
        <v>0</v>
      </c>
      <c r="CS34" s="228">
        <v>0</v>
      </c>
      <c r="CT34" s="229">
        <v>0</v>
      </c>
      <c r="CU34" s="175">
        <v>0</v>
      </c>
      <c r="CV34" s="168">
        <v>0</v>
      </c>
      <c r="CW34" s="154"/>
      <c r="CX34" s="230">
        <v>0</v>
      </c>
      <c r="CY34" s="230">
        <v>0</v>
      </c>
      <c r="CZ34" s="230">
        <v>0</v>
      </c>
      <c r="DA34" s="230">
        <v>0</v>
      </c>
      <c r="DB34" s="230">
        <v>0</v>
      </c>
      <c r="DC34" s="230">
        <v>0</v>
      </c>
      <c r="DD34" s="230">
        <v>0</v>
      </c>
      <c r="DE34" s="230">
        <v>0</v>
      </c>
      <c r="DF34" s="230">
        <v>0</v>
      </c>
      <c r="DG34" s="230">
        <v>0</v>
      </c>
      <c r="DH34" s="230">
        <v>0</v>
      </c>
      <c r="DI34" s="230">
        <v>0</v>
      </c>
      <c r="DJ34" s="230">
        <v>0</v>
      </c>
      <c r="DK34" s="230">
        <v>0</v>
      </c>
      <c r="DL34" s="139"/>
      <c r="DM34" s="230">
        <v>0</v>
      </c>
      <c r="DN34" s="230">
        <v>0</v>
      </c>
      <c r="DO34" s="230">
        <v>0</v>
      </c>
      <c r="DP34" s="230">
        <v>0</v>
      </c>
      <c r="DQ34" s="230">
        <v>0</v>
      </c>
      <c r="DR34" s="230">
        <v>0</v>
      </c>
      <c r="DS34" s="230">
        <v>0</v>
      </c>
      <c r="DT34" s="230">
        <v>0</v>
      </c>
      <c r="DU34" s="230">
        <v>0</v>
      </c>
      <c r="DV34" s="230">
        <v>0</v>
      </c>
      <c r="DW34" s="230">
        <v>0</v>
      </c>
      <c r="DX34" s="230">
        <v>0</v>
      </c>
      <c r="DY34" s="230">
        <v>0</v>
      </c>
      <c r="DZ34" s="230">
        <v>0</v>
      </c>
      <c r="EA34" s="139"/>
      <c r="EB34" s="230">
        <v>0</v>
      </c>
      <c r="EC34" s="230">
        <v>0</v>
      </c>
      <c r="ED34" s="156"/>
      <c r="EE34" s="230">
        <v>0</v>
      </c>
      <c r="EF34" s="230">
        <v>0</v>
      </c>
      <c r="EG34" s="230">
        <v>0</v>
      </c>
      <c r="EH34" s="230">
        <v>0</v>
      </c>
      <c r="EI34" s="230">
        <v>0</v>
      </c>
      <c r="EJ34" s="230">
        <v>0</v>
      </c>
      <c r="EK34" s="230">
        <v>0</v>
      </c>
      <c r="EL34" s="230">
        <v>0</v>
      </c>
      <c r="EM34" s="230">
        <v>0</v>
      </c>
      <c r="EN34" s="230">
        <v>0</v>
      </c>
      <c r="EO34" s="230">
        <v>0</v>
      </c>
      <c r="EP34" s="230">
        <v>0</v>
      </c>
      <c r="EQ34" s="230">
        <v>0</v>
      </c>
      <c r="ER34" s="230">
        <v>0</v>
      </c>
      <c r="ES34" s="230">
        <v>0</v>
      </c>
      <c r="ET34" s="230">
        <v>0</v>
      </c>
      <c r="EU34" s="139"/>
      <c r="EV34" s="230">
        <v>0</v>
      </c>
      <c r="EW34" s="230">
        <v>0</v>
      </c>
      <c r="EX34" s="230">
        <v>0</v>
      </c>
      <c r="EY34" s="230">
        <v>0</v>
      </c>
      <c r="EZ34" s="230">
        <v>0</v>
      </c>
      <c r="FA34" s="230">
        <v>0</v>
      </c>
      <c r="FB34" s="230">
        <v>0</v>
      </c>
      <c r="FC34" s="230">
        <v>0</v>
      </c>
      <c r="FD34" s="230">
        <v>0</v>
      </c>
      <c r="FE34" s="230">
        <v>0</v>
      </c>
      <c r="FF34" s="230">
        <v>0</v>
      </c>
      <c r="FG34" s="230">
        <v>0</v>
      </c>
      <c r="FH34" s="230">
        <v>0</v>
      </c>
      <c r="FI34" s="230">
        <v>0</v>
      </c>
      <c r="FJ34" s="230">
        <v>0</v>
      </c>
      <c r="FK34" s="230">
        <v>0</v>
      </c>
      <c r="FL34" s="139"/>
      <c r="FM34" s="230">
        <v>0</v>
      </c>
      <c r="FN34" s="230">
        <v>0</v>
      </c>
      <c r="FO34" s="230">
        <v>0</v>
      </c>
      <c r="FP34" s="230">
        <v>0</v>
      </c>
      <c r="FQ34" s="230">
        <v>0</v>
      </c>
      <c r="FR34" s="230">
        <v>0</v>
      </c>
      <c r="FS34" s="230">
        <v>0</v>
      </c>
      <c r="FT34" s="230">
        <v>0</v>
      </c>
      <c r="FU34" s="230">
        <v>0</v>
      </c>
      <c r="FV34" s="230">
        <v>0</v>
      </c>
      <c r="FW34" s="230">
        <v>0</v>
      </c>
      <c r="FX34" s="230">
        <v>0</v>
      </c>
      <c r="FY34" s="230">
        <v>0</v>
      </c>
      <c r="FZ34" s="230">
        <v>0</v>
      </c>
      <c r="GA34" s="230">
        <v>0</v>
      </c>
      <c r="GB34" s="230">
        <v>0</v>
      </c>
      <c r="GC34" s="157"/>
      <c r="GD34" s="132"/>
      <c r="GE34" s="172"/>
      <c r="GF34" s="173"/>
      <c r="GG34" s="174"/>
      <c r="GH34" s="161"/>
      <c r="GI34" s="132"/>
      <c r="GJ34" s="172"/>
      <c r="GK34" s="173"/>
      <c r="GL34" s="174"/>
      <c r="GM34" s="162"/>
      <c r="GO34" s="163"/>
      <c r="GP34" s="163"/>
    </row>
    <row r="35" spans="1:198" ht="18" customHeight="1" outlineLevel="1">
      <c r="A35" s="144"/>
      <c r="B35" s="673"/>
      <c r="C35" s="224" t="s">
        <v>188</v>
      </c>
      <c r="E35" s="225"/>
      <c r="F35" s="140"/>
      <c r="G35" s="225"/>
      <c r="H35" s="140"/>
      <c r="I35" s="225"/>
      <c r="J35" s="140"/>
      <c r="K35" s="225"/>
      <c r="L35" s="132"/>
      <c r="M35" s="226" t="s">
        <v>174</v>
      </c>
      <c r="N35" s="167">
        <v>0</v>
      </c>
      <c r="O35" s="167">
        <v>0</v>
      </c>
      <c r="P35" s="167">
        <v>0</v>
      </c>
      <c r="Q35" s="167">
        <v>0</v>
      </c>
      <c r="R35" s="167">
        <v>0</v>
      </c>
      <c r="S35" s="167">
        <v>0</v>
      </c>
      <c r="T35" s="206">
        <v>0</v>
      </c>
      <c r="U35" s="206">
        <v>0</v>
      </c>
      <c r="V35" s="206">
        <v>0</v>
      </c>
      <c r="W35" s="206">
        <v>0</v>
      </c>
      <c r="X35" s="206">
        <v>0</v>
      </c>
      <c r="Y35" s="206">
        <v>0</v>
      </c>
      <c r="Z35" s="206">
        <v>0</v>
      </c>
      <c r="AA35" s="206">
        <v>0</v>
      </c>
      <c r="AB35" s="206">
        <v>0</v>
      </c>
      <c r="AC35" s="206">
        <v>0</v>
      </c>
      <c r="AD35" s="206">
        <v>0</v>
      </c>
      <c r="AE35" s="206">
        <v>0</v>
      </c>
      <c r="AF35" s="206">
        <v>0</v>
      </c>
      <c r="AG35" s="206">
        <v>0</v>
      </c>
      <c r="AH35" s="206">
        <v>0</v>
      </c>
      <c r="AI35" s="206">
        <v>0</v>
      </c>
      <c r="AJ35" s="206">
        <v>0</v>
      </c>
      <c r="AK35" s="206">
        <v>0</v>
      </c>
      <c r="AL35" s="167">
        <v>0</v>
      </c>
      <c r="AM35" s="205">
        <v>0</v>
      </c>
      <c r="AN35" s="168">
        <v>0</v>
      </c>
      <c r="AO35" s="150"/>
      <c r="AP35" s="165">
        <v>0</v>
      </c>
      <c r="AQ35" s="165">
        <v>0</v>
      </c>
      <c r="AR35" s="167">
        <v>0</v>
      </c>
      <c r="AS35" s="167">
        <v>0</v>
      </c>
      <c r="AT35" s="167">
        <v>0</v>
      </c>
      <c r="AU35" s="167">
        <v>0</v>
      </c>
      <c r="AV35" s="167">
        <v>0</v>
      </c>
      <c r="AW35" s="167">
        <v>0</v>
      </c>
      <c r="AX35" s="167">
        <v>0</v>
      </c>
      <c r="AY35" s="167">
        <v>0</v>
      </c>
      <c r="AZ35" s="167">
        <v>0</v>
      </c>
      <c r="BA35" s="167">
        <v>0</v>
      </c>
      <c r="BB35" s="167">
        <v>0</v>
      </c>
      <c r="BC35" s="167">
        <v>0</v>
      </c>
      <c r="BD35" s="213">
        <v>0</v>
      </c>
      <c r="BE35" s="213">
        <v>0</v>
      </c>
      <c r="BF35" s="213">
        <v>0</v>
      </c>
      <c r="BG35" s="213">
        <v>0</v>
      </c>
      <c r="BH35" s="213">
        <v>0</v>
      </c>
      <c r="BI35" s="213">
        <v>0</v>
      </c>
      <c r="BJ35" s="213">
        <v>0</v>
      </c>
      <c r="BK35" s="213">
        <v>0</v>
      </c>
      <c r="BL35" s="213">
        <v>0</v>
      </c>
      <c r="BM35" s="213">
        <v>0</v>
      </c>
      <c r="BN35" s="213">
        <v>0</v>
      </c>
      <c r="BO35" s="214">
        <v>0</v>
      </c>
      <c r="BP35" s="214">
        <v>0</v>
      </c>
      <c r="BQ35" s="175">
        <v>0</v>
      </c>
      <c r="BR35" s="168">
        <v>0</v>
      </c>
      <c r="BS35" s="152"/>
      <c r="BT35" s="165">
        <v>0</v>
      </c>
      <c r="BU35" s="165">
        <v>0</v>
      </c>
      <c r="BV35" s="167">
        <v>0</v>
      </c>
      <c r="BW35" s="167">
        <v>0</v>
      </c>
      <c r="BX35" s="167">
        <v>0</v>
      </c>
      <c r="BY35" s="167">
        <v>0</v>
      </c>
      <c r="BZ35" s="167">
        <v>0</v>
      </c>
      <c r="CA35" s="167">
        <v>0</v>
      </c>
      <c r="CB35" s="167">
        <v>0</v>
      </c>
      <c r="CC35" s="167">
        <v>0</v>
      </c>
      <c r="CD35" s="167">
        <v>0</v>
      </c>
      <c r="CE35" s="167">
        <v>0</v>
      </c>
      <c r="CF35" s="167">
        <v>0</v>
      </c>
      <c r="CG35" s="206">
        <v>0</v>
      </c>
      <c r="CH35" s="227">
        <v>0</v>
      </c>
      <c r="CI35" s="227">
        <v>0</v>
      </c>
      <c r="CJ35" s="228">
        <v>0</v>
      </c>
      <c r="CK35" s="228">
        <v>0</v>
      </c>
      <c r="CL35" s="228">
        <v>0</v>
      </c>
      <c r="CM35" s="228">
        <v>0</v>
      </c>
      <c r="CN35" s="228">
        <v>0</v>
      </c>
      <c r="CO35" s="228">
        <v>0</v>
      </c>
      <c r="CP35" s="228">
        <v>0</v>
      </c>
      <c r="CQ35" s="228">
        <v>0</v>
      </c>
      <c r="CR35" s="228">
        <v>0</v>
      </c>
      <c r="CS35" s="228">
        <v>0</v>
      </c>
      <c r="CT35" s="229">
        <v>0</v>
      </c>
      <c r="CU35" s="175">
        <v>0</v>
      </c>
      <c r="CV35" s="168">
        <v>0</v>
      </c>
      <c r="CW35" s="154"/>
      <c r="CX35" s="230">
        <v>0</v>
      </c>
      <c r="CY35" s="230">
        <v>0</v>
      </c>
      <c r="CZ35" s="230">
        <v>0</v>
      </c>
      <c r="DA35" s="230">
        <v>0</v>
      </c>
      <c r="DB35" s="230">
        <v>0</v>
      </c>
      <c r="DC35" s="230">
        <v>0</v>
      </c>
      <c r="DD35" s="230">
        <v>0</v>
      </c>
      <c r="DE35" s="230">
        <v>0</v>
      </c>
      <c r="DF35" s="230">
        <v>0</v>
      </c>
      <c r="DG35" s="230">
        <v>0</v>
      </c>
      <c r="DH35" s="230">
        <v>0</v>
      </c>
      <c r="DI35" s="230">
        <v>0</v>
      </c>
      <c r="DJ35" s="230">
        <v>0</v>
      </c>
      <c r="DK35" s="230">
        <v>0</v>
      </c>
      <c r="DL35" s="139"/>
      <c r="DM35" s="230">
        <v>0</v>
      </c>
      <c r="DN35" s="230">
        <v>0</v>
      </c>
      <c r="DO35" s="230">
        <v>0</v>
      </c>
      <c r="DP35" s="230">
        <v>0</v>
      </c>
      <c r="DQ35" s="230">
        <v>0</v>
      </c>
      <c r="DR35" s="230">
        <v>0</v>
      </c>
      <c r="DS35" s="230">
        <v>0</v>
      </c>
      <c r="DT35" s="230">
        <v>0</v>
      </c>
      <c r="DU35" s="230">
        <v>0</v>
      </c>
      <c r="DV35" s="230">
        <v>0</v>
      </c>
      <c r="DW35" s="230">
        <v>0</v>
      </c>
      <c r="DX35" s="230">
        <v>0</v>
      </c>
      <c r="DY35" s="230">
        <v>0</v>
      </c>
      <c r="DZ35" s="230">
        <v>0</v>
      </c>
      <c r="EA35" s="139"/>
      <c r="EB35" s="230">
        <v>0</v>
      </c>
      <c r="EC35" s="230">
        <v>0</v>
      </c>
      <c r="ED35" s="156"/>
      <c r="EE35" s="230">
        <v>0</v>
      </c>
      <c r="EF35" s="230">
        <v>0</v>
      </c>
      <c r="EG35" s="230">
        <v>0</v>
      </c>
      <c r="EH35" s="230">
        <v>0</v>
      </c>
      <c r="EI35" s="230">
        <v>0</v>
      </c>
      <c r="EJ35" s="230">
        <v>0</v>
      </c>
      <c r="EK35" s="230">
        <v>0</v>
      </c>
      <c r="EL35" s="230">
        <v>0</v>
      </c>
      <c r="EM35" s="230">
        <v>0</v>
      </c>
      <c r="EN35" s="230">
        <v>0</v>
      </c>
      <c r="EO35" s="230">
        <v>0</v>
      </c>
      <c r="EP35" s="230">
        <v>0</v>
      </c>
      <c r="EQ35" s="230">
        <v>0</v>
      </c>
      <c r="ER35" s="230">
        <v>0</v>
      </c>
      <c r="ES35" s="230">
        <v>0</v>
      </c>
      <c r="ET35" s="230">
        <v>0</v>
      </c>
      <c r="EU35" s="139"/>
      <c r="EV35" s="230">
        <v>0</v>
      </c>
      <c r="EW35" s="230">
        <v>0</v>
      </c>
      <c r="EX35" s="230">
        <v>0</v>
      </c>
      <c r="EY35" s="230">
        <v>0</v>
      </c>
      <c r="EZ35" s="230">
        <v>0</v>
      </c>
      <c r="FA35" s="230">
        <v>0</v>
      </c>
      <c r="FB35" s="230">
        <v>0</v>
      </c>
      <c r="FC35" s="230">
        <v>0</v>
      </c>
      <c r="FD35" s="230">
        <v>0</v>
      </c>
      <c r="FE35" s="230">
        <v>0</v>
      </c>
      <c r="FF35" s="230">
        <v>0</v>
      </c>
      <c r="FG35" s="230">
        <v>0</v>
      </c>
      <c r="FH35" s="230">
        <v>0</v>
      </c>
      <c r="FI35" s="230">
        <v>0</v>
      </c>
      <c r="FJ35" s="230">
        <v>0</v>
      </c>
      <c r="FK35" s="230">
        <v>0</v>
      </c>
      <c r="FL35" s="139"/>
      <c r="FM35" s="230">
        <v>0</v>
      </c>
      <c r="FN35" s="230">
        <v>0</v>
      </c>
      <c r="FO35" s="230">
        <v>0</v>
      </c>
      <c r="FP35" s="230">
        <v>0</v>
      </c>
      <c r="FQ35" s="230">
        <v>0</v>
      </c>
      <c r="FR35" s="230">
        <v>0</v>
      </c>
      <c r="FS35" s="230">
        <v>0</v>
      </c>
      <c r="FT35" s="230">
        <v>0</v>
      </c>
      <c r="FU35" s="230">
        <v>0</v>
      </c>
      <c r="FV35" s="230">
        <v>0</v>
      </c>
      <c r="FW35" s="230">
        <v>0</v>
      </c>
      <c r="FX35" s="230">
        <v>0</v>
      </c>
      <c r="FY35" s="230">
        <v>0</v>
      </c>
      <c r="FZ35" s="230">
        <v>0</v>
      </c>
      <c r="GA35" s="230">
        <v>0</v>
      </c>
      <c r="GB35" s="230">
        <v>0</v>
      </c>
      <c r="GC35" s="157"/>
      <c r="GD35" s="132"/>
      <c r="GE35" s="172"/>
      <c r="GF35" s="173"/>
      <c r="GG35" s="174"/>
      <c r="GH35" s="161"/>
      <c r="GI35" s="132"/>
      <c r="GJ35" s="172"/>
      <c r="GK35" s="173"/>
      <c r="GL35" s="174"/>
      <c r="GM35" s="162"/>
      <c r="GO35" s="163"/>
      <c r="GP35" s="163"/>
    </row>
    <row r="36" spans="1:198" ht="18" customHeight="1" outlineLevel="1">
      <c r="A36" s="144"/>
      <c r="B36" s="673"/>
      <c r="C36" s="224" t="s">
        <v>189</v>
      </c>
      <c r="E36" s="225"/>
      <c r="F36" s="140"/>
      <c r="G36" s="225"/>
      <c r="H36" s="140"/>
      <c r="I36" s="225"/>
      <c r="J36" s="140"/>
      <c r="K36" s="225"/>
      <c r="L36" s="132"/>
      <c r="M36" s="226" t="s">
        <v>174</v>
      </c>
      <c r="N36" s="167">
        <v>0</v>
      </c>
      <c r="O36" s="167">
        <v>0</v>
      </c>
      <c r="P36" s="167">
        <v>0</v>
      </c>
      <c r="Q36" s="167">
        <v>0</v>
      </c>
      <c r="R36" s="167">
        <v>0</v>
      </c>
      <c r="S36" s="167">
        <v>0</v>
      </c>
      <c r="T36" s="206">
        <v>0</v>
      </c>
      <c r="U36" s="206">
        <v>0</v>
      </c>
      <c r="V36" s="206">
        <v>0</v>
      </c>
      <c r="W36" s="206">
        <v>0</v>
      </c>
      <c r="X36" s="206">
        <v>0</v>
      </c>
      <c r="Y36" s="206">
        <v>0</v>
      </c>
      <c r="Z36" s="206">
        <v>0</v>
      </c>
      <c r="AA36" s="206">
        <v>0</v>
      </c>
      <c r="AB36" s="206">
        <v>0</v>
      </c>
      <c r="AC36" s="206">
        <v>0</v>
      </c>
      <c r="AD36" s="206">
        <v>0</v>
      </c>
      <c r="AE36" s="206">
        <v>0</v>
      </c>
      <c r="AF36" s="206">
        <v>0</v>
      </c>
      <c r="AG36" s="206">
        <v>0</v>
      </c>
      <c r="AH36" s="206">
        <v>0</v>
      </c>
      <c r="AI36" s="206">
        <v>0</v>
      </c>
      <c r="AJ36" s="206">
        <v>0</v>
      </c>
      <c r="AK36" s="206">
        <v>0</v>
      </c>
      <c r="AL36" s="167">
        <v>0</v>
      </c>
      <c r="AM36" s="205">
        <v>0</v>
      </c>
      <c r="AN36" s="168">
        <v>0</v>
      </c>
      <c r="AO36" s="150"/>
      <c r="AP36" s="165">
        <v>0</v>
      </c>
      <c r="AQ36" s="165">
        <v>0</v>
      </c>
      <c r="AR36" s="167">
        <v>0</v>
      </c>
      <c r="AS36" s="167">
        <v>0</v>
      </c>
      <c r="AT36" s="167">
        <v>0</v>
      </c>
      <c r="AU36" s="167">
        <v>0</v>
      </c>
      <c r="AV36" s="167">
        <v>0</v>
      </c>
      <c r="AW36" s="167">
        <v>0</v>
      </c>
      <c r="AX36" s="167">
        <v>0</v>
      </c>
      <c r="AY36" s="167">
        <v>0</v>
      </c>
      <c r="AZ36" s="167">
        <v>0</v>
      </c>
      <c r="BA36" s="167">
        <v>0</v>
      </c>
      <c r="BB36" s="167">
        <v>0</v>
      </c>
      <c r="BC36" s="167">
        <v>0</v>
      </c>
      <c r="BD36" s="213">
        <v>0</v>
      </c>
      <c r="BE36" s="213">
        <v>0</v>
      </c>
      <c r="BF36" s="213">
        <v>0</v>
      </c>
      <c r="BG36" s="213">
        <v>0</v>
      </c>
      <c r="BH36" s="213">
        <v>0</v>
      </c>
      <c r="BI36" s="213">
        <v>0</v>
      </c>
      <c r="BJ36" s="213">
        <v>0</v>
      </c>
      <c r="BK36" s="213">
        <v>0</v>
      </c>
      <c r="BL36" s="213">
        <v>0</v>
      </c>
      <c r="BM36" s="213">
        <v>0</v>
      </c>
      <c r="BN36" s="213">
        <v>0</v>
      </c>
      <c r="BO36" s="214">
        <v>0</v>
      </c>
      <c r="BP36" s="214">
        <v>0</v>
      </c>
      <c r="BQ36" s="175">
        <v>0</v>
      </c>
      <c r="BR36" s="168">
        <v>0</v>
      </c>
      <c r="BS36" s="152"/>
      <c r="BT36" s="165">
        <v>0</v>
      </c>
      <c r="BU36" s="165">
        <v>0</v>
      </c>
      <c r="BV36" s="167">
        <v>0</v>
      </c>
      <c r="BW36" s="167">
        <v>0</v>
      </c>
      <c r="BX36" s="167">
        <v>0</v>
      </c>
      <c r="BY36" s="167">
        <v>0</v>
      </c>
      <c r="BZ36" s="167">
        <v>0</v>
      </c>
      <c r="CA36" s="167">
        <v>0</v>
      </c>
      <c r="CB36" s="167">
        <v>0</v>
      </c>
      <c r="CC36" s="167">
        <v>0</v>
      </c>
      <c r="CD36" s="167">
        <v>0</v>
      </c>
      <c r="CE36" s="167">
        <v>0</v>
      </c>
      <c r="CF36" s="167">
        <v>0</v>
      </c>
      <c r="CG36" s="206">
        <v>0</v>
      </c>
      <c r="CH36" s="227">
        <v>0</v>
      </c>
      <c r="CI36" s="227">
        <v>0</v>
      </c>
      <c r="CJ36" s="228">
        <v>0</v>
      </c>
      <c r="CK36" s="228">
        <v>0</v>
      </c>
      <c r="CL36" s="228">
        <v>0</v>
      </c>
      <c r="CM36" s="228">
        <v>0</v>
      </c>
      <c r="CN36" s="228">
        <v>0</v>
      </c>
      <c r="CO36" s="228">
        <v>0</v>
      </c>
      <c r="CP36" s="228">
        <v>0</v>
      </c>
      <c r="CQ36" s="228">
        <v>0</v>
      </c>
      <c r="CR36" s="228">
        <v>0</v>
      </c>
      <c r="CS36" s="228">
        <v>0</v>
      </c>
      <c r="CT36" s="229">
        <v>0</v>
      </c>
      <c r="CU36" s="175">
        <v>0</v>
      </c>
      <c r="CV36" s="168">
        <v>0</v>
      </c>
      <c r="CW36" s="154"/>
      <c r="CX36" s="230">
        <v>0</v>
      </c>
      <c r="CY36" s="230">
        <v>0</v>
      </c>
      <c r="CZ36" s="230">
        <v>0</v>
      </c>
      <c r="DA36" s="230">
        <v>0</v>
      </c>
      <c r="DB36" s="230">
        <v>0</v>
      </c>
      <c r="DC36" s="230">
        <v>0</v>
      </c>
      <c r="DD36" s="230">
        <v>0</v>
      </c>
      <c r="DE36" s="230">
        <v>0</v>
      </c>
      <c r="DF36" s="230">
        <v>0</v>
      </c>
      <c r="DG36" s="230">
        <v>0</v>
      </c>
      <c r="DH36" s="230">
        <v>0</v>
      </c>
      <c r="DI36" s="230">
        <v>0</v>
      </c>
      <c r="DJ36" s="230">
        <v>0</v>
      </c>
      <c r="DK36" s="230">
        <v>0</v>
      </c>
      <c r="DL36" s="139"/>
      <c r="DM36" s="230">
        <v>0</v>
      </c>
      <c r="DN36" s="230">
        <v>0</v>
      </c>
      <c r="DO36" s="230">
        <v>0</v>
      </c>
      <c r="DP36" s="230">
        <v>0</v>
      </c>
      <c r="DQ36" s="230">
        <v>0</v>
      </c>
      <c r="DR36" s="230">
        <v>0</v>
      </c>
      <c r="DS36" s="230">
        <v>0</v>
      </c>
      <c r="DT36" s="230">
        <v>0</v>
      </c>
      <c r="DU36" s="230">
        <v>0</v>
      </c>
      <c r="DV36" s="230">
        <v>0</v>
      </c>
      <c r="DW36" s="230">
        <v>0</v>
      </c>
      <c r="DX36" s="230">
        <v>0</v>
      </c>
      <c r="DY36" s="230">
        <v>0</v>
      </c>
      <c r="DZ36" s="230">
        <v>0</v>
      </c>
      <c r="EA36" s="139"/>
      <c r="EB36" s="230">
        <v>0</v>
      </c>
      <c r="EC36" s="230">
        <v>0</v>
      </c>
      <c r="ED36" s="156"/>
      <c r="EE36" s="230">
        <v>0</v>
      </c>
      <c r="EF36" s="230">
        <v>0</v>
      </c>
      <c r="EG36" s="230">
        <v>0</v>
      </c>
      <c r="EH36" s="230">
        <v>0</v>
      </c>
      <c r="EI36" s="230">
        <v>0</v>
      </c>
      <c r="EJ36" s="230">
        <v>0</v>
      </c>
      <c r="EK36" s="230">
        <v>0</v>
      </c>
      <c r="EL36" s="230">
        <v>0</v>
      </c>
      <c r="EM36" s="230">
        <v>0</v>
      </c>
      <c r="EN36" s="230">
        <v>0</v>
      </c>
      <c r="EO36" s="230">
        <v>0</v>
      </c>
      <c r="EP36" s="230">
        <v>0</v>
      </c>
      <c r="EQ36" s="230">
        <v>0</v>
      </c>
      <c r="ER36" s="230">
        <v>0</v>
      </c>
      <c r="ES36" s="230">
        <v>0</v>
      </c>
      <c r="ET36" s="230">
        <v>0</v>
      </c>
      <c r="EU36" s="139"/>
      <c r="EV36" s="230">
        <v>0</v>
      </c>
      <c r="EW36" s="230">
        <v>0</v>
      </c>
      <c r="EX36" s="230">
        <v>0</v>
      </c>
      <c r="EY36" s="230">
        <v>0</v>
      </c>
      <c r="EZ36" s="230">
        <v>0</v>
      </c>
      <c r="FA36" s="230">
        <v>0</v>
      </c>
      <c r="FB36" s="230">
        <v>0</v>
      </c>
      <c r="FC36" s="230">
        <v>0</v>
      </c>
      <c r="FD36" s="230">
        <v>0</v>
      </c>
      <c r="FE36" s="230">
        <v>0</v>
      </c>
      <c r="FF36" s="230">
        <v>0</v>
      </c>
      <c r="FG36" s="230">
        <v>0</v>
      </c>
      <c r="FH36" s="230">
        <v>0</v>
      </c>
      <c r="FI36" s="230">
        <v>0</v>
      </c>
      <c r="FJ36" s="230">
        <v>0</v>
      </c>
      <c r="FK36" s="230">
        <v>0</v>
      </c>
      <c r="FL36" s="139"/>
      <c r="FM36" s="230">
        <v>0</v>
      </c>
      <c r="FN36" s="230">
        <v>0</v>
      </c>
      <c r="FO36" s="230">
        <v>0</v>
      </c>
      <c r="FP36" s="230">
        <v>0</v>
      </c>
      <c r="FQ36" s="230">
        <v>0</v>
      </c>
      <c r="FR36" s="230">
        <v>0</v>
      </c>
      <c r="FS36" s="230">
        <v>0</v>
      </c>
      <c r="FT36" s="230">
        <v>0</v>
      </c>
      <c r="FU36" s="230">
        <v>0</v>
      </c>
      <c r="FV36" s="230">
        <v>0</v>
      </c>
      <c r="FW36" s="230">
        <v>0</v>
      </c>
      <c r="FX36" s="230">
        <v>0</v>
      </c>
      <c r="FY36" s="230">
        <v>0</v>
      </c>
      <c r="FZ36" s="230">
        <v>0</v>
      </c>
      <c r="GA36" s="230">
        <v>0</v>
      </c>
      <c r="GB36" s="230">
        <v>0</v>
      </c>
      <c r="GC36" s="157"/>
      <c r="GD36" s="132"/>
      <c r="GE36" s="172"/>
      <c r="GF36" s="173"/>
      <c r="GG36" s="174"/>
      <c r="GH36" s="161"/>
      <c r="GI36" s="132"/>
      <c r="GJ36" s="172"/>
      <c r="GK36" s="173"/>
      <c r="GL36" s="174"/>
      <c r="GM36" s="162"/>
      <c r="GO36" s="163"/>
      <c r="GP36" s="163"/>
    </row>
    <row r="37" spans="1:198" ht="18" customHeight="1" outlineLevel="1">
      <c r="A37" s="144"/>
      <c r="B37" s="673"/>
      <c r="C37" s="224" t="s">
        <v>190</v>
      </c>
      <c r="E37" s="225"/>
      <c r="F37" s="140"/>
      <c r="G37" s="225"/>
      <c r="H37" s="140"/>
      <c r="I37" s="225"/>
      <c r="J37" s="140"/>
      <c r="K37" s="225"/>
      <c r="L37" s="132"/>
      <c r="M37" s="226" t="s">
        <v>174</v>
      </c>
      <c r="N37" s="167">
        <v>0</v>
      </c>
      <c r="O37" s="167">
        <v>0</v>
      </c>
      <c r="P37" s="167">
        <v>0</v>
      </c>
      <c r="Q37" s="167">
        <v>0</v>
      </c>
      <c r="R37" s="167">
        <v>0</v>
      </c>
      <c r="S37" s="167">
        <v>0</v>
      </c>
      <c r="T37" s="206">
        <v>0</v>
      </c>
      <c r="U37" s="206">
        <v>0</v>
      </c>
      <c r="V37" s="206">
        <v>0</v>
      </c>
      <c r="W37" s="206">
        <v>0</v>
      </c>
      <c r="X37" s="206">
        <v>0</v>
      </c>
      <c r="Y37" s="206">
        <v>0</v>
      </c>
      <c r="Z37" s="206">
        <v>0</v>
      </c>
      <c r="AA37" s="206">
        <v>0</v>
      </c>
      <c r="AB37" s="206">
        <v>0</v>
      </c>
      <c r="AC37" s="206">
        <v>0</v>
      </c>
      <c r="AD37" s="206">
        <v>0</v>
      </c>
      <c r="AE37" s="206">
        <v>0</v>
      </c>
      <c r="AF37" s="206">
        <v>0</v>
      </c>
      <c r="AG37" s="206">
        <v>0</v>
      </c>
      <c r="AH37" s="206">
        <v>0</v>
      </c>
      <c r="AI37" s="206">
        <v>0</v>
      </c>
      <c r="AJ37" s="206">
        <v>0</v>
      </c>
      <c r="AK37" s="206">
        <v>0</v>
      </c>
      <c r="AL37" s="167">
        <v>0</v>
      </c>
      <c r="AM37" s="205">
        <v>0</v>
      </c>
      <c r="AN37" s="168">
        <v>0</v>
      </c>
      <c r="AO37" s="150"/>
      <c r="AP37" s="165">
        <v>0</v>
      </c>
      <c r="AQ37" s="165">
        <v>0</v>
      </c>
      <c r="AR37" s="167">
        <v>0</v>
      </c>
      <c r="AS37" s="167">
        <v>0</v>
      </c>
      <c r="AT37" s="167">
        <v>0</v>
      </c>
      <c r="AU37" s="167">
        <v>0</v>
      </c>
      <c r="AV37" s="167">
        <v>0</v>
      </c>
      <c r="AW37" s="167">
        <v>0</v>
      </c>
      <c r="AX37" s="167">
        <v>0</v>
      </c>
      <c r="AY37" s="167">
        <v>0</v>
      </c>
      <c r="AZ37" s="167">
        <v>0</v>
      </c>
      <c r="BA37" s="167">
        <v>0</v>
      </c>
      <c r="BB37" s="167">
        <v>0</v>
      </c>
      <c r="BC37" s="167">
        <v>0</v>
      </c>
      <c r="BD37" s="213">
        <v>0</v>
      </c>
      <c r="BE37" s="213">
        <v>0</v>
      </c>
      <c r="BF37" s="213">
        <v>0</v>
      </c>
      <c r="BG37" s="213">
        <v>0</v>
      </c>
      <c r="BH37" s="213">
        <v>0</v>
      </c>
      <c r="BI37" s="213">
        <v>0</v>
      </c>
      <c r="BJ37" s="213">
        <v>0</v>
      </c>
      <c r="BK37" s="213">
        <v>0</v>
      </c>
      <c r="BL37" s="213">
        <v>0</v>
      </c>
      <c r="BM37" s="213">
        <v>0</v>
      </c>
      <c r="BN37" s="213">
        <v>0</v>
      </c>
      <c r="BO37" s="214">
        <v>0</v>
      </c>
      <c r="BP37" s="214">
        <v>0</v>
      </c>
      <c r="BQ37" s="175">
        <v>0</v>
      </c>
      <c r="BR37" s="168">
        <v>0</v>
      </c>
      <c r="BS37" s="152"/>
      <c r="BT37" s="165">
        <v>0</v>
      </c>
      <c r="BU37" s="165">
        <v>0</v>
      </c>
      <c r="BV37" s="167">
        <v>0</v>
      </c>
      <c r="BW37" s="167">
        <v>0</v>
      </c>
      <c r="BX37" s="167">
        <v>0</v>
      </c>
      <c r="BY37" s="167">
        <v>0</v>
      </c>
      <c r="BZ37" s="167">
        <v>0</v>
      </c>
      <c r="CA37" s="167">
        <v>0</v>
      </c>
      <c r="CB37" s="167">
        <v>0</v>
      </c>
      <c r="CC37" s="167">
        <v>0</v>
      </c>
      <c r="CD37" s="167">
        <v>0</v>
      </c>
      <c r="CE37" s="167">
        <v>0</v>
      </c>
      <c r="CF37" s="167">
        <v>0</v>
      </c>
      <c r="CG37" s="206">
        <v>0</v>
      </c>
      <c r="CH37" s="227">
        <v>0</v>
      </c>
      <c r="CI37" s="227">
        <v>0</v>
      </c>
      <c r="CJ37" s="228">
        <v>0</v>
      </c>
      <c r="CK37" s="228">
        <v>0</v>
      </c>
      <c r="CL37" s="228">
        <v>0</v>
      </c>
      <c r="CM37" s="228">
        <v>0</v>
      </c>
      <c r="CN37" s="228">
        <v>0</v>
      </c>
      <c r="CO37" s="228">
        <v>0</v>
      </c>
      <c r="CP37" s="228">
        <v>0</v>
      </c>
      <c r="CQ37" s="228">
        <v>0</v>
      </c>
      <c r="CR37" s="228">
        <v>0</v>
      </c>
      <c r="CS37" s="228">
        <v>0</v>
      </c>
      <c r="CT37" s="229">
        <v>0</v>
      </c>
      <c r="CU37" s="175">
        <v>0</v>
      </c>
      <c r="CV37" s="168">
        <v>0</v>
      </c>
      <c r="CW37" s="154"/>
      <c r="CX37" s="230">
        <v>0</v>
      </c>
      <c r="CY37" s="230">
        <v>0</v>
      </c>
      <c r="CZ37" s="230">
        <v>0</v>
      </c>
      <c r="DA37" s="230">
        <v>0</v>
      </c>
      <c r="DB37" s="230">
        <v>0</v>
      </c>
      <c r="DC37" s="230">
        <v>0</v>
      </c>
      <c r="DD37" s="230">
        <v>0</v>
      </c>
      <c r="DE37" s="230">
        <v>0</v>
      </c>
      <c r="DF37" s="230">
        <v>0</v>
      </c>
      <c r="DG37" s="230">
        <v>0</v>
      </c>
      <c r="DH37" s="230">
        <v>0</v>
      </c>
      <c r="DI37" s="230">
        <v>0</v>
      </c>
      <c r="DJ37" s="230">
        <v>0</v>
      </c>
      <c r="DK37" s="230">
        <v>0</v>
      </c>
      <c r="DL37" s="139"/>
      <c r="DM37" s="230">
        <v>0</v>
      </c>
      <c r="DN37" s="230">
        <v>0</v>
      </c>
      <c r="DO37" s="230">
        <v>0</v>
      </c>
      <c r="DP37" s="230">
        <v>0</v>
      </c>
      <c r="DQ37" s="230">
        <v>0</v>
      </c>
      <c r="DR37" s="230">
        <v>0</v>
      </c>
      <c r="DS37" s="230">
        <v>0</v>
      </c>
      <c r="DT37" s="230">
        <v>0</v>
      </c>
      <c r="DU37" s="230">
        <v>0</v>
      </c>
      <c r="DV37" s="230">
        <v>0</v>
      </c>
      <c r="DW37" s="230">
        <v>0</v>
      </c>
      <c r="DX37" s="230">
        <v>0</v>
      </c>
      <c r="DY37" s="230">
        <v>0</v>
      </c>
      <c r="DZ37" s="230">
        <v>0</v>
      </c>
      <c r="EA37" s="139"/>
      <c r="EB37" s="230">
        <v>0</v>
      </c>
      <c r="EC37" s="230">
        <v>0</v>
      </c>
      <c r="ED37" s="156"/>
      <c r="EE37" s="230">
        <v>0</v>
      </c>
      <c r="EF37" s="230">
        <v>0</v>
      </c>
      <c r="EG37" s="230">
        <v>0</v>
      </c>
      <c r="EH37" s="230">
        <v>0</v>
      </c>
      <c r="EI37" s="230">
        <v>0</v>
      </c>
      <c r="EJ37" s="230">
        <v>0</v>
      </c>
      <c r="EK37" s="230">
        <v>0</v>
      </c>
      <c r="EL37" s="230">
        <v>0</v>
      </c>
      <c r="EM37" s="230">
        <v>0</v>
      </c>
      <c r="EN37" s="230">
        <v>0</v>
      </c>
      <c r="EO37" s="230">
        <v>0</v>
      </c>
      <c r="EP37" s="230">
        <v>0</v>
      </c>
      <c r="EQ37" s="230">
        <v>0</v>
      </c>
      <c r="ER37" s="230">
        <v>0</v>
      </c>
      <c r="ES37" s="230">
        <v>0</v>
      </c>
      <c r="ET37" s="230">
        <v>0</v>
      </c>
      <c r="EU37" s="139"/>
      <c r="EV37" s="230">
        <v>0</v>
      </c>
      <c r="EW37" s="230">
        <v>0</v>
      </c>
      <c r="EX37" s="230">
        <v>0</v>
      </c>
      <c r="EY37" s="230">
        <v>0</v>
      </c>
      <c r="EZ37" s="230">
        <v>0</v>
      </c>
      <c r="FA37" s="230">
        <v>0</v>
      </c>
      <c r="FB37" s="230">
        <v>0</v>
      </c>
      <c r="FC37" s="230">
        <v>0</v>
      </c>
      <c r="FD37" s="230">
        <v>0</v>
      </c>
      <c r="FE37" s="230">
        <v>0</v>
      </c>
      <c r="FF37" s="230">
        <v>0</v>
      </c>
      <c r="FG37" s="230">
        <v>0</v>
      </c>
      <c r="FH37" s="230">
        <v>0</v>
      </c>
      <c r="FI37" s="230">
        <v>0</v>
      </c>
      <c r="FJ37" s="230">
        <v>0</v>
      </c>
      <c r="FK37" s="230">
        <v>0</v>
      </c>
      <c r="FL37" s="139"/>
      <c r="FM37" s="230">
        <v>0</v>
      </c>
      <c r="FN37" s="230">
        <v>0</v>
      </c>
      <c r="FO37" s="230">
        <v>0</v>
      </c>
      <c r="FP37" s="230">
        <v>0</v>
      </c>
      <c r="FQ37" s="230">
        <v>0</v>
      </c>
      <c r="FR37" s="230">
        <v>0</v>
      </c>
      <c r="FS37" s="230">
        <v>0</v>
      </c>
      <c r="FT37" s="230">
        <v>0</v>
      </c>
      <c r="FU37" s="230">
        <v>0</v>
      </c>
      <c r="FV37" s="230">
        <v>0</v>
      </c>
      <c r="FW37" s="230">
        <v>0</v>
      </c>
      <c r="FX37" s="230">
        <v>0</v>
      </c>
      <c r="FY37" s="230">
        <v>0</v>
      </c>
      <c r="FZ37" s="230">
        <v>0</v>
      </c>
      <c r="GA37" s="230">
        <v>0</v>
      </c>
      <c r="GB37" s="230">
        <v>0</v>
      </c>
      <c r="GC37" s="157"/>
      <c r="GD37" s="132"/>
      <c r="GE37" s="172"/>
      <c r="GF37" s="173"/>
      <c r="GG37" s="174"/>
      <c r="GH37" s="161"/>
      <c r="GI37" s="132"/>
      <c r="GJ37" s="172"/>
      <c r="GK37" s="173"/>
      <c r="GL37" s="174"/>
      <c r="GM37" s="162"/>
      <c r="GO37" s="163"/>
      <c r="GP37" s="163"/>
    </row>
    <row r="38" spans="1:198" ht="18" customHeight="1" outlineLevel="1">
      <c r="A38" s="144"/>
      <c r="B38" s="673"/>
      <c r="C38" s="224" t="s">
        <v>191</v>
      </c>
      <c r="E38" s="225"/>
      <c r="F38" s="140"/>
      <c r="G38" s="225"/>
      <c r="H38" s="140"/>
      <c r="I38" s="225"/>
      <c r="J38" s="140"/>
      <c r="K38" s="225"/>
      <c r="L38" s="132"/>
      <c r="M38" s="226" t="s">
        <v>174</v>
      </c>
      <c r="N38" s="167">
        <v>0</v>
      </c>
      <c r="O38" s="167">
        <v>0</v>
      </c>
      <c r="P38" s="167">
        <v>0</v>
      </c>
      <c r="Q38" s="167">
        <v>0</v>
      </c>
      <c r="R38" s="167">
        <v>0</v>
      </c>
      <c r="S38" s="167">
        <v>0</v>
      </c>
      <c r="T38" s="206">
        <v>0</v>
      </c>
      <c r="U38" s="206">
        <v>0</v>
      </c>
      <c r="V38" s="206">
        <v>0</v>
      </c>
      <c r="W38" s="206">
        <v>0</v>
      </c>
      <c r="X38" s="206">
        <v>0</v>
      </c>
      <c r="Y38" s="206">
        <v>0</v>
      </c>
      <c r="Z38" s="206">
        <v>0</v>
      </c>
      <c r="AA38" s="206">
        <v>0</v>
      </c>
      <c r="AB38" s="206">
        <v>0</v>
      </c>
      <c r="AC38" s="206">
        <v>0</v>
      </c>
      <c r="AD38" s="206">
        <v>0</v>
      </c>
      <c r="AE38" s="206">
        <v>0</v>
      </c>
      <c r="AF38" s="206">
        <v>0</v>
      </c>
      <c r="AG38" s="206">
        <v>0</v>
      </c>
      <c r="AH38" s="206">
        <v>0</v>
      </c>
      <c r="AI38" s="206">
        <v>0</v>
      </c>
      <c r="AJ38" s="206">
        <v>0</v>
      </c>
      <c r="AK38" s="206">
        <v>0</v>
      </c>
      <c r="AL38" s="167">
        <v>0</v>
      </c>
      <c r="AM38" s="205">
        <v>0</v>
      </c>
      <c r="AN38" s="168">
        <v>0</v>
      </c>
      <c r="AO38" s="150"/>
      <c r="AP38" s="165">
        <v>0</v>
      </c>
      <c r="AQ38" s="165">
        <v>0</v>
      </c>
      <c r="AR38" s="167">
        <v>0</v>
      </c>
      <c r="AS38" s="167">
        <v>0</v>
      </c>
      <c r="AT38" s="167">
        <v>0</v>
      </c>
      <c r="AU38" s="167">
        <v>0</v>
      </c>
      <c r="AV38" s="167">
        <v>0</v>
      </c>
      <c r="AW38" s="167">
        <v>0</v>
      </c>
      <c r="AX38" s="167">
        <v>0</v>
      </c>
      <c r="AY38" s="167">
        <v>0</v>
      </c>
      <c r="AZ38" s="167">
        <v>0</v>
      </c>
      <c r="BA38" s="167">
        <v>0</v>
      </c>
      <c r="BB38" s="167">
        <v>0</v>
      </c>
      <c r="BC38" s="167">
        <v>0</v>
      </c>
      <c r="BD38" s="213">
        <v>0</v>
      </c>
      <c r="BE38" s="213">
        <v>0</v>
      </c>
      <c r="BF38" s="213">
        <v>0</v>
      </c>
      <c r="BG38" s="213">
        <v>0</v>
      </c>
      <c r="BH38" s="213">
        <v>0</v>
      </c>
      <c r="BI38" s="213">
        <v>0</v>
      </c>
      <c r="BJ38" s="213">
        <v>0</v>
      </c>
      <c r="BK38" s="213">
        <v>0</v>
      </c>
      <c r="BL38" s="213">
        <v>0</v>
      </c>
      <c r="BM38" s="213">
        <v>0</v>
      </c>
      <c r="BN38" s="213">
        <v>0</v>
      </c>
      <c r="BO38" s="214">
        <v>0</v>
      </c>
      <c r="BP38" s="214">
        <v>0</v>
      </c>
      <c r="BQ38" s="175">
        <v>0</v>
      </c>
      <c r="BR38" s="168">
        <v>0</v>
      </c>
      <c r="BS38" s="152"/>
      <c r="BT38" s="165">
        <v>0</v>
      </c>
      <c r="BU38" s="165">
        <v>0</v>
      </c>
      <c r="BV38" s="167">
        <v>0</v>
      </c>
      <c r="BW38" s="167">
        <v>0</v>
      </c>
      <c r="BX38" s="167">
        <v>0</v>
      </c>
      <c r="BY38" s="167">
        <v>0</v>
      </c>
      <c r="BZ38" s="167">
        <v>0</v>
      </c>
      <c r="CA38" s="167">
        <v>0</v>
      </c>
      <c r="CB38" s="167">
        <v>0</v>
      </c>
      <c r="CC38" s="167">
        <v>0</v>
      </c>
      <c r="CD38" s="167">
        <v>0</v>
      </c>
      <c r="CE38" s="167">
        <v>0</v>
      </c>
      <c r="CF38" s="167">
        <v>0</v>
      </c>
      <c r="CG38" s="206">
        <v>0</v>
      </c>
      <c r="CH38" s="227">
        <v>0</v>
      </c>
      <c r="CI38" s="227">
        <v>0</v>
      </c>
      <c r="CJ38" s="228">
        <v>0</v>
      </c>
      <c r="CK38" s="228">
        <v>0</v>
      </c>
      <c r="CL38" s="228">
        <v>0</v>
      </c>
      <c r="CM38" s="228">
        <v>0</v>
      </c>
      <c r="CN38" s="228">
        <v>0</v>
      </c>
      <c r="CO38" s="228">
        <v>0</v>
      </c>
      <c r="CP38" s="228">
        <v>0</v>
      </c>
      <c r="CQ38" s="228">
        <v>0</v>
      </c>
      <c r="CR38" s="228">
        <v>0</v>
      </c>
      <c r="CS38" s="228">
        <v>0</v>
      </c>
      <c r="CT38" s="229">
        <v>0</v>
      </c>
      <c r="CU38" s="175">
        <v>0</v>
      </c>
      <c r="CV38" s="168">
        <v>0</v>
      </c>
      <c r="CW38" s="154"/>
      <c r="CX38" s="230">
        <v>0</v>
      </c>
      <c r="CY38" s="230">
        <v>0</v>
      </c>
      <c r="CZ38" s="230">
        <v>0</v>
      </c>
      <c r="DA38" s="230">
        <v>0</v>
      </c>
      <c r="DB38" s="230">
        <v>0</v>
      </c>
      <c r="DC38" s="230">
        <v>0</v>
      </c>
      <c r="DD38" s="230">
        <v>0</v>
      </c>
      <c r="DE38" s="230">
        <v>0</v>
      </c>
      <c r="DF38" s="230">
        <v>0</v>
      </c>
      <c r="DG38" s="230">
        <v>0</v>
      </c>
      <c r="DH38" s="230">
        <v>0</v>
      </c>
      <c r="DI38" s="230">
        <v>0</v>
      </c>
      <c r="DJ38" s="230">
        <v>0</v>
      </c>
      <c r="DK38" s="230">
        <v>0</v>
      </c>
      <c r="DL38" s="139"/>
      <c r="DM38" s="230">
        <v>0</v>
      </c>
      <c r="DN38" s="230">
        <v>0</v>
      </c>
      <c r="DO38" s="230">
        <v>0</v>
      </c>
      <c r="DP38" s="230">
        <v>0</v>
      </c>
      <c r="DQ38" s="230">
        <v>0</v>
      </c>
      <c r="DR38" s="230">
        <v>0</v>
      </c>
      <c r="DS38" s="230">
        <v>0</v>
      </c>
      <c r="DT38" s="230">
        <v>0</v>
      </c>
      <c r="DU38" s="230">
        <v>0</v>
      </c>
      <c r="DV38" s="230">
        <v>0</v>
      </c>
      <c r="DW38" s="230">
        <v>0</v>
      </c>
      <c r="DX38" s="230">
        <v>0</v>
      </c>
      <c r="DY38" s="230">
        <v>0</v>
      </c>
      <c r="DZ38" s="230">
        <v>0</v>
      </c>
      <c r="EA38" s="139"/>
      <c r="EB38" s="230">
        <v>0</v>
      </c>
      <c r="EC38" s="230">
        <v>0</v>
      </c>
      <c r="ED38" s="156"/>
      <c r="EE38" s="230">
        <v>0</v>
      </c>
      <c r="EF38" s="230">
        <v>0</v>
      </c>
      <c r="EG38" s="230">
        <v>0</v>
      </c>
      <c r="EH38" s="230">
        <v>0</v>
      </c>
      <c r="EI38" s="230">
        <v>0</v>
      </c>
      <c r="EJ38" s="230">
        <v>0</v>
      </c>
      <c r="EK38" s="230">
        <v>0</v>
      </c>
      <c r="EL38" s="230">
        <v>0</v>
      </c>
      <c r="EM38" s="230">
        <v>0</v>
      </c>
      <c r="EN38" s="230">
        <v>0</v>
      </c>
      <c r="EO38" s="230">
        <v>0</v>
      </c>
      <c r="EP38" s="230">
        <v>0</v>
      </c>
      <c r="EQ38" s="230">
        <v>0</v>
      </c>
      <c r="ER38" s="230">
        <v>0</v>
      </c>
      <c r="ES38" s="230">
        <v>0</v>
      </c>
      <c r="ET38" s="230">
        <v>0</v>
      </c>
      <c r="EU38" s="139"/>
      <c r="EV38" s="230">
        <v>0</v>
      </c>
      <c r="EW38" s="230">
        <v>0</v>
      </c>
      <c r="EX38" s="230">
        <v>0</v>
      </c>
      <c r="EY38" s="230">
        <v>0</v>
      </c>
      <c r="EZ38" s="230">
        <v>0</v>
      </c>
      <c r="FA38" s="230">
        <v>0</v>
      </c>
      <c r="FB38" s="230">
        <v>0</v>
      </c>
      <c r="FC38" s="230">
        <v>0</v>
      </c>
      <c r="FD38" s="230">
        <v>0</v>
      </c>
      <c r="FE38" s="230">
        <v>0</v>
      </c>
      <c r="FF38" s="230">
        <v>0</v>
      </c>
      <c r="FG38" s="230">
        <v>0</v>
      </c>
      <c r="FH38" s="230">
        <v>0</v>
      </c>
      <c r="FI38" s="230">
        <v>0</v>
      </c>
      <c r="FJ38" s="230">
        <v>0</v>
      </c>
      <c r="FK38" s="230">
        <v>0</v>
      </c>
      <c r="FL38" s="139"/>
      <c r="FM38" s="230">
        <v>0</v>
      </c>
      <c r="FN38" s="230">
        <v>0</v>
      </c>
      <c r="FO38" s="230">
        <v>0</v>
      </c>
      <c r="FP38" s="230">
        <v>0</v>
      </c>
      <c r="FQ38" s="230">
        <v>0</v>
      </c>
      <c r="FR38" s="230">
        <v>0</v>
      </c>
      <c r="FS38" s="230">
        <v>0</v>
      </c>
      <c r="FT38" s="230">
        <v>0</v>
      </c>
      <c r="FU38" s="230">
        <v>0</v>
      </c>
      <c r="FV38" s="230">
        <v>0</v>
      </c>
      <c r="FW38" s="230">
        <v>0</v>
      </c>
      <c r="FX38" s="230">
        <v>0</v>
      </c>
      <c r="FY38" s="230">
        <v>0</v>
      </c>
      <c r="FZ38" s="230">
        <v>0</v>
      </c>
      <c r="GA38" s="230">
        <v>0</v>
      </c>
      <c r="GB38" s="230">
        <v>0</v>
      </c>
      <c r="GC38" s="157"/>
      <c r="GD38" s="132"/>
      <c r="GE38" s="172"/>
      <c r="GF38" s="173"/>
      <c r="GG38" s="174"/>
      <c r="GH38" s="161"/>
      <c r="GI38" s="132"/>
      <c r="GJ38" s="172"/>
      <c r="GK38" s="173"/>
      <c r="GL38" s="174"/>
      <c r="GM38" s="162"/>
      <c r="GO38" s="163"/>
      <c r="GP38" s="163"/>
    </row>
    <row r="39" spans="1:198" ht="18" customHeight="1" outlineLevel="1">
      <c r="A39" s="144"/>
      <c r="B39" s="673"/>
      <c r="C39" s="224" t="s">
        <v>192</v>
      </c>
      <c r="E39" s="225"/>
      <c r="F39" s="140"/>
      <c r="G39" s="225"/>
      <c r="H39" s="140"/>
      <c r="I39" s="225"/>
      <c r="J39" s="140"/>
      <c r="K39" s="225"/>
      <c r="L39" s="132"/>
      <c r="M39" s="226" t="s">
        <v>174</v>
      </c>
      <c r="N39" s="167">
        <v>0</v>
      </c>
      <c r="O39" s="167">
        <v>0</v>
      </c>
      <c r="P39" s="167">
        <v>0</v>
      </c>
      <c r="Q39" s="167">
        <v>0</v>
      </c>
      <c r="R39" s="167">
        <v>0</v>
      </c>
      <c r="S39" s="167">
        <v>0</v>
      </c>
      <c r="T39" s="206">
        <v>0</v>
      </c>
      <c r="U39" s="206">
        <v>0</v>
      </c>
      <c r="V39" s="206">
        <v>0</v>
      </c>
      <c r="W39" s="206">
        <v>0</v>
      </c>
      <c r="X39" s="206">
        <v>0</v>
      </c>
      <c r="Y39" s="206">
        <v>0</v>
      </c>
      <c r="Z39" s="206">
        <v>0</v>
      </c>
      <c r="AA39" s="206">
        <v>0</v>
      </c>
      <c r="AB39" s="206">
        <v>0</v>
      </c>
      <c r="AC39" s="206">
        <v>0</v>
      </c>
      <c r="AD39" s="206">
        <v>0</v>
      </c>
      <c r="AE39" s="206">
        <v>0</v>
      </c>
      <c r="AF39" s="206">
        <v>0</v>
      </c>
      <c r="AG39" s="206">
        <v>0</v>
      </c>
      <c r="AH39" s="206">
        <v>0</v>
      </c>
      <c r="AI39" s="206">
        <v>0</v>
      </c>
      <c r="AJ39" s="206">
        <v>0</v>
      </c>
      <c r="AK39" s="206">
        <v>0</v>
      </c>
      <c r="AL39" s="167">
        <v>0</v>
      </c>
      <c r="AM39" s="205">
        <v>0</v>
      </c>
      <c r="AN39" s="168">
        <v>0</v>
      </c>
      <c r="AO39" s="150"/>
      <c r="AP39" s="165">
        <v>0</v>
      </c>
      <c r="AQ39" s="165">
        <v>0</v>
      </c>
      <c r="AR39" s="167">
        <v>0</v>
      </c>
      <c r="AS39" s="167">
        <v>0</v>
      </c>
      <c r="AT39" s="167">
        <v>0</v>
      </c>
      <c r="AU39" s="167">
        <v>0</v>
      </c>
      <c r="AV39" s="167">
        <v>0</v>
      </c>
      <c r="AW39" s="167">
        <v>0</v>
      </c>
      <c r="AX39" s="167">
        <v>0</v>
      </c>
      <c r="AY39" s="167">
        <v>0</v>
      </c>
      <c r="AZ39" s="167">
        <v>0</v>
      </c>
      <c r="BA39" s="167">
        <v>0</v>
      </c>
      <c r="BB39" s="167">
        <v>0</v>
      </c>
      <c r="BC39" s="167">
        <v>0</v>
      </c>
      <c r="BD39" s="213">
        <v>0</v>
      </c>
      <c r="BE39" s="213">
        <v>0</v>
      </c>
      <c r="BF39" s="213">
        <v>0</v>
      </c>
      <c r="BG39" s="213">
        <v>0</v>
      </c>
      <c r="BH39" s="213">
        <v>0</v>
      </c>
      <c r="BI39" s="213">
        <v>0</v>
      </c>
      <c r="BJ39" s="213">
        <v>0</v>
      </c>
      <c r="BK39" s="213">
        <v>0</v>
      </c>
      <c r="BL39" s="213">
        <v>0</v>
      </c>
      <c r="BM39" s="213">
        <v>0</v>
      </c>
      <c r="BN39" s="213">
        <v>0</v>
      </c>
      <c r="BO39" s="214">
        <v>0</v>
      </c>
      <c r="BP39" s="214">
        <v>0</v>
      </c>
      <c r="BQ39" s="175">
        <v>0</v>
      </c>
      <c r="BR39" s="168">
        <v>0</v>
      </c>
      <c r="BS39" s="152"/>
      <c r="BT39" s="165">
        <v>0</v>
      </c>
      <c r="BU39" s="165">
        <v>0</v>
      </c>
      <c r="BV39" s="167">
        <v>0</v>
      </c>
      <c r="BW39" s="167">
        <v>0</v>
      </c>
      <c r="BX39" s="167">
        <v>0</v>
      </c>
      <c r="BY39" s="167">
        <v>0</v>
      </c>
      <c r="BZ39" s="167">
        <v>0</v>
      </c>
      <c r="CA39" s="167">
        <v>0</v>
      </c>
      <c r="CB39" s="167">
        <v>0</v>
      </c>
      <c r="CC39" s="167">
        <v>0</v>
      </c>
      <c r="CD39" s="167">
        <v>0</v>
      </c>
      <c r="CE39" s="167">
        <v>0</v>
      </c>
      <c r="CF39" s="167">
        <v>0</v>
      </c>
      <c r="CG39" s="206">
        <v>0</v>
      </c>
      <c r="CH39" s="227">
        <v>0</v>
      </c>
      <c r="CI39" s="227">
        <v>0</v>
      </c>
      <c r="CJ39" s="228">
        <v>0</v>
      </c>
      <c r="CK39" s="228">
        <v>0</v>
      </c>
      <c r="CL39" s="228">
        <v>0</v>
      </c>
      <c r="CM39" s="228">
        <v>0</v>
      </c>
      <c r="CN39" s="228">
        <v>0</v>
      </c>
      <c r="CO39" s="228">
        <v>0</v>
      </c>
      <c r="CP39" s="228">
        <v>0</v>
      </c>
      <c r="CQ39" s="228">
        <v>0</v>
      </c>
      <c r="CR39" s="228">
        <v>0</v>
      </c>
      <c r="CS39" s="228">
        <v>0</v>
      </c>
      <c r="CT39" s="229">
        <v>0</v>
      </c>
      <c r="CU39" s="175">
        <v>0</v>
      </c>
      <c r="CV39" s="168">
        <v>0</v>
      </c>
      <c r="CW39" s="154"/>
      <c r="CX39" s="230">
        <v>0</v>
      </c>
      <c r="CY39" s="230">
        <v>0</v>
      </c>
      <c r="CZ39" s="230">
        <v>0</v>
      </c>
      <c r="DA39" s="230">
        <v>0</v>
      </c>
      <c r="DB39" s="230">
        <v>0</v>
      </c>
      <c r="DC39" s="230">
        <v>0</v>
      </c>
      <c r="DD39" s="230">
        <v>0</v>
      </c>
      <c r="DE39" s="230">
        <v>0</v>
      </c>
      <c r="DF39" s="230">
        <v>0</v>
      </c>
      <c r="DG39" s="230">
        <v>0</v>
      </c>
      <c r="DH39" s="230">
        <v>0</v>
      </c>
      <c r="DI39" s="230">
        <v>0</v>
      </c>
      <c r="DJ39" s="230">
        <v>0</v>
      </c>
      <c r="DK39" s="230">
        <v>0</v>
      </c>
      <c r="DL39" s="139"/>
      <c r="DM39" s="230">
        <v>0</v>
      </c>
      <c r="DN39" s="230">
        <v>0</v>
      </c>
      <c r="DO39" s="230">
        <v>0</v>
      </c>
      <c r="DP39" s="230">
        <v>0</v>
      </c>
      <c r="DQ39" s="230">
        <v>0</v>
      </c>
      <c r="DR39" s="230">
        <v>0</v>
      </c>
      <c r="DS39" s="230">
        <v>0</v>
      </c>
      <c r="DT39" s="230">
        <v>0</v>
      </c>
      <c r="DU39" s="230">
        <v>0</v>
      </c>
      <c r="DV39" s="230">
        <v>0</v>
      </c>
      <c r="DW39" s="230">
        <v>0</v>
      </c>
      <c r="DX39" s="230">
        <v>0</v>
      </c>
      <c r="DY39" s="230">
        <v>0</v>
      </c>
      <c r="DZ39" s="230">
        <v>0</v>
      </c>
      <c r="EA39" s="139"/>
      <c r="EB39" s="230">
        <v>0</v>
      </c>
      <c r="EC39" s="230">
        <v>0</v>
      </c>
      <c r="ED39" s="156"/>
      <c r="EE39" s="230">
        <v>0</v>
      </c>
      <c r="EF39" s="230">
        <v>0</v>
      </c>
      <c r="EG39" s="230">
        <v>0</v>
      </c>
      <c r="EH39" s="230">
        <v>0</v>
      </c>
      <c r="EI39" s="230">
        <v>0</v>
      </c>
      <c r="EJ39" s="230">
        <v>0</v>
      </c>
      <c r="EK39" s="230">
        <v>0</v>
      </c>
      <c r="EL39" s="230">
        <v>0</v>
      </c>
      <c r="EM39" s="230">
        <v>0</v>
      </c>
      <c r="EN39" s="230">
        <v>0</v>
      </c>
      <c r="EO39" s="230">
        <v>0</v>
      </c>
      <c r="EP39" s="230">
        <v>0</v>
      </c>
      <c r="EQ39" s="230">
        <v>0</v>
      </c>
      <c r="ER39" s="230">
        <v>0</v>
      </c>
      <c r="ES39" s="230">
        <v>0</v>
      </c>
      <c r="ET39" s="230">
        <v>0</v>
      </c>
      <c r="EU39" s="139"/>
      <c r="EV39" s="230">
        <v>0</v>
      </c>
      <c r="EW39" s="230">
        <v>0</v>
      </c>
      <c r="EX39" s="230">
        <v>0</v>
      </c>
      <c r="EY39" s="230">
        <v>0</v>
      </c>
      <c r="EZ39" s="230">
        <v>0</v>
      </c>
      <c r="FA39" s="230">
        <v>0</v>
      </c>
      <c r="FB39" s="230">
        <v>0</v>
      </c>
      <c r="FC39" s="230">
        <v>0</v>
      </c>
      <c r="FD39" s="230">
        <v>0</v>
      </c>
      <c r="FE39" s="230">
        <v>0</v>
      </c>
      <c r="FF39" s="230">
        <v>0</v>
      </c>
      <c r="FG39" s="230">
        <v>0</v>
      </c>
      <c r="FH39" s="230">
        <v>0</v>
      </c>
      <c r="FI39" s="230">
        <v>0</v>
      </c>
      <c r="FJ39" s="230">
        <v>0</v>
      </c>
      <c r="FK39" s="230">
        <v>0</v>
      </c>
      <c r="FL39" s="139"/>
      <c r="FM39" s="230">
        <v>0</v>
      </c>
      <c r="FN39" s="230">
        <v>0</v>
      </c>
      <c r="FO39" s="230">
        <v>0</v>
      </c>
      <c r="FP39" s="230">
        <v>0</v>
      </c>
      <c r="FQ39" s="230">
        <v>0</v>
      </c>
      <c r="FR39" s="230">
        <v>0</v>
      </c>
      <c r="FS39" s="230">
        <v>0</v>
      </c>
      <c r="FT39" s="230">
        <v>0</v>
      </c>
      <c r="FU39" s="230">
        <v>0</v>
      </c>
      <c r="FV39" s="230">
        <v>0</v>
      </c>
      <c r="FW39" s="230">
        <v>0</v>
      </c>
      <c r="FX39" s="230">
        <v>0</v>
      </c>
      <c r="FY39" s="230">
        <v>0</v>
      </c>
      <c r="FZ39" s="230">
        <v>0</v>
      </c>
      <c r="GA39" s="230">
        <v>0</v>
      </c>
      <c r="GB39" s="230">
        <v>0</v>
      </c>
      <c r="GC39" s="157"/>
      <c r="GD39" s="132"/>
      <c r="GE39" s="172"/>
      <c r="GF39" s="173"/>
      <c r="GG39" s="174"/>
      <c r="GH39" s="161"/>
      <c r="GI39" s="132"/>
      <c r="GJ39" s="172"/>
      <c r="GK39" s="173"/>
      <c r="GL39" s="174"/>
      <c r="GM39" s="162"/>
      <c r="GO39" s="163"/>
      <c r="GP39" s="163"/>
    </row>
    <row r="40" spans="1:198" ht="18" customHeight="1" outlineLevel="1">
      <c r="A40" s="144"/>
      <c r="B40" s="673"/>
      <c r="C40" s="224" t="s">
        <v>193</v>
      </c>
      <c r="E40" s="225"/>
      <c r="F40" s="140"/>
      <c r="G40" s="225"/>
      <c r="H40" s="140"/>
      <c r="I40" s="225"/>
      <c r="J40" s="140"/>
      <c r="K40" s="225"/>
      <c r="L40" s="132"/>
      <c r="M40" s="226" t="s">
        <v>174</v>
      </c>
      <c r="N40" s="167">
        <v>0</v>
      </c>
      <c r="O40" s="167">
        <v>0</v>
      </c>
      <c r="P40" s="167">
        <v>0</v>
      </c>
      <c r="Q40" s="167">
        <v>0</v>
      </c>
      <c r="R40" s="167">
        <v>0</v>
      </c>
      <c r="S40" s="167">
        <v>0</v>
      </c>
      <c r="T40" s="206">
        <v>0</v>
      </c>
      <c r="U40" s="206">
        <v>0</v>
      </c>
      <c r="V40" s="206">
        <v>0</v>
      </c>
      <c r="W40" s="206">
        <v>0</v>
      </c>
      <c r="X40" s="206">
        <v>0</v>
      </c>
      <c r="Y40" s="206">
        <v>0</v>
      </c>
      <c r="Z40" s="206">
        <v>0</v>
      </c>
      <c r="AA40" s="206">
        <v>0</v>
      </c>
      <c r="AB40" s="206">
        <v>0</v>
      </c>
      <c r="AC40" s="206">
        <v>0</v>
      </c>
      <c r="AD40" s="206">
        <v>0</v>
      </c>
      <c r="AE40" s="206">
        <v>0</v>
      </c>
      <c r="AF40" s="206">
        <v>0</v>
      </c>
      <c r="AG40" s="206">
        <v>0</v>
      </c>
      <c r="AH40" s="206">
        <v>0</v>
      </c>
      <c r="AI40" s="206">
        <v>0</v>
      </c>
      <c r="AJ40" s="206">
        <v>0</v>
      </c>
      <c r="AK40" s="206">
        <v>0</v>
      </c>
      <c r="AL40" s="167">
        <v>0</v>
      </c>
      <c r="AM40" s="205">
        <v>0</v>
      </c>
      <c r="AN40" s="168">
        <v>0</v>
      </c>
      <c r="AO40" s="150"/>
      <c r="AP40" s="165">
        <v>0</v>
      </c>
      <c r="AQ40" s="165">
        <v>0</v>
      </c>
      <c r="AR40" s="167">
        <v>0</v>
      </c>
      <c r="AS40" s="167">
        <v>0</v>
      </c>
      <c r="AT40" s="167">
        <v>0</v>
      </c>
      <c r="AU40" s="167">
        <v>0</v>
      </c>
      <c r="AV40" s="167">
        <v>0</v>
      </c>
      <c r="AW40" s="167">
        <v>0</v>
      </c>
      <c r="AX40" s="167">
        <v>0</v>
      </c>
      <c r="AY40" s="167">
        <v>0</v>
      </c>
      <c r="AZ40" s="167">
        <v>0</v>
      </c>
      <c r="BA40" s="167">
        <v>0</v>
      </c>
      <c r="BB40" s="167">
        <v>0</v>
      </c>
      <c r="BC40" s="167">
        <v>0</v>
      </c>
      <c r="BD40" s="213">
        <v>0</v>
      </c>
      <c r="BE40" s="213">
        <v>0</v>
      </c>
      <c r="BF40" s="213">
        <v>0</v>
      </c>
      <c r="BG40" s="213">
        <v>0</v>
      </c>
      <c r="BH40" s="213">
        <v>0</v>
      </c>
      <c r="BI40" s="213">
        <v>0</v>
      </c>
      <c r="BJ40" s="213">
        <v>0</v>
      </c>
      <c r="BK40" s="213">
        <v>0</v>
      </c>
      <c r="BL40" s="213">
        <v>0</v>
      </c>
      <c r="BM40" s="213">
        <v>0</v>
      </c>
      <c r="BN40" s="213">
        <v>0</v>
      </c>
      <c r="BO40" s="214">
        <v>0</v>
      </c>
      <c r="BP40" s="214">
        <v>0</v>
      </c>
      <c r="BQ40" s="175">
        <v>0</v>
      </c>
      <c r="BR40" s="168">
        <v>0</v>
      </c>
      <c r="BS40" s="152"/>
      <c r="BT40" s="165">
        <v>0</v>
      </c>
      <c r="BU40" s="165">
        <v>0</v>
      </c>
      <c r="BV40" s="167">
        <v>0</v>
      </c>
      <c r="BW40" s="167">
        <v>0</v>
      </c>
      <c r="BX40" s="167">
        <v>0</v>
      </c>
      <c r="BY40" s="167">
        <v>0</v>
      </c>
      <c r="BZ40" s="167">
        <v>0</v>
      </c>
      <c r="CA40" s="167">
        <v>0</v>
      </c>
      <c r="CB40" s="167">
        <v>0</v>
      </c>
      <c r="CC40" s="167">
        <v>0</v>
      </c>
      <c r="CD40" s="167">
        <v>0</v>
      </c>
      <c r="CE40" s="167">
        <v>0</v>
      </c>
      <c r="CF40" s="167">
        <v>0</v>
      </c>
      <c r="CG40" s="206">
        <v>0</v>
      </c>
      <c r="CH40" s="227">
        <v>0</v>
      </c>
      <c r="CI40" s="227">
        <v>0</v>
      </c>
      <c r="CJ40" s="228">
        <v>0</v>
      </c>
      <c r="CK40" s="228">
        <v>0</v>
      </c>
      <c r="CL40" s="228">
        <v>0</v>
      </c>
      <c r="CM40" s="228">
        <v>0</v>
      </c>
      <c r="CN40" s="228">
        <v>0</v>
      </c>
      <c r="CO40" s="228">
        <v>0</v>
      </c>
      <c r="CP40" s="228">
        <v>0</v>
      </c>
      <c r="CQ40" s="228">
        <v>0</v>
      </c>
      <c r="CR40" s="228">
        <v>0</v>
      </c>
      <c r="CS40" s="228">
        <v>0</v>
      </c>
      <c r="CT40" s="229">
        <v>0</v>
      </c>
      <c r="CU40" s="175">
        <v>0</v>
      </c>
      <c r="CV40" s="168">
        <v>0</v>
      </c>
      <c r="CW40" s="154"/>
      <c r="CX40" s="230">
        <v>0</v>
      </c>
      <c r="CY40" s="230">
        <v>0</v>
      </c>
      <c r="CZ40" s="230">
        <v>0</v>
      </c>
      <c r="DA40" s="230">
        <v>0</v>
      </c>
      <c r="DB40" s="230">
        <v>0</v>
      </c>
      <c r="DC40" s="230">
        <v>0</v>
      </c>
      <c r="DD40" s="230">
        <v>0</v>
      </c>
      <c r="DE40" s="230">
        <v>0</v>
      </c>
      <c r="DF40" s="230">
        <v>0</v>
      </c>
      <c r="DG40" s="230">
        <v>0</v>
      </c>
      <c r="DH40" s="230">
        <v>0</v>
      </c>
      <c r="DI40" s="230">
        <v>0</v>
      </c>
      <c r="DJ40" s="230">
        <v>0</v>
      </c>
      <c r="DK40" s="230">
        <v>0</v>
      </c>
      <c r="DL40" s="139"/>
      <c r="DM40" s="230">
        <v>0</v>
      </c>
      <c r="DN40" s="230">
        <v>0</v>
      </c>
      <c r="DO40" s="230">
        <v>0</v>
      </c>
      <c r="DP40" s="230">
        <v>0</v>
      </c>
      <c r="DQ40" s="230">
        <v>0</v>
      </c>
      <c r="DR40" s="230">
        <v>0</v>
      </c>
      <c r="DS40" s="230">
        <v>0</v>
      </c>
      <c r="DT40" s="230">
        <v>0</v>
      </c>
      <c r="DU40" s="230">
        <v>0</v>
      </c>
      <c r="DV40" s="230">
        <v>0</v>
      </c>
      <c r="DW40" s="230">
        <v>0</v>
      </c>
      <c r="DX40" s="230">
        <v>0</v>
      </c>
      <c r="DY40" s="230">
        <v>0</v>
      </c>
      <c r="DZ40" s="230">
        <v>0</v>
      </c>
      <c r="EA40" s="139"/>
      <c r="EB40" s="230">
        <v>0</v>
      </c>
      <c r="EC40" s="230">
        <v>0</v>
      </c>
      <c r="ED40" s="156"/>
      <c r="EE40" s="230">
        <v>0</v>
      </c>
      <c r="EF40" s="230">
        <v>0</v>
      </c>
      <c r="EG40" s="230">
        <v>0</v>
      </c>
      <c r="EH40" s="230">
        <v>0</v>
      </c>
      <c r="EI40" s="230">
        <v>0</v>
      </c>
      <c r="EJ40" s="230">
        <v>0</v>
      </c>
      <c r="EK40" s="230">
        <v>0</v>
      </c>
      <c r="EL40" s="230">
        <v>0</v>
      </c>
      <c r="EM40" s="230">
        <v>0</v>
      </c>
      <c r="EN40" s="230">
        <v>0</v>
      </c>
      <c r="EO40" s="230">
        <v>0</v>
      </c>
      <c r="EP40" s="230">
        <v>0</v>
      </c>
      <c r="EQ40" s="230">
        <v>0</v>
      </c>
      <c r="ER40" s="230">
        <v>0</v>
      </c>
      <c r="ES40" s="230">
        <v>0</v>
      </c>
      <c r="ET40" s="230">
        <v>0</v>
      </c>
      <c r="EU40" s="139"/>
      <c r="EV40" s="230">
        <v>0</v>
      </c>
      <c r="EW40" s="230">
        <v>0</v>
      </c>
      <c r="EX40" s="230">
        <v>0</v>
      </c>
      <c r="EY40" s="230">
        <v>0</v>
      </c>
      <c r="EZ40" s="230">
        <v>0</v>
      </c>
      <c r="FA40" s="230">
        <v>0</v>
      </c>
      <c r="FB40" s="230">
        <v>0</v>
      </c>
      <c r="FC40" s="230">
        <v>0</v>
      </c>
      <c r="FD40" s="230">
        <v>0</v>
      </c>
      <c r="FE40" s="230">
        <v>0</v>
      </c>
      <c r="FF40" s="230">
        <v>0</v>
      </c>
      <c r="FG40" s="230">
        <v>0</v>
      </c>
      <c r="FH40" s="230">
        <v>0</v>
      </c>
      <c r="FI40" s="230">
        <v>0</v>
      </c>
      <c r="FJ40" s="230">
        <v>0</v>
      </c>
      <c r="FK40" s="230">
        <v>0</v>
      </c>
      <c r="FL40" s="139"/>
      <c r="FM40" s="230">
        <v>0</v>
      </c>
      <c r="FN40" s="230">
        <v>0</v>
      </c>
      <c r="FO40" s="230">
        <v>0</v>
      </c>
      <c r="FP40" s="230">
        <v>0</v>
      </c>
      <c r="FQ40" s="230">
        <v>0</v>
      </c>
      <c r="FR40" s="230">
        <v>0</v>
      </c>
      <c r="FS40" s="230">
        <v>0</v>
      </c>
      <c r="FT40" s="230">
        <v>0</v>
      </c>
      <c r="FU40" s="230">
        <v>0</v>
      </c>
      <c r="FV40" s="230">
        <v>0</v>
      </c>
      <c r="FW40" s="230">
        <v>0</v>
      </c>
      <c r="FX40" s="230">
        <v>0</v>
      </c>
      <c r="FY40" s="230">
        <v>0</v>
      </c>
      <c r="FZ40" s="230">
        <v>0</v>
      </c>
      <c r="GA40" s="230">
        <v>0</v>
      </c>
      <c r="GB40" s="230">
        <v>0</v>
      </c>
      <c r="GC40" s="157"/>
      <c r="GD40" s="132"/>
      <c r="GE40" s="172"/>
      <c r="GF40" s="173"/>
      <c r="GG40" s="174"/>
      <c r="GH40" s="161"/>
      <c r="GI40" s="132"/>
      <c r="GJ40" s="172"/>
      <c r="GK40" s="173"/>
      <c r="GL40" s="174"/>
      <c r="GM40" s="162"/>
      <c r="GO40" s="163"/>
      <c r="GP40" s="163"/>
    </row>
    <row r="41" spans="1:198" ht="18" customHeight="1" outlineLevel="1">
      <c r="A41" s="144"/>
      <c r="B41" s="673"/>
      <c r="C41" s="224" t="s">
        <v>194</v>
      </c>
      <c r="E41" s="225"/>
      <c r="F41" s="140"/>
      <c r="G41" s="225"/>
      <c r="H41" s="140"/>
      <c r="I41" s="225"/>
      <c r="J41" s="140"/>
      <c r="K41" s="225"/>
      <c r="L41" s="132"/>
      <c r="M41" s="226" t="s">
        <v>174</v>
      </c>
      <c r="N41" s="167">
        <v>0</v>
      </c>
      <c r="O41" s="167">
        <v>0</v>
      </c>
      <c r="P41" s="167">
        <v>0</v>
      </c>
      <c r="Q41" s="167">
        <v>0</v>
      </c>
      <c r="R41" s="167">
        <v>0</v>
      </c>
      <c r="S41" s="167">
        <v>0</v>
      </c>
      <c r="T41" s="206">
        <v>0</v>
      </c>
      <c r="U41" s="206">
        <v>0</v>
      </c>
      <c r="V41" s="206">
        <v>0</v>
      </c>
      <c r="W41" s="206">
        <v>0</v>
      </c>
      <c r="X41" s="206">
        <v>0</v>
      </c>
      <c r="Y41" s="206">
        <v>0</v>
      </c>
      <c r="Z41" s="206">
        <v>0</v>
      </c>
      <c r="AA41" s="206">
        <v>0</v>
      </c>
      <c r="AB41" s="206">
        <v>0</v>
      </c>
      <c r="AC41" s="206">
        <v>0</v>
      </c>
      <c r="AD41" s="206">
        <v>0</v>
      </c>
      <c r="AE41" s="206">
        <v>0</v>
      </c>
      <c r="AF41" s="206">
        <v>0</v>
      </c>
      <c r="AG41" s="206">
        <v>0</v>
      </c>
      <c r="AH41" s="206">
        <v>0</v>
      </c>
      <c r="AI41" s="206">
        <v>0</v>
      </c>
      <c r="AJ41" s="206">
        <v>0</v>
      </c>
      <c r="AK41" s="206">
        <v>0</v>
      </c>
      <c r="AL41" s="167">
        <v>0</v>
      </c>
      <c r="AM41" s="205">
        <v>0</v>
      </c>
      <c r="AN41" s="168">
        <v>0</v>
      </c>
      <c r="AO41" s="150"/>
      <c r="AP41" s="165">
        <v>0</v>
      </c>
      <c r="AQ41" s="165">
        <v>0</v>
      </c>
      <c r="AR41" s="167">
        <v>0</v>
      </c>
      <c r="AS41" s="167">
        <v>0</v>
      </c>
      <c r="AT41" s="167">
        <v>0</v>
      </c>
      <c r="AU41" s="167">
        <v>0</v>
      </c>
      <c r="AV41" s="167">
        <v>0</v>
      </c>
      <c r="AW41" s="167">
        <v>0</v>
      </c>
      <c r="AX41" s="167">
        <v>0</v>
      </c>
      <c r="AY41" s="167">
        <v>0</v>
      </c>
      <c r="AZ41" s="167">
        <v>0</v>
      </c>
      <c r="BA41" s="167">
        <v>0</v>
      </c>
      <c r="BB41" s="167">
        <v>0</v>
      </c>
      <c r="BC41" s="167">
        <v>0</v>
      </c>
      <c r="BD41" s="213">
        <v>0</v>
      </c>
      <c r="BE41" s="213">
        <v>0</v>
      </c>
      <c r="BF41" s="213">
        <v>0</v>
      </c>
      <c r="BG41" s="213">
        <v>0</v>
      </c>
      <c r="BH41" s="213">
        <v>0</v>
      </c>
      <c r="BI41" s="213">
        <v>0</v>
      </c>
      <c r="BJ41" s="213">
        <v>0</v>
      </c>
      <c r="BK41" s="213">
        <v>0</v>
      </c>
      <c r="BL41" s="213">
        <v>0</v>
      </c>
      <c r="BM41" s="213">
        <v>0</v>
      </c>
      <c r="BN41" s="213">
        <v>0</v>
      </c>
      <c r="BO41" s="214">
        <v>0</v>
      </c>
      <c r="BP41" s="214">
        <v>0</v>
      </c>
      <c r="BQ41" s="175">
        <v>0</v>
      </c>
      <c r="BR41" s="168">
        <v>0</v>
      </c>
      <c r="BS41" s="152"/>
      <c r="BT41" s="165">
        <v>0</v>
      </c>
      <c r="BU41" s="165">
        <v>0</v>
      </c>
      <c r="BV41" s="167">
        <v>0</v>
      </c>
      <c r="BW41" s="167">
        <v>0</v>
      </c>
      <c r="BX41" s="167">
        <v>0</v>
      </c>
      <c r="BY41" s="167">
        <v>0</v>
      </c>
      <c r="BZ41" s="167">
        <v>0</v>
      </c>
      <c r="CA41" s="167">
        <v>0</v>
      </c>
      <c r="CB41" s="167">
        <v>0</v>
      </c>
      <c r="CC41" s="167">
        <v>0</v>
      </c>
      <c r="CD41" s="167">
        <v>0</v>
      </c>
      <c r="CE41" s="167">
        <v>0</v>
      </c>
      <c r="CF41" s="167">
        <v>0</v>
      </c>
      <c r="CG41" s="206">
        <v>0</v>
      </c>
      <c r="CH41" s="227">
        <v>0</v>
      </c>
      <c r="CI41" s="227">
        <v>0</v>
      </c>
      <c r="CJ41" s="228">
        <v>0</v>
      </c>
      <c r="CK41" s="228">
        <v>0</v>
      </c>
      <c r="CL41" s="228">
        <v>0</v>
      </c>
      <c r="CM41" s="228">
        <v>0</v>
      </c>
      <c r="CN41" s="228">
        <v>0</v>
      </c>
      <c r="CO41" s="228">
        <v>0</v>
      </c>
      <c r="CP41" s="228">
        <v>0</v>
      </c>
      <c r="CQ41" s="228">
        <v>0</v>
      </c>
      <c r="CR41" s="228">
        <v>0</v>
      </c>
      <c r="CS41" s="228">
        <v>0</v>
      </c>
      <c r="CT41" s="229">
        <v>0</v>
      </c>
      <c r="CU41" s="175">
        <v>0</v>
      </c>
      <c r="CV41" s="168">
        <v>0</v>
      </c>
      <c r="CW41" s="154"/>
      <c r="CX41" s="230">
        <v>0</v>
      </c>
      <c r="CY41" s="230">
        <v>0</v>
      </c>
      <c r="CZ41" s="230">
        <v>0</v>
      </c>
      <c r="DA41" s="230">
        <v>0</v>
      </c>
      <c r="DB41" s="230">
        <v>0</v>
      </c>
      <c r="DC41" s="230">
        <v>0</v>
      </c>
      <c r="DD41" s="230">
        <v>0</v>
      </c>
      <c r="DE41" s="230">
        <v>0</v>
      </c>
      <c r="DF41" s="230">
        <v>0</v>
      </c>
      <c r="DG41" s="230">
        <v>0</v>
      </c>
      <c r="DH41" s="230">
        <v>0</v>
      </c>
      <c r="DI41" s="230">
        <v>0</v>
      </c>
      <c r="DJ41" s="230">
        <v>0</v>
      </c>
      <c r="DK41" s="230">
        <v>0</v>
      </c>
      <c r="DL41" s="139"/>
      <c r="DM41" s="230">
        <v>0</v>
      </c>
      <c r="DN41" s="230">
        <v>0</v>
      </c>
      <c r="DO41" s="230">
        <v>0</v>
      </c>
      <c r="DP41" s="230">
        <v>0</v>
      </c>
      <c r="DQ41" s="230">
        <v>0</v>
      </c>
      <c r="DR41" s="230">
        <v>0</v>
      </c>
      <c r="DS41" s="230">
        <v>0</v>
      </c>
      <c r="DT41" s="230">
        <v>0</v>
      </c>
      <c r="DU41" s="230">
        <v>0</v>
      </c>
      <c r="DV41" s="230">
        <v>0</v>
      </c>
      <c r="DW41" s="230">
        <v>0</v>
      </c>
      <c r="DX41" s="230">
        <v>0</v>
      </c>
      <c r="DY41" s="230">
        <v>0</v>
      </c>
      <c r="DZ41" s="230">
        <v>0</v>
      </c>
      <c r="EA41" s="139"/>
      <c r="EB41" s="230">
        <v>0</v>
      </c>
      <c r="EC41" s="230">
        <v>0</v>
      </c>
      <c r="ED41" s="156"/>
      <c r="EE41" s="230">
        <v>0</v>
      </c>
      <c r="EF41" s="230">
        <v>0</v>
      </c>
      <c r="EG41" s="230">
        <v>0</v>
      </c>
      <c r="EH41" s="230">
        <v>0</v>
      </c>
      <c r="EI41" s="230">
        <v>0</v>
      </c>
      <c r="EJ41" s="230">
        <v>0</v>
      </c>
      <c r="EK41" s="230">
        <v>0</v>
      </c>
      <c r="EL41" s="230">
        <v>0</v>
      </c>
      <c r="EM41" s="230">
        <v>0</v>
      </c>
      <c r="EN41" s="230">
        <v>0</v>
      </c>
      <c r="EO41" s="230">
        <v>0</v>
      </c>
      <c r="EP41" s="230">
        <v>0</v>
      </c>
      <c r="EQ41" s="230">
        <v>0</v>
      </c>
      <c r="ER41" s="230">
        <v>0</v>
      </c>
      <c r="ES41" s="230">
        <v>0</v>
      </c>
      <c r="ET41" s="230">
        <v>0</v>
      </c>
      <c r="EU41" s="139"/>
      <c r="EV41" s="230">
        <v>0</v>
      </c>
      <c r="EW41" s="230">
        <v>0</v>
      </c>
      <c r="EX41" s="230">
        <v>0</v>
      </c>
      <c r="EY41" s="230">
        <v>0</v>
      </c>
      <c r="EZ41" s="230">
        <v>0</v>
      </c>
      <c r="FA41" s="230">
        <v>0</v>
      </c>
      <c r="FB41" s="230">
        <v>0</v>
      </c>
      <c r="FC41" s="230">
        <v>0</v>
      </c>
      <c r="FD41" s="230">
        <v>0</v>
      </c>
      <c r="FE41" s="230">
        <v>0</v>
      </c>
      <c r="FF41" s="230">
        <v>0</v>
      </c>
      <c r="FG41" s="230">
        <v>0</v>
      </c>
      <c r="FH41" s="230">
        <v>0</v>
      </c>
      <c r="FI41" s="230">
        <v>0</v>
      </c>
      <c r="FJ41" s="230">
        <v>0</v>
      </c>
      <c r="FK41" s="230">
        <v>0</v>
      </c>
      <c r="FL41" s="139"/>
      <c r="FM41" s="230">
        <v>0</v>
      </c>
      <c r="FN41" s="230">
        <v>0</v>
      </c>
      <c r="FO41" s="230">
        <v>0</v>
      </c>
      <c r="FP41" s="230">
        <v>0</v>
      </c>
      <c r="FQ41" s="230">
        <v>0</v>
      </c>
      <c r="FR41" s="230">
        <v>0</v>
      </c>
      <c r="FS41" s="230">
        <v>0</v>
      </c>
      <c r="FT41" s="230">
        <v>0</v>
      </c>
      <c r="FU41" s="230">
        <v>0</v>
      </c>
      <c r="FV41" s="230">
        <v>0</v>
      </c>
      <c r="FW41" s="230">
        <v>0</v>
      </c>
      <c r="FX41" s="230">
        <v>0</v>
      </c>
      <c r="FY41" s="230">
        <v>0</v>
      </c>
      <c r="FZ41" s="230">
        <v>0</v>
      </c>
      <c r="GA41" s="230">
        <v>0</v>
      </c>
      <c r="GB41" s="230">
        <v>0</v>
      </c>
      <c r="GC41" s="157"/>
      <c r="GD41" s="132"/>
      <c r="GE41" s="172"/>
      <c r="GF41" s="173"/>
      <c r="GG41" s="174"/>
      <c r="GH41" s="161"/>
      <c r="GI41" s="132"/>
      <c r="GJ41" s="172"/>
      <c r="GK41" s="173"/>
      <c r="GL41" s="174"/>
      <c r="GM41" s="162"/>
      <c r="GO41" s="163"/>
      <c r="GP41" s="163"/>
    </row>
    <row r="42" spans="1:198" ht="18" customHeight="1" outlineLevel="1">
      <c r="A42" s="144"/>
      <c r="B42" s="673"/>
      <c r="C42" s="224" t="s">
        <v>43</v>
      </c>
      <c r="E42" s="225"/>
      <c r="F42" s="140"/>
      <c r="G42" s="225"/>
      <c r="H42" s="140"/>
      <c r="I42" s="225"/>
      <c r="J42" s="140"/>
      <c r="K42" s="225"/>
      <c r="L42" s="132"/>
      <c r="M42" s="226" t="s">
        <v>174</v>
      </c>
      <c r="N42" s="167">
        <v>0</v>
      </c>
      <c r="O42" s="167">
        <v>0</v>
      </c>
      <c r="P42" s="167">
        <v>0</v>
      </c>
      <c r="Q42" s="167">
        <v>0</v>
      </c>
      <c r="R42" s="167">
        <v>0</v>
      </c>
      <c r="S42" s="167">
        <v>0</v>
      </c>
      <c r="T42" s="206">
        <v>0</v>
      </c>
      <c r="U42" s="206">
        <v>0</v>
      </c>
      <c r="V42" s="206">
        <v>0</v>
      </c>
      <c r="W42" s="206">
        <v>0</v>
      </c>
      <c r="X42" s="206">
        <v>0</v>
      </c>
      <c r="Y42" s="206">
        <v>0</v>
      </c>
      <c r="Z42" s="206">
        <v>0</v>
      </c>
      <c r="AA42" s="206">
        <v>0</v>
      </c>
      <c r="AB42" s="206">
        <v>0</v>
      </c>
      <c r="AC42" s="206">
        <v>0</v>
      </c>
      <c r="AD42" s="206">
        <v>0</v>
      </c>
      <c r="AE42" s="206">
        <v>0</v>
      </c>
      <c r="AF42" s="206">
        <v>0</v>
      </c>
      <c r="AG42" s="206">
        <v>0</v>
      </c>
      <c r="AH42" s="206">
        <v>0</v>
      </c>
      <c r="AI42" s="206">
        <v>0</v>
      </c>
      <c r="AJ42" s="206">
        <v>0</v>
      </c>
      <c r="AK42" s="206">
        <v>0</v>
      </c>
      <c r="AL42" s="167">
        <v>0</v>
      </c>
      <c r="AM42" s="205">
        <v>0</v>
      </c>
      <c r="AN42" s="168">
        <v>0</v>
      </c>
      <c r="AO42" s="150"/>
      <c r="AP42" s="165">
        <v>0</v>
      </c>
      <c r="AQ42" s="165">
        <v>0</v>
      </c>
      <c r="AR42" s="167">
        <v>0</v>
      </c>
      <c r="AS42" s="167">
        <v>0</v>
      </c>
      <c r="AT42" s="167">
        <v>0</v>
      </c>
      <c r="AU42" s="167">
        <v>0</v>
      </c>
      <c r="AV42" s="167">
        <v>0</v>
      </c>
      <c r="AW42" s="167">
        <v>0</v>
      </c>
      <c r="AX42" s="167">
        <v>0</v>
      </c>
      <c r="AY42" s="167">
        <v>0</v>
      </c>
      <c r="AZ42" s="167">
        <v>0</v>
      </c>
      <c r="BA42" s="167">
        <v>0</v>
      </c>
      <c r="BB42" s="167">
        <v>0</v>
      </c>
      <c r="BC42" s="167">
        <v>0</v>
      </c>
      <c r="BD42" s="213">
        <v>0</v>
      </c>
      <c r="BE42" s="213">
        <v>0</v>
      </c>
      <c r="BF42" s="213">
        <v>0</v>
      </c>
      <c r="BG42" s="213">
        <v>0</v>
      </c>
      <c r="BH42" s="213">
        <v>0</v>
      </c>
      <c r="BI42" s="213">
        <v>0</v>
      </c>
      <c r="BJ42" s="213">
        <v>0</v>
      </c>
      <c r="BK42" s="213">
        <v>0</v>
      </c>
      <c r="BL42" s="213">
        <v>0</v>
      </c>
      <c r="BM42" s="213">
        <v>0</v>
      </c>
      <c r="BN42" s="213">
        <v>0</v>
      </c>
      <c r="BO42" s="214">
        <v>0</v>
      </c>
      <c r="BP42" s="214">
        <v>0</v>
      </c>
      <c r="BQ42" s="175">
        <v>0</v>
      </c>
      <c r="BR42" s="168">
        <v>0</v>
      </c>
      <c r="BS42" s="152"/>
      <c r="BT42" s="165">
        <v>0</v>
      </c>
      <c r="BU42" s="165">
        <v>0</v>
      </c>
      <c r="BV42" s="167">
        <v>0</v>
      </c>
      <c r="BW42" s="167">
        <v>0</v>
      </c>
      <c r="BX42" s="167">
        <v>0</v>
      </c>
      <c r="BY42" s="167">
        <v>0</v>
      </c>
      <c r="BZ42" s="167">
        <v>0</v>
      </c>
      <c r="CA42" s="167">
        <v>0</v>
      </c>
      <c r="CB42" s="167">
        <v>0</v>
      </c>
      <c r="CC42" s="167">
        <v>0</v>
      </c>
      <c r="CD42" s="167">
        <v>0</v>
      </c>
      <c r="CE42" s="167">
        <v>0</v>
      </c>
      <c r="CF42" s="167">
        <v>0</v>
      </c>
      <c r="CG42" s="206">
        <v>0</v>
      </c>
      <c r="CH42" s="227">
        <v>0</v>
      </c>
      <c r="CI42" s="227">
        <v>0</v>
      </c>
      <c r="CJ42" s="228">
        <v>0</v>
      </c>
      <c r="CK42" s="228">
        <v>0</v>
      </c>
      <c r="CL42" s="228">
        <v>0</v>
      </c>
      <c r="CM42" s="228">
        <v>0</v>
      </c>
      <c r="CN42" s="228">
        <v>0</v>
      </c>
      <c r="CO42" s="228">
        <v>0</v>
      </c>
      <c r="CP42" s="228">
        <v>0</v>
      </c>
      <c r="CQ42" s="228">
        <v>0</v>
      </c>
      <c r="CR42" s="228">
        <v>0</v>
      </c>
      <c r="CS42" s="228">
        <v>0</v>
      </c>
      <c r="CT42" s="229">
        <v>0</v>
      </c>
      <c r="CU42" s="175">
        <v>0</v>
      </c>
      <c r="CV42" s="168">
        <v>0</v>
      </c>
      <c r="CW42" s="154"/>
      <c r="CX42" s="230">
        <v>0</v>
      </c>
      <c r="CY42" s="230">
        <v>0</v>
      </c>
      <c r="CZ42" s="230">
        <v>0</v>
      </c>
      <c r="DA42" s="230">
        <v>0</v>
      </c>
      <c r="DB42" s="230">
        <v>0</v>
      </c>
      <c r="DC42" s="230">
        <v>0</v>
      </c>
      <c r="DD42" s="230">
        <v>0</v>
      </c>
      <c r="DE42" s="230">
        <v>0</v>
      </c>
      <c r="DF42" s="230">
        <v>0</v>
      </c>
      <c r="DG42" s="230">
        <v>0</v>
      </c>
      <c r="DH42" s="230">
        <v>0</v>
      </c>
      <c r="DI42" s="230">
        <v>0</v>
      </c>
      <c r="DJ42" s="230">
        <v>0</v>
      </c>
      <c r="DK42" s="230">
        <v>0</v>
      </c>
      <c r="DL42" s="139"/>
      <c r="DM42" s="230">
        <v>0</v>
      </c>
      <c r="DN42" s="230">
        <v>0</v>
      </c>
      <c r="DO42" s="230">
        <v>0</v>
      </c>
      <c r="DP42" s="230">
        <v>0</v>
      </c>
      <c r="DQ42" s="230">
        <v>0</v>
      </c>
      <c r="DR42" s="230">
        <v>0</v>
      </c>
      <c r="DS42" s="230">
        <v>0</v>
      </c>
      <c r="DT42" s="230">
        <v>0</v>
      </c>
      <c r="DU42" s="230">
        <v>0</v>
      </c>
      <c r="DV42" s="230">
        <v>0</v>
      </c>
      <c r="DW42" s="230">
        <v>0</v>
      </c>
      <c r="DX42" s="230">
        <v>0</v>
      </c>
      <c r="DY42" s="230">
        <v>0</v>
      </c>
      <c r="DZ42" s="230">
        <v>0</v>
      </c>
      <c r="EA42" s="139"/>
      <c r="EB42" s="230">
        <v>0</v>
      </c>
      <c r="EC42" s="230">
        <v>0</v>
      </c>
      <c r="ED42" s="156"/>
      <c r="EE42" s="230">
        <v>0</v>
      </c>
      <c r="EF42" s="230">
        <v>0</v>
      </c>
      <c r="EG42" s="230">
        <v>0</v>
      </c>
      <c r="EH42" s="230">
        <v>0</v>
      </c>
      <c r="EI42" s="230">
        <v>0</v>
      </c>
      <c r="EJ42" s="230">
        <v>0</v>
      </c>
      <c r="EK42" s="230">
        <v>0</v>
      </c>
      <c r="EL42" s="230">
        <v>0</v>
      </c>
      <c r="EM42" s="230">
        <v>0</v>
      </c>
      <c r="EN42" s="230">
        <v>0</v>
      </c>
      <c r="EO42" s="230">
        <v>0</v>
      </c>
      <c r="EP42" s="230">
        <v>0</v>
      </c>
      <c r="EQ42" s="230">
        <v>0</v>
      </c>
      <c r="ER42" s="230">
        <v>0</v>
      </c>
      <c r="ES42" s="230">
        <v>0</v>
      </c>
      <c r="ET42" s="230">
        <v>0</v>
      </c>
      <c r="EU42" s="139"/>
      <c r="EV42" s="230">
        <v>0</v>
      </c>
      <c r="EW42" s="230">
        <v>0</v>
      </c>
      <c r="EX42" s="230">
        <v>0</v>
      </c>
      <c r="EY42" s="230">
        <v>0</v>
      </c>
      <c r="EZ42" s="230">
        <v>0</v>
      </c>
      <c r="FA42" s="230">
        <v>0</v>
      </c>
      <c r="FB42" s="230">
        <v>0</v>
      </c>
      <c r="FC42" s="230">
        <v>0</v>
      </c>
      <c r="FD42" s="230">
        <v>0</v>
      </c>
      <c r="FE42" s="230">
        <v>0</v>
      </c>
      <c r="FF42" s="230">
        <v>0</v>
      </c>
      <c r="FG42" s="230">
        <v>0</v>
      </c>
      <c r="FH42" s="230">
        <v>0</v>
      </c>
      <c r="FI42" s="230">
        <v>0</v>
      </c>
      <c r="FJ42" s="230">
        <v>0</v>
      </c>
      <c r="FK42" s="230">
        <v>0</v>
      </c>
      <c r="FL42" s="139"/>
      <c r="FM42" s="230">
        <v>0</v>
      </c>
      <c r="FN42" s="230">
        <v>0</v>
      </c>
      <c r="FO42" s="230">
        <v>0</v>
      </c>
      <c r="FP42" s="230">
        <v>0</v>
      </c>
      <c r="FQ42" s="230">
        <v>0</v>
      </c>
      <c r="FR42" s="230">
        <v>0</v>
      </c>
      <c r="FS42" s="230">
        <v>0</v>
      </c>
      <c r="FT42" s="230">
        <v>0</v>
      </c>
      <c r="FU42" s="230">
        <v>0</v>
      </c>
      <c r="FV42" s="230">
        <v>0</v>
      </c>
      <c r="FW42" s="230">
        <v>0</v>
      </c>
      <c r="FX42" s="230">
        <v>0</v>
      </c>
      <c r="FY42" s="230">
        <v>0</v>
      </c>
      <c r="FZ42" s="230">
        <v>0</v>
      </c>
      <c r="GA42" s="230">
        <v>0</v>
      </c>
      <c r="GB42" s="230">
        <v>0</v>
      </c>
      <c r="GC42" s="157"/>
      <c r="GD42" s="132"/>
      <c r="GE42" s="172"/>
      <c r="GF42" s="173"/>
      <c r="GG42" s="174"/>
      <c r="GH42" s="161"/>
      <c r="GI42" s="132"/>
      <c r="GJ42" s="172"/>
      <c r="GK42" s="173"/>
      <c r="GL42" s="174"/>
      <c r="GM42" s="162"/>
      <c r="GO42" s="163"/>
      <c r="GP42" s="163"/>
    </row>
    <row r="43" spans="1:198" ht="18" customHeight="1" outlineLevel="1" thickBot="1">
      <c r="A43" s="144"/>
      <c r="B43" s="673"/>
      <c r="C43" s="224" t="s">
        <v>195</v>
      </c>
      <c r="D43" s="113" t="s">
        <v>158</v>
      </c>
      <c r="E43" s="165">
        <v>3.2105951383570981E-2</v>
      </c>
      <c r="F43" s="140"/>
      <c r="G43" s="165">
        <v>0.34366821661870589</v>
      </c>
      <c r="H43" s="140"/>
      <c r="I43" s="165">
        <v>0.47528910035866817</v>
      </c>
      <c r="J43" s="140"/>
      <c r="K43" s="165">
        <v>0.36564564920029896</v>
      </c>
      <c r="L43" s="132"/>
      <c r="M43" s="210" t="s">
        <v>172</v>
      </c>
      <c r="N43" s="167">
        <v>0</v>
      </c>
      <c r="O43" s="167">
        <v>0</v>
      </c>
      <c r="P43" s="167">
        <v>0</v>
      </c>
      <c r="Q43" s="167">
        <v>0</v>
      </c>
      <c r="R43" s="167">
        <v>0</v>
      </c>
      <c r="S43" s="167">
        <v>0</v>
      </c>
      <c r="T43" s="206">
        <v>0</v>
      </c>
      <c r="U43" s="206">
        <v>0</v>
      </c>
      <c r="V43" s="206">
        <v>0</v>
      </c>
      <c r="W43" s="206">
        <v>308</v>
      </c>
      <c r="X43" s="206">
        <v>59</v>
      </c>
      <c r="Y43" s="206">
        <v>367</v>
      </c>
      <c r="Z43" s="206">
        <v>405</v>
      </c>
      <c r="AA43" s="175">
        <v>3</v>
      </c>
      <c r="AB43" s="175">
        <v>5</v>
      </c>
      <c r="AC43" s="175">
        <v>3</v>
      </c>
      <c r="AD43" s="175">
        <v>0</v>
      </c>
      <c r="AE43" s="175">
        <v>0</v>
      </c>
      <c r="AF43" s="175">
        <v>1</v>
      </c>
      <c r="AG43" s="175">
        <v>0</v>
      </c>
      <c r="AH43" s="175">
        <v>0</v>
      </c>
      <c r="AI43" s="175">
        <v>2</v>
      </c>
      <c r="AJ43" s="175">
        <v>0</v>
      </c>
      <c r="AK43" s="175">
        <v>0</v>
      </c>
      <c r="AL43" s="168">
        <v>0</v>
      </c>
      <c r="AM43" s="205">
        <v>14</v>
      </c>
      <c r="AN43" s="168">
        <v>786</v>
      </c>
      <c r="AO43" s="150"/>
      <c r="AP43" s="231">
        <v>2.0051740503328107E-2</v>
      </c>
      <c r="AQ43" s="231">
        <v>1.969847935006809E-2</v>
      </c>
      <c r="AR43" s="167">
        <v>0</v>
      </c>
      <c r="AS43" s="167">
        <v>0</v>
      </c>
      <c r="AT43" s="167">
        <v>0</v>
      </c>
      <c r="AU43" s="167">
        <v>0</v>
      </c>
      <c r="AV43" s="167">
        <v>0</v>
      </c>
      <c r="AW43" s="167">
        <v>0</v>
      </c>
      <c r="AX43" s="167">
        <v>0</v>
      </c>
      <c r="AY43" s="167">
        <v>0</v>
      </c>
      <c r="AZ43" s="167">
        <v>0</v>
      </c>
      <c r="BA43" s="167">
        <v>1066500.7154955692</v>
      </c>
      <c r="BB43" s="167">
        <v>34824.221762263842</v>
      </c>
      <c r="BC43" s="167">
        <v>1101324.9372578331</v>
      </c>
      <c r="BD43" s="213">
        <v>544403.88881936285</v>
      </c>
      <c r="BE43" s="213">
        <v>4714.2916251477473</v>
      </c>
      <c r="BF43" s="213">
        <v>9535.4229128201187</v>
      </c>
      <c r="BG43" s="213">
        <v>6451.2874902915228</v>
      </c>
      <c r="BH43" s="213">
        <v>0</v>
      </c>
      <c r="BI43" s="213">
        <v>0</v>
      </c>
      <c r="BJ43" s="213">
        <v>2273.5264063115615</v>
      </c>
      <c r="BK43" s="213">
        <v>0</v>
      </c>
      <c r="BL43" s="213">
        <v>0</v>
      </c>
      <c r="BM43" s="213">
        <v>5295.2754538854351</v>
      </c>
      <c r="BN43" s="213">
        <v>0</v>
      </c>
      <c r="BO43" s="213">
        <v>0</v>
      </c>
      <c r="BP43" s="213">
        <v>0</v>
      </c>
      <c r="BQ43" s="232">
        <v>28269.803888456387</v>
      </c>
      <c r="BR43" s="233">
        <v>1673998.6299656522</v>
      </c>
      <c r="BS43" s="152"/>
      <c r="BT43" s="231">
        <v>2.0719879729422571E-2</v>
      </c>
      <c r="BU43" s="231">
        <v>2.0782667451542749E-2</v>
      </c>
      <c r="BV43" s="167">
        <v>0</v>
      </c>
      <c r="BW43" s="167">
        <v>0</v>
      </c>
      <c r="BX43" s="167">
        <v>0</v>
      </c>
      <c r="BY43" s="167">
        <v>0</v>
      </c>
      <c r="BZ43" s="167">
        <v>0</v>
      </c>
      <c r="CA43" s="167">
        <v>0</v>
      </c>
      <c r="CB43" s="167">
        <v>0</v>
      </c>
      <c r="CC43" s="167">
        <v>0</v>
      </c>
      <c r="CD43" s="167">
        <v>0</v>
      </c>
      <c r="CE43" s="167">
        <v>1066500.7154955692</v>
      </c>
      <c r="CF43" s="167">
        <v>34824.221762263842</v>
      </c>
      <c r="CG43" s="212">
        <v>1101324.9372578331</v>
      </c>
      <c r="CH43" s="234">
        <v>544403.88881936285</v>
      </c>
      <c r="CI43" s="234">
        <v>4714.2916251477473</v>
      </c>
      <c r="CJ43" s="235">
        <v>9535.4229128201187</v>
      </c>
      <c r="CK43" s="235">
        <v>6451.2874902915228</v>
      </c>
      <c r="CL43" s="235">
        <v>0</v>
      </c>
      <c r="CM43" s="235">
        <v>0</v>
      </c>
      <c r="CN43" s="235">
        <v>2273.5264063115615</v>
      </c>
      <c r="CO43" s="235">
        <v>0</v>
      </c>
      <c r="CP43" s="235">
        <v>0</v>
      </c>
      <c r="CQ43" s="235">
        <v>5295.2754538854351</v>
      </c>
      <c r="CR43" s="235">
        <v>0</v>
      </c>
      <c r="CS43" s="235">
        <v>0</v>
      </c>
      <c r="CT43" s="236">
        <v>0</v>
      </c>
      <c r="CU43" s="232">
        <v>28269.803888456387</v>
      </c>
      <c r="CV43" s="233">
        <v>1673998.6299656522</v>
      </c>
      <c r="CW43" s="154"/>
      <c r="CX43" s="171">
        <v>0</v>
      </c>
      <c r="CY43" s="171">
        <v>-400</v>
      </c>
      <c r="CZ43" s="171">
        <v>5200</v>
      </c>
      <c r="DA43" s="171">
        <v>12800</v>
      </c>
      <c r="DB43" s="171">
        <v>0</v>
      </c>
      <c r="DC43" s="171">
        <v>0</v>
      </c>
      <c r="DD43" s="171">
        <v>0</v>
      </c>
      <c r="DE43" s="171">
        <v>0</v>
      </c>
      <c r="DF43" s="171">
        <v>0</v>
      </c>
      <c r="DG43" s="171">
        <v>0</v>
      </c>
      <c r="DH43" s="171">
        <v>0</v>
      </c>
      <c r="DI43" s="171">
        <v>0</v>
      </c>
      <c r="DJ43" s="171">
        <v>0</v>
      </c>
      <c r="DK43" s="171">
        <v>17600</v>
      </c>
      <c r="DL43" s="139"/>
      <c r="DM43" s="171">
        <v>0</v>
      </c>
      <c r="DN43" s="171">
        <v>1373.5</v>
      </c>
      <c r="DO43" s="171">
        <v>1499.32</v>
      </c>
      <c r="DP43" s="171">
        <v>70002.67</v>
      </c>
      <c r="DQ43" s="171">
        <v>0</v>
      </c>
      <c r="DR43" s="171">
        <v>0</v>
      </c>
      <c r="DS43" s="171">
        <v>0</v>
      </c>
      <c r="DT43" s="171">
        <v>0</v>
      </c>
      <c r="DU43" s="171">
        <v>0</v>
      </c>
      <c r="DV43" s="171">
        <v>0</v>
      </c>
      <c r="DW43" s="171">
        <v>0</v>
      </c>
      <c r="DX43" s="171">
        <v>0</v>
      </c>
      <c r="DY43" s="171">
        <v>0</v>
      </c>
      <c r="DZ43" s="171">
        <v>72875.490000000005</v>
      </c>
      <c r="EA43" s="139"/>
      <c r="EB43" s="171">
        <v>263264.06</v>
      </c>
      <c r="EC43" s="171">
        <v>90475.49</v>
      </c>
      <c r="ED43" s="156"/>
      <c r="EE43" s="171">
        <v>0</v>
      </c>
      <c r="EF43" s="171">
        <v>0</v>
      </c>
      <c r="EG43" s="171">
        <v>0</v>
      </c>
      <c r="EH43" s="171">
        <v>0</v>
      </c>
      <c r="EI43" s="171">
        <v>0</v>
      </c>
      <c r="EJ43" s="171">
        <v>0</v>
      </c>
      <c r="EK43" s="171">
        <v>0</v>
      </c>
      <c r="EL43" s="171">
        <v>0</v>
      </c>
      <c r="EM43" s="171">
        <v>0</v>
      </c>
      <c r="EN43" s="171">
        <v>0</v>
      </c>
      <c r="EO43" s="171">
        <v>113200</v>
      </c>
      <c r="EP43" s="171">
        <v>0</v>
      </c>
      <c r="EQ43" s="171">
        <v>113200</v>
      </c>
      <c r="ER43" s="171">
        <v>87200</v>
      </c>
      <c r="ES43" s="171">
        <v>17600</v>
      </c>
      <c r="ET43" s="171">
        <v>218000</v>
      </c>
      <c r="EU43" s="139"/>
      <c r="EV43" s="171">
        <v>0</v>
      </c>
      <c r="EW43" s="171">
        <v>0</v>
      </c>
      <c r="EX43" s="171">
        <v>0</v>
      </c>
      <c r="EY43" s="171">
        <v>0</v>
      </c>
      <c r="EZ43" s="171">
        <v>0</v>
      </c>
      <c r="FA43" s="171">
        <v>0</v>
      </c>
      <c r="FB43" s="171">
        <v>0</v>
      </c>
      <c r="FC43" s="171">
        <v>0</v>
      </c>
      <c r="FD43" s="171">
        <v>0</v>
      </c>
      <c r="FE43" s="171">
        <v>0</v>
      </c>
      <c r="FF43" s="171">
        <v>29428.21</v>
      </c>
      <c r="FG43" s="171">
        <v>0</v>
      </c>
      <c r="FH43" s="171">
        <v>29428.21</v>
      </c>
      <c r="FI43" s="171">
        <v>61497.599999999999</v>
      </c>
      <c r="FJ43" s="171">
        <v>72875.490000000005</v>
      </c>
      <c r="FK43" s="171">
        <v>163801.29999999999</v>
      </c>
      <c r="FL43" s="139"/>
      <c r="FM43" s="171">
        <v>1044183.9</v>
      </c>
      <c r="FN43" s="171">
        <v>0</v>
      </c>
      <c r="FO43" s="171">
        <v>0</v>
      </c>
      <c r="FP43" s="171">
        <v>0</v>
      </c>
      <c r="FQ43" s="171">
        <v>0</v>
      </c>
      <c r="FR43" s="171">
        <v>0</v>
      </c>
      <c r="FS43" s="171">
        <v>0</v>
      </c>
      <c r="FT43" s="171">
        <v>0</v>
      </c>
      <c r="FU43" s="171">
        <v>0</v>
      </c>
      <c r="FV43" s="171">
        <v>0</v>
      </c>
      <c r="FW43" s="171">
        <v>142628.21</v>
      </c>
      <c r="FX43" s="171">
        <v>0</v>
      </c>
      <c r="FY43" s="171">
        <v>142628.21</v>
      </c>
      <c r="FZ43" s="171">
        <v>148697.60000000001</v>
      </c>
      <c r="GA43" s="171">
        <v>90475.49</v>
      </c>
      <c r="GB43" s="171">
        <v>381801.3</v>
      </c>
      <c r="GC43" s="157"/>
      <c r="GD43" s="132"/>
      <c r="GE43" s="237"/>
      <c r="GF43" s="238"/>
      <c r="GG43" s="239"/>
      <c r="GH43" s="161"/>
      <c r="GI43" s="132"/>
      <c r="GJ43" s="237"/>
      <c r="GK43" s="238"/>
      <c r="GL43" s="239"/>
      <c r="GM43" s="162"/>
      <c r="GO43" s="163"/>
      <c r="GP43" s="163"/>
    </row>
    <row r="44" spans="1:198" ht="18" customHeight="1" thickBot="1">
      <c r="A44" s="176" t="s">
        <v>196</v>
      </c>
      <c r="B44" s="674"/>
      <c r="C44" s="177" t="s">
        <v>197</v>
      </c>
      <c r="D44" s="113" t="s">
        <v>158</v>
      </c>
      <c r="E44" s="178">
        <v>3.2105951383570981E-2</v>
      </c>
      <c r="F44" s="140"/>
      <c r="G44" s="178">
        <v>0.34366821661870589</v>
      </c>
      <c r="H44" s="140"/>
      <c r="I44" s="178">
        <v>0.47528910035866817</v>
      </c>
      <c r="J44" s="140"/>
      <c r="K44" s="178">
        <v>0.36564564920029896</v>
      </c>
      <c r="L44" s="132"/>
      <c r="M44" s="132"/>
      <c r="N44" s="216"/>
      <c r="O44" s="216"/>
      <c r="P44" s="216"/>
      <c r="Q44" s="216"/>
      <c r="R44" s="216"/>
      <c r="S44" s="216"/>
      <c r="T44" s="216"/>
      <c r="U44" s="216"/>
      <c r="V44" s="216"/>
      <c r="W44" s="216"/>
      <c r="X44" s="216"/>
      <c r="Y44" s="216"/>
      <c r="Z44" s="216"/>
      <c r="AA44" s="216"/>
      <c r="AB44" s="216"/>
      <c r="AC44" s="216"/>
      <c r="AD44" s="216"/>
      <c r="AE44" s="216"/>
      <c r="AF44" s="216"/>
      <c r="AG44" s="216"/>
      <c r="AH44" s="216"/>
      <c r="AI44" s="216"/>
      <c r="AJ44" s="216"/>
      <c r="AK44" s="216"/>
      <c r="AL44" s="216"/>
      <c r="AM44" s="216"/>
      <c r="AN44" s="215"/>
      <c r="AO44" s="150"/>
      <c r="AP44" s="181">
        <v>2.0051740503328107E-2</v>
      </c>
      <c r="AQ44" s="181">
        <v>1.969847935006809E-2</v>
      </c>
      <c r="AR44" s="182">
        <v>0</v>
      </c>
      <c r="AS44" s="182">
        <v>0</v>
      </c>
      <c r="AT44" s="182">
        <v>0</v>
      </c>
      <c r="AU44" s="182">
        <v>0</v>
      </c>
      <c r="AV44" s="182">
        <v>0</v>
      </c>
      <c r="AW44" s="182">
        <v>0</v>
      </c>
      <c r="AX44" s="182">
        <v>0</v>
      </c>
      <c r="AY44" s="182">
        <v>0</v>
      </c>
      <c r="AZ44" s="182">
        <v>0</v>
      </c>
      <c r="BA44" s="182">
        <v>1066500.7154955692</v>
      </c>
      <c r="BB44" s="182">
        <v>34824.221762263842</v>
      </c>
      <c r="BC44" s="183">
        <v>1101324.9372578331</v>
      </c>
      <c r="BD44" s="183">
        <v>544403.88881936285</v>
      </c>
      <c r="BE44" s="183">
        <v>4714.2916251477473</v>
      </c>
      <c r="BF44" s="183">
        <v>9535.4229128201187</v>
      </c>
      <c r="BG44" s="183">
        <v>6451.2874902915228</v>
      </c>
      <c r="BH44" s="183">
        <v>0</v>
      </c>
      <c r="BI44" s="183">
        <v>0</v>
      </c>
      <c r="BJ44" s="183">
        <v>2273.5264063115615</v>
      </c>
      <c r="BK44" s="183">
        <v>0</v>
      </c>
      <c r="BL44" s="183">
        <v>0</v>
      </c>
      <c r="BM44" s="183">
        <v>5295.2754538854351</v>
      </c>
      <c r="BN44" s="183">
        <v>0</v>
      </c>
      <c r="BO44" s="183">
        <v>0</v>
      </c>
      <c r="BP44" s="183">
        <v>0</v>
      </c>
      <c r="BQ44" s="183">
        <v>28269.803888456387</v>
      </c>
      <c r="BR44" s="182">
        <v>1673998.6299656522</v>
      </c>
      <c r="BS44" s="152"/>
      <c r="BT44" s="184">
        <v>2.0719879729422571E-2</v>
      </c>
      <c r="BU44" s="184">
        <v>2.0782667451542749E-2</v>
      </c>
      <c r="BV44" s="185">
        <v>0</v>
      </c>
      <c r="BW44" s="185">
        <v>0</v>
      </c>
      <c r="BX44" s="185">
        <v>0</v>
      </c>
      <c r="BY44" s="185">
        <v>0</v>
      </c>
      <c r="BZ44" s="185">
        <v>0</v>
      </c>
      <c r="CA44" s="185">
        <v>0</v>
      </c>
      <c r="CB44" s="185">
        <v>0</v>
      </c>
      <c r="CC44" s="185">
        <v>0</v>
      </c>
      <c r="CD44" s="240">
        <v>0</v>
      </c>
      <c r="CE44" s="240">
        <v>1066500.7154955692</v>
      </c>
      <c r="CF44" s="185">
        <v>34824.221762263842</v>
      </c>
      <c r="CG44" s="185">
        <v>1101324.9372578331</v>
      </c>
      <c r="CH44" s="186">
        <v>544403.88881936285</v>
      </c>
      <c r="CI44" s="186">
        <v>4714.2916251477473</v>
      </c>
      <c r="CJ44" s="186">
        <v>9535.4229128201187</v>
      </c>
      <c r="CK44" s="186">
        <v>6451.2874902915228</v>
      </c>
      <c r="CL44" s="186">
        <v>0</v>
      </c>
      <c r="CM44" s="186">
        <v>0</v>
      </c>
      <c r="CN44" s="186">
        <v>2273.5264063115615</v>
      </c>
      <c r="CO44" s="186">
        <v>0</v>
      </c>
      <c r="CP44" s="186">
        <v>0</v>
      </c>
      <c r="CQ44" s="186">
        <v>5295.2754538854351</v>
      </c>
      <c r="CR44" s="186">
        <v>0</v>
      </c>
      <c r="CS44" s="186">
        <v>0</v>
      </c>
      <c r="CT44" s="186">
        <v>0</v>
      </c>
      <c r="CU44" s="186">
        <v>28269.803888456387</v>
      </c>
      <c r="CV44" s="185">
        <v>1673998.6299656522</v>
      </c>
      <c r="CW44" s="154"/>
      <c r="CX44" s="187">
        <v>0</v>
      </c>
      <c r="CY44" s="187">
        <v>-400</v>
      </c>
      <c r="CZ44" s="187">
        <v>5200</v>
      </c>
      <c r="DA44" s="187">
        <v>12800</v>
      </c>
      <c r="DB44" s="187">
        <v>0</v>
      </c>
      <c r="DC44" s="187">
        <v>0</v>
      </c>
      <c r="DD44" s="187">
        <v>0</v>
      </c>
      <c r="DE44" s="187">
        <v>0</v>
      </c>
      <c r="DF44" s="187">
        <v>0</v>
      </c>
      <c r="DG44" s="187">
        <v>0</v>
      </c>
      <c r="DH44" s="187">
        <v>0</v>
      </c>
      <c r="DI44" s="187">
        <v>0</v>
      </c>
      <c r="DJ44" s="187">
        <v>0</v>
      </c>
      <c r="DK44" s="187">
        <v>17600</v>
      </c>
      <c r="DL44" s="139"/>
      <c r="DM44" s="187">
        <v>0</v>
      </c>
      <c r="DN44" s="187">
        <v>1373.5</v>
      </c>
      <c r="DO44" s="187">
        <v>1499.32</v>
      </c>
      <c r="DP44" s="187">
        <v>70002.67</v>
      </c>
      <c r="DQ44" s="187">
        <v>0</v>
      </c>
      <c r="DR44" s="187">
        <v>0</v>
      </c>
      <c r="DS44" s="187">
        <v>0</v>
      </c>
      <c r="DT44" s="187">
        <v>0</v>
      </c>
      <c r="DU44" s="187">
        <v>0</v>
      </c>
      <c r="DV44" s="187">
        <v>0</v>
      </c>
      <c r="DW44" s="187">
        <v>0</v>
      </c>
      <c r="DX44" s="187">
        <v>0</v>
      </c>
      <c r="DY44" s="187">
        <v>0</v>
      </c>
      <c r="DZ44" s="187">
        <v>72875.490000000005</v>
      </c>
      <c r="EA44" s="139"/>
      <c r="EB44" s="187">
        <v>263264.06</v>
      </c>
      <c r="EC44" s="187">
        <v>90475.49</v>
      </c>
      <c r="ED44" s="156"/>
      <c r="EE44" s="188">
        <v>0</v>
      </c>
      <c r="EF44" s="188">
        <v>0</v>
      </c>
      <c r="EG44" s="188">
        <v>0</v>
      </c>
      <c r="EH44" s="188">
        <v>0</v>
      </c>
      <c r="EI44" s="188">
        <v>0</v>
      </c>
      <c r="EJ44" s="188">
        <v>0</v>
      </c>
      <c r="EK44" s="188">
        <v>0</v>
      </c>
      <c r="EL44" s="188">
        <v>0</v>
      </c>
      <c r="EM44" s="188">
        <v>0</v>
      </c>
      <c r="EN44" s="188">
        <v>0</v>
      </c>
      <c r="EO44" s="188">
        <v>113200</v>
      </c>
      <c r="EP44" s="188">
        <v>0</v>
      </c>
      <c r="EQ44" s="188">
        <v>113200</v>
      </c>
      <c r="ER44" s="188">
        <v>87200</v>
      </c>
      <c r="ES44" s="188">
        <v>17600</v>
      </c>
      <c r="ET44" s="188">
        <v>218000</v>
      </c>
      <c r="EU44" s="139"/>
      <c r="EV44" s="189">
        <v>0</v>
      </c>
      <c r="EW44" s="189">
        <v>0</v>
      </c>
      <c r="EX44" s="189">
        <v>0</v>
      </c>
      <c r="EY44" s="189">
        <v>0</v>
      </c>
      <c r="EZ44" s="189">
        <v>0</v>
      </c>
      <c r="FA44" s="189">
        <v>0</v>
      </c>
      <c r="FB44" s="189">
        <v>0</v>
      </c>
      <c r="FC44" s="189">
        <v>0</v>
      </c>
      <c r="FD44" s="189">
        <v>0</v>
      </c>
      <c r="FE44" s="189">
        <v>0</v>
      </c>
      <c r="FF44" s="189">
        <v>29428.21</v>
      </c>
      <c r="FG44" s="189">
        <v>0</v>
      </c>
      <c r="FH44" s="189">
        <v>29428.21</v>
      </c>
      <c r="FI44" s="189">
        <v>61497.599999999999</v>
      </c>
      <c r="FJ44" s="189">
        <v>72875.490000000005</v>
      </c>
      <c r="FK44" s="189">
        <v>163801.29999999999</v>
      </c>
      <c r="FL44" s="139"/>
      <c r="FM44" s="189">
        <v>1044183.9</v>
      </c>
      <c r="FN44" s="189">
        <v>0</v>
      </c>
      <c r="FO44" s="189">
        <v>0</v>
      </c>
      <c r="FP44" s="189">
        <v>0</v>
      </c>
      <c r="FQ44" s="189">
        <v>0</v>
      </c>
      <c r="FR44" s="189">
        <v>0</v>
      </c>
      <c r="FS44" s="189">
        <v>0</v>
      </c>
      <c r="FT44" s="189">
        <v>0</v>
      </c>
      <c r="FU44" s="189">
        <v>0</v>
      </c>
      <c r="FV44" s="189">
        <v>0</v>
      </c>
      <c r="FW44" s="189">
        <v>142628.21</v>
      </c>
      <c r="FX44" s="189">
        <v>0</v>
      </c>
      <c r="FY44" s="189">
        <v>142628.21</v>
      </c>
      <c r="FZ44" s="189">
        <v>148697.60000000001</v>
      </c>
      <c r="GA44" s="189">
        <v>90475.49</v>
      </c>
      <c r="GB44" s="189">
        <v>381801.3</v>
      </c>
      <c r="GC44" s="157"/>
      <c r="GD44" s="132"/>
      <c r="GH44" s="161"/>
      <c r="GI44" s="132"/>
      <c r="GM44" s="162"/>
      <c r="GO44" s="163"/>
      <c r="GP44" s="163"/>
    </row>
    <row r="45" spans="1:198" ht="4.5" customHeight="1" thickBot="1">
      <c r="A45" s="144"/>
      <c r="D45" s="113" t="s">
        <v>158</v>
      </c>
      <c r="E45" s="190"/>
      <c r="F45" s="140"/>
      <c r="G45" s="190"/>
      <c r="H45" s="140"/>
      <c r="I45" s="190"/>
      <c r="J45" s="140"/>
      <c r="K45" s="190"/>
      <c r="L45" s="132"/>
      <c r="M45" s="191"/>
      <c r="N45" s="126"/>
      <c r="O45" s="126"/>
      <c r="P45" s="126"/>
      <c r="Q45" s="126"/>
      <c r="R45" s="126"/>
      <c r="S45" s="126"/>
      <c r="T45" s="126"/>
      <c r="U45" s="126"/>
      <c r="V45" s="126"/>
      <c r="W45" s="126"/>
      <c r="X45" s="126"/>
      <c r="Y45" s="126"/>
      <c r="Z45" s="217"/>
      <c r="AA45" s="217"/>
      <c r="AB45" s="217"/>
      <c r="AC45" s="217"/>
      <c r="AD45" s="217"/>
      <c r="AE45" s="217"/>
      <c r="AF45" s="217"/>
      <c r="AG45" s="217"/>
      <c r="AH45" s="217"/>
      <c r="AI45" s="217"/>
      <c r="AJ45" s="217"/>
      <c r="AK45" s="217"/>
      <c r="AL45" s="217"/>
      <c r="AM45" s="218"/>
      <c r="AN45" s="218"/>
      <c r="AO45" s="150"/>
      <c r="AP45" s="193"/>
      <c r="AQ45" s="193"/>
      <c r="AR45" s="126"/>
      <c r="AS45" s="126"/>
      <c r="AT45" s="126"/>
      <c r="AU45" s="126"/>
      <c r="AV45" s="126"/>
      <c r="AW45" s="126"/>
      <c r="AX45" s="126"/>
      <c r="AY45" s="126"/>
      <c r="AZ45" s="126"/>
      <c r="BA45" s="126"/>
      <c r="BB45" s="126"/>
      <c r="BC45" s="126"/>
      <c r="BD45" s="126"/>
      <c r="BE45" s="126"/>
      <c r="BF45" s="126"/>
      <c r="BG45" s="126"/>
      <c r="BH45" s="126"/>
      <c r="BI45" s="126"/>
      <c r="BJ45" s="126"/>
      <c r="BK45" s="126"/>
      <c r="BL45" s="126"/>
      <c r="BM45" s="126"/>
      <c r="BN45" s="126"/>
      <c r="BO45" s="126"/>
      <c r="BP45" s="126"/>
      <c r="BQ45" s="126"/>
      <c r="BR45" s="126"/>
      <c r="BS45" s="152"/>
      <c r="BT45" s="193"/>
      <c r="BU45" s="193"/>
      <c r="BV45" s="126"/>
      <c r="BW45" s="126"/>
      <c r="BX45" s="126"/>
      <c r="BY45" s="126"/>
      <c r="BZ45" s="126"/>
      <c r="CA45" s="126"/>
      <c r="CB45" s="126"/>
      <c r="CC45" s="126"/>
      <c r="CD45" s="126"/>
      <c r="CE45" s="126"/>
      <c r="CF45" s="126"/>
      <c r="CG45" s="126"/>
      <c r="CH45" s="126"/>
      <c r="CI45" s="126"/>
      <c r="CJ45" s="126"/>
      <c r="CK45" s="126"/>
      <c r="CL45" s="126"/>
      <c r="CM45" s="126"/>
      <c r="CN45" s="126"/>
      <c r="CO45" s="126"/>
      <c r="CP45" s="126"/>
      <c r="CQ45" s="126"/>
      <c r="CR45" s="126"/>
      <c r="CS45" s="126"/>
      <c r="CT45" s="126"/>
      <c r="CU45" s="126"/>
      <c r="CV45" s="126"/>
      <c r="CW45" s="154"/>
      <c r="CX45" s="194"/>
      <c r="CY45" s="194"/>
      <c r="CZ45" s="194"/>
      <c r="DA45" s="194"/>
      <c r="DB45" s="194"/>
      <c r="DC45" s="194"/>
      <c r="DD45" s="194"/>
      <c r="DE45" s="194"/>
      <c r="DF45" s="194"/>
      <c r="DG45" s="194"/>
      <c r="DH45" s="194"/>
      <c r="DI45" s="194"/>
      <c r="DJ45" s="194"/>
      <c r="DK45" s="194"/>
      <c r="DL45" s="139"/>
      <c r="DM45" s="194"/>
      <c r="DN45" s="195"/>
      <c r="DO45" s="195"/>
      <c r="DP45" s="195"/>
      <c r="DQ45" s="195"/>
      <c r="DR45" s="195"/>
      <c r="DS45" s="195"/>
      <c r="DT45" s="195"/>
      <c r="DU45" s="195"/>
      <c r="DV45" s="195"/>
      <c r="DW45" s="195"/>
      <c r="DX45" s="195"/>
      <c r="DY45" s="195"/>
      <c r="DZ45" s="194"/>
      <c r="EA45" s="139"/>
      <c r="EB45" s="194"/>
      <c r="EC45" s="194"/>
      <c r="ED45" s="156"/>
      <c r="EE45" s="194"/>
      <c r="EF45" s="194"/>
      <c r="EG45" s="194"/>
      <c r="EH45" s="194"/>
      <c r="EI45" s="194"/>
      <c r="EJ45" s="194"/>
      <c r="EK45" s="194"/>
      <c r="EL45" s="194"/>
      <c r="EM45" s="194"/>
      <c r="EN45" s="194"/>
      <c r="EO45" s="194"/>
      <c r="EP45" s="194"/>
      <c r="EQ45" s="194"/>
      <c r="ER45" s="194"/>
      <c r="ES45" s="194"/>
      <c r="ET45" s="194"/>
      <c r="EU45" s="139"/>
      <c r="EV45" s="194"/>
      <c r="EW45" s="194"/>
      <c r="EX45" s="194"/>
      <c r="EY45" s="194"/>
      <c r="EZ45" s="194"/>
      <c r="FA45" s="194"/>
      <c r="FB45" s="194"/>
      <c r="FC45" s="194"/>
      <c r="FD45" s="194"/>
      <c r="FE45" s="194"/>
      <c r="FF45" s="194"/>
      <c r="FG45" s="194"/>
      <c r="FH45" s="194"/>
      <c r="FI45" s="194"/>
      <c r="FJ45" s="194"/>
      <c r="FK45" s="194"/>
      <c r="FL45" s="139"/>
      <c r="FM45" s="194"/>
      <c r="FN45" s="194"/>
      <c r="FO45" s="194"/>
      <c r="FP45" s="194"/>
      <c r="FQ45" s="194"/>
      <c r="FR45" s="194"/>
      <c r="FS45" s="194"/>
      <c r="FT45" s="194"/>
      <c r="FU45" s="194"/>
      <c r="FV45" s="194"/>
      <c r="FW45" s="194"/>
      <c r="FX45" s="194"/>
      <c r="FY45" s="194"/>
      <c r="FZ45" s="194"/>
      <c r="GA45" s="194"/>
      <c r="GB45" s="194"/>
      <c r="GC45" s="157"/>
      <c r="GD45" s="132"/>
      <c r="GE45" s="196"/>
      <c r="GF45" s="196"/>
      <c r="GG45" s="196"/>
      <c r="GH45" s="161"/>
      <c r="GI45" s="132"/>
      <c r="GJ45" s="196"/>
      <c r="GK45" s="196"/>
      <c r="GL45" s="196"/>
      <c r="GM45" s="162"/>
      <c r="GO45" s="163"/>
      <c r="GP45" s="163"/>
    </row>
    <row r="46" spans="1:198" ht="18" customHeight="1" outlineLevel="1" collapsed="1">
      <c r="A46" s="144"/>
      <c r="B46" s="672" t="s">
        <v>198</v>
      </c>
      <c r="C46" s="145" t="s">
        <v>44</v>
      </c>
      <c r="D46" s="113" t="s">
        <v>158</v>
      </c>
      <c r="E46" s="146"/>
      <c r="F46" s="140"/>
      <c r="G46" s="146"/>
      <c r="H46" s="140"/>
      <c r="I46" s="146"/>
      <c r="J46" s="140"/>
      <c r="K46" s="146"/>
      <c r="L46" s="132"/>
      <c r="M46" s="197"/>
      <c r="N46" s="149">
        <v>0</v>
      </c>
      <c r="O46" s="149">
        <v>0</v>
      </c>
      <c r="P46" s="149">
        <v>0</v>
      </c>
      <c r="Q46" s="149">
        <v>0</v>
      </c>
      <c r="R46" s="149">
        <v>0</v>
      </c>
      <c r="S46" s="149">
        <v>0</v>
      </c>
      <c r="T46" s="199">
        <v>0</v>
      </c>
      <c r="U46" s="199">
        <v>0</v>
      </c>
      <c r="V46" s="199">
        <v>0</v>
      </c>
      <c r="W46" s="199">
        <v>0</v>
      </c>
      <c r="X46" s="199">
        <v>0</v>
      </c>
      <c r="Y46" s="199">
        <v>0</v>
      </c>
      <c r="Z46" s="199">
        <v>0</v>
      </c>
      <c r="AA46" s="199">
        <v>0</v>
      </c>
      <c r="AB46" s="199">
        <v>0</v>
      </c>
      <c r="AC46" s="199">
        <v>0</v>
      </c>
      <c r="AD46" s="199">
        <v>0</v>
      </c>
      <c r="AE46" s="199">
        <v>0</v>
      </c>
      <c r="AF46" s="199">
        <v>0</v>
      </c>
      <c r="AG46" s="199">
        <v>0</v>
      </c>
      <c r="AH46" s="199">
        <v>0</v>
      </c>
      <c r="AI46" s="199">
        <v>0</v>
      </c>
      <c r="AJ46" s="199">
        <v>0</v>
      </c>
      <c r="AK46" s="199">
        <v>0</v>
      </c>
      <c r="AL46" s="149">
        <v>0</v>
      </c>
      <c r="AM46" s="198">
        <v>0</v>
      </c>
      <c r="AN46" s="149">
        <v>0</v>
      </c>
      <c r="AO46" s="150"/>
      <c r="AP46" s="146">
        <v>0</v>
      </c>
      <c r="AQ46" s="146">
        <v>0</v>
      </c>
      <c r="AR46" s="149">
        <v>0</v>
      </c>
      <c r="AS46" s="149">
        <v>0</v>
      </c>
      <c r="AT46" s="149">
        <v>0</v>
      </c>
      <c r="AU46" s="149">
        <v>0</v>
      </c>
      <c r="AV46" s="149">
        <v>0</v>
      </c>
      <c r="AW46" s="149">
        <v>0</v>
      </c>
      <c r="AX46" s="149">
        <v>0</v>
      </c>
      <c r="AY46" s="149">
        <v>0</v>
      </c>
      <c r="AZ46" s="149">
        <v>0</v>
      </c>
      <c r="BA46" s="149">
        <v>0</v>
      </c>
      <c r="BB46" s="149">
        <v>0</v>
      </c>
      <c r="BC46" s="149">
        <v>0</v>
      </c>
      <c r="BD46" s="198">
        <v>0</v>
      </c>
      <c r="BE46" s="198">
        <v>0</v>
      </c>
      <c r="BF46" s="198">
        <v>0</v>
      </c>
      <c r="BG46" s="198">
        <v>0</v>
      </c>
      <c r="BH46" s="198">
        <v>0</v>
      </c>
      <c r="BI46" s="198">
        <v>0</v>
      </c>
      <c r="BJ46" s="198">
        <v>0</v>
      </c>
      <c r="BK46" s="198">
        <v>0</v>
      </c>
      <c r="BL46" s="198">
        <v>0</v>
      </c>
      <c r="BM46" s="198">
        <v>0</v>
      </c>
      <c r="BN46" s="198">
        <v>0</v>
      </c>
      <c r="BO46" s="198">
        <v>0</v>
      </c>
      <c r="BP46" s="198">
        <v>0</v>
      </c>
      <c r="BQ46" s="199">
        <v>0</v>
      </c>
      <c r="BR46" s="149">
        <v>0</v>
      </c>
      <c r="BS46" s="152"/>
      <c r="BT46" s="146">
        <v>0</v>
      </c>
      <c r="BU46" s="146">
        <v>0</v>
      </c>
      <c r="BV46" s="149">
        <v>0</v>
      </c>
      <c r="BW46" s="149">
        <v>0</v>
      </c>
      <c r="BX46" s="149">
        <v>0</v>
      </c>
      <c r="BY46" s="149">
        <v>0</v>
      </c>
      <c r="BZ46" s="149">
        <v>0</v>
      </c>
      <c r="CA46" s="149">
        <v>0</v>
      </c>
      <c r="CB46" s="149">
        <v>0</v>
      </c>
      <c r="CC46" s="149">
        <v>0</v>
      </c>
      <c r="CD46" s="149">
        <v>0</v>
      </c>
      <c r="CE46" s="149">
        <v>0</v>
      </c>
      <c r="CF46" s="149">
        <v>0</v>
      </c>
      <c r="CG46" s="149">
        <v>0</v>
      </c>
      <c r="CH46" s="241">
        <v>0</v>
      </c>
      <c r="CI46" s="241">
        <v>0</v>
      </c>
      <c r="CJ46" s="241">
        <v>0</v>
      </c>
      <c r="CK46" s="241">
        <v>0</v>
      </c>
      <c r="CL46" s="241">
        <v>0</v>
      </c>
      <c r="CM46" s="241">
        <v>0</v>
      </c>
      <c r="CN46" s="241">
        <v>0</v>
      </c>
      <c r="CO46" s="241">
        <v>0</v>
      </c>
      <c r="CP46" s="241">
        <v>0</v>
      </c>
      <c r="CQ46" s="241">
        <v>0</v>
      </c>
      <c r="CR46" s="241">
        <v>0</v>
      </c>
      <c r="CS46" s="242">
        <v>0</v>
      </c>
      <c r="CT46" s="242">
        <v>0</v>
      </c>
      <c r="CU46" s="149">
        <v>0</v>
      </c>
      <c r="CV46" s="149">
        <v>0</v>
      </c>
      <c r="CW46" s="154"/>
      <c r="CX46" s="155">
        <v>0</v>
      </c>
      <c r="CY46" s="155">
        <v>0</v>
      </c>
      <c r="CZ46" s="155">
        <v>0</v>
      </c>
      <c r="DA46" s="155">
        <v>0</v>
      </c>
      <c r="DB46" s="155">
        <v>0</v>
      </c>
      <c r="DC46" s="155">
        <v>0</v>
      </c>
      <c r="DD46" s="155">
        <v>0</v>
      </c>
      <c r="DE46" s="155">
        <v>0</v>
      </c>
      <c r="DF46" s="155">
        <v>0</v>
      </c>
      <c r="DG46" s="155">
        <v>0</v>
      </c>
      <c r="DH46" s="155">
        <v>0</v>
      </c>
      <c r="DI46" s="155">
        <v>0</v>
      </c>
      <c r="DJ46" s="155">
        <v>0</v>
      </c>
      <c r="DK46" s="155">
        <v>0</v>
      </c>
      <c r="DL46" s="139"/>
      <c r="DM46" s="155">
        <v>0</v>
      </c>
      <c r="DN46" s="155">
        <v>0</v>
      </c>
      <c r="DO46" s="155">
        <v>0</v>
      </c>
      <c r="DP46" s="155">
        <v>0</v>
      </c>
      <c r="DQ46" s="155">
        <v>0</v>
      </c>
      <c r="DR46" s="155">
        <v>0</v>
      </c>
      <c r="DS46" s="155">
        <v>0</v>
      </c>
      <c r="DT46" s="155">
        <v>0</v>
      </c>
      <c r="DU46" s="155">
        <v>0</v>
      </c>
      <c r="DV46" s="155">
        <v>0</v>
      </c>
      <c r="DW46" s="155">
        <v>0</v>
      </c>
      <c r="DX46" s="155">
        <v>0</v>
      </c>
      <c r="DY46" s="155">
        <v>0</v>
      </c>
      <c r="DZ46" s="155">
        <v>0</v>
      </c>
      <c r="EA46" s="139"/>
      <c r="EB46" s="155">
        <v>0</v>
      </c>
      <c r="EC46" s="155">
        <v>0</v>
      </c>
      <c r="ED46" s="156"/>
      <c r="EE46" s="155">
        <v>0</v>
      </c>
      <c r="EF46" s="155">
        <v>0</v>
      </c>
      <c r="EG46" s="155">
        <v>0</v>
      </c>
      <c r="EH46" s="155">
        <v>0</v>
      </c>
      <c r="EI46" s="155">
        <v>0</v>
      </c>
      <c r="EJ46" s="155">
        <v>0</v>
      </c>
      <c r="EK46" s="155">
        <v>0</v>
      </c>
      <c r="EL46" s="155">
        <v>0</v>
      </c>
      <c r="EM46" s="155">
        <v>0</v>
      </c>
      <c r="EN46" s="155">
        <v>0</v>
      </c>
      <c r="EO46" s="155">
        <v>0</v>
      </c>
      <c r="EP46" s="155">
        <v>0</v>
      </c>
      <c r="EQ46" s="155">
        <v>0</v>
      </c>
      <c r="ER46" s="155">
        <v>0</v>
      </c>
      <c r="ES46" s="155">
        <v>0</v>
      </c>
      <c r="ET46" s="155">
        <v>0</v>
      </c>
      <c r="EU46" s="139"/>
      <c r="EV46" s="155">
        <v>0</v>
      </c>
      <c r="EW46" s="155">
        <v>0</v>
      </c>
      <c r="EX46" s="155">
        <v>0</v>
      </c>
      <c r="EY46" s="155">
        <v>0</v>
      </c>
      <c r="EZ46" s="155">
        <v>0</v>
      </c>
      <c r="FA46" s="155">
        <v>0</v>
      </c>
      <c r="FB46" s="155">
        <v>0</v>
      </c>
      <c r="FC46" s="155">
        <v>0</v>
      </c>
      <c r="FD46" s="155">
        <v>0</v>
      </c>
      <c r="FE46" s="155">
        <v>0</v>
      </c>
      <c r="FF46" s="155">
        <v>0</v>
      </c>
      <c r="FG46" s="155">
        <v>0</v>
      </c>
      <c r="FH46" s="155">
        <v>0</v>
      </c>
      <c r="FI46" s="155">
        <v>0</v>
      </c>
      <c r="FJ46" s="155">
        <v>0</v>
      </c>
      <c r="FK46" s="155">
        <v>0</v>
      </c>
      <c r="FL46" s="139"/>
      <c r="FM46" s="155">
        <v>0</v>
      </c>
      <c r="FN46" s="155">
        <v>0</v>
      </c>
      <c r="FO46" s="155">
        <v>0</v>
      </c>
      <c r="FP46" s="155">
        <v>0</v>
      </c>
      <c r="FQ46" s="155">
        <v>0</v>
      </c>
      <c r="FR46" s="155">
        <v>0</v>
      </c>
      <c r="FS46" s="155">
        <v>0</v>
      </c>
      <c r="FT46" s="155">
        <v>0</v>
      </c>
      <c r="FU46" s="155">
        <v>0</v>
      </c>
      <c r="FV46" s="155">
        <v>0</v>
      </c>
      <c r="FW46" s="155">
        <v>0</v>
      </c>
      <c r="FX46" s="155">
        <v>0</v>
      </c>
      <c r="FY46" s="155">
        <v>0</v>
      </c>
      <c r="FZ46" s="155">
        <v>0</v>
      </c>
      <c r="GA46" s="155">
        <v>0</v>
      </c>
      <c r="GB46" s="155">
        <v>0</v>
      </c>
      <c r="GC46" s="157"/>
      <c r="GD46" s="132"/>
      <c r="GE46" s="158"/>
      <c r="GF46" s="159"/>
      <c r="GG46" s="160"/>
      <c r="GH46" s="161"/>
      <c r="GI46" s="132"/>
      <c r="GJ46" s="158"/>
      <c r="GK46" s="159"/>
      <c r="GL46" s="160"/>
      <c r="GM46" s="162"/>
      <c r="GO46" s="163"/>
      <c r="GP46" s="163"/>
    </row>
    <row r="47" spans="1:198" ht="18" customHeight="1" outlineLevel="1">
      <c r="A47" s="144"/>
      <c r="B47" s="673"/>
      <c r="C47" s="203" t="s">
        <v>45</v>
      </c>
      <c r="D47" s="113" t="s">
        <v>158</v>
      </c>
      <c r="E47" s="225"/>
      <c r="F47" s="140"/>
      <c r="G47" s="225"/>
      <c r="H47" s="140"/>
      <c r="I47" s="225"/>
      <c r="J47" s="140"/>
      <c r="K47" s="225"/>
      <c r="L47" s="132"/>
      <c r="M47" s="204"/>
      <c r="N47" s="167">
        <v>0</v>
      </c>
      <c r="O47" s="167">
        <v>0</v>
      </c>
      <c r="P47" s="167">
        <v>0</v>
      </c>
      <c r="Q47" s="167">
        <v>0</v>
      </c>
      <c r="R47" s="167">
        <v>0</v>
      </c>
      <c r="S47" s="167">
        <v>0</v>
      </c>
      <c r="T47" s="206">
        <v>0</v>
      </c>
      <c r="U47" s="206">
        <v>0</v>
      </c>
      <c r="V47" s="206">
        <v>0</v>
      </c>
      <c r="W47" s="206">
        <v>0</v>
      </c>
      <c r="X47" s="206">
        <v>0</v>
      </c>
      <c r="Y47" s="206">
        <v>0</v>
      </c>
      <c r="Z47" s="206">
        <v>0</v>
      </c>
      <c r="AA47" s="206">
        <v>0</v>
      </c>
      <c r="AB47" s="206">
        <v>0</v>
      </c>
      <c r="AC47" s="206">
        <v>0</v>
      </c>
      <c r="AD47" s="206">
        <v>0</v>
      </c>
      <c r="AE47" s="206">
        <v>0</v>
      </c>
      <c r="AF47" s="206">
        <v>0</v>
      </c>
      <c r="AG47" s="206">
        <v>0</v>
      </c>
      <c r="AH47" s="206">
        <v>0</v>
      </c>
      <c r="AI47" s="206">
        <v>0</v>
      </c>
      <c r="AJ47" s="206">
        <v>0</v>
      </c>
      <c r="AK47" s="206">
        <v>0</v>
      </c>
      <c r="AL47" s="167">
        <v>0</v>
      </c>
      <c r="AM47" s="205">
        <v>0</v>
      </c>
      <c r="AN47" s="167">
        <v>0</v>
      </c>
      <c r="AO47" s="150"/>
      <c r="AP47" s="225">
        <v>0</v>
      </c>
      <c r="AQ47" s="225">
        <v>0</v>
      </c>
      <c r="AR47" s="167">
        <v>0</v>
      </c>
      <c r="AS47" s="167">
        <v>0</v>
      </c>
      <c r="AT47" s="167">
        <v>0</v>
      </c>
      <c r="AU47" s="167">
        <v>0</v>
      </c>
      <c r="AV47" s="167">
        <v>0</v>
      </c>
      <c r="AW47" s="167">
        <v>0</v>
      </c>
      <c r="AX47" s="167">
        <v>0</v>
      </c>
      <c r="AY47" s="167">
        <v>0</v>
      </c>
      <c r="AZ47" s="167">
        <v>0</v>
      </c>
      <c r="BA47" s="167">
        <v>0</v>
      </c>
      <c r="BB47" s="167">
        <v>0</v>
      </c>
      <c r="BC47" s="167">
        <v>0</v>
      </c>
      <c r="BD47" s="213">
        <v>0</v>
      </c>
      <c r="BE47" s="213">
        <v>0</v>
      </c>
      <c r="BF47" s="213">
        <v>0</v>
      </c>
      <c r="BG47" s="213">
        <v>0</v>
      </c>
      <c r="BH47" s="213">
        <v>0</v>
      </c>
      <c r="BI47" s="213">
        <v>0</v>
      </c>
      <c r="BJ47" s="213">
        <v>0</v>
      </c>
      <c r="BK47" s="213">
        <v>0</v>
      </c>
      <c r="BL47" s="213">
        <v>0</v>
      </c>
      <c r="BM47" s="213">
        <v>0</v>
      </c>
      <c r="BN47" s="213">
        <v>0</v>
      </c>
      <c r="BO47" s="214">
        <v>0</v>
      </c>
      <c r="BP47" s="214">
        <v>0</v>
      </c>
      <c r="BQ47" s="167">
        <v>0</v>
      </c>
      <c r="BR47" s="167">
        <v>0</v>
      </c>
      <c r="BS47" s="152"/>
      <c r="BT47" s="225">
        <v>0</v>
      </c>
      <c r="BU47" s="225">
        <v>0</v>
      </c>
      <c r="BV47" s="167">
        <v>0</v>
      </c>
      <c r="BW47" s="167">
        <v>0</v>
      </c>
      <c r="BX47" s="167">
        <v>0</v>
      </c>
      <c r="BY47" s="167">
        <v>0</v>
      </c>
      <c r="BZ47" s="167">
        <v>0</v>
      </c>
      <c r="CA47" s="167">
        <v>0</v>
      </c>
      <c r="CB47" s="167">
        <v>0</v>
      </c>
      <c r="CC47" s="167">
        <v>0</v>
      </c>
      <c r="CD47" s="167">
        <v>0</v>
      </c>
      <c r="CE47" s="167">
        <v>0</v>
      </c>
      <c r="CF47" s="167">
        <v>0</v>
      </c>
      <c r="CG47" s="167">
        <v>0</v>
      </c>
      <c r="CH47" s="213">
        <v>0</v>
      </c>
      <c r="CI47" s="213">
        <v>0</v>
      </c>
      <c r="CJ47" s="213">
        <v>0</v>
      </c>
      <c r="CK47" s="213">
        <v>0</v>
      </c>
      <c r="CL47" s="213">
        <v>0</v>
      </c>
      <c r="CM47" s="213">
        <v>0</v>
      </c>
      <c r="CN47" s="213">
        <v>0</v>
      </c>
      <c r="CO47" s="213">
        <v>0</v>
      </c>
      <c r="CP47" s="213">
        <v>0</v>
      </c>
      <c r="CQ47" s="213">
        <v>0</v>
      </c>
      <c r="CR47" s="213">
        <v>0</v>
      </c>
      <c r="CS47" s="213">
        <v>0</v>
      </c>
      <c r="CT47" s="213">
        <v>0</v>
      </c>
      <c r="CU47" s="167">
        <v>0</v>
      </c>
      <c r="CV47" s="167">
        <v>0</v>
      </c>
      <c r="CW47" s="154"/>
      <c r="CX47" s="230">
        <v>0</v>
      </c>
      <c r="CY47" s="230">
        <v>0</v>
      </c>
      <c r="CZ47" s="230">
        <v>0</v>
      </c>
      <c r="DA47" s="230">
        <v>0</v>
      </c>
      <c r="DB47" s="230">
        <v>0</v>
      </c>
      <c r="DC47" s="230">
        <v>0</v>
      </c>
      <c r="DD47" s="230">
        <v>0</v>
      </c>
      <c r="DE47" s="230">
        <v>0</v>
      </c>
      <c r="DF47" s="230">
        <v>0</v>
      </c>
      <c r="DG47" s="230">
        <v>0</v>
      </c>
      <c r="DH47" s="230">
        <v>0</v>
      </c>
      <c r="DI47" s="230">
        <v>0</v>
      </c>
      <c r="DJ47" s="230">
        <v>0</v>
      </c>
      <c r="DK47" s="230">
        <v>0</v>
      </c>
      <c r="DL47" s="139"/>
      <c r="DM47" s="230">
        <v>0</v>
      </c>
      <c r="DN47" s="230">
        <v>0</v>
      </c>
      <c r="DO47" s="230">
        <v>0</v>
      </c>
      <c r="DP47" s="230">
        <v>0</v>
      </c>
      <c r="DQ47" s="230">
        <v>0</v>
      </c>
      <c r="DR47" s="230">
        <v>0</v>
      </c>
      <c r="DS47" s="230">
        <v>0</v>
      </c>
      <c r="DT47" s="230">
        <v>0</v>
      </c>
      <c r="DU47" s="230">
        <v>0</v>
      </c>
      <c r="DV47" s="230">
        <v>0</v>
      </c>
      <c r="DW47" s="230">
        <v>0</v>
      </c>
      <c r="DX47" s="230">
        <v>0</v>
      </c>
      <c r="DY47" s="230">
        <v>0</v>
      </c>
      <c r="DZ47" s="230">
        <v>0</v>
      </c>
      <c r="EA47" s="139"/>
      <c r="EB47" s="230">
        <v>0</v>
      </c>
      <c r="EC47" s="230">
        <v>0</v>
      </c>
      <c r="ED47" s="156"/>
      <c r="EE47" s="230">
        <v>0</v>
      </c>
      <c r="EF47" s="230">
        <v>0</v>
      </c>
      <c r="EG47" s="230">
        <v>0</v>
      </c>
      <c r="EH47" s="230">
        <v>0</v>
      </c>
      <c r="EI47" s="230">
        <v>0</v>
      </c>
      <c r="EJ47" s="230">
        <v>0</v>
      </c>
      <c r="EK47" s="230">
        <v>0</v>
      </c>
      <c r="EL47" s="230">
        <v>0</v>
      </c>
      <c r="EM47" s="230">
        <v>0</v>
      </c>
      <c r="EN47" s="230">
        <v>0</v>
      </c>
      <c r="EO47" s="230">
        <v>0</v>
      </c>
      <c r="EP47" s="230">
        <v>0</v>
      </c>
      <c r="EQ47" s="230">
        <v>0</v>
      </c>
      <c r="ER47" s="230">
        <v>0</v>
      </c>
      <c r="ES47" s="230">
        <v>0</v>
      </c>
      <c r="ET47" s="230">
        <v>0</v>
      </c>
      <c r="EU47" s="139"/>
      <c r="EV47" s="230">
        <v>0</v>
      </c>
      <c r="EW47" s="230">
        <v>0</v>
      </c>
      <c r="EX47" s="230">
        <v>0</v>
      </c>
      <c r="EY47" s="230">
        <v>0</v>
      </c>
      <c r="EZ47" s="230">
        <v>0</v>
      </c>
      <c r="FA47" s="230">
        <v>0</v>
      </c>
      <c r="FB47" s="230">
        <v>0</v>
      </c>
      <c r="FC47" s="230">
        <v>0</v>
      </c>
      <c r="FD47" s="230">
        <v>0</v>
      </c>
      <c r="FE47" s="230">
        <v>0</v>
      </c>
      <c r="FF47" s="230">
        <v>0</v>
      </c>
      <c r="FG47" s="230">
        <v>0</v>
      </c>
      <c r="FH47" s="230">
        <v>0</v>
      </c>
      <c r="FI47" s="230">
        <v>0</v>
      </c>
      <c r="FJ47" s="230">
        <v>0</v>
      </c>
      <c r="FK47" s="230">
        <v>0</v>
      </c>
      <c r="FL47" s="139"/>
      <c r="FM47" s="230">
        <v>0</v>
      </c>
      <c r="FN47" s="230">
        <v>0</v>
      </c>
      <c r="FO47" s="230">
        <v>0</v>
      </c>
      <c r="FP47" s="230">
        <v>0</v>
      </c>
      <c r="FQ47" s="230">
        <v>0</v>
      </c>
      <c r="FR47" s="230">
        <v>0</v>
      </c>
      <c r="FS47" s="230">
        <v>0</v>
      </c>
      <c r="FT47" s="230">
        <v>0</v>
      </c>
      <c r="FU47" s="230">
        <v>0</v>
      </c>
      <c r="FV47" s="230">
        <v>0</v>
      </c>
      <c r="FW47" s="230">
        <v>0</v>
      </c>
      <c r="FX47" s="230">
        <v>0</v>
      </c>
      <c r="FY47" s="230">
        <v>0</v>
      </c>
      <c r="FZ47" s="230">
        <v>0</v>
      </c>
      <c r="GA47" s="230">
        <v>0</v>
      </c>
      <c r="GB47" s="230">
        <v>0</v>
      </c>
      <c r="GC47" s="157"/>
      <c r="GD47" s="132"/>
      <c r="GE47" s="243"/>
      <c r="GF47" s="244"/>
      <c r="GG47" s="245"/>
      <c r="GH47" s="161"/>
      <c r="GI47" s="132"/>
      <c r="GJ47" s="243"/>
      <c r="GK47" s="244"/>
      <c r="GL47" s="245"/>
      <c r="GM47" s="162"/>
      <c r="GO47" s="163"/>
      <c r="GP47" s="163"/>
    </row>
    <row r="48" spans="1:198" ht="18" customHeight="1" outlineLevel="1">
      <c r="A48" s="144"/>
      <c r="B48" s="673"/>
      <c r="C48" s="203" t="s">
        <v>46</v>
      </c>
      <c r="D48" s="113" t="s">
        <v>158</v>
      </c>
      <c r="E48" s="225"/>
      <c r="F48" s="140"/>
      <c r="G48" s="225"/>
      <c r="H48" s="140"/>
      <c r="I48" s="225"/>
      <c r="J48" s="140"/>
      <c r="K48" s="225"/>
      <c r="L48" s="132"/>
      <c r="M48" s="204"/>
      <c r="N48" s="167">
        <v>0</v>
      </c>
      <c r="O48" s="167">
        <v>0</v>
      </c>
      <c r="P48" s="167">
        <v>0</v>
      </c>
      <c r="Q48" s="167">
        <v>0</v>
      </c>
      <c r="R48" s="167">
        <v>0</v>
      </c>
      <c r="S48" s="167">
        <v>0</v>
      </c>
      <c r="T48" s="206">
        <v>0</v>
      </c>
      <c r="U48" s="206">
        <v>0</v>
      </c>
      <c r="V48" s="206">
        <v>0</v>
      </c>
      <c r="W48" s="206">
        <v>0</v>
      </c>
      <c r="X48" s="206">
        <v>0</v>
      </c>
      <c r="Y48" s="206">
        <v>0</v>
      </c>
      <c r="Z48" s="206">
        <v>0</v>
      </c>
      <c r="AA48" s="206">
        <v>0</v>
      </c>
      <c r="AB48" s="206">
        <v>0</v>
      </c>
      <c r="AC48" s="206">
        <v>0</v>
      </c>
      <c r="AD48" s="206">
        <v>0</v>
      </c>
      <c r="AE48" s="206">
        <v>0</v>
      </c>
      <c r="AF48" s="206">
        <v>0</v>
      </c>
      <c r="AG48" s="206">
        <v>0</v>
      </c>
      <c r="AH48" s="206">
        <v>0</v>
      </c>
      <c r="AI48" s="206">
        <v>0</v>
      </c>
      <c r="AJ48" s="206">
        <v>0</v>
      </c>
      <c r="AK48" s="206">
        <v>0</v>
      </c>
      <c r="AL48" s="167">
        <v>0</v>
      </c>
      <c r="AM48" s="205">
        <v>0</v>
      </c>
      <c r="AN48" s="167">
        <v>0</v>
      </c>
      <c r="AO48" s="150"/>
      <c r="AP48" s="225">
        <v>0</v>
      </c>
      <c r="AQ48" s="225">
        <v>0</v>
      </c>
      <c r="AR48" s="167">
        <v>0</v>
      </c>
      <c r="AS48" s="167">
        <v>0</v>
      </c>
      <c r="AT48" s="167">
        <v>0</v>
      </c>
      <c r="AU48" s="167">
        <v>0</v>
      </c>
      <c r="AV48" s="167">
        <v>0</v>
      </c>
      <c r="AW48" s="167">
        <v>0</v>
      </c>
      <c r="AX48" s="167">
        <v>0</v>
      </c>
      <c r="AY48" s="167">
        <v>0</v>
      </c>
      <c r="AZ48" s="167">
        <v>0</v>
      </c>
      <c r="BA48" s="167">
        <v>0</v>
      </c>
      <c r="BB48" s="167">
        <v>0</v>
      </c>
      <c r="BC48" s="167">
        <v>0</v>
      </c>
      <c r="BD48" s="213">
        <v>0</v>
      </c>
      <c r="BE48" s="213">
        <v>0</v>
      </c>
      <c r="BF48" s="213">
        <v>0</v>
      </c>
      <c r="BG48" s="213">
        <v>0</v>
      </c>
      <c r="BH48" s="213">
        <v>0</v>
      </c>
      <c r="BI48" s="213">
        <v>0</v>
      </c>
      <c r="BJ48" s="213">
        <v>0</v>
      </c>
      <c r="BK48" s="213">
        <v>0</v>
      </c>
      <c r="BL48" s="213">
        <v>0</v>
      </c>
      <c r="BM48" s="213">
        <v>0</v>
      </c>
      <c r="BN48" s="213">
        <v>0</v>
      </c>
      <c r="BO48" s="214">
        <v>0</v>
      </c>
      <c r="BP48" s="214">
        <v>0</v>
      </c>
      <c r="BQ48" s="167">
        <v>0</v>
      </c>
      <c r="BR48" s="167">
        <v>0</v>
      </c>
      <c r="BS48" s="152"/>
      <c r="BT48" s="225">
        <v>0</v>
      </c>
      <c r="BU48" s="225">
        <v>0</v>
      </c>
      <c r="BV48" s="167">
        <v>0</v>
      </c>
      <c r="BW48" s="167">
        <v>0</v>
      </c>
      <c r="BX48" s="167">
        <v>0</v>
      </c>
      <c r="BY48" s="167">
        <v>0</v>
      </c>
      <c r="BZ48" s="167">
        <v>0</v>
      </c>
      <c r="CA48" s="167">
        <v>0</v>
      </c>
      <c r="CB48" s="167">
        <v>0</v>
      </c>
      <c r="CC48" s="167">
        <v>0</v>
      </c>
      <c r="CD48" s="167">
        <v>0</v>
      </c>
      <c r="CE48" s="167">
        <v>0</v>
      </c>
      <c r="CF48" s="167">
        <v>0</v>
      </c>
      <c r="CG48" s="167">
        <v>0</v>
      </c>
      <c r="CH48" s="213">
        <v>0</v>
      </c>
      <c r="CI48" s="213">
        <v>0</v>
      </c>
      <c r="CJ48" s="213">
        <v>0</v>
      </c>
      <c r="CK48" s="213">
        <v>0</v>
      </c>
      <c r="CL48" s="213">
        <v>0</v>
      </c>
      <c r="CM48" s="213">
        <v>0</v>
      </c>
      <c r="CN48" s="213">
        <v>0</v>
      </c>
      <c r="CO48" s="213">
        <v>0</v>
      </c>
      <c r="CP48" s="213">
        <v>0</v>
      </c>
      <c r="CQ48" s="213">
        <v>0</v>
      </c>
      <c r="CR48" s="213">
        <v>0</v>
      </c>
      <c r="CS48" s="213">
        <v>0</v>
      </c>
      <c r="CT48" s="213">
        <v>0</v>
      </c>
      <c r="CU48" s="167">
        <v>0</v>
      </c>
      <c r="CV48" s="167">
        <v>0</v>
      </c>
      <c r="CW48" s="154"/>
      <c r="CX48" s="230">
        <v>0</v>
      </c>
      <c r="CY48" s="230">
        <v>0</v>
      </c>
      <c r="CZ48" s="230">
        <v>0</v>
      </c>
      <c r="DA48" s="230">
        <v>0</v>
      </c>
      <c r="DB48" s="230">
        <v>0</v>
      </c>
      <c r="DC48" s="230">
        <v>0</v>
      </c>
      <c r="DD48" s="230">
        <v>0</v>
      </c>
      <c r="DE48" s="230">
        <v>0</v>
      </c>
      <c r="DF48" s="230">
        <v>0</v>
      </c>
      <c r="DG48" s="230">
        <v>0</v>
      </c>
      <c r="DH48" s="230">
        <v>0</v>
      </c>
      <c r="DI48" s="230">
        <v>0</v>
      </c>
      <c r="DJ48" s="230">
        <v>0</v>
      </c>
      <c r="DK48" s="230">
        <v>0</v>
      </c>
      <c r="DL48" s="139"/>
      <c r="DM48" s="230">
        <v>0</v>
      </c>
      <c r="DN48" s="230">
        <v>0</v>
      </c>
      <c r="DO48" s="230">
        <v>0</v>
      </c>
      <c r="DP48" s="230">
        <v>0</v>
      </c>
      <c r="DQ48" s="230">
        <v>0</v>
      </c>
      <c r="DR48" s="230">
        <v>0</v>
      </c>
      <c r="DS48" s="230">
        <v>0</v>
      </c>
      <c r="DT48" s="230">
        <v>0</v>
      </c>
      <c r="DU48" s="230">
        <v>0</v>
      </c>
      <c r="DV48" s="230">
        <v>0</v>
      </c>
      <c r="DW48" s="230">
        <v>0</v>
      </c>
      <c r="DX48" s="230">
        <v>0</v>
      </c>
      <c r="DY48" s="230">
        <v>0</v>
      </c>
      <c r="DZ48" s="230">
        <v>0</v>
      </c>
      <c r="EA48" s="139"/>
      <c r="EB48" s="230">
        <v>0</v>
      </c>
      <c r="EC48" s="230">
        <v>0</v>
      </c>
      <c r="ED48" s="156"/>
      <c r="EE48" s="230">
        <v>0</v>
      </c>
      <c r="EF48" s="230">
        <v>0</v>
      </c>
      <c r="EG48" s="230">
        <v>0</v>
      </c>
      <c r="EH48" s="230">
        <v>0</v>
      </c>
      <c r="EI48" s="230">
        <v>0</v>
      </c>
      <c r="EJ48" s="230">
        <v>0</v>
      </c>
      <c r="EK48" s="230">
        <v>0</v>
      </c>
      <c r="EL48" s="230">
        <v>0</v>
      </c>
      <c r="EM48" s="230">
        <v>0</v>
      </c>
      <c r="EN48" s="230">
        <v>0</v>
      </c>
      <c r="EO48" s="230">
        <v>0</v>
      </c>
      <c r="EP48" s="230">
        <v>0</v>
      </c>
      <c r="EQ48" s="230">
        <v>0</v>
      </c>
      <c r="ER48" s="230">
        <v>0</v>
      </c>
      <c r="ES48" s="230">
        <v>0</v>
      </c>
      <c r="ET48" s="230">
        <v>0</v>
      </c>
      <c r="EU48" s="139"/>
      <c r="EV48" s="230">
        <v>0</v>
      </c>
      <c r="EW48" s="230">
        <v>0</v>
      </c>
      <c r="EX48" s="230">
        <v>0</v>
      </c>
      <c r="EY48" s="230">
        <v>0</v>
      </c>
      <c r="EZ48" s="230">
        <v>0</v>
      </c>
      <c r="FA48" s="230">
        <v>0</v>
      </c>
      <c r="FB48" s="230">
        <v>0</v>
      </c>
      <c r="FC48" s="230">
        <v>0</v>
      </c>
      <c r="FD48" s="230">
        <v>0</v>
      </c>
      <c r="FE48" s="230">
        <v>0</v>
      </c>
      <c r="FF48" s="230">
        <v>0</v>
      </c>
      <c r="FG48" s="230">
        <v>0</v>
      </c>
      <c r="FH48" s="230">
        <v>0</v>
      </c>
      <c r="FI48" s="230">
        <v>0</v>
      </c>
      <c r="FJ48" s="230">
        <v>0</v>
      </c>
      <c r="FK48" s="230">
        <v>0</v>
      </c>
      <c r="FL48" s="139"/>
      <c r="FM48" s="230">
        <v>0</v>
      </c>
      <c r="FN48" s="230">
        <v>0</v>
      </c>
      <c r="FO48" s="230">
        <v>0</v>
      </c>
      <c r="FP48" s="230">
        <v>0</v>
      </c>
      <c r="FQ48" s="230">
        <v>0</v>
      </c>
      <c r="FR48" s="230">
        <v>0</v>
      </c>
      <c r="FS48" s="230">
        <v>0</v>
      </c>
      <c r="FT48" s="230">
        <v>0</v>
      </c>
      <c r="FU48" s="230">
        <v>0</v>
      </c>
      <c r="FV48" s="230">
        <v>0</v>
      </c>
      <c r="FW48" s="230">
        <v>0</v>
      </c>
      <c r="FX48" s="230">
        <v>0</v>
      </c>
      <c r="FY48" s="230">
        <v>0</v>
      </c>
      <c r="FZ48" s="230">
        <v>0</v>
      </c>
      <c r="GA48" s="230">
        <v>0</v>
      </c>
      <c r="GB48" s="230">
        <v>0</v>
      </c>
      <c r="GC48" s="157"/>
      <c r="GD48" s="132"/>
      <c r="GE48" s="243"/>
      <c r="GF48" s="244"/>
      <c r="GG48" s="245"/>
      <c r="GH48" s="161"/>
      <c r="GI48" s="132"/>
      <c r="GJ48" s="243"/>
      <c r="GK48" s="244"/>
      <c r="GL48" s="245"/>
      <c r="GM48" s="162"/>
      <c r="GO48" s="163"/>
      <c r="GP48" s="163"/>
    </row>
    <row r="49" spans="1:198" ht="18" customHeight="1" outlineLevel="1">
      <c r="A49" s="144"/>
      <c r="B49" s="673"/>
      <c r="C49" s="203" t="s">
        <v>199</v>
      </c>
      <c r="D49" s="113" t="s">
        <v>158</v>
      </c>
      <c r="E49" s="225"/>
      <c r="F49" s="140"/>
      <c r="G49" s="225"/>
      <c r="H49" s="140"/>
      <c r="I49" s="225"/>
      <c r="J49" s="140"/>
      <c r="K49" s="225"/>
      <c r="L49" s="132"/>
      <c r="M49" s="204"/>
      <c r="N49" s="167">
        <v>0</v>
      </c>
      <c r="O49" s="167">
        <v>0</v>
      </c>
      <c r="P49" s="167">
        <v>0</v>
      </c>
      <c r="Q49" s="167">
        <v>0</v>
      </c>
      <c r="R49" s="167">
        <v>0</v>
      </c>
      <c r="S49" s="167">
        <v>0</v>
      </c>
      <c r="T49" s="206">
        <v>0</v>
      </c>
      <c r="U49" s="206">
        <v>0</v>
      </c>
      <c r="V49" s="206">
        <v>0</v>
      </c>
      <c r="W49" s="206">
        <v>0</v>
      </c>
      <c r="X49" s="206">
        <v>0</v>
      </c>
      <c r="Y49" s="206">
        <v>0</v>
      </c>
      <c r="Z49" s="206">
        <v>0</v>
      </c>
      <c r="AA49" s="206">
        <v>0</v>
      </c>
      <c r="AB49" s="206">
        <v>0</v>
      </c>
      <c r="AC49" s="206">
        <v>0</v>
      </c>
      <c r="AD49" s="206">
        <v>0</v>
      </c>
      <c r="AE49" s="206">
        <v>0</v>
      </c>
      <c r="AF49" s="206">
        <v>0</v>
      </c>
      <c r="AG49" s="206">
        <v>0</v>
      </c>
      <c r="AH49" s="206">
        <v>0</v>
      </c>
      <c r="AI49" s="206">
        <v>0</v>
      </c>
      <c r="AJ49" s="206">
        <v>0</v>
      </c>
      <c r="AK49" s="206">
        <v>0</v>
      </c>
      <c r="AL49" s="167">
        <v>0</v>
      </c>
      <c r="AM49" s="205">
        <v>0</v>
      </c>
      <c r="AN49" s="167">
        <v>0</v>
      </c>
      <c r="AO49" s="150"/>
      <c r="AP49" s="225">
        <v>0</v>
      </c>
      <c r="AQ49" s="225">
        <v>0</v>
      </c>
      <c r="AR49" s="167">
        <v>0</v>
      </c>
      <c r="AS49" s="167">
        <v>0</v>
      </c>
      <c r="AT49" s="167">
        <v>0</v>
      </c>
      <c r="AU49" s="167">
        <v>0</v>
      </c>
      <c r="AV49" s="167">
        <v>0</v>
      </c>
      <c r="AW49" s="167">
        <v>0</v>
      </c>
      <c r="AX49" s="167">
        <v>0</v>
      </c>
      <c r="AY49" s="167">
        <v>0</v>
      </c>
      <c r="AZ49" s="167">
        <v>0</v>
      </c>
      <c r="BA49" s="167">
        <v>0</v>
      </c>
      <c r="BB49" s="167">
        <v>0</v>
      </c>
      <c r="BC49" s="167">
        <v>0</v>
      </c>
      <c r="BD49" s="213">
        <v>0</v>
      </c>
      <c r="BE49" s="213">
        <v>0</v>
      </c>
      <c r="BF49" s="213">
        <v>0</v>
      </c>
      <c r="BG49" s="213">
        <v>0</v>
      </c>
      <c r="BH49" s="213">
        <v>0</v>
      </c>
      <c r="BI49" s="213">
        <v>0</v>
      </c>
      <c r="BJ49" s="213">
        <v>0</v>
      </c>
      <c r="BK49" s="213">
        <v>0</v>
      </c>
      <c r="BL49" s="213">
        <v>0</v>
      </c>
      <c r="BM49" s="213">
        <v>0</v>
      </c>
      <c r="BN49" s="213">
        <v>0</v>
      </c>
      <c r="BO49" s="214">
        <v>0</v>
      </c>
      <c r="BP49" s="214">
        <v>0</v>
      </c>
      <c r="BQ49" s="167">
        <v>0</v>
      </c>
      <c r="BR49" s="167">
        <v>0</v>
      </c>
      <c r="BS49" s="152"/>
      <c r="BT49" s="225">
        <v>0</v>
      </c>
      <c r="BU49" s="225">
        <v>0</v>
      </c>
      <c r="BV49" s="167">
        <v>0</v>
      </c>
      <c r="BW49" s="167">
        <v>0</v>
      </c>
      <c r="BX49" s="167">
        <v>0</v>
      </c>
      <c r="BY49" s="167">
        <v>0</v>
      </c>
      <c r="BZ49" s="167">
        <v>0</v>
      </c>
      <c r="CA49" s="167">
        <v>0</v>
      </c>
      <c r="CB49" s="167">
        <v>0</v>
      </c>
      <c r="CC49" s="167">
        <v>0</v>
      </c>
      <c r="CD49" s="167">
        <v>0</v>
      </c>
      <c r="CE49" s="167">
        <v>0</v>
      </c>
      <c r="CF49" s="167">
        <v>0</v>
      </c>
      <c r="CG49" s="167">
        <v>0</v>
      </c>
      <c r="CH49" s="213">
        <v>0</v>
      </c>
      <c r="CI49" s="213">
        <v>0</v>
      </c>
      <c r="CJ49" s="213">
        <v>0</v>
      </c>
      <c r="CK49" s="213">
        <v>0</v>
      </c>
      <c r="CL49" s="213">
        <v>0</v>
      </c>
      <c r="CM49" s="213">
        <v>0</v>
      </c>
      <c r="CN49" s="213">
        <v>0</v>
      </c>
      <c r="CO49" s="213">
        <v>0</v>
      </c>
      <c r="CP49" s="213">
        <v>0</v>
      </c>
      <c r="CQ49" s="213">
        <v>0</v>
      </c>
      <c r="CR49" s="213">
        <v>0</v>
      </c>
      <c r="CS49" s="213">
        <v>0</v>
      </c>
      <c r="CT49" s="213">
        <v>0</v>
      </c>
      <c r="CU49" s="167">
        <v>0</v>
      </c>
      <c r="CV49" s="167">
        <v>0</v>
      </c>
      <c r="CW49" s="154"/>
      <c r="CX49" s="230">
        <v>0</v>
      </c>
      <c r="CY49" s="230">
        <v>0</v>
      </c>
      <c r="CZ49" s="230">
        <v>0</v>
      </c>
      <c r="DA49" s="230">
        <v>0</v>
      </c>
      <c r="DB49" s="230">
        <v>0</v>
      </c>
      <c r="DC49" s="230">
        <v>0</v>
      </c>
      <c r="DD49" s="230">
        <v>0</v>
      </c>
      <c r="DE49" s="230">
        <v>0</v>
      </c>
      <c r="DF49" s="230">
        <v>0</v>
      </c>
      <c r="DG49" s="230">
        <v>0</v>
      </c>
      <c r="DH49" s="230">
        <v>0</v>
      </c>
      <c r="DI49" s="230">
        <v>0</v>
      </c>
      <c r="DJ49" s="230">
        <v>0</v>
      </c>
      <c r="DK49" s="230">
        <v>0</v>
      </c>
      <c r="DL49" s="139"/>
      <c r="DM49" s="230">
        <v>0</v>
      </c>
      <c r="DN49" s="230">
        <v>0</v>
      </c>
      <c r="DO49" s="230">
        <v>0</v>
      </c>
      <c r="DP49" s="230">
        <v>0</v>
      </c>
      <c r="DQ49" s="230">
        <v>0</v>
      </c>
      <c r="DR49" s="230">
        <v>0</v>
      </c>
      <c r="DS49" s="230">
        <v>0</v>
      </c>
      <c r="DT49" s="230">
        <v>0</v>
      </c>
      <c r="DU49" s="230">
        <v>0</v>
      </c>
      <c r="DV49" s="230">
        <v>0</v>
      </c>
      <c r="DW49" s="230">
        <v>0</v>
      </c>
      <c r="DX49" s="230">
        <v>0</v>
      </c>
      <c r="DY49" s="230">
        <v>0</v>
      </c>
      <c r="DZ49" s="230">
        <v>0</v>
      </c>
      <c r="EA49" s="139"/>
      <c r="EB49" s="230">
        <v>0</v>
      </c>
      <c r="EC49" s="230">
        <v>0</v>
      </c>
      <c r="ED49" s="156"/>
      <c r="EE49" s="230">
        <v>0</v>
      </c>
      <c r="EF49" s="230">
        <v>0</v>
      </c>
      <c r="EG49" s="230">
        <v>0</v>
      </c>
      <c r="EH49" s="230">
        <v>0</v>
      </c>
      <c r="EI49" s="230">
        <v>0</v>
      </c>
      <c r="EJ49" s="230">
        <v>0</v>
      </c>
      <c r="EK49" s="230">
        <v>0</v>
      </c>
      <c r="EL49" s="230">
        <v>0</v>
      </c>
      <c r="EM49" s="230">
        <v>0</v>
      </c>
      <c r="EN49" s="230">
        <v>0</v>
      </c>
      <c r="EO49" s="230">
        <v>0</v>
      </c>
      <c r="EP49" s="230">
        <v>0</v>
      </c>
      <c r="EQ49" s="230">
        <v>0</v>
      </c>
      <c r="ER49" s="230">
        <v>0</v>
      </c>
      <c r="ES49" s="230">
        <v>0</v>
      </c>
      <c r="ET49" s="230">
        <v>0</v>
      </c>
      <c r="EU49" s="139"/>
      <c r="EV49" s="230">
        <v>0</v>
      </c>
      <c r="EW49" s="230">
        <v>0</v>
      </c>
      <c r="EX49" s="230">
        <v>0</v>
      </c>
      <c r="EY49" s="230">
        <v>0</v>
      </c>
      <c r="EZ49" s="230">
        <v>0</v>
      </c>
      <c r="FA49" s="230">
        <v>0</v>
      </c>
      <c r="FB49" s="230">
        <v>0</v>
      </c>
      <c r="FC49" s="230">
        <v>0</v>
      </c>
      <c r="FD49" s="230">
        <v>0</v>
      </c>
      <c r="FE49" s="230">
        <v>0</v>
      </c>
      <c r="FF49" s="230">
        <v>0</v>
      </c>
      <c r="FG49" s="230">
        <v>0</v>
      </c>
      <c r="FH49" s="230">
        <v>0</v>
      </c>
      <c r="FI49" s="230">
        <v>0</v>
      </c>
      <c r="FJ49" s="230">
        <v>0</v>
      </c>
      <c r="FK49" s="230">
        <v>0</v>
      </c>
      <c r="FL49" s="139"/>
      <c r="FM49" s="230">
        <v>0</v>
      </c>
      <c r="FN49" s="230">
        <v>0</v>
      </c>
      <c r="FO49" s="230">
        <v>0</v>
      </c>
      <c r="FP49" s="230">
        <v>0</v>
      </c>
      <c r="FQ49" s="230">
        <v>0</v>
      </c>
      <c r="FR49" s="230">
        <v>0</v>
      </c>
      <c r="FS49" s="230">
        <v>0</v>
      </c>
      <c r="FT49" s="230">
        <v>0</v>
      </c>
      <c r="FU49" s="230">
        <v>0</v>
      </c>
      <c r="FV49" s="230">
        <v>0</v>
      </c>
      <c r="FW49" s="230">
        <v>0</v>
      </c>
      <c r="FX49" s="230">
        <v>0</v>
      </c>
      <c r="FY49" s="230">
        <v>0</v>
      </c>
      <c r="FZ49" s="230">
        <v>0</v>
      </c>
      <c r="GA49" s="230">
        <v>0</v>
      </c>
      <c r="GB49" s="230">
        <v>0</v>
      </c>
      <c r="GC49" s="157"/>
      <c r="GD49" s="132"/>
      <c r="GE49" s="243"/>
      <c r="GF49" s="244"/>
      <c r="GG49" s="245"/>
      <c r="GH49" s="161"/>
      <c r="GI49" s="132"/>
      <c r="GJ49" s="243"/>
      <c r="GK49" s="244"/>
      <c r="GL49" s="245"/>
      <c r="GM49" s="162"/>
      <c r="GO49" s="163"/>
      <c r="GP49" s="163"/>
    </row>
    <row r="50" spans="1:198" ht="18" customHeight="1" outlineLevel="1">
      <c r="A50" s="144"/>
      <c r="B50" s="673"/>
      <c r="C50" s="203" t="s">
        <v>48</v>
      </c>
      <c r="D50" s="113" t="s">
        <v>158</v>
      </c>
      <c r="E50" s="225"/>
      <c r="F50" s="140"/>
      <c r="G50" s="225"/>
      <c r="H50" s="140"/>
      <c r="I50" s="225"/>
      <c r="J50" s="140"/>
      <c r="K50" s="225"/>
      <c r="L50" s="132"/>
      <c r="M50" s="204"/>
      <c r="N50" s="167">
        <v>0</v>
      </c>
      <c r="O50" s="167">
        <v>0</v>
      </c>
      <c r="P50" s="167">
        <v>0</v>
      </c>
      <c r="Q50" s="167">
        <v>0</v>
      </c>
      <c r="R50" s="167">
        <v>0</v>
      </c>
      <c r="S50" s="167">
        <v>0</v>
      </c>
      <c r="T50" s="206">
        <v>0</v>
      </c>
      <c r="U50" s="206">
        <v>0</v>
      </c>
      <c r="V50" s="206">
        <v>0</v>
      </c>
      <c r="W50" s="206">
        <v>0</v>
      </c>
      <c r="X50" s="206">
        <v>0</v>
      </c>
      <c r="Y50" s="206">
        <v>0</v>
      </c>
      <c r="Z50" s="206">
        <v>0</v>
      </c>
      <c r="AA50" s="206">
        <v>0</v>
      </c>
      <c r="AB50" s="206">
        <v>0</v>
      </c>
      <c r="AC50" s="206">
        <v>0</v>
      </c>
      <c r="AD50" s="206">
        <v>0</v>
      </c>
      <c r="AE50" s="206">
        <v>0</v>
      </c>
      <c r="AF50" s="206">
        <v>0</v>
      </c>
      <c r="AG50" s="206">
        <v>0</v>
      </c>
      <c r="AH50" s="206">
        <v>0</v>
      </c>
      <c r="AI50" s="206">
        <v>0</v>
      </c>
      <c r="AJ50" s="206">
        <v>0</v>
      </c>
      <c r="AK50" s="206">
        <v>0</v>
      </c>
      <c r="AL50" s="167">
        <v>0</v>
      </c>
      <c r="AM50" s="205">
        <v>0</v>
      </c>
      <c r="AN50" s="167">
        <v>0</v>
      </c>
      <c r="AO50" s="150"/>
      <c r="AP50" s="225">
        <v>0</v>
      </c>
      <c r="AQ50" s="225">
        <v>0</v>
      </c>
      <c r="AR50" s="167">
        <v>0</v>
      </c>
      <c r="AS50" s="167">
        <v>0</v>
      </c>
      <c r="AT50" s="167">
        <v>0</v>
      </c>
      <c r="AU50" s="167">
        <v>0</v>
      </c>
      <c r="AV50" s="167">
        <v>0</v>
      </c>
      <c r="AW50" s="167">
        <v>0</v>
      </c>
      <c r="AX50" s="167">
        <v>0</v>
      </c>
      <c r="AY50" s="167">
        <v>0</v>
      </c>
      <c r="AZ50" s="167">
        <v>0</v>
      </c>
      <c r="BA50" s="167">
        <v>0</v>
      </c>
      <c r="BB50" s="167">
        <v>0</v>
      </c>
      <c r="BC50" s="167">
        <v>0</v>
      </c>
      <c r="BD50" s="213">
        <v>0</v>
      </c>
      <c r="BE50" s="213">
        <v>0</v>
      </c>
      <c r="BF50" s="213">
        <v>0</v>
      </c>
      <c r="BG50" s="213">
        <v>0</v>
      </c>
      <c r="BH50" s="213">
        <v>0</v>
      </c>
      <c r="BI50" s="213">
        <v>0</v>
      </c>
      <c r="BJ50" s="213">
        <v>0</v>
      </c>
      <c r="BK50" s="213">
        <v>0</v>
      </c>
      <c r="BL50" s="213">
        <v>0</v>
      </c>
      <c r="BM50" s="213">
        <v>0</v>
      </c>
      <c r="BN50" s="213">
        <v>0</v>
      </c>
      <c r="BO50" s="214">
        <v>0</v>
      </c>
      <c r="BP50" s="214">
        <v>0</v>
      </c>
      <c r="BQ50" s="167">
        <v>0</v>
      </c>
      <c r="BR50" s="167">
        <v>0</v>
      </c>
      <c r="BS50" s="152"/>
      <c r="BT50" s="225">
        <v>0</v>
      </c>
      <c r="BU50" s="225">
        <v>0</v>
      </c>
      <c r="BV50" s="167">
        <v>0</v>
      </c>
      <c r="BW50" s="167">
        <v>0</v>
      </c>
      <c r="BX50" s="167">
        <v>0</v>
      </c>
      <c r="BY50" s="167">
        <v>0</v>
      </c>
      <c r="BZ50" s="167">
        <v>0</v>
      </c>
      <c r="CA50" s="167">
        <v>0</v>
      </c>
      <c r="CB50" s="167">
        <v>0</v>
      </c>
      <c r="CC50" s="167">
        <v>0</v>
      </c>
      <c r="CD50" s="167">
        <v>0</v>
      </c>
      <c r="CE50" s="167">
        <v>0</v>
      </c>
      <c r="CF50" s="167">
        <v>0</v>
      </c>
      <c r="CG50" s="167">
        <v>0</v>
      </c>
      <c r="CH50" s="213">
        <v>0</v>
      </c>
      <c r="CI50" s="213">
        <v>0</v>
      </c>
      <c r="CJ50" s="213">
        <v>0</v>
      </c>
      <c r="CK50" s="213">
        <v>0</v>
      </c>
      <c r="CL50" s="213">
        <v>0</v>
      </c>
      <c r="CM50" s="213">
        <v>0</v>
      </c>
      <c r="CN50" s="213">
        <v>0</v>
      </c>
      <c r="CO50" s="213">
        <v>0</v>
      </c>
      <c r="CP50" s="213">
        <v>0</v>
      </c>
      <c r="CQ50" s="213">
        <v>0</v>
      </c>
      <c r="CR50" s="213">
        <v>0</v>
      </c>
      <c r="CS50" s="213">
        <v>0</v>
      </c>
      <c r="CT50" s="213">
        <v>0</v>
      </c>
      <c r="CU50" s="167">
        <v>0</v>
      </c>
      <c r="CV50" s="167">
        <v>0</v>
      </c>
      <c r="CW50" s="154"/>
      <c r="CX50" s="230">
        <v>0</v>
      </c>
      <c r="CY50" s="230">
        <v>0</v>
      </c>
      <c r="CZ50" s="230">
        <v>0</v>
      </c>
      <c r="DA50" s="230">
        <v>0</v>
      </c>
      <c r="DB50" s="230">
        <v>0</v>
      </c>
      <c r="DC50" s="230">
        <v>0</v>
      </c>
      <c r="DD50" s="230">
        <v>0</v>
      </c>
      <c r="DE50" s="230">
        <v>0</v>
      </c>
      <c r="DF50" s="230">
        <v>0</v>
      </c>
      <c r="DG50" s="230">
        <v>0</v>
      </c>
      <c r="DH50" s="230">
        <v>0</v>
      </c>
      <c r="DI50" s="230">
        <v>0</v>
      </c>
      <c r="DJ50" s="230">
        <v>0</v>
      </c>
      <c r="DK50" s="230">
        <v>0</v>
      </c>
      <c r="DL50" s="139"/>
      <c r="DM50" s="230">
        <v>0</v>
      </c>
      <c r="DN50" s="230">
        <v>0</v>
      </c>
      <c r="DO50" s="230">
        <v>0</v>
      </c>
      <c r="DP50" s="230">
        <v>0</v>
      </c>
      <c r="DQ50" s="230">
        <v>0</v>
      </c>
      <c r="DR50" s="230">
        <v>0</v>
      </c>
      <c r="DS50" s="230">
        <v>0</v>
      </c>
      <c r="DT50" s="230">
        <v>0</v>
      </c>
      <c r="DU50" s="230">
        <v>0</v>
      </c>
      <c r="DV50" s="230">
        <v>0</v>
      </c>
      <c r="DW50" s="230">
        <v>0</v>
      </c>
      <c r="DX50" s="230">
        <v>0</v>
      </c>
      <c r="DY50" s="230">
        <v>0</v>
      </c>
      <c r="DZ50" s="230">
        <v>0</v>
      </c>
      <c r="EA50" s="139"/>
      <c r="EB50" s="230">
        <v>0</v>
      </c>
      <c r="EC50" s="230">
        <v>0</v>
      </c>
      <c r="ED50" s="156"/>
      <c r="EE50" s="230">
        <v>0</v>
      </c>
      <c r="EF50" s="230">
        <v>0</v>
      </c>
      <c r="EG50" s="230">
        <v>0</v>
      </c>
      <c r="EH50" s="230">
        <v>0</v>
      </c>
      <c r="EI50" s="230">
        <v>0</v>
      </c>
      <c r="EJ50" s="230">
        <v>0</v>
      </c>
      <c r="EK50" s="230">
        <v>0</v>
      </c>
      <c r="EL50" s="230">
        <v>0</v>
      </c>
      <c r="EM50" s="230">
        <v>0</v>
      </c>
      <c r="EN50" s="230">
        <v>0</v>
      </c>
      <c r="EO50" s="230">
        <v>0</v>
      </c>
      <c r="EP50" s="230">
        <v>0</v>
      </c>
      <c r="EQ50" s="230">
        <v>0</v>
      </c>
      <c r="ER50" s="230">
        <v>0</v>
      </c>
      <c r="ES50" s="230">
        <v>0</v>
      </c>
      <c r="ET50" s="230">
        <v>0</v>
      </c>
      <c r="EU50" s="139"/>
      <c r="EV50" s="230">
        <v>0</v>
      </c>
      <c r="EW50" s="230">
        <v>0</v>
      </c>
      <c r="EX50" s="230">
        <v>0</v>
      </c>
      <c r="EY50" s="230">
        <v>0</v>
      </c>
      <c r="EZ50" s="230">
        <v>0</v>
      </c>
      <c r="FA50" s="230">
        <v>0</v>
      </c>
      <c r="FB50" s="230">
        <v>0</v>
      </c>
      <c r="FC50" s="230">
        <v>0</v>
      </c>
      <c r="FD50" s="230">
        <v>0</v>
      </c>
      <c r="FE50" s="230">
        <v>0</v>
      </c>
      <c r="FF50" s="230">
        <v>0</v>
      </c>
      <c r="FG50" s="230">
        <v>0</v>
      </c>
      <c r="FH50" s="230">
        <v>0</v>
      </c>
      <c r="FI50" s="230">
        <v>0</v>
      </c>
      <c r="FJ50" s="230">
        <v>0</v>
      </c>
      <c r="FK50" s="230">
        <v>0</v>
      </c>
      <c r="FL50" s="139"/>
      <c r="FM50" s="230">
        <v>0</v>
      </c>
      <c r="FN50" s="230">
        <v>0</v>
      </c>
      <c r="FO50" s="230">
        <v>0</v>
      </c>
      <c r="FP50" s="230">
        <v>0</v>
      </c>
      <c r="FQ50" s="230">
        <v>0</v>
      </c>
      <c r="FR50" s="230">
        <v>0</v>
      </c>
      <c r="FS50" s="230">
        <v>0</v>
      </c>
      <c r="FT50" s="230">
        <v>0</v>
      </c>
      <c r="FU50" s="230">
        <v>0</v>
      </c>
      <c r="FV50" s="230">
        <v>0</v>
      </c>
      <c r="FW50" s="230">
        <v>0</v>
      </c>
      <c r="FX50" s="230">
        <v>0</v>
      </c>
      <c r="FY50" s="230">
        <v>0</v>
      </c>
      <c r="FZ50" s="230">
        <v>0</v>
      </c>
      <c r="GA50" s="230">
        <v>0</v>
      </c>
      <c r="GB50" s="230">
        <v>0</v>
      </c>
      <c r="GC50" s="157"/>
      <c r="GD50" s="132"/>
      <c r="GE50" s="243"/>
      <c r="GF50" s="244"/>
      <c r="GG50" s="245"/>
      <c r="GH50" s="161"/>
      <c r="GI50" s="132"/>
      <c r="GJ50" s="243"/>
      <c r="GK50" s="244"/>
      <c r="GL50" s="245"/>
      <c r="GM50" s="162"/>
      <c r="GO50" s="163"/>
      <c r="GP50" s="163"/>
    </row>
    <row r="51" spans="1:198" ht="18" customHeight="1" outlineLevel="1">
      <c r="A51" s="144"/>
      <c r="B51" s="673"/>
      <c r="C51" s="203" t="s">
        <v>200</v>
      </c>
      <c r="D51" s="113" t="s">
        <v>158</v>
      </c>
      <c r="E51" s="225"/>
      <c r="F51" s="140"/>
      <c r="G51" s="225"/>
      <c r="H51" s="140"/>
      <c r="I51" s="225"/>
      <c r="J51" s="140"/>
      <c r="K51" s="225"/>
      <c r="L51" s="132"/>
      <c r="M51" s="204"/>
      <c r="N51" s="167">
        <v>0</v>
      </c>
      <c r="O51" s="167">
        <v>0</v>
      </c>
      <c r="P51" s="167">
        <v>0</v>
      </c>
      <c r="Q51" s="167">
        <v>0</v>
      </c>
      <c r="R51" s="167">
        <v>0</v>
      </c>
      <c r="S51" s="167">
        <v>0</v>
      </c>
      <c r="T51" s="206">
        <v>0</v>
      </c>
      <c r="U51" s="206">
        <v>0</v>
      </c>
      <c r="V51" s="206">
        <v>0</v>
      </c>
      <c r="W51" s="206">
        <v>0</v>
      </c>
      <c r="X51" s="206">
        <v>0</v>
      </c>
      <c r="Y51" s="206">
        <v>0</v>
      </c>
      <c r="Z51" s="206">
        <v>0</v>
      </c>
      <c r="AA51" s="206">
        <v>0</v>
      </c>
      <c r="AB51" s="206">
        <v>0</v>
      </c>
      <c r="AC51" s="206">
        <v>0</v>
      </c>
      <c r="AD51" s="206">
        <v>0</v>
      </c>
      <c r="AE51" s="206">
        <v>0</v>
      </c>
      <c r="AF51" s="206">
        <v>0</v>
      </c>
      <c r="AG51" s="206">
        <v>0</v>
      </c>
      <c r="AH51" s="206">
        <v>0</v>
      </c>
      <c r="AI51" s="206">
        <v>0</v>
      </c>
      <c r="AJ51" s="206">
        <v>0</v>
      </c>
      <c r="AK51" s="206">
        <v>0</v>
      </c>
      <c r="AL51" s="167">
        <v>0</v>
      </c>
      <c r="AM51" s="205">
        <v>0</v>
      </c>
      <c r="AN51" s="167">
        <v>0</v>
      </c>
      <c r="AO51" s="150"/>
      <c r="AP51" s="225">
        <v>0</v>
      </c>
      <c r="AQ51" s="225">
        <v>0</v>
      </c>
      <c r="AR51" s="167">
        <v>0</v>
      </c>
      <c r="AS51" s="167">
        <v>0</v>
      </c>
      <c r="AT51" s="167">
        <v>0</v>
      </c>
      <c r="AU51" s="167">
        <v>0</v>
      </c>
      <c r="AV51" s="167">
        <v>0</v>
      </c>
      <c r="AW51" s="167">
        <v>0</v>
      </c>
      <c r="AX51" s="167">
        <v>0</v>
      </c>
      <c r="AY51" s="167">
        <v>0</v>
      </c>
      <c r="AZ51" s="167">
        <v>0</v>
      </c>
      <c r="BA51" s="167">
        <v>0</v>
      </c>
      <c r="BB51" s="167">
        <v>0</v>
      </c>
      <c r="BC51" s="167">
        <v>0</v>
      </c>
      <c r="BD51" s="213">
        <v>0</v>
      </c>
      <c r="BE51" s="213">
        <v>0</v>
      </c>
      <c r="BF51" s="213">
        <v>0</v>
      </c>
      <c r="BG51" s="213">
        <v>0</v>
      </c>
      <c r="BH51" s="213">
        <v>0</v>
      </c>
      <c r="BI51" s="213">
        <v>0</v>
      </c>
      <c r="BJ51" s="213">
        <v>0</v>
      </c>
      <c r="BK51" s="213">
        <v>0</v>
      </c>
      <c r="BL51" s="213">
        <v>0</v>
      </c>
      <c r="BM51" s="213">
        <v>0</v>
      </c>
      <c r="BN51" s="213">
        <v>0</v>
      </c>
      <c r="BO51" s="214">
        <v>0</v>
      </c>
      <c r="BP51" s="214">
        <v>0</v>
      </c>
      <c r="BQ51" s="167">
        <v>0</v>
      </c>
      <c r="BR51" s="167">
        <v>0</v>
      </c>
      <c r="BS51" s="152"/>
      <c r="BT51" s="225">
        <v>0</v>
      </c>
      <c r="BU51" s="225">
        <v>0</v>
      </c>
      <c r="BV51" s="167">
        <v>0</v>
      </c>
      <c r="BW51" s="167">
        <v>0</v>
      </c>
      <c r="BX51" s="167">
        <v>0</v>
      </c>
      <c r="BY51" s="167">
        <v>0</v>
      </c>
      <c r="BZ51" s="167">
        <v>0</v>
      </c>
      <c r="CA51" s="167">
        <v>0</v>
      </c>
      <c r="CB51" s="167">
        <v>0</v>
      </c>
      <c r="CC51" s="167">
        <v>0</v>
      </c>
      <c r="CD51" s="167">
        <v>0</v>
      </c>
      <c r="CE51" s="167">
        <v>0</v>
      </c>
      <c r="CF51" s="167">
        <v>0</v>
      </c>
      <c r="CG51" s="167">
        <v>0</v>
      </c>
      <c r="CH51" s="213">
        <v>0</v>
      </c>
      <c r="CI51" s="213">
        <v>0</v>
      </c>
      <c r="CJ51" s="213">
        <v>0</v>
      </c>
      <c r="CK51" s="213">
        <v>0</v>
      </c>
      <c r="CL51" s="213">
        <v>0</v>
      </c>
      <c r="CM51" s="213">
        <v>0</v>
      </c>
      <c r="CN51" s="213">
        <v>0</v>
      </c>
      <c r="CO51" s="213">
        <v>0</v>
      </c>
      <c r="CP51" s="213">
        <v>0</v>
      </c>
      <c r="CQ51" s="213">
        <v>0</v>
      </c>
      <c r="CR51" s="213">
        <v>0</v>
      </c>
      <c r="CS51" s="213">
        <v>0</v>
      </c>
      <c r="CT51" s="213">
        <v>0</v>
      </c>
      <c r="CU51" s="167">
        <v>0</v>
      </c>
      <c r="CV51" s="167">
        <v>0</v>
      </c>
      <c r="CW51" s="154"/>
      <c r="CX51" s="230">
        <v>0</v>
      </c>
      <c r="CY51" s="230">
        <v>0</v>
      </c>
      <c r="CZ51" s="230">
        <v>0</v>
      </c>
      <c r="DA51" s="230">
        <v>0</v>
      </c>
      <c r="DB51" s="230">
        <v>0</v>
      </c>
      <c r="DC51" s="230">
        <v>0</v>
      </c>
      <c r="DD51" s="230">
        <v>0</v>
      </c>
      <c r="DE51" s="230">
        <v>0</v>
      </c>
      <c r="DF51" s="230">
        <v>0</v>
      </c>
      <c r="DG51" s="230">
        <v>0</v>
      </c>
      <c r="DH51" s="230">
        <v>0</v>
      </c>
      <c r="DI51" s="230">
        <v>0</v>
      </c>
      <c r="DJ51" s="230">
        <v>0</v>
      </c>
      <c r="DK51" s="230">
        <v>0</v>
      </c>
      <c r="DL51" s="139"/>
      <c r="DM51" s="230">
        <v>0</v>
      </c>
      <c r="DN51" s="230">
        <v>0</v>
      </c>
      <c r="DO51" s="230">
        <v>0</v>
      </c>
      <c r="DP51" s="230">
        <v>0</v>
      </c>
      <c r="DQ51" s="230">
        <v>0</v>
      </c>
      <c r="DR51" s="230">
        <v>0</v>
      </c>
      <c r="DS51" s="230">
        <v>0</v>
      </c>
      <c r="DT51" s="230">
        <v>0</v>
      </c>
      <c r="DU51" s="230">
        <v>0</v>
      </c>
      <c r="DV51" s="230">
        <v>0</v>
      </c>
      <c r="DW51" s="230">
        <v>0</v>
      </c>
      <c r="DX51" s="230">
        <v>0</v>
      </c>
      <c r="DY51" s="230">
        <v>0</v>
      </c>
      <c r="DZ51" s="230">
        <v>0</v>
      </c>
      <c r="EA51" s="139"/>
      <c r="EB51" s="230">
        <v>0</v>
      </c>
      <c r="EC51" s="230">
        <v>0</v>
      </c>
      <c r="ED51" s="156"/>
      <c r="EE51" s="230">
        <v>0</v>
      </c>
      <c r="EF51" s="230">
        <v>0</v>
      </c>
      <c r="EG51" s="230">
        <v>0</v>
      </c>
      <c r="EH51" s="230">
        <v>0</v>
      </c>
      <c r="EI51" s="230">
        <v>0</v>
      </c>
      <c r="EJ51" s="230">
        <v>0</v>
      </c>
      <c r="EK51" s="230">
        <v>0</v>
      </c>
      <c r="EL51" s="230">
        <v>0</v>
      </c>
      <c r="EM51" s="230">
        <v>0</v>
      </c>
      <c r="EN51" s="230">
        <v>0</v>
      </c>
      <c r="EO51" s="230">
        <v>0</v>
      </c>
      <c r="EP51" s="230">
        <v>0</v>
      </c>
      <c r="EQ51" s="230">
        <v>0</v>
      </c>
      <c r="ER51" s="230">
        <v>0</v>
      </c>
      <c r="ES51" s="230">
        <v>0</v>
      </c>
      <c r="ET51" s="230">
        <v>0</v>
      </c>
      <c r="EU51" s="139"/>
      <c r="EV51" s="230">
        <v>0</v>
      </c>
      <c r="EW51" s="230">
        <v>0</v>
      </c>
      <c r="EX51" s="230">
        <v>0</v>
      </c>
      <c r="EY51" s="230">
        <v>0</v>
      </c>
      <c r="EZ51" s="230">
        <v>0</v>
      </c>
      <c r="FA51" s="230">
        <v>0</v>
      </c>
      <c r="FB51" s="230">
        <v>0</v>
      </c>
      <c r="FC51" s="230">
        <v>0</v>
      </c>
      <c r="FD51" s="230">
        <v>0</v>
      </c>
      <c r="FE51" s="230">
        <v>0</v>
      </c>
      <c r="FF51" s="230">
        <v>0</v>
      </c>
      <c r="FG51" s="230">
        <v>0</v>
      </c>
      <c r="FH51" s="230">
        <v>0</v>
      </c>
      <c r="FI51" s="230">
        <v>0</v>
      </c>
      <c r="FJ51" s="230">
        <v>0</v>
      </c>
      <c r="FK51" s="230">
        <v>0</v>
      </c>
      <c r="FL51" s="139"/>
      <c r="FM51" s="230">
        <v>0</v>
      </c>
      <c r="FN51" s="230">
        <v>0</v>
      </c>
      <c r="FO51" s="230">
        <v>0</v>
      </c>
      <c r="FP51" s="230">
        <v>0</v>
      </c>
      <c r="FQ51" s="230">
        <v>0</v>
      </c>
      <c r="FR51" s="230">
        <v>0</v>
      </c>
      <c r="FS51" s="230">
        <v>0</v>
      </c>
      <c r="FT51" s="230">
        <v>0</v>
      </c>
      <c r="FU51" s="230">
        <v>0</v>
      </c>
      <c r="FV51" s="230">
        <v>0</v>
      </c>
      <c r="FW51" s="230">
        <v>0</v>
      </c>
      <c r="FX51" s="230">
        <v>0</v>
      </c>
      <c r="FY51" s="230">
        <v>0</v>
      </c>
      <c r="FZ51" s="230">
        <v>0</v>
      </c>
      <c r="GA51" s="230">
        <v>0</v>
      </c>
      <c r="GB51" s="230">
        <v>0</v>
      </c>
      <c r="GC51" s="157"/>
      <c r="GD51" s="132"/>
      <c r="GE51" s="243"/>
      <c r="GF51" s="244"/>
      <c r="GG51" s="245"/>
      <c r="GH51" s="161"/>
      <c r="GI51" s="132"/>
      <c r="GJ51" s="243"/>
      <c r="GK51" s="244"/>
      <c r="GL51" s="245"/>
      <c r="GM51" s="162"/>
      <c r="GO51" s="163"/>
      <c r="GP51" s="163"/>
    </row>
    <row r="52" spans="1:198" ht="18" customHeight="1" outlineLevel="1">
      <c r="A52" s="144"/>
      <c r="B52" s="673"/>
      <c r="C52" s="203" t="s">
        <v>201</v>
      </c>
      <c r="D52" s="113" t="s">
        <v>158</v>
      </c>
      <c r="E52" s="225"/>
      <c r="F52" s="140"/>
      <c r="G52" s="225"/>
      <c r="H52" s="140"/>
      <c r="I52" s="225"/>
      <c r="J52" s="140"/>
      <c r="K52" s="225"/>
      <c r="L52" s="132"/>
      <c r="M52" s="204"/>
      <c r="N52" s="167">
        <v>0</v>
      </c>
      <c r="O52" s="167">
        <v>0</v>
      </c>
      <c r="P52" s="167">
        <v>0</v>
      </c>
      <c r="Q52" s="167">
        <v>0</v>
      </c>
      <c r="R52" s="167">
        <v>0</v>
      </c>
      <c r="S52" s="167">
        <v>0</v>
      </c>
      <c r="T52" s="206">
        <v>0</v>
      </c>
      <c r="U52" s="206">
        <v>0</v>
      </c>
      <c r="V52" s="206">
        <v>0</v>
      </c>
      <c r="W52" s="206">
        <v>0</v>
      </c>
      <c r="X52" s="206">
        <v>0</v>
      </c>
      <c r="Y52" s="206">
        <v>0</v>
      </c>
      <c r="Z52" s="206">
        <v>0</v>
      </c>
      <c r="AA52" s="206">
        <v>0</v>
      </c>
      <c r="AB52" s="206">
        <v>0</v>
      </c>
      <c r="AC52" s="206">
        <v>0</v>
      </c>
      <c r="AD52" s="206">
        <v>0</v>
      </c>
      <c r="AE52" s="206">
        <v>0</v>
      </c>
      <c r="AF52" s="206">
        <v>0</v>
      </c>
      <c r="AG52" s="206">
        <v>0</v>
      </c>
      <c r="AH52" s="206">
        <v>0</v>
      </c>
      <c r="AI52" s="206">
        <v>0</v>
      </c>
      <c r="AJ52" s="206">
        <v>0</v>
      </c>
      <c r="AK52" s="206">
        <v>0</v>
      </c>
      <c r="AL52" s="167">
        <v>0</v>
      </c>
      <c r="AM52" s="205">
        <v>0</v>
      </c>
      <c r="AN52" s="167">
        <v>0</v>
      </c>
      <c r="AO52" s="150"/>
      <c r="AP52" s="225">
        <v>0</v>
      </c>
      <c r="AQ52" s="225">
        <v>0</v>
      </c>
      <c r="AR52" s="167">
        <v>0</v>
      </c>
      <c r="AS52" s="167">
        <v>0</v>
      </c>
      <c r="AT52" s="167">
        <v>0</v>
      </c>
      <c r="AU52" s="167">
        <v>0</v>
      </c>
      <c r="AV52" s="167">
        <v>0</v>
      </c>
      <c r="AW52" s="167">
        <v>0</v>
      </c>
      <c r="AX52" s="167">
        <v>0</v>
      </c>
      <c r="AY52" s="167">
        <v>0</v>
      </c>
      <c r="AZ52" s="167">
        <v>0</v>
      </c>
      <c r="BA52" s="167">
        <v>0</v>
      </c>
      <c r="BB52" s="167">
        <v>0</v>
      </c>
      <c r="BC52" s="167">
        <v>0</v>
      </c>
      <c r="BD52" s="213">
        <v>0</v>
      </c>
      <c r="BE52" s="213">
        <v>0</v>
      </c>
      <c r="BF52" s="213">
        <v>0</v>
      </c>
      <c r="BG52" s="213">
        <v>0</v>
      </c>
      <c r="BH52" s="213">
        <v>0</v>
      </c>
      <c r="BI52" s="213">
        <v>0</v>
      </c>
      <c r="BJ52" s="213">
        <v>0</v>
      </c>
      <c r="BK52" s="213">
        <v>0</v>
      </c>
      <c r="BL52" s="213">
        <v>0</v>
      </c>
      <c r="BM52" s="213">
        <v>0</v>
      </c>
      <c r="BN52" s="213">
        <v>0</v>
      </c>
      <c r="BO52" s="214">
        <v>0</v>
      </c>
      <c r="BP52" s="214">
        <v>0</v>
      </c>
      <c r="BQ52" s="167">
        <v>0</v>
      </c>
      <c r="BR52" s="167">
        <v>0</v>
      </c>
      <c r="BS52" s="152"/>
      <c r="BT52" s="225">
        <v>0</v>
      </c>
      <c r="BU52" s="225">
        <v>0</v>
      </c>
      <c r="BV52" s="167">
        <v>0</v>
      </c>
      <c r="BW52" s="167">
        <v>0</v>
      </c>
      <c r="BX52" s="167">
        <v>0</v>
      </c>
      <c r="BY52" s="167">
        <v>0</v>
      </c>
      <c r="BZ52" s="167">
        <v>0</v>
      </c>
      <c r="CA52" s="167">
        <v>0</v>
      </c>
      <c r="CB52" s="167">
        <v>0</v>
      </c>
      <c r="CC52" s="167">
        <v>0</v>
      </c>
      <c r="CD52" s="167">
        <v>0</v>
      </c>
      <c r="CE52" s="167">
        <v>0</v>
      </c>
      <c r="CF52" s="167">
        <v>0</v>
      </c>
      <c r="CG52" s="167">
        <v>0</v>
      </c>
      <c r="CH52" s="213">
        <v>0</v>
      </c>
      <c r="CI52" s="213">
        <v>0</v>
      </c>
      <c r="CJ52" s="213">
        <v>0</v>
      </c>
      <c r="CK52" s="213">
        <v>0</v>
      </c>
      <c r="CL52" s="213">
        <v>0</v>
      </c>
      <c r="CM52" s="213">
        <v>0</v>
      </c>
      <c r="CN52" s="213">
        <v>0</v>
      </c>
      <c r="CO52" s="213">
        <v>0</v>
      </c>
      <c r="CP52" s="213">
        <v>0</v>
      </c>
      <c r="CQ52" s="213">
        <v>0</v>
      </c>
      <c r="CR52" s="213">
        <v>0</v>
      </c>
      <c r="CS52" s="213">
        <v>0</v>
      </c>
      <c r="CT52" s="213">
        <v>0</v>
      </c>
      <c r="CU52" s="167">
        <v>0</v>
      </c>
      <c r="CV52" s="167">
        <v>0</v>
      </c>
      <c r="CW52" s="154"/>
      <c r="CX52" s="230">
        <v>0</v>
      </c>
      <c r="CY52" s="230">
        <v>0</v>
      </c>
      <c r="CZ52" s="230">
        <v>0</v>
      </c>
      <c r="DA52" s="230">
        <v>0</v>
      </c>
      <c r="DB52" s="230">
        <v>0</v>
      </c>
      <c r="DC52" s="230">
        <v>0</v>
      </c>
      <c r="DD52" s="230">
        <v>0</v>
      </c>
      <c r="DE52" s="230">
        <v>0</v>
      </c>
      <c r="DF52" s="230">
        <v>0</v>
      </c>
      <c r="DG52" s="230">
        <v>0</v>
      </c>
      <c r="DH52" s="230">
        <v>0</v>
      </c>
      <c r="DI52" s="230">
        <v>0</v>
      </c>
      <c r="DJ52" s="230">
        <v>0</v>
      </c>
      <c r="DK52" s="230">
        <v>0</v>
      </c>
      <c r="DL52" s="139"/>
      <c r="DM52" s="230">
        <v>0</v>
      </c>
      <c r="DN52" s="230">
        <v>0</v>
      </c>
      <c r="DO52" s="230">
        <v>0</v>
      </c>
      <c r="DP52" s="230">
        <v>0</v>
      </c>
      <c r="DQ52" s="230">
        <v>0</v>
      </c>
      <c r="DR52" s="230">
        <v>0</v>
      </c>
      <c r="DS52" s="230">
        <v>0</v>
      </c>
      <c r="DT52" s="230">
        <v>0</v>
      </c>
      <c r="DU52" s="230">
        <v>0</v>
      </c>
      <c r="DV52" s="230">
        <v>0</v>
      </c>
      <c r="DW52" s="230">
        <v>0</v>
      </c>
      <c r="DX52" s="230">
        <v>0</v>
      </c>
      <c r="DY52" s="230">
        <v>0</v>
      </c>
      <c r="DZ52" s="230">
        <v>0</v>
      </c>
      <c r="EA52" s="139"/>
      <c r="EB52" s="230">
        <v>0</v>
      </c>
      <c r="EC52" s="230">
        <v>0</v>
      </c>
      <c r="ED52" s="156"/>
      <c r="EE52" s="230">
        <v>0</v>
      </c>
      <c r="EF52" s="230">
        <v>0</v>
      </c>
      <c r="EG52" s="230">
        <v>0</v>
      </c>
      <c r="EH52" s="230">
        <v>0</v>
      </c>
      <c r="EI52" s="230">
        <v>0</v>
      </c>
      <c r="EJ52" s="230">
        <v>0</v>
      </c>
      <c r="EK52" s="230">
        <v>0</v>
      </c>
      <c r="EL52" s="230">
        <v>0</v>
      </c>
      <c r="EM52" s="230">
        <v>0</v>
      </c>
      <c r="EN52" s="230">
        <v>0</v>
      </c>
      <c r="EO52" s="230">
        <v>0</v>
      </c>
      <c r="EP52" s="230">
        <v>0</v>
      </c>
      <c r="EQ52" s="230">
        <v>0</v>
      </c>
      <c r="ER52" s="230">
        <v>0</v>
      </c>
      <c r="ES52" s="230">
        <v>0</v>
      </c>
      <c r="ET52" s="230">
        <v>0</v>
      </c>
      <c r="EU52" s="139"/>
      <c r="EV52" s="230">
        <v>0</v>
      </c>
      <c r="EW52" s="230">
        <v>0</v>
      </c>
      <c r="EX52" s="230">
        <v>0</v>
      </c>
      <c r="EY52" s="230">
        <v>0</v>
      </c>
      <c r="EZ52" s="230">
        <v>0</v>
      </c>
      <c r="FA52" s="230">
        <v>0</v>
      </c>
      <c r="FB52" s="230">
        <v>0</v>
      </c>
      <c r="FC52" s="230">
        <v>0</v>
      </c>
      <c r="FD52" s="230">
        <v>0</v>
      </c>
      <c r="FE52" s="230">
        <v>0</v>
      </c>
      <c r="FF52" s="230">
        <v>0</v>
      </c>
      <c r="FG52" s="230">
        <v>0</v>
      </c>
      <c r="FH52" s="230">
        <v>0</v>
      </c>
      <c r="FI52" s="230">
        <v>0</v>
      </c>
      <c r="FJ52" s="230">
        <v>0</v>
      </c>
      <c r="FK52" s="230">
        <v>0</v>
      </c>
      <c r="FL52" s="139"/>
      <c r="FM52" s="230">
        <v>0</v>
      </c>
      <c r="FN52" s="230">
        <v>0</v>
      </c>
      <c r="FO52" s="230">
        <v>0</v>
      </c>
      <c r="FP52" s="230">
        <v>0</v>
      </c>
      <c r="FQ52" s="230">
        <v>0</v>
      </c>
      <c r="FR52" s="230">
        <v>0</v>
      </c>
      <c r="FS52" s="230">
        <v>0</v>
      </c>
      <c r="FT52" s="230">
        <v>0</v>
      </c>
      <c r="FU52" s="230">
        <v>0</v>
      </c>
      <c r="FV52" s="230">
        <v>0</v>
      </c>
      <c r="FW52" s="230">
        <v>0</v>
      </c>
      <c r="FX52" s="230">
        <v>0</v>
      </c>
      <c r="FY52" s="230">
        <v>0</v>
      </c>
      <c r="FZ52" s="230">
        <v>0</v>
      </c>
      <c r="GA52" s="230">
        <v>0</v>
      </c>
      <c r="GB52" s="230">
        <v>0</v>
      </c>
      <c r="GC52" s="157"/>
      <c r="GD52" s="132"/>
      <c r="GE52" s="243"/>
      <c r="GF52" s="244"/>
      <c r="GG52" s="245"/>
      <c r="GH52" s="161"/>
      <c r="GI52" s="132"/>
      <c r="GJ52" s="243"/>
      <c r="GK52" s="244"/>
      <c r="GL52" s="245"/>
      <c r="GM52" s="162"/>
      <c r="GO52" s="163"/>
      <c r="GP52" s="163"/>
    </row>
    <row r="53" spans="1:198" ht="18" customHeight="1" outlineLevel="1">
      <c r="A53" s="144"/>
      <c r="B53" s="673"/>
      <c r="C53" s="203" t="s">
        <v>202</v>
      </c>
      <c r="D53" s="113" t="s">
        <v>158</v>
      </c>
      <c r="E53" s="225"/>
      <c r="F53" s="140"/>
      <c r="G53" s="225"/>
      <c r="H53" s="140"/>
      <c r="I53" s="225"/>
      <c r="J53" s="140"/>
      <c r="K53" s="225"/>
      <c r="L53" s="132"/>
      <c r="M53" s="204"/>
      <c r="N53" s="167">
        <v>0</v>
      </c>
      <c r="O53" s="167">
        <v>0</v>
      </c>
      <c r="P53" s="167">
        <v>0</v>
      </c>
      <c r="Q53" s="167">
        <v>0</v>
      </c>
      <c r="R53" s="167">
        <v>0</v>
      </c>
      <c r="S53" s="167">
        <v>0</v>
      </c>
      <c r="T53" s="206">
        <v>0</v>
      </c>
      <c r="U53" s="206">
        <v>0</v>
      </c>
      <c r="V53" s="206">
        <v>0</v>
      </c>
      <c r="W53" s="206">
        <v>0</v>
      </c>
      <c r="X53" s="206">
        <v>0</v>
      </c>
      <c r="Y53" s="206">
        <v>0</v>
      </c>
      <c r="Z53" s="206">
        <v>0</v>
      </c>
      <c r="AA53" s="206">
        <v>0</v>
      </c>
      <c r="AB53" s="206">
        <v>0</v>
      </c>
      <c r="AC53" s="206">
        <v>0</v>
      </c>
      <c r="AD53" s="206">
        <v>0</v>
      </c>
      <c r="AE53" s="206">
        <v>0</v>
      </c>
      <c r="AF53" s="206">
        <v>0</v>
      </c>
      <c r="AG53" s="206">
        <v>0</v>
      </c>
      <c r="AH53" s="206">
        <v>0</v>
      </c>
      <c r="AI53" s="206">
        <v>0</v>
      </c>
      <c r="AJ53" s="206">
        <v>0</v>
      </c>
      <c r="AK53" s="206">
        <v>0</v>
      </c>
      <c r="AL53" s="167">
        <v>0</v>
      </c>
      <c r="AM53" s="205">
        <v>0</v>
      </c>
      <c r="AN53" s="167">
        <v>0</v>
      </c>
      <c r="AO53" s="150"/>
      <c r="AP53" s="225">
        <v>0</v>
      </c>
      <c r="AQ53" s="225">
        <v>0</v>
      </c>
      <c r="AR53" s="167">
        <v>0</v>
      </c>
      <c r="AS53" s="167">
        <v>0</v>
      </c>
      <c r="AT53" s="167">
        <v>0</v>
      </c>
      <c r="AU53" s="167">
        <v>0</v>
      </c>
      <c r="AV53" s="167">
        <v>0</v>
      </c>
      <c r="AW53" s="167">
        <v>0</v>
      </c>
      <c r="AX53" s="167">
        <v>0</v>
      </c>
      <c r="AY53" s="167">
        <v>0</v>
      </c>
      <c r="AZ53" s="167">
        <v>0</v>
      </c>
      <c r="BA53" s="167">
        <v>0</v>
      </c>
      <c r="BB53" s="167">
        <v>0</v>
      </c>
      <c r="BC53" s="167">
        <v>0</v>
      </c>
      <c r="BD53" s="213">
        <v>0</v>
      </c>
      <c r="BE53" s="213">
        <v>0</v>
      </c>
      <c r="BF53" s="213">
        <v>0</v>
      </c>
      <c r="BG53" s="213">
        <v>0</v>
      </c>
      <c r="BH53" s="213">
        <v>0</v>
      </c>
      <c r="BI53" s="213">
        <v>0</v>
      </c>
      <c r="BJ53" s="213">
        <v>0</v>
      </c>
      <c r="BK53" s="213">
        <v>0</v>
      </c>
      <c r="BL53" s="213">
        <v>0</v>
      </c>
      <c r="BM53" s="213">
        <v>0</v>
      </c>
      <c r="BN53" s="213">
        <v>0</v>
      </c>
      <c r="BO53" s="214">
        <v>0</v>
      </c>
      <c r="BP53" s="214">
        <v>0</v>
      </c>
      <c r="BQ53" s="167">
        <v>0</v>
      </c>
      <c r="BR53" s="167">
        <v>0</v>
      </c>
      <c r="BS53" s="152"/>
      <c r="BT53" s="225">
        <v>0</v>
      </c>
      <c r="BU53" s="225">
        <v>0</v>
      </c>
      <c r="BV53" s="167">
        <v>0</v>
      </c>
      <c r="BW53" s="167">
        <v>0</v>
      </c>
      <c r="BX53" s="167">
        <v>0</v>
      </c>
      <c r="BY53" s="167">
        <v>0</v>
      </c>
      <c r="BZ53" s="167">
        <v>0</v>
      </c>
      <c r="CA53" s="167">
        <v>0</v>
      </c>
      <c r="CB53" s="167">
        <v>0</v>
      </c>
      <c r="CC53" s="167">
        <v>0</v>
      </c>
      <c r="CD53" s="167">
        <v>0</v>
      </c>
      <c r="CE53" s="167">
        <v>0</v>
      </c>
      <c r="CF53" s="167">
        <v>0</v>
      </c>
      <c r="CG53" s="167">
        <v>0</v>
      </c>
      <c r="CH53" s="213">
        <v>0</v>
      </c>
      <c r="CI53" s="213">
        <v>0</v>
      </c>
      <c r="CJ53" s="213">
        <v>0</v>
      </c>
      <c r="CK53" s="213">
        <v>0</v>
      </c>
      <c r="CL53" s="213">
        <v>0</v>
      </c>
      <c r="CM53" s="213">
        <v>0</v>
      </c>
      <c r="CN53" s="213">
        <v>0</v>
      </c>
      <c r="CO53" s="213">
        <v>0</v>
      </c>
      <c r="CP53" s="213">
        <v>0</v>
      </c>
      <c r="CQ53" s="213">
        <v>0</v>
      </c>
      <c r="CR53" s="213">
        <v>0</v>
      </c>
      <c r="CS53" s="213">
        <v>0</v>
      </c>
      <c r="CT53" s="213">
        <v>0</v>
      </c>
      <c r="CU53" s="167">
        <v>0</v>
      </c>
      <c r="CV53" s="167">
        <v>0</v>
      </c>
      <c r="CW53" s="154"/>
      <c r="CX53" s="230">
        <v>0</v>
      </c>
      <c r="CY53" s="230">
        <v>0</v>
      </c>
      <c r="CZ53" s="230">
        <v>0</v>
      </c>
      <c r="DA53" s="230">
        <v>0</v>
      </c>
      <c r="DB53" s="230">
        <v>0</v>
      </c>
      <c r="DC53" s="230">
        <v>0</v>
      </c>
      <c r="DD53" s="230">
        <v>0</v>
      </c>
      <c r="DE53" s="230">
        <v>0</v>
      </c>
      <c r="DF53" s="230">
        <v>0</v>
      </c>
      <c r="DG53" s="230">
        <v>0</v>
      </c>
      <c r="DH53" s="230">
        <v>0</v>
      </c>
      <c r="DI53" s="230">
        <v>0</v>
      </c>
      <c r="DJ53" s="230">
        <v>0</v>
      </c>
      <c r="DK53" s="230">
        <v>0</v>
      </c>
      <c r="DL53" s="139"/>
      <c r="DM53" s="230">
        <v>0</v>
      </c>
      <c r="DN53" s="230">
        <v>0</v>
      </c>
      <c r="DO53" s="230">
        <v>0</v>
      </c>
      <c r="DP53" s="230">
        <v>0</v>
      </c>
      <c r="DQ53" s="230">
        <v>0</v>
      </c>
      <c r="DR53" s="230">
        <v>0</v>
      </c>
      <c r="DS53" s="230">
        <v>0</v>
      </c>
      <c r="DT53" s="230">
        <v>0</v>
      </c>
      <c r="DU53" s="230">
        <v>0</v>
      </c>
      <c r="DV53" s="230">
        <v>0</v>
      </c>
      <c r="DW53" s="230">
        <v>0</v>
      </c>
      <c r="DX53" s="230">
        <v>0</v>
      </c>
      <c r="DY53" s="230">
        <v>0</v>
      </c>
      <c r="DZ53" s="230">
        <v>0</v>
      </c>
      <c r="EA53" s="139"/>
      <c r="EB53" s="230">
        <v>0</v>
      </c>
      <c r="EC53" s="230">
        <v>0</v>
      </c>
      <c r="ED53" s="156"/>
      <c r="EE53" s="230">
        <v>0</v>
      </c>
      <c r="EF53" s="230">
        <v>0</v>
      </c>
      <c r="EG53" s="230">
        <v>0</v>
      </c>
      <c r="EH53" s="230">
        <v>0</v>
      </c>
      <c r="EI53" s="230">
        <v>0</v>
      </c>
      <c r="EJ53" s="230">
        <v>0</v>
      </c>
      <c r="EK53" s="230">
        <v>0</v>
      </c>
      <c r="EL53" s="230">
        <v>0</v>
      </c>
      <c r="EM53" s="230">
        <v>0</v>
      </c>
      <c r="EN53" s="230">
        <v>0</v>
      </c>
      <c r="EO53" s="230">
        <v>0</v>
      </c>
      <c r="EP53" s="230">
        <v>0</v>
      </c>
      <c r="EQ53" s="230">
        <v>0</v>
      </c>
      <c r="ER53" s="230">
        <v>0</v>
      </c>
      <c r="ES53" s="230">
        <v>0</v>
      </c>
      <c r="ET53" s="230">
        <v>0</v>
      </c>
      <c r="EU53" s="139"/>
      <c r="EV53" s="230">
        <v>0</v>
      </c>
      <c r="EW53" s="230">
        <v>0</v>
      </c>
      <c r="EX53" s="230">
        <v>0</v>
      </c>
      <c r="EY53" s="230">
        <v>0</v>
      </c>
      <c r="EZ53" s="230">
        <v>0</v>
      </c>
      <c r="FA53" s="230">
        <v>0</v>
      </c>
      <c r="FB53" s="230">
        <v>0</v>
      </c>
      <c r="FC53" s="230">
        <v>0</v>
      </c>
      <c r="FD53" s="230">
        <v>0</v>
      </c>
      <c r="FE53" s="230">
        <v>0</v>
      </c>
      <c r="FF53" s="230">
        <v>0</v>
      </c>
      <c r="FG53" s="230">
        <v>0</v>
      </c>
      <c r="FH53" s="230">
        <v>0</v>
      </c>
      <c r="FI53" s="230">
        <v>0</v>
      </c>
      <c r="FJ53" s="230">
        <v>0</v>
      </c>
      <c r="FK53" s="230">
        <v>0</v>
      </c>
      <c r="FL53" s="139"/>
      <c r="FM53" s="230">
        <v>0</v>
      </c>
      <c r="FN53" s="230">
        <v>0</v>
      </c>
      <c r="FO53" s="230">
        <v>0</v>
      </c>
      <c r="FP53" s="230">
        <v>0</v>
      </c>
      <c r="FQ53" s="230">
        <v>0</v>
      </c>
      <c r="FR53" s="230">
        <v>0</v>
      </c>
      <c r="FS53" s="230">
        <v>0</v>
      </c>
      <c r="FT53" s="230">
        <v>0</v>
      </c>
      <c r="FU53" s="230">
        <v>0</v>
      </c>
      <c r="FV53" s="230">
        <v>0</v>
      </c>
      <c r="FW53" s="230">
        <v>0</v>
      </c>
      <c r="FX53" s="230">
        <v>0</v>
      </c>
      <c r="FY53" s="230">
        <v>0</v>
      </c>
      <c r="FZ53" s="230">
        <v>0</v>
      </c>
      <c r="GA53" s="230">
        <v>0</v>
      </c>
      <c r="GB53" s="230">
        <v>0</v>
      </c>
      <c r="GC53" s="157"/>
      <c r="GD53" s="132"/>
      <c r="GE53" s="243"/>
      <c r="GF53" s="244"/>
      <c r="GG53" s="245"/>
      <c r="GH53" s="161"/>
      <c r="GI53" s="132"/>
      <c r="GJ53" s="243"/>
      <c r="GK53" s="244"/>
      <c r="GL53" s="245"/>
      <c r="GM53" s="162"/>
      <c r="GO53" s="163"/>
      <c r="GP53" s="163"/>
    </row>
    <row r="54" spans="1:198" ht="18" customHeight="1" outlineLevel="1">
      <c r="A54" s="144"/>
      <c r="B54" s="673"/>
      <c r="C54" s="203" t="s">
        <v>203</v>
      </c>
      <c r="D54" s="113" t="s">
        <v>158</v>
      </c>
      <c r="E54" s="225"/>
      <c r="F54" s="140"/>
      <c r="G54" s="225"/>
      <c r="H54" s="140"/>
      <c r="I54" s="225"/>
      <c r="J54" s="140"/>
      <c r="K54" s="225"/>
      <c r="L54" s="132"/>
      <c r="M54" s="204"/>
      <c r="N54" s="167">
        <v>0</v>
      </c>
      <c r="O54" s="167">
        <v>0</v>
      </c>
      <c r="P54" s="167">
        <v>0</v>
      </c>
      <c r="Q54" s="167">
        <v>0</v>
      </c>
      <c r="R54" s="167">
        <v>0</v>
      </c>
      <c r="S54" s="167">
        <v>0</v>
      </c>
      <c r="T54" s="206">
        <v>0</v>
      </c>
      <c r="U54" s="206">
        <v>0</v>
      </c>
      <c r="V54" s="206">
        <v>0</v>
      </c>
      <c r="W54" s="206">
        <v>0</v>
      </c>
      <c r="X54" s="206">
        <v>0</v>
      </c>
      <c r="Y54" s="206">
        <v>0</v>
      </c>
      <c r="Z54" s="206">
        <v>0</v>
      </c>
      <c r="AA54" s="206">
        <v>0</v>
      </c>
      <c r="AB54" s="206">
        <v>0</v>
      </c>
      <c r="AC54" s="206">
        <v>0</v>
      </c>
      <c r="AD54" s="206">
        <v>0</v>
      </c>
      <c r="AE54" s="206">
        <v>0</v>
      </c>
      <c r="AF54" s="206">
        <v>0</v>
      </c>
      <c r="AG54" s="206">
        <v>0</v>
      </c>
      <c r="AH54" s="206">
        <v>0</v>
      </c>
      <c r="AI54" s="206">
        <v>0</v>
      </c>
      <c r="AJ54" s="206">
        <v>0</v>
      </c>
      <c r="AK54" s="206">
        <v>0</v>
      </c>
      <c r="AL54" s="167">
        <v>0</v>
      </c>
      <c r="AM54" s="205">
        <v>0</v>
      </c>
      <c r="AN54" s="167">
        <v>0</v>
      </c>
      <c r="AO54" s="150"/>
      <c r="AP54" s="225">
        <v>0</v>
      </c>
      <c r="AQ54" s="225">
        <v>0</v>
      </c>
      <c r="AR54" s="167">
        <v>0</v>
      </c>
      <c r="AS54" s="167">
        <v>0</v>
      </c>
      <c r="AT54" s="167">
        <v>0</v>
      </c>
      <c r="AU54" s="167">
        <v>0</v>
      </c>
      <c r="AV54" s="167">
        <v>0</v>
      </c>
      <c r="AW54" s="167">
        <v>0</v>
      </c>
      <c r="AX54" s="167">
        <v>0</v>
      </c>
      <c r="AY54" s="167">
        <v>0</v>
      </c>
      <c r="AZ54" s="167">
        <v>0</v>
      </c>
      <c r="BA54" s="167">
        <v>0</v>
      </c>
      <c r="BB54" s="167">
        <v>0</v>
      </c>
      <c r="BC54" s="167">
        <v>0</v>
      </c>
      <c r="BD54" s="213">
        <v>0</v>
      </c>
      <c r="BE54" s="213">
        <v>0</v>
      </c>
      <c r="BF54" s="213">
        <v>0</v>
      </c>
      <c r="BG54" s="213">
        <v>0</v>
      </c>
      <c r="BH54" s="213">
        <v>0</v>
      </c>
      <c r="BI54" s="213">
        <v>0</v>
      </c>
      <c r="BJ54" s="213">
        <v>0</v>
      </c>
      <c r="BK54" s="213">
        <v>0</v>
      </c>
      <c r="BL54" s="213">
        <v>0</v>
      </c>
      <c r="BM54" s="213">
        <v>0</v>
      </c>
      <c r="BN54" s="213">
        <v>0</v>
      </c>
      <c r="BO54" s="214">
        <v>0</v>
      </c>
      <c r="BP54" s="214">
        <v>0</v>
      </c>
      <c r="BQ54" s="167">
        <v>0</v>
      </c>
      <c r="BR54" s="167">
        <v>0</v>
      </c>
      <c r="BS54" s="152"/>
      <c r="BT54" s="225">
        <v>0</v>
      </c>
      <c r="BU54" s="225">
        <v>0</v>
      </c>
      <c r="BV54" s="167">
        <v>0</v>
      </c>
      <c r="BW54" s="167">
        <v>0</v>
      </c>
      <c r="BX54" s="167">
        <v>0</v>
      </c>
      <c r="BY54" s="167">
        <v>0</v>
      </c>
      <c r="BZ54" s="167">
        <v>0</v>
      </c>
      <c r="CA54" s="167">
        <v>0</v>
      </c>
      <c r="CB54" s="167">
        <v>0</v>
      </c>
      <c r="CC54" s="167">
        <v>0</v>
      </c>
      <c r="CD54" s="167">
        <v>0</v>
      </c>
      <c r="CE54" s="167">
        <v>0</v>
      </c>
      <c r="CF54" s="167">
        <v>0</v>
      </c>
      <c r="CG54" s="167">
        <v>0</v>
      </c>
      <c r="CH54" s="213">
        <v>0</v>
      </c>
      <c r="CI54" s="213">
        <v>0</v>
      </c>
      <c r="CJ54" s="213">
        <v>0</v>
      </c>
      <c r="CK54" s="213">
        <v>0</v>
      </c>
      <c r="CL54" s="213">
        <v>0</v>
      </c>
      <c r="CM54" s="213">
        <v>0</v>
      </c>
      <c r="CN54" s="213">
        <v>0</v>
      </c>
      <c r="CO54" s="213">
        <v>0</v>
      </c>
      <c r="CP54" s="213">
        <v>0</v>
      </c>
      <c r="CQ54" s="213">
        <v>0</v>
      </c>
      <c r="CR54" s="213">
        <v>0</v>
      </c>
      <c r="CS54" s="213">
        <v>0</v>
      </c>
      <c r="CT54" s="213">
        <v>0</v>
      </c>
      <c r="CU54" s="167">
        <v>0</v>
      </c>
      <c r="CV54" s="167">
        <v>0</v>
      </c>
      <c r="CW54" s="154"/>
      <c r="CX54" s="230">
        <v>0</v>
      </c>
      <c r="CY54" s="230">
        <v>0</v>
      </c>
      <c r="CZ54" s="230">
        <v>0</v>
      </c>
      <c r="DA54" s="230">
        <v>0</v>
      </c>
      <c r="DB54" s="230">
        <v>0</v>
      </c>
      <c r="DC54" s="230">
        <v>0</v>
      </c>
      <c r="DD54" s="230">
        <v>0</v>
      </c>
      <c r="DE54" s="230">
        <v>0</v>
      </c>
      <c r="DF54" s="230">
        <v>0</v>
      </c>
      <c r="DG54" s="230">
        <v>0</v>
      </c>
      <c r="DH54" s="230">
        <v>0</v>
      </c>
      <c r="DI54" s="230">
        <v>0</v>
      </c>
      <c r="DJ54" s="230">
        <v>0</v>
      </c>
      <c r="DK54" s="230">
        <v>0</v>
      </c>
      <c r="DL54" s="139"/>
      <c r="DM54" s="230">
        <v>0</v>
      </c>
      <c r="DN54" s="230">
        <v>0</v>
      </c>
      <c r="DO54" s="230">
        <v>0</v>
      </c>
      <c r="DP54" s="230">
        <v>0</v>
      </c>
      <c r="DQ54" s="230">
        <v>0</v>
      </c>
      <c r="DR54" s="230">
        <v>0</v>
      </c>
      <c r="DS54" s="230">
        <v>0</v>
      </c>
      <c r="DT54" s="230">
        <v>0</v>
      </c>
      <c r="DU54" s="230">
        <v>0</v>
      </c>
      <c r="DV54" s="230">
        <v>0</v>
      </c>
      <c r="DW54" s="230">
        <v>0</v>
      </c>
      <c r="DX54" s="230">
        <v>0</v>
      </c>
      <c r="DY54" s="230">
        <v>0</v>
      </c>
      <c r="DZ54" s="230">
        <v>0</v>
      </c>
      <c r="EA54" s="139"/>
      <c r="EB54" s="230">
        <v>0</v>
      </c>
      <c r="EC54" s="230">
        <v>0</v>
      </c>
      <c r="ED54" s="156"/>
      <c r="EE54" s="230">
        <v>0</v>
      </c>
      <c r="EF54" s="230">
        <v>0</v>
      </c>
      <c r="EG54" s="230">
        <v>0</v>
      </c>
      <c r="EH54" s="230">
        <v>0</v>
      </c>
      <c r="EI54" s="230">
        <v>0</v>
      </c>
      <c r="EJ54" s="230">
        <v>0</v>
      </c>
      <c r="EK54" s="230">
        <v>0</v>
      </c>
      <c r="EL54" s="230">
        <v>0</v>
      </c>
      <c r="EM54" s="230">
        <v>0</v>
      </c>
      <c r="EN54" s="230">
        <v>0</v>
      </c>
      <c r="EO54" s="230">
        <v>0</v>
      </c>
      <c r="EP54" s="230">
        <v>0</v>
      </c>
      <c r="EQ54" s="230">
        <v>0</v>
      </c>
      <c r="ER54" s="230">
        <v>0</v>
      </c>
      <c r="ES54" s="230">
        <v>0</v>
      </c>
      <c r="ET54" s="230">
        <v>0</v>
      </c>
      <c r="EU54" s="139"/>
      <c r="EV54" s="230">
        <v>0</v>
      </c>
      <c r="EW54" s="230">
        <v>0</v>
      </c>
      <c r="EX54" s="230">
        <v>0</v>
      </c>
      <c r="EY54" s="230">
        <v>0</v>
      </c>
      <c r="EZ54" s="230">
        <v>0</v>
      </c>
      <c r="FA54" s="230">
        <v>0</v>
      </c>
      <c r="FB54" s="230">
        <v>0</v>
      </c>
      <c r="FC54" s="230">
        <v>0</v>
      </c>
      <c r="FD54" s="230">
        <v>0</v>
      </c>
      <c r="FE54" s="230">
        <v>0</v>
      </c>
      <c r="FF54" s="230">
        <v>0</v>
      </c>
      <c r="FG54" s="230">
        <v>0</v>
      </c>
      <c r="FH54" s="230">
        <v>0</v>
      </c>
      <c r="FI54" s="230">
        <v>0</v>
      </c>
      <c r="FJ54" s="230">
        <v>0</v>
      </c>
      <c r="FK54" s="230">
        <v>0</v>
      </c>
      <c r="FL54" s="139"/>
      <c r="FM54" s="230">
        <v>0</v>
      </c>
      <c r="FN54" s="230">
        <v>0</v>
      </c>
      <c r="FO54" s="230">
        <v>0</v>
      </c>
      <c r="FP54" s="230">
        <v>0</v>
      </c>
      <c r="FQ54" s="230">
        <v>0</v>
      </c>
      <c r="FR54" s="230">
        <v>0</v>
      </c>
      <c r="FS54" s="230">
        <v>0</v>
      </c>
      <c r="FT54" s="230">
        <v>0</v>
      </c>
      <c r="FU54" s="230">
        <v>0</v>
      </c>
      <c r="FV54" s="230">
        <v>0</v>
      </c>
      <c r="FW54" s="230">
        <v>0</v>
      </c>
      <c r="FX54" s="230">
        <v>0</v>
      </c>
      <c r="FY54" s="230">
        <v>0</v>
      </c>
      <c r="FZ54" s="230">
        <v>0</v>
      </c>
      <c r="GA54" s="230">
        <v>0</v>
      </c>
      <c r="GB54" s="230">
        <v>0</v>
      </c>
      <c r="GC54" s="157"/>
      <c r="GD54" s="132"/>
      <c r="GE54" s="243"/>
      <c r="GF54" s="244"/>
      <c r="GG54" s="245"/>
      <c r="GH54" s="161"/>
      <c r="GI54" s="132"/>
      <c r="GJ54" s="243"/>
      <c r="GK54" s="244"/>
      <c r="GL54" s="245"/>
      <c r="GM54" s="162"/>
      <c r="GO54" s="163"/>
      <c r="GP54" s="163"/>
    </row>
    <row r="55" spans="1:198" ht="18" customHeight="1" outlineLevel="1">
      <c r="A55" s="144"/>
      <c r="B55" s="673"/>
      <c r="C55" s="203" t="s">
        <v>204</v>
      </c>
      <c r="D55" s="113" t="s">
        <v>158</v>
      </c>
      <c r="E55" s="225"/>
      <c r="F55" s="140"/>
      <c r="G55" s="225"/>
      <c r="H55" s="140"/>
      <c r="I55" s="225"/>
      <c r="J55" s="140"/>
      <c r="K55" s="225"/>
      <c r="L55" s="132"/>
      <c r="M55" s="204"/>
      <c r="N55" s="167">
        <v>0</v>
      </c>
      <c r="O55" s="167">
        <v>0</v>
      </c>
      <c r="P55" s="167">
        <v>0</v>
      </c>
      <c r="Q55" s="167">
        <v>0</v>
      </c>
      <c r="R55" s="167">
        <v>0</v>
      </c>
      <c r="S55" s="167">
        <v>0</v>
      </c>
      <c r="T55" s="206">
        <v>0</v>
      </c>
      <c r="U55" s="206">
        <v>0</v>
      </c>
      <c r="V55" s="206">
        <v>0</v>
      </c>
      <c r="W55" s="206">
        <v>0</v>
      </c>
      <c r="X55" s="206">
        <v>0</v>
      </c>
      <c r="Y55" s="206">
        <v>0</v>
      </c>
      <c r="Z55" s="206">
        <v>0</v>
      </c>
      <c r="AA55" s="206">
        <v>0</v>
      </c>
      <c r="AB55" s="206">
        <v>0</v>
      </c>
      <c r="AC55" s="206">
        <v>0</v>
      </c>
      <c r="AD55" s="206">
        <v>0</v>
      </c>
      <c r="AE55" s="206">
        <v>0</v>
      </c>
      <c r="AF55" s="206">
        <v>0</v>
      </c>
      <c r="AG55" s="206">
        <v>0</v>
      </c>
      <c r="AH55" s="206">
        <v>0</v>
      </c>
      <c r="AI55" s="206">
        <v>0</v>
      </c>
      <c r="AJ55" s="206">
        <v>0</v>
      </c>
      <c r="AK55" s="206">
        <v>0</v>
      </c>
      <c r="AL55" s="167">
        <v>0</v>
      </c>
      <c r="AM55" s="205">
        <v>0</v>
      </c>
      <c r="AN55" s="167">
        <v>0</v>
      </c>
      <c r="AO55" s="150"/>
      <c r="AP55" s="225">
        <v>0</v>
      </c>
      <c r="AQ55" s="225">
        <v>0</v>
      </c>
      <c r="AR55" s="167">
        <v>0</v>
      </c>
      <c r="AS55" s="167">
        <v>0</v>
      </c>
      <c r="AT55" s="167">
        <v>0</v>
      </c>
      <c r="AU55" s="167">
        <v>0</v>
      </c>
      <c r="AV55" s="167">
        <v>0</v>
      </c>
      <c r="AW55" s="167">
        <v>0</v>
      </c>
      <c r="AX55" s="167">
        <v>0</v>
      </c>
      <c r="AY55" s="167">
        <v>0</v>
      </c>
      <c r="AZ55" s="167">
        <v>0</v>
      </c>
      <c r="BA55" s="167">
        <v>0</v>
      </c>
      <c r="BB55" s="167">
        <v>0</v>
      </c>
      <c r="BC55" s="167">
        <v>0</v>
      </c>
      <c r="BD55" s="213">
        <v>0</v>
      </c>
      <c r="BE55" s="213">
        <v>0</v>
      </c>
      <c r="BF55" s="213">
        <v>0</v>
      </c>
      <c r="BG55" s="213">
        <v>0</v>
      </c>
      <c r="BH55" s="213">
        <v>0</v>
      </c>
      <c r="BI55" s="213">
        <v>0</v>
      </c>
      <c r="BJ55" s="213">
        <v>0</v>
      </c>
      <c r="BK55" s="213">
        <v>0</v>
      </c>
      <c r="BL55" s="213">
        <v>0</v>
      </c>
      <c r="BM55" s="213">
        <v>0</v>
      </c>
      <c r="BN55" s="213">
        <v>0</v>
      </c>
      <c r="BO55" s="214">
        <v>0</v>
      </c>
      <c r="BP55" s="214">
        <v>0</v>
      </c>
      <c r="BQ55" s="167">
        <v>0</v>
      </c>
      <c r="BR55" s="167">
        <v>0</v>
      </c>
      <c r="BS55" s="152"/>
      <c r="BT55" s="225">
        <v>0</v>
      </c>
      <c r="BU55" s="225">
        <v>0</v>
      </c>
      <c r="BV55" s="167">
        <v>0</v>
      </c>
      <c r="BW55" s="167">
        <v>0</v>
      </c>
      <c r="BX55" s="167">
        <v>0</v>
      </c>
      <c r="BY55" s="167">
        <v>0</v>
      </c>
      <c r="BZ55" s="167">
        <v>0</v>
      </c>
      <c r="CA55" s="167">
        <v>0</v>
      </c>
      <c r="CB55" s="167">
        <v>0</v>
      </c>
      <c r="CC55" s="167">
        <v>0</v>
      </c>
      <c r="CD55" s="167">
        <v>0</v>
      </c>
      <c r="CE55" s="167">
        <v>0</v>
      </c>
      <c r="CF55" s="167">
        <v>0</v>
      </c>
      <c r="CG55" s="167">
        <v>0</v>
      </c>
      <c r="CH55" s="213">
        <v>0</v>
      </c>
      <c r="CI55" s="213">
        <v>0</v>
      </c>
      <c r="CJ55" s="213">
        <v>0</v>
      </c>
      <c r="CK55" s="213">
        <v>0</v>
      </c>
      <c r="CL55" s="213">
        <v>0</v>
      </c>
      <c r="CM55" s="213">
        <v>0</v>
      </c>
      <c r="CN55" s="213">
        <v>0</v>
      </c>
      <c r="CO55" s="213">
        <v>0</v>
      </c>
      <c r="CP55" s="213">
        <v>0</v>
      </c>
      <c r="CQ55" s="213">
        <v>0</v>
      </c>
      <c r="CR55" s="213">
        <v>0</v>
      </c>
      <c r="CS55" s="213">
        <v>0</v>
      </c>
      <c r="CT55" s="213">
        <v>0</v>
      </c>
      <c r="CU55" s="167">
        <v>0</v>
      </c>
      <c r="CV55" s="167">
        <v>0</v>
      </c>
      <c r="CW55" s="154"/>
      <c r="CX55" s="230">
        <v>0</v>
      </c>
      <c r="CY55" s="230">
        <v>0</v>
      </c>
      <c r="CZ55" s="230">
        <v>0</v>
      </c>
      <c r="DA55" s="230">
        <v>0</v>
      </c>
      <c r="DB55" s="230">
        <v>0</v>
      </c>
      <c r="DC55" s="230">
        <v>0</v>
      </c>
      <c r="DD55" s="230">
        <v>0</v>
      </c>
      <c r="DE55" s="230">
        <v>0</v>
      </c>
      <c r="DF55" s="230">
        <v>0</v>
      </c>
      <c r="DG55" s="230">
        <v>0</v>
      </c>
      <c r="DH55" s="230">
        <v>0</v>
      </c>
      <c r="DI55" s="230">
        <v>0</v>
      </c>
      <c r="DJ55" s="230">
        <v>0</v>
      </c>
      <c r="DK55" s="230">
        <v>0</v>
      </c>
      <c r="DL55" s="139"/>
      <c r="DM55" s="230">
        <v>0</v>
      </c>
      <c r="DN55" s="230">
        <v>0</v>
      </c>
      <c r="DO55" s="230">
        <v>0</v>
      </c>
      <c r="DP55" s="230">
        <v>0</v>
      </c>
      <c r="DQ55" s="230">
        <v>0</v>
      </c>
      <c r="DR55" s="230">
        <v>0</v>
      </c>
      <c r="DS55" s="230">
        <v>0</v>
      </c>
      <c r="DT55" s="230">
        <v>0</v>
      </c>
      <c r="DU55" s="230">
        <v>0</v>
      </c>
      <c r="DV55" s="230">
        <v>0</v>
      </c>
      <c r="DW55" s="230">
        <v>0</v>
      </c>
      <c r="DX55" s="230">
        <v>0</v>
      </c>
      <c r="DY55" s="230">
        <v>0</v>
      </c>
      <c r="DZ55" s="230">
        <v>0</v>
      </c>
      <c r="EA55" s="139"/>
      <c r="EB55" s="230">
        <v>0</v>
      </c>
      <c r="EC55" s="230">
        <v>0</v>
      </c>
      <c r="ED55" s="156"/>
      <c r="EE55" s="230">
        <v>0</v>
      </c>
      <c r="EF55" s="230">
        <v>0</v>
      </c>
      <c r="EG55" s="230">
        <v>0</v>
      </c>
      <c r="EH55" s="230">
        <v>0</v>
      </c>
      <c r="EI55" s="230">
        <v>0</v>
      </c>
      <c r="EJ55" s="230">
        <v>0</v>
      </c>
      <c r="EK55" s="230">
        <v>0</v>
      </c>
      <c r="EL55" s="230">
        <v>0</v>
      </c>
      <c r="EM55" s="230">
        <v>0</v>
      </c>
      <c r="EN55" s="230">
        <v>0</v>
      </c>
      <c r="EO55" s="230">
        <v>0</v>
      </c>
      <c r="EP55" s="230">
        <v>0</v>
      </c>
      <c r="EQ55" s="230">
        <v>0</v>
      </c>
      <c r="ER55" s="230">
        <v>0</v>
      </c>
      <c r="ES55" s="230">
        <v>0</v>
      </c>
      <c r="ET55" s="230">
        <v>0</v>
      </c>
      <c r="EU55" s="139"/>
      <c r="EV55" s="230">
        <v>0</v>
      </c>
      <c r="EW55" s="230">
        <v>0</v>
      </c>
      <c r="EX55" s="230">
        <v>0</v>
      </c>
      <c r="EY55" s="230">
        <v>0</v>
      </c>
      <c r="EZ55" s="230">
        <v>0</v>
      </c>
      <c r="FA55" s="230">
        <v>0</v>
      </c>
      <c r="FB55" s="230">
        <v>0</v>
      </c>
      <c r="FC55" s="230">
        <v>0</v>
      </c>
      <c r="FD55" s="230">
        <v>0</v>
      </c>
      <c r="FE55" s="230">
        <v>0</v>
      </c>
      <c r="FF55" s="230">
        <v>0</v>
      </c>
      <c r="FG55" s="230">
        <v>0</v>
      </c>
      <c r="FH55" s="230">
        <v>0</v>
      </c>
      <c r="FI55" s="230">
        <v>0</v>
      </c>
      <c r="FJ55" s="230">
        <v>0</v>
      </c>
      <c r="FK55" s="230">
        <v>0</v>
      </c>
      <c r="FL55" s="139"/>
      <c r="FM55" s="230">
        <v>0</v>
      </c>
      <c r="FN55" s="230">
        <v>0</v>
      </c>
      <c r="FO55" s="230">
        <v>0</v>
      </c>
      <c r="FP55" s="230">
        <v>0</v>
      </c>
      <c r="FQ55" s="230">
        <v>0</v>
      </c>
      <c r="FR55" s="230">
        <v>0</v>
      </c>
      <c r="FS55" s="230">
        <v>0</v>
      </c>
      <c r="FT55" s="230">
        <v>0</v>
      </c>
      <c r="FU55" s="230">
        <v>0</v>
      </c>
      <c r="FV55" s="230">
        <v>0</v>
      </c>
      <c r="FW55" s="230">
        <v>0</v>
      </c>
      <c r="FX55" s="230">
        <v>0</v>
      </c>
      <c r="FY55" s="230">
        <v>0</v>
      </c>
      <c r="FZ55" s="230">
        <v>0</v>
      </c>
      <c r="GA55" s="230">
        <v>0</v>
      </c>
      <c r="GB55" s="230">
        <v>0</v>
      </c>
      <c r="GC55" s="157"/>
      <c r="GD55" s="132"/>
      <c r="GE55" s="243"/>
      <c r="GF55" s="244"/>
      <c r="GG55" s="245"/>
      <c r="GH55" s="161"/>
      <c r="GI55" s="132"/>
      <c r="GJ55" s="243"/>
      <c r="GK55" s="244"/>
      <c r="GL55" s="245"/>
      <c r="GM55" s="162"/>
      <c r="GO55" s="163"/>
      <c r="GP55" s="163"/>
    </row>
    <row r="56" spans="1:198" ht="18" customHeight="1" outlineLevel="1">
      <c r="A56" s="144"/>
      <c r="B56" s="673"/>
      <c r="C56" s="203" t="s">
        <v>205</v>
      </c>
      <c r="D56" s="113" t="s">
        <v>158</v>
      </c>
      <c r="E56" s="225"/>
      <c r="F56" s="140"/>
      <c r="G56" s="225"/>
      <c r="H56" s="140"/>
      <c r="I56" s="225"/>
      <c r="J56" s="140"/>
      <c r="K56" s="225"/>
      <c r="L56" s="132"/>
      <c r="M56" s="204"/>
      <c r="N56" s="167">
        <v>0</v>
      </c>
      <c r="O56" s="167">
        <v>0</v>
      </c>
      <c r="P56" s="167">
        <v>0</v>
      </c>
      <c r="Q56" s="167">
        <v>0</v>
      </c>
      <c r="R56" s="167">
        <v>0</v>
      </c>
      <c r="S56" s="167">
        <v>0</v>
      </c>
      <c r="T56" s="206">
        <v>0</v>
      </c>
      <c r="U56" s="206">
        <v>0</v>
      </c>
      <c r="V56" s="206">
        <v>0</v>
      </c>
      <c r="W56" s="206">
        <v>0</v>
      </c>
      <c r="X56" s="206">
        <v>0</v>
      </c>
      <c r="Y56" s="206">
        <v>0</v>
      </c>
      <c r="Z56" s="206">
        <v>0</v>
      </c>
      <c r="AA56" s="206">
        <v>0</v>
      </c>
      <c r="AB56" s="206">
        <v>0</v>
      </c>
      <c r="AC56" s="206">
        <v>0</v>
      </c>
      <c r="AD56" s="206">
        <v>0</v>
      </c>
      <c r="AE56" s="206">
        <v>0</v>
      </c>
      <c r="AF56" s="206">
        <v>0</v>
      </c>
      <c r="AG56" s="206">
        <v>0</v>
      </c>
      <c r="AH56" s="206">
        <v>0</v>
      </c>
      <c r="AI56" s="206">
        <v>0</v>
      </c>
      <c r="AJ56" s="206">
        <v>0</v>
      </c>
      <c r="AK56" s="206">
        <v>0</v>
      </c>
      <c r="AL56" s="167">
        <v>0</v>
      </c>
      <c r="AM56" s="205">
        <v>0</v>
      </c>
      <c r="AN56" s="167">
        <v>0</v>
      </c>
      <c r="AO56" s="150"/>
      <c r="AP56" s="225">
        <v>0</v>
      </c>
      <c r="AQ56" s="225">
        <v>0</v>
      </c>
      <c r="AR56" s="167">
        <v>0</v>
      </c>
      <c r="AS56" s="167">
        <v>0</v>
      </c>
      <c r="AT56" s="167">
        <v>0</v>
      </c>
      <c r="AU56" s="167">
        <v>0</v>
      </c>
      <c r="AV56" s="167">
        <v>0</v>
      </c>
      <c r="AW56" s="167">
        <v>0</v>
      </c>
      <c r="AX56" s="167">
        <v>0</v>
      </c>
      <c r="AY56" s="167">
        <v>0</v>
      </c>
      <c r="AZ56" s="167">
        <v>0</v>
      </c>
      <c r="BA56" s="167">
        <v>0</v>
      </c>
      <c r="BB56" s="167">
        <v>0</v>
      </c>
      <c r="BC56" s="167">
        <v>0</v>
      </c>
      <c r="BD56" s="213">
        <v>0</v>
      </c>
      <c r="BE56" s="213">
        <v>0</v>
      </c>
      <c r="BF56" s="213">
        <v>0</v>
      </c>
      <c r="BG56" s="213">
        <v>0</v>
      </c>
      <c r="BH56" s="213">
        <v>0</v>
      </c>
      <c r="BI56" s="213">
        <v>0</v>
      </c>
      <c r="BJ56" s="213">
        <v>0</v>
      </c>
      <c r="BK56" s="213">
        <v>0</v>
      </c>
      <c r="BL56" s="213">
        <v>0</v>
      </c>
      <c r="BM56" s="213">
        <v>0</v>
      </c>
      <c r="BN56" s="213">
        <v>0</v>
      </c>
      <c r="BO56" s="214">
        <v>0</v>
      </c>
      <c r="BP56" s="214">
        <v>0</v>
      </c>
      <c r="BQ56" s="167">
        <v>0</v>
      </c>
      <c r="BR56" s="167">
        <v>0</v>
      </c>
      <c r="BS56" s="152"/>
      <c r="BT56" s="225">
        <v>0</v>
      </c>
      <c r="BU56" s="225">
        <v>0</v>
      </c>
      <c r="BV56" s="167">
        <v>0</v>
      </c>
      <c r="BW56" s="167">
        <v>0</v>
      </c>
      <c r="BX56" s="167">
        <v>0</v>
      </c>
      <c r="BY56" s="167">
        <v>0</v>
      </c>
      <c r="BZ56" s="167">
        <v>0</v>
      </c>
      <c r="CA56" s="167">
        <v>0</v>
      </c>
      <c r="CB56" s="167">
        <v>0</v>
      </c>
      <c r="CC56" s="167">
        <v>0</v>
      </c>
      <c r="CD56" s="167">
        <v>0</v>
      </c>
      <c r="CE56" s="167">
        <v>0</v>
      </c>
      <c r="CF56" s="167">
        <v>0</v>
      </c>
      <c r="CG56" s="167">
        <v>0</v>
      </c>
      <c r="CH56" s="213">
        <v>0</v>
      </c>
      <c r="CI56" s="213">
        <v>0</v>
      </c>
      <c r="CJ56" s="213">
        <v>0</v>
      </c>
      <c r="CK56" s="213">
        <v>0</v>
      </c>
      <c r="CL56" s="213">
        <v>0</v>
      </c>
      <c r="CM56" s="213">
        <v>0</v>
      </c>
      <c r="CN56" s="213">
        <v>0</v>
      </c>
      <c r="CO56" s="213">
        <v>0</v>
      </c>
      <c r="CP56" s="213">
        <v>0</v>
      </c>
      <c r="CQ56" s="213">
        <v>0</v>
      </c>
      <c r="CR56" s="213">
        <v>0</v>
      </c>
      <c r="CS56" s="213">
        <v>0</v>
      </c>
      <c r="CT56" s="213">
        <v>0</v>
      </c>
      <c r="CU56" s="167">
        <v>0</v>
      </c>
      <c r="CV56" s="167">
        <v>0</v>
      </c>
      <c r="CW56" s="154"/>
      <c r="CX56" s="230">
        <v>0</v>
      </c>
      <c r="CY56" s="230">
        <v>0</v>
      </c>
      <c r="CZ56" s="230">
        <v>0</v>
      </c>
      <c r="DA56" s="230">
        <v>0</v>
      </c>
      <c r="DB56" s="230">
        <v>0</v>
      </c>
      <c r="DC56" s="230">
        <v>0</v>
      </c>
      <c r="DD56" s="230">
        <v>0</v>
      </c>
      <c r="DE56" s="230">
        <v>0</v>
      </c>
      <c r="DF56" s="230">
        <v>0</v>
      </c>
      <c r="DG56" s="230">
        <v>0</v>
      </c>
      <c r="DH56" s="230">
        <v>0</v>
      </c>
      <c r="DI56" s="230">
        <v>0</v>
      </c>
      <c r="DJ56" s="230">
        <v>0</v>
      </c>
      <c r="DK56" s="230">
        <v>0</v>
      </c>
      <c r="DL56" s="139"/>
      <c r="DM56" s="230">
        <v>0</v>
      </c>
      <c r="DN56" s="230">
        <v>0</v>
      </c>
      <c r="DO56" s="230">
        <v>0</v>
      </c>
      <c r="DP56" s="230">
        <v>0</v>
      </c>
      <c r="DQ56" s="230">
        <v>0</v>
      </c>
      <c r="DR56" s="230">
        <v>0</v>
      </c>
      <c r="DS56" s="230">
        <v>0</v>
      </c>
      <c r="DT56" s="230">
        <v>0</v>
      </c>
      <c r="DU56" s="230">
        <v>0</v>
      </c>
      <c r="DV56" s="230">
        <v>0</v>
      </c>
      <c r="DW56" s="230">
        <v>0</v>
      </c>
      <c r="DX56" s="230">
        <v>0</v>
      </c>
      <c r="DY56" s="230">
        <v>0</v>
      </c>
      <c r="DZ56" s="230">
        <v>0</v>
      </c>
      <c r="EA56" s="139"/>
      <c r="EB56" s="230">
        <v>0</v>
      </c>
      <c r="EC56" s="230">
        <v>0</v>
      </c>
      <c r="ED56" s="156"/>
      <c r="EE56" s="230">
        <v>0</v>
      </c>
      <c r="EF56" s="230">
        <v>0</v>
      </c>
      <c r="EG56" s="230">
        <v>0</v>
      </c>
      <c r="EH56" s="230">
        <v>0</v>
      </c>
      <c r="EI56" s="230">
        <v>0</v>
      </c>
      <c r="EJ56" s="230">
        <v>0</v>
      </c>
      <c r="EK56" s="230">
        <v>0</v>
      </c>
      <c r="EL56" s="230">
        <v>0</v>
      </c>
      <c r="EM56" s="230">
        <v>0</v>
      </c>
      <c r="EN56" s="230">
        <v>0</v>
      </c>
      <c r="EO56" s="230">
        <v>0</v>
      </c>
      <c r="EP56" s="230">
        <v>0</v>
      </c>
      <c r="EQ56" s="230">
        <v>0</v>
      </c>
      <c r="ER56" s="230">
        <v>0</v>
      </c>
      <c r="ES56" s="230">
        <v>0</v>
      </c>
      <c r="ET56" s="230">
        <v>0</v>
      </c>
      <c r="EU56" s="139"/>
      <c r="EV56" s="230">
        <v>0</v>
      </c>
      <c r="EW56" s="230">
        <v>0</v>
      </c>
      <c r="EX56" s="230">
        <v>0</v>
      </c>
      <c r="EY56" s="230">
        <v>0</v>
      </c>
      <c r="EZ56" s="230">
        <v>0</v>
      </c>
      <c r="FA56" s="230">
        <v>0</v>
      </c>
      <c r="FB56" s="230">
        <v>0</v>
      </c>
      <c r="FC56" s="230">
        <v>0</v>
      </c>
      <c r="FD56" s="230">
        <v>0</v>
      </c>
      <c r="FE56" s="230">
        <v>0</v>
      </c>
      <c r="FF56" s="230">
        <v>0</v>
      </c>
      <c r="FG56" s="230">
        <v>0</v>
      </c>
      <c r="FH56" s="230">
        <v>0</v>
      </c>
      <c r="FI56" s="230">
        <v>0</v>
      </c>
      <c r="FJ56" s="230">
        <v>0</v>
      </c>
      <c r="FK56" s="230">
        <v>0</v>
      </c>
      <c r="FL56" s="139"/>
      <c r="FM56" s="230">
        <v>0</v>
      </c>
      <c r="FN56" s="230">
        <v>0</v>
      </c>
      <c r="FO56" s="230">
        <v>0</v>
      </c>
      <c r="FP56" s="230">
        <v>0</v>
      </c>
      <c r="FQ56" s="230">
        <v>0</v>
      </c>
      <c r="FR56" s="230">
        <v>0</v>
      </c>
      <c r="FS56" s="230">
        <v>0</v>
      </c>
      <c r="FT56" s="230">
        <v>0</v>
      </c>
      <c r="FU56" s="230">
        <v>0</v>
      </c>
      <c r="FV56" s="230">
        <v>0</v>
      </c>
      <c r="FW56" s="230">
        <v>0</v>
      </c>
      <c r="FX56" s="230">
        <v>0</v>
      </c>
      <c r="FY56" s="230">
        <v>0</v>
      </c>
      <c r="FZ56" s="230">
        <v>0</v>
      </c>
      <c r="GA56" s="230">
        <v>0</v>
      </c>
      <c r="GB56" s="230">
        <v>0</v>
      </c>
      <c r="GC56" s="157"/>
      <c r="GD56" s="132"/>
      <c r="GE56" s="243"/>
      <c r="GF56" s="244"/>
      <c r="GG56" s="245"/>
      <c r="GH56" s="161"/>
      <c r="GI56" s="132"/>
      <c r="GJ56" s="243"/>
      <c r="GK56" s="244"/>
      <c r="GL56" s="245"/>
      <c r="GM56" s="162"/>
      <c r="GO56" s="163"/>
      <c r="GP56" s="163"/>
    </row>
    <row r="57" spans="1:198" ht="18" customHeight="1" outlineLevel="1">
      <c r="A57" s="144"/>
      <c r="B57" s="673"/>
      <c r="C57" s="203" t="s">
        <v>76</v>
      </c>
      <c r="D57" s="113" t="s">
        <v>158</v>
      </c>
      <c r="E57" s="225"/>
      <c r="F57" s="140"/>
      <c r="G57" s="225"/>
      <c r="H57" s="140"/>
      <c r="I57" s="225"/>
      <c r="J57" s="140"/>
      <c r="K57" s="225"/>
      <c r="L57" s="132"/>
      <c r="M57" s="204"/>
      <c r="N57" s="167">
        <v>0</v>
      </c>
      <c r="O57" s="167">
        <v>0</v>
      </c>
      <c r="P57" s="167">
        <v>0</v>
      </c>
      <c r="Q57" s="167">
        <v>0</v>
      </c>
      <c r="R57" s="167">
        <v>0</v>
      </c>
      <c r="S57" s="167">
        <v>59.979604824665174</v>
      </c>
      <c r="T57" s="206">
        <v>0</v>
      </c>
      <c r="U57" s="206">
        <v>0</v>
      </c>
      <c r="V57" s="206">
        <v>59.979604824665174</v>
      </c>
      <c r="W57" s="206">
        <v>0</v>
      </c>
      <c r="X57" s="206">
        <v>0</v>
      </c>
      <c r="Y57" s="206">
        <v>0</v>
      </c>
      <c r="Z57" s="206">
        <v>0</v>
      </c>
      <c r="AA57" s="206">
        <v>0</v>
      </c>
      <c r="AB57" s="206">
        <v>0</v>
      </c>
      <c r="AC57" s="206">
        <v>0</v>
      </c>
      <c r="AD57" s="206">
        <v>0</v>
      </c>
      <c r="AE57" s="206">
        <v>0</v>
      </c>
      <c r="AF57" s="206">
        <v>0</v>
      </c>
      <c r="AG57" s="206">
        <v>0</v>
      </c>
      <c r="AH57" s="206">
        <v>0</v>
      </c>
      <c r="AI57" s="206">
        <v>0</v>
      </c>
      <c r="AJ57" s="206">
        <v>0</v>
      </c>
      <c r="AK57" s="206">
        <v>0</v>
      </c>
      <c r="AL57" s="167">
        <v>0</v>
      </c>
      <c r="AM57" s="205">
        <v>0</v>
      </c>
      <c r="AN57" s="167">
        <v>59.979604824665174</v>
      </c>
      <c r="AO57" s="150"/>
      <c r="AP57" s="225">
        <v>0</v>
      </c>
      <c r="AQ57" s="225">
        <v>9.6459190639225667E-6</v>
      </c>
      <c r="AR57" s="167">
        <v>0</v>
      </c>
      <c r="AS57" s="167">
        <v>0</v>
      </c>
      <c r="AT57" s="167">
        <v>0</v>
      </c>
      <c r="AU57" s="167">
        <v>0</v>
      </c>
      <c r="AV57" s="167">
        <v>0</v>
      </c>
      <c r="AW57" s="167">
        <v>819.72090387322851</v>
      </c>
      <c r="AX57" s="167">
        <v>0</v>
      </c>
      <c r="AY57" s="167">
        <v>0</v>
      </c>
      <c r="AZ57" s="167">
        <v>819.72090387322851</v>
      </c>
      <c r="BA57" s="167">
        <v>0</v>
      </c>
      <c r="BB57" s="167">
        <v>0</v>
      </c>
      <c r="BC57" s="167">
        <v>0</v>
      </c>
      <c r="BD57" s="213">
        <v>0</v>
      </c>
      <c r="BE57" s="213">
        <v>0</v>
      </c>
      <c r="BF57" s="213">
        <v>0</v>
      </c>
      <c r="BG57" s="213">
        <v>0</v>
      </c>
      <c r="BH57" s="213">
        <v>0</v>
      </c>
      <c r="BI57" s="213">
        <v>0</v>
      </c>
      <c r="BJ57" s="213">
        <v>0</v>
      </c>
      <c r="BK57" s="213">
        <v>0</v>
      </c>
      <c r="BL57" s="213">
        <v>0</v>
      </c>
      <c r="BM57" s="213">
        <v>0</v>
      </c>
      <c r="BN57" s="213">
        <v>0</v>
      </c>
      <c r="BO57" s="214">
        <v>0</v>
      </c>
      <c r="BP57" s="214">
        <v>0</v>
      </c>
      <c r="BQ57" s="167">
        <v>0</v>
      </c>
      <c r="BR57" s="167">
        <v>819.72090387322851</v>
      </c>
      <c r="BS57" s="152"/>
      <c r="BT57" s="225">
        <v>0</v>
      </c>
      <c r="BU57" s="225">
        <v>1.0176822515455045E-5</v>
      </c>
      <c r="BV57" s="167">
        <v>0</v>
      </c>
      <c r="BW57" s="167">
        <v>0</v>
      </c>
      <c r="BX57" s="167">
        <v>0</v>
      </c>
      <c r="BY57" s="167">
        <v>0</v>
      </c>
      <c r="BZ57" s="167">
        <v>0</v>
      </c>
      <c r="CA57" s="167">
        <v>819.72090387322851</v>
      </c>
      <c r="CB57" s="167">
        <v>0</v>
      </c>
      <c r="CC57" s="167">
        <v>0</v>
      </c>
      <c r="CD57" s="167">
        <v>819.72090387322851</v>
      </c>
      <c r="CE57" s="167">
        <v>0</v>
      </c>
      <c r="CF57" s="167">
        <v>0</v>
      </c>
      <c r="CG57" s="167">
        <v>0</v>
      </c>
      <c r="CH57" s="213">
        <v>0</v>
      </c>
      <c r="CI57" s="213">
        <v>0</v>
      </c>
      <c r="CJ57" s="213">
        <v>0</v>
      </c>
      <c r="CK57" s="213">
        <v>0</v>
      </c>
      <c r="CL57" s="213">
        <v>0</v>
      </c>
      <c r="CM57" s="213">
        <v>0</v>
      </c>
      <c r="CN57" s="213">
        <v>0</v>
      </c>
      <c r="CO57" s="213">
        <v>0</v>
      </c>
      <c r="CP57" s="213">
        <v>0</v>
      </c>
      <c r="CQ57" s="213">
        <v>0</v>
      </c>
      <c r="CR57" s="213">
        <v>0</v>
      </c>
      <c r="CS57" s="213">
        <v>0</v>
      </c>
      <c r="CT57" s="213">
        <v>0</v>
      </c>
      <c r="CU57" s="167">
        <v>0</v>
      </c>
      <c r="CV57" s="167">
        <v>819.72090387322851</v>
      </c>
      <c r="CW57" s="154"/>
      <c r="CX57" s="230">
        <v>0</v>
      </c>
      <c r="CY57" s="230">
        <v>0</v>
      </c>
      <c r="CZ57" s="230">
        <v>0</v>
      </c>
      <c r="DA57" s="230">
        <v>0</v>
      </c>
      <c r="DB57" s="230">
        <v>0</v>
      </c>
      <c r="DC57" s="230">
        <v>0</v>
      </c>
      <c r="DD57" s="230">
        <v>0</v>
      </c>
      <c r="DE57" s="230">
        <v>0</v>
      </c>
      <c r="DF57" s="230">
        <v>0</v>
      </c>
      <c r="DG57" s="230">
        <v>0</v>
      </c>
      <c r="DH57" s="230">
        <v>0</v>
      </c>
      <c r="DI57" s="230">
        <v>0</v>
      </c>
      <c r="DJ57" s="230">
        <v>0</v>
      </c>
      <c r="DK57" s="230">
        <v>0</v>
      </c>
      <c r="DL57" s="139"/>
      <c r="DM57" s="230">
        <v>0</v>
      </c>
      <c r="DN57" s="230">
        <v>0</v>
      </c>
      <c r="DO57" s="230">
        <v>0</v>
      </c>
      <c r="DP57" s="230">
        <v>0</v>
      </c>
      <c r="DQ57" s="230">
        <v>0</v>
      </c>
      <c r="DR57" s="230">
        <v>0</v>
      </c>
      <c r="DS57" s="230">
        <v>0</v>
      </c>
      <c r="DT57" s="230">
        <v>0</v>
      </c>
      <c r="DU57" s="230">
        <v>0</v>
      </c>
      <c r="DV57" s="230">
        <v>0</v>
      </c>
      <c r="DW57" s="230">
        <v>0</v>
      </c>
      <c r="DX57" s="230">
        <v>0</v>
      </c>
      <c r="DY57" s="230">
        <v>0</v>
      </c>
      <c r="DZ57" s="230">
        <v>0</v>
      </c>
      <c r="EA57" s="139"/>
      <c r="EB57" s="230">
        <v>0</v>
      </c>
      <c r="EC57" s="230">
        <v>0</v>
      </c>
      <c r="ED57" s="156"/>
      <c r="EE57" s="230">
        <v>0</v>
      </c>
      <c r="EF57" s="230">
        <v>0</v>
      </c>
      <c r="EG57" s="230">
        <v>0</v>
      </c>
      <c r="EH57" s="230">
        <v>0</v>
      </c>
      <c r="EI57" s="230">
        <v>0</v>
      </c>
      <c r="EJ57" s="230">
        <v>0</v>
      </c>
      <c r="EK57" s="230">
        <v>0</v>
      </c>
      <c r="EL57" s="230">
        <v>0</v>
      </c>
      <c r="EM57" s="230">
        <v>0</v>
      </c>
      <c r="EN57" s="230">
        <v>0</v>
      </c>
      <c r="EO57" s="230">
        <v>0</v>
      </c>
      <c r="EP57" s="230">
        <v>0</v>
      </c>
      <c r="EQ57" s="230">
        <v>0</v>
      </c>
      <c r="ER57" s="230">
        <v>0</v>
      </c>
      <c r="ES57" s="230">
        <v>0</v>
      </c>
      <c r="ET57" s="230">
        <v>0</v>
      </c>
      <c r="EU57" s="139"/>
      <c r="EV57" s="230">
        <v>0</v>
      </c>
      <c r="EW57" s="230">
        <v>0</v>
      </c>
      <c r="EX57" s="230">
        <v>0</v>
      </c>
      <c r="EY57" s="230">
        <v>0</v>
      </c>
      <c r="EZ57" s="230">
        <v>0</v>
      </c>
      <c r="FA57" s="230">
        <v>0</v>
      </c>
      <c r="FB57" s="230">
        <v>0</v>
      </c>
      <c r="FC57" s="230">
        <v>0</v>
      </c>
      <c r="FD57" s="230">
        <v>0</v>
      </c>
      <c r="FE57" s="230">
        <v>0</v>
      </c>
      <c r="FF57" s="230">
        <v>0</v>
      </c>
      <c r="FG57" s="230">
        <v>0</v>
      </c>
      <c r="FH57" s="230">
        <v>0</v>
      </c>
      <c r="FI57" s="230">
        <v>0</v>
      </c>
      <c r="FJ57" s="230">
        <v>0</v>
      </c>
      <c r="FK57" s="230">
        <v>0</v>
      </c>
      <c r="FL57" s="139"/>
      <c r="FM57" s="230">
        <v>0</v>
      </c>
      <c r="FN57" s="230">
        <v>0</v>
      </c>
      <c r="FO57" s="230">
        <v>0</v>
      </c>
      <c r="FP57" s="230">
        <v>0</v>
      </c>
      <c r="FQ57" s="230">
        <v>0</v>
      </c>
      <c r="FR57" s="230">
        <v>0</v>
      </c>
      <c r="FS57" s="230">
        <v>0</v>
      </c>
      <c r="FT57" s="230">
        <v>0</v>
      </c>
      <c r="FU57" s="230">
        <v>0</v>
      </c>
      <c r="FV57" s="230">
        <v>0</v>
      </c>
      <c r="FW57" s="230">
        <v>0</v>
      </c>
      <c r="FX57" s="230">
        <v>0</v>
      </c>
      <c r="FY57" s="230">
        <v>0</v>
      </c>
      <c r="FZ57" s="230">
        <v>0</v>
      </c>
      <c r="GA57" s="230">
        <v>0</v>
      </c>
      <c r="GB57" s="230">
        <v>0</v>
      </c>
      <c r="GC57" s="157"/>
      <c r="GD57" s="132"/>
      <c r="GE57" s="243"/>
      <c r="GF57" s="244"/>
      <c r="GG57" s="245"/>
      <c r="GH57" s="161"/>
      <c r="GI57" s="132"/>
      <c r="GJ57" s="243"/>
      <c r="GK57" s="244"/>
      <c r="GL57" s="245"/>
      <c r="GM57" s="162"/>
      <c r="GO57" s="163"/>
      <c r="GP57" s="163"/>
    </row>
    <row r="58" spans="1:198" ht="18" customHeight="1" outlineLevel="1">
      <c r="A58" s="144"/>
      <c r="B58" s="673"/>
      <c r="C58" s="203" t="s">
        <v>52</v>
      </c>
      <c r="D58" s="113" t="s">
        <v>158</v>
      </c>
      <c r="E58" s="225"/>
      <c r="F58" s="140"/>
      <c r="G58" s="225"/>
      <c r="H58" s="140"/>
      <c r="I58" s="225"/>
      <c r="J58" s="140"/>
      <c r="K58" s="225"/>
      <c r="L58" s="132"/>
      <c r="M58" s="204"/>
      <c r="N58" s="167">
        <v>0</v>
      </c>
      <c r="O58" s="167">
        <v>0</v>
      </c>
      <c r="P58" s="167">
        <v>0</v>
      </c>
      <c r="Q58" s="167">
        <v>0</v>
      </c>
      <c r="R58" s="167">
        <v>0</v>
      </c>
      <c r="S58" s="167">
        <v>0</v>
      </c>
      <c r="T58" s="206">
        <v>0</v>
      </c>
      <c r="U58" s="206">
        <v>0</v>
      </c>
      <c r="V58" s="206">
        <v>0</v>
      </c>
      <c r="W58" s="206">
        <v>0</v>
      </c>
      <c r="X58" s="206">
        <v>0</v>
      </c>
      <c r="Y58" s="206">
        <v>0</v>
      </c>
      <c r="Z58" s="206">
        <v>0</v>
      </c>
      <c r="AA58" s="206">
        <v>0</v>
      </c>
      <c r="AB58" s="206">
        <v>0</v>
      </c>
      <c r="AC58" s="206">
        <v>0</v>
      </c>
      <c r="AD58" s="206">
        <v>0</v>
      </c>
      <c r="AE58" s="206">
        <v>0</v>
      </c>
      <c r="AF58" s="206">
        <v>0</v>
      </c>
      <c r="AG58" s="206">
        <v>0</v>
      </c>
      <c r="AH58" s="206">
        <v>0</v>
      </c>
      <c r="AI58" s="206">
        <v>0</v>
      </c>
      <c r="AJ58" s="206">
        <v>0</v>
      </c>
      <c r="AK58" s="206">
        <v>0</v>
      </c>
      <c r="AL58" s="167">
        <v>0</v>
      </c>
      <c r="AM58" s="205">
        <v>0</v>
      </c>
      <c r="AN58" s="167">
        <v>0</v>
      </c>
      <c r="AO58" s="150"/>
      <c r="AP58" s="225">
        <v>0</v>
      </c>
      <c r="AQ58" s="225">
        <v>0</v>
      </c>
      <c r="AR58" s="167">
        <v>0</v>
      </c>
      <c r="AS58" s="167">
        <v>0</v>
      </c>
      <c r="AT58" s="167">
        <v>0</v>
      </c>
      <c r="AU58" s="167">
        <v>0</v>
      </c>
      <c r="AV58" s="167">
        <v>0</v>
      </c>
      <c r="AW58" s="167">
        <v>0</v>
      </c>
      <c r="AX58" s="167">
        <v>0</v>
      </c>
      <c r="AY58" s="167">
        <v>0</v>
      </c>
      <c r="AZ58" s="167">
        <v>0</v>
      </c>
      <c r="BA58" s="167">
        <v>0</v>
      </c>
      <c r="BB58" s="167">
        <v>0</v>
      </c>
      <c r="BC58" s="167">
        <v>0</v>
      </c>
      <c r="BD58" s="213">
        <v>0</v>
      </c>
      <c r="BE58" s="213">
        <v>0</v>
      </c>
      <c r="BF58" s="213">
        <v>0</v>
      </c>
      <c r="BG58" s="213">
        <v>0</v>
      </c>
      <c r="BH58" s="213">
        <v>0</v>
      </c>
      <c r="BI58" s="213">
        <v>0</v>
      </c>
      <c r="BJ58" s="213">
        <v>0</v>
      </c>
      <c r="BK58" s="213">
        <v>0</v>
      </c>
      <c r="BL58" s="213">
        <v>0</v>
      </c>
      <c r="BM58" s="213">
        <v>0</v>
      </c>
      <c r="BN58" s="213">
        <v>0</v>
      </c>
      <c r="BO58" s="214">
        <v>0</v>
      </c>
      <c r="BP58" s="214">
        <v>0</v>
      </c>
      <c r="BQ58" s="167">
        <v>0</v>
      </c>
      <c r="BR58" s="167">
        <v>0</v>
      </c>
      <c r="BS58" s="152"/>
      <c r="BT58" s="225">
        <v>0</v>
      </c>
      <c r="BU58" s="225">
        <v>0</v>
      </c>
      <c r="BV58" s="167">
        <v>0</v>
      </c>
      <c r="BW58" s="167">
        <v>0</v>
      </c>
      <c r="BX58" s="167">
        <v>0</v>
      </c>
      <c r="BY58" s="167">
        <v>0</v>
      </c>
      <c r="BZ58" s="167">
        <v>0</v>
      </c>
      <c r="CA58" s="167">
        <v>0</v>
      </c>
      <c r="CB58" s="167">
        <v>0</v>
      </c>
      <c r="CC58" s="167">
        <v>0</v>
      </c>
      <c r="CD58" s="167">
        <v>0</v>
      </c>
      <c r="CE58" s="167">
        <v>0</v>
      </c>
      <c r="CF58" s="167">
        <v>0</v>
      </c>
      <c r="CG58" s="167">
        <v>0</v>
      </c>
      <c r="CH58" s="213">
        <v>0</v>
      </c>
      <c r="CI58" s="213">
        <v>0</v>
      </c>
      <c r="CJ58" s="213">
        <v>0</v>
      </c>
      <c r="CK58" s="213">
        <v>0</v>
      </c>
      <c r="CL58" s="213">
        <v>0</v>
      </c>
      <c r="CM58" s="213">
        <v>0</v>
      </c>
      <c r="CN58" s="213">
        <v>0</v>
      </c>
      <c r="CO58" s="213">
        <v>0</v>
      </c>
      <c r="CP58" s="213">
        <v>0</v>
      </c>
      <c r="CQ58" s="213">
        <v>0</v>
      </c>
      <c r="CR58" s="213">
        <v>0</v>
      </c>
      <c r="CS58" s="213">
        <v>0</v>
      </c>
      <c r="CT58" s="213">
        <v>0</v>
      </c>
      <c r="CU58" s="167">
        <v>0</v>
      </c>
      <c r="CV58" s="167">
        <v>0</v>
      </c>
      <c r="CW58" s="154"/>
      <c r="CX58" s="230">
        <v>0</v>
      </c>
      <c r="CY58" s="230">
        <v>0</v>
      </c>
      <c r="CZ58" s="230">
        <v>0</v>
      </c>
      <c r="DA58" s="230">
        <v>0</v>
      </c>
      <c r="DB58" s="230">
        <v>0</v>
      </c>
      <c r="DC58" s="230">
        <v>0</v>
      </c>
      <c r="DD58" s="230">
        <v>0</v>
      </c>
      <c r="DE58" s="230">
        <v>0</v>
      </c>
      <c r="DF58" s="230">
        <v>0</v>
      </c>
      <c r="DG58" s="230">
        <v>0</v>
      </c>
      <c r="DH58" s="230">
        <v>0</v>
      </c>
      <c r="DI58" s="230">
        <v>0</v>
      </c>
      <c r="DJ58" s="230">
        <v>0</v>
      </c>
      <c r="DK58" s="230">
        <v>0</v>
      </c>
      <c r="DL58" s="139"/>
      <c r="DM58" s="230">
        <v>0</v>
      </c>
      <c r="DN58" s="230">
        <v>0</v>
      </c>
      <c r="DO58" s="230">
        <v>0</v>
      </c>
      <c r="DP58" s="230">
        <v>0</v>
      </c>
      <c r="DQ58" s="230">
        <v>0</v>
      </c>
      <c r="DR58" s="230">
        <v>0</v>
      </c>
      <c r="DS58" s="230">
        <v>0</v>
      </c>
      <c r="DT58" s="230">
        <v>0</v>
      </c>
      <c r="DU58" s="230">
        <v>0</v>
      </c>
      <c r="DV58" s="230">
        <v>0</v>
      </c>
      <c r="DW58" s="230">
        <v>0</v>
      </c>
      <c r="DX58" s="230">
        <v>0</v>
      </c>
      <c r="DY58" s="230">
        <v>0</v>
      </c>
      <c r="DZ58" s="230">
        <v>0</v>
      </c>
      <c r="EA58" s="139"/>
      <c r="EB58" s="230">
        <v>0</v>
      </c>
      <c r="EC58" s="230">
        <v>0</v>
      </c>
      <c r="ED58" s="156"/>
      <c r="EE58" s="230">
        <v>0</v>
      </c>
      <c r="EF58" s="230">
        <v>0</v>
      </c>
      <c r="EG58" s="230">
        <v>0</v>
      </c>
      <c r="EH58" s="230">
        <v>0</v>
      </c>
      <c r="EI58" s="230">
        <v>0</v>
      </c>
      <c r="EJ58" s="230">
        <v>0</v>
      </c>
      <c r="EK58" s="230">
        <v>0</v>
      </c>
      <c r="EL58" s="230">
        <v>0</v>
      </c>
      <c r="EM58" s="230">
        <v>0</v>
      </c>
      <c r="EN58" s="230">
        <v>0</v>
      </c>
      <c r="EO58" s="230">
        <v>0</v>
      </c>
      <c r="EP58" s="230">
        <v>0</v>
      </c>
      <c r="EQ58" s="230">
        <v>0</v>
      </c>
      <c r="ER58" s="230">
        <v>0</v>
      </c>
      <c r="ES58" s="230">
        <v>0</v>
      </c>
      <c r="ET58" s="230">
        <v>0</v>
      </c>
      <c r="EU58" s="139"/>
      <c r="EV58" s="230">
        <v>0</v>
      </c>
      <c r="EW58" s="230">
        <v>0</v>
      </c>
      <c r="EX58" s="230">
        <v>0</v>
      </c>
      <c r="EY58" s="230">
        <v>0</v>
      </c>
      <c r="EZ58" s="230">
        <v>0</v>
      </c>
      <c r="FA58" s="230">
        <v>0</v>
      </c>
      <c r="FB58" s="230">
        <v>0</v>
      </c>
      <c r="FC58" s="230">
        <v>0</v>
      </c>
      <c r="FD58" s="230">
        <v>0</v>
      </c>
      <c r="FE58" s="230">
        <v>0</v>
      </c>
      <c r="FF58" s="230">
        <v>0</v>
      </c>
      <c r="FG58" s="230">
        <v>0</v>
      </c>
      <c r="FH58" s="230">
        <v>0</v>
      </c>
      <c r="FI58" s="230">
        <v>0</v>
      </c>
      <c r="FJ58" s="230">
        <v>0</v>
      </c>
      <c r="FK58" s="230">
        <v>0</v>
      </c>
      <c r="FL58" s="139"/>
      <c r="FM58" s="230">
        <v>0</v>
      </c>
      <c r="FN58" s="230">
        <v>0</v>
      </c>
      <c r="FO58" s="230">
        <v>0</v>
      </c>
      <c r="FP58" s="230">
        <v>0</v>
      </c>
      <c r="FQ58" s="230">
        <v>0</v>
      </c>
      <c r="FR58" s="230">
        <v>0</v>
      </c>
      <c r="FS58" s="230">
        <v>0</v>
      </c>
      <c r="FT58" s="230">
        <v>0</v>
      </c>
      <c r="FU58" s="230">
        <v>0</v>
      </c>
      <c r="FV58" s="230">
        <v>0</v>
      </c>
      <c r="FW58" s="230">
        <v>0</v>
      </c>
      <c r="FX58" s="230">
        <v>0</v>
      </c>
      <c r="FY58" s="230">
        <v>0</v>
      </c>
      <c r="FZ58" s="230">
        <v>0</v>
      </c>
      <c r="GA58" s="230">
        <v>0</v>
      </c>
      <c r="GB58" s="230">
        <v>0</v>
      </c>
      <c r="GC58" s="157"/>
      <c r="GD58" s="132"/>
      <c r="GE58" s="243"/>
      <c r="GF58" s="244"/>
      <c r="GG58" s="245"/>
      <c r="GH58" s="161"/>
      <c r="GI58" s="132"/>
      <c r="GJ58" s="243"/>
      <c r="GK58" s="244"/>
      <c r="GL58" s="245"/>
      <c r="GM58" s="162"/>
      <c r="GO58" s="163"/>
      <c r="GP58" s="163"/>
    </row>
    <row r="59" spans="1:198" ht="18" customHeight="1" outlineLevel="1">
      <c r="A59" s="144"/>
      <c r="B59" s="673"/>
      <c r="C59" s="203" t="s">
        <v>53</v>
      </c>
      <c r="D59" s="113" t="s">
        <v>158</v>
      </c>
      <c r="E59" s="225"/>
      <c r="F59" s="140"/>
      <c r="G59" s="225"/>
      <c r="H59" s="140"/>
      <c r="I59" s="225"/>
      <c r="J59" s="140"/>
      <c r="K59" s="225"/>
      <c r="L59" s="132"/>
      <c r="M59" s="204"/>
      <c r="N59" s="167">
        <v>0</v>
      </c>
      <c r="O59" s="167">
        <v>0</v>
      </c>
      <c r="P59" s="167">
        <v>0</v>
      </c>
      <c r="Q59" s="167">
        <v>0</v>
      </c>
      <c r="R59" s="167">
        <v>0</v>
      </c>
      <c r="S59" s="167">
        <v>0</v>
      </c>
      <c r="T59" s="206">
        <v>0</v>
      </c>
      <c r="U59" s="206">
        <v>0</v>
      </c>
      <c r="V59" s="206">
        <v>0</v>
      </c>
      <c r="W59" s="206">
        <v>0</v>
      </c>
      <c r="X59" s="206">
        <v>0</v>
      </c>
      <c r="Y59" s="206">
        <v>0</v>
      </c>
      <c r="Z59" s="206">
        <v>0</v>
      </c>
      <c r="AA59" s="206">
        <v>0</v>
      </c>
      <c r="AB59" s="206">
        <v>0</v>
      </c>
      <c r="AC59" s="206">
        <v>0</v>
      </c>
      <c r="AD59" s="206">
        <v>0</v>
      </c>
      <c r="AE59" s="206">
        <v>0</v>
      </c>
      <c r="AF59" s="206">
        <v>0</v>
      </c>
      <c r="AG59" s="206">
        <v>0</v>
      </c>
      <c r="AH59" s="206">
        <v>0</v>
      </c>
      <c r="AI59" s="206">
        <v>0</v>
      </c>
      <c r="AJ59" s="206">
        <v>0</v>
      </c>
      <c r="AK59" s="206">
        <v>0</v>
      </c>
      <c r="AL59" s="167">
        <v>0</v>
      </c>
      <c r="AM59" s="205">
        <v>0</v>
      </c>
      <c r="AN59" s="167">
        <v>0</v>
      </c>
      <c r="AO59" s="150"/>
      <c r="AP59" s="225">
        <v>0</v>
      </c>
      <c r="AQ59" s="225">
        <v>0</v>
      </c>
      <c r="AR59" s="167">
        <v>0</v>
      </c>
      <c r="AS59" s="167">
        <v>0</v>
      </c>
      <c r="AT59" s="167">
        <v>0</v>
      </c>
      <c r="AU59" s="167">
        <v>0</v>
      </c>
      <c r="AV59" s="167">
        <v>0</v>
      </c>
      <c r="AW59" s="167">
        <v>0</v>
      </c>
      <c r="AX59" s="167">
        <v>0</v>
      </c>
      <c r="AY59" s="167">
        <v>0</v>
      </c>
      <c r="AZ59" s="167">
        <v>0</v>
      </c>
      <c r="BA59" s="167">
        <v>0</v>
      </c>
      <c r="BB59" s="167">
        <v>0</v>
      </c>
      <c r="BC59" s="167">
        <v>0</v>
      </c>
      <c r="BD59" s="213">
        <v>0</v>
      </c>
      <c r="BE59" s="213">
        <v>0</v>
      </c>
      <c r="BF59" s="213">
        <v>0</v>
      </c>
      <c r="BG59" s="213">
        <v>0</v>
      </c>
      <c r="BH59" s="213">
        <v>0</v>
      </c>
      <c r="BI59" s="213">
        <v>0</v>
      </c>
      <c r="BJ59" s="213">
        <v>0</v>
      </c>
      <c r="BK59" s="213">
        <v>0</v>
      </c>
      <c r="BL59" s="213">
        <v>0</v>
      </c>
      <c r="BM59" s="213">
        <v>0</v>
      </c>
      <c r="BN59" s="213">
        <v>0</v>
      </c>
      <c r="BO59" s="214">
        <v>0</v>
      </c>
      <c r="BP59" s="214">
        <v>0</v>
      </c>
      <c r="BQ59" s="167">
        <v>0</v>
      </c>
      <c r="BR59" s="167">
        <v>0</v>
      </c>
      <c r="BS59" s="152"/>
      <c r="BT59" s="225">
        <v>0</v>
      </c>
      <c r="BU59" s="225">
        <v>0</v>
      </c>
      <c r="BV59" s="167">
        <v>0</v>
      </c>
      <c r="BW59" s="167">
        <v>0</v>
      </c>
      <c r="BX59" s="167">
        <v>0</v>
      </c>
      <c r="BY59" s="167">
        <v>0</v>
      </c>
      <c r="BZ59" s="167">
        <v>0</v>
      </c>
      <c r="CA59" s="167">
        <v>0</v>
      </c>
      <c r="CB59" s="167">
        <v>0</v>
      </c>
      <c r="CC59" s="167">
        <v>0</v>
      </c>
      <c r="CD59" s="167">
        <v>0</v>
      </c>
      <c r="CE59" s="167">
        <v>0</v>
      </c>
      <c r="CF59" s="167">
        <v>0</v>
      </c>
      <c r="CG59" s="167">
        <v>0</v>
      </c>
      <c r="CH59" s="213">
        <v>0</v>
      </c>
      <c r="CI59" s="213">
        <v>0</v>
      </c>
      <c r="CJ59" s="213">
        <v>0</v>
      </c>
      <c r="CK59" s="213">
        <v>0</v>
      </c>
      <c r="CL59" s="213">
        <v>0</v>
      </c>
      <c r="CM59" s="213">
        <v>0</v>
      </c>
      <c r="CN59" s="213">
        <v>0</v>
      </c>
      <c r="CO59" s="213">
        <v>0</v>
      </c>
      <c r="CP59" s="213">
        <v>0</v>
      </c>
      <c r="CQ59" s="213">
        <v>0</v>
      </c>
      <c r="CR59" s="213">
        <v>0</v>
      </c>
      <c r="CS59" s="213">
        <v>0</v>
      </c>
      <c r="CT59" s="213">
        <v>0</v>
      </c>
      <c r="CU59" s="167">
        <v>0</v>
      </c>
      <c r="CV59" s="167">
        <v>0</v>
      </c>
      <c r="CW59" s="154"/>
      <c r="CX59" s="230">
        <v>0</v>
      </c>
      <c r="CY59" s="230">
        <v>0</v>
      </c>
      <c r="CZ59" s="230">
        <v>0</v>
      </c>
      <c r="DA59" s="230">
        <v>0</v>
      </c>
      <c r="DB59" s="230">
        <v>0</v>
      </c>
      <c r="DC59" s="230">
        <v>0</v>
      </c>
      <c r="DD59" s="230">
        <v>0</v>
      </c>
      <c r="DE59" s="230">
        <v>0</v>
      </c>
      <c r="DF59" s="230">
        <v>0</v>
      </c>
      <c r="DG59" s="230">
        <v>0</v>
      </c>
      <c r="DH59" s="230">
        <v>0</v>
      </c>
      <c r="DI59" s="230">
        <v>0</v>
      </c>
      <c r="DJ59" s="230">
        <v>0</v>
      </c>
      <c r="DK59" s="230">
        <v>0</v>
      </c>
      <c r="DL59" s="139"/>
      <c r="DM59" s="230">
        <v>0</v>
      </c>
      <c r="DN59" s="230">
        <v>0</v>
      </c>
      <c r="DO59" s="230">
        <v>0</v>
      </c>
      <c r="DP59" s="230">
        <v>0</v>
      </c>
      <c r="DQ59" s="230">
        <v>0</v>
      </c>
      <c r="DR59" s="230">
        <v>0</v>
      </c>
      <c r="DS59" s="230">
        <v>0</v>
      </c>
      <c r="DT59" s="230">
        <v>0</v>
      </c>
      <c r="DU59" s="230">
        <v>0</v>
      </c>
      <c r="DV59" s="230">
        <v>0</v>
      </c>
      <c r="DW59" s="230">
        <v>0</v>
      </c>
      <c r="DX59" s="230">
        <v>0</v>
      </c>
      <c r="DY59" s="230">
        <v>0</v>
      </c>
      <c r="DZ59" s="230">
        <v>0</v>
      </c>
      <c r="EA59" s="139"/>
      <c r="EB59" s="230">
        <v>0</v>
      </c>
      <c r="EC59" s="230">
        <v>0</v>
      </c>
      <c r="ED59" s="156"/>
      <c r="EE59" s="230">
        <v>0</v>
      </c>
      <c r="EF59" s="230">
        <v>0</v>
      </c>
      <c r="EG59" s="230">
        <v>0</v>
      </c>
      <c r="EH59" s="230">
        <v>0</v>
      </c>
      <c r="EI59" s="230">
        <v>0</v>
      </c>
      <c r="EJ59" s="230">
        <v>0</v>
      </c>
      <c r="EK59" s="230">
        <v>0</v>
      </c>
      <c r="EL59" s="230">
        <v>0</v>
      </c>
      <c r="EM59" s="230">
        <v>0</v>
      </c>
      <c r="EN59" s="230">
        <v>0</v>
      </c>
      <c r="EO59" s="230">
        <v>0</v>
      </c>
      <c r="EP59" s="230">
        <v>0</v>
      </c>
      <c r="EQ59" s="230">
        <v>0</v>
      </c>
      <c r="ER59" s="230">
        <v>0</v>
      </c>
      <c r="ES59" s="230">
        <v>0</v>
      </c>
      <c r="ET59" s="230">
        <v>0</v>
      </c>
      <c r="EU59" s="139"/>
      <c r="EV59" s="230">
        <v>0</v>
      </c>
      <c r="EW59" s="230">
        <v>0</v>
      </c>
      <c r="EX59" s="230">
        <v>0</v>
      </c>
      <c r="EY59" s="230">
        <v>0</v>
      </c>
      <c r="EZ59" s="230">
        <v>0</v>
      </c>
      <c r="FA59" s="230">
        <v>0</v>
      </c>
      <c r="FB59" s="230">
        <v>0</v>
      </c>
      <c r="FC59" s="230">
        <v>0</v>
      </c>
      <c r="FD59" s="230">
        <v>0</v>
      </c>
      <c r="FE59" s="230">
        <v>0</v>
      </c>
      <c r="FF59" s="230">
        <v>0</v>
      </c>
      <c r="FG59" s="230">
        <v>0</v>
      </c>
      <c r="FH59" s="230">
        <v>0</v>
      </c>
      <c r="FI59" s="230">
        <v>0</v>
      </c>
      <c r="FJ59" s="230">
        <v>0</v>
      </c>
      <c r="FK59" s="230">
        <v>0</v>
      </c>
      <c r="FL59" s="139"/>
      <c r="FM59" s="230">
        <v>0</v>
      </c>
      <c r="FN59" s="230">
        <v>0</v>
      </c>
      <c r="FO59" s="230">
        <v>0</v>
      </c>
      <c r="FP59" s="230">
        <v>0</v>
      </c>
      <c r="FQ59" s="230">
        <v>0</v>
      </c>
      <c r="FR59" s="230">
        <v>0</v>
      </c>
      <c r="FS59" s="230">
        <v>0</v>
      </c>
      <c r="FT59" s="230">
        <v>0</v>
      </c>
      <c r="FU59" s="230">
        <v>0</v>
      </c>
      <c r="FV59" s="230">
        <v>0</v>
      </c>
      <c r="FW59" s="230">
        <v>0</v>
      </c>
      <c r="FX59" s="230">
        <v>0</v>
      </c>
      <c r="FY59" s="230">
        <v>0</v>
      </c>
      <c r="FZ59" s="230">
        <v>0</v>
      </c>
      <c r="GA59" s="230">
        <v>0</v>
      </c>
      <c r="GB59" s="230">
        <v>0</v>
      </c>
      <c r="GC59" s="157"/>
      <c r="GD59" s="132"/>
      <c r="GE59" s="243"/>
      <c r="GF59" s="244"/>
      <c r="GG59" s="245"/>
      <c r="GH59" s="161"/>
      <c r="GI59" s="132"/>
      <c r="GJ59" s="243"/>
      <c r="GK59" s="244"/>
      <c r="GL59" s="245"/>
      <c r="GM59" s="162"/>
      <c r="GO59" s="163"/>
      <c r="GP59" s="163"/>
    </row>
    <row r="60" spans="1:198" ht="18" customHeight="1" outlineLevel="1">
      <c r="A60" s="144"/>
      <c r="B60" s="673"/>
      <c r="C60" s="203" t="s">
        <v>206</v>
      </c>
      <c r="D60" s="113" t="s">
        <v>158</v>
      </c>
      <c r="E60" s="225"/>
      <c r="F60" s="140"/>
      <c r="G60" s="225"/>
      <c r="H60" s="140"/>
      <c r="I60" s="225"/>
      <c r="J60" s="140"/>
      <c r="K60" s="225"/>
      <c r="L60" s="132"/>
      <c r="M60" s="204"/>
      <c r="N60" s="167">
        <v>0</v>
      </c>
      <c r="O60" s="167">
        <v>0</v>
      </c>
      <c r="P60" s="167">
        <v>0</v>
      </c>
      <c r="Q60" s="167">
        <v>0</v>
      </c>
      <c r="R60" s="167">
        <v>0</v>
      </c>
      <c r="S60" s="167">
        <v>0</v>
      </c>
      <c r="T60" s="206">
        <v>0</v>
      </c>
      <c r="U60" s="206">
        <v>0</v>
      </c>
      <c r="V60" s="206">
        <v>0</v>
      </c>
      <c r="W60" s="206">
        <v>0</v>
      </c>
      <c r="X60" s="206">
        <v>0</v>
      </c>
      <c r="Y60" s="206">
        <v>0</v>
      </c>
      <c r="Z60" s="206">
        <v>0</v>
      </c>
      <c r="AA60" s="206">
        <v>0</v>
      </c>
      <c r="AB60" s="206">
        <v>0</v>
      </c>
      <c r="AC60" s="206">
        <v>0</v>
      </c>
      <c r="AD60" s="206">
        <v>0</v>
      </c>
      <c r="AE60" s="206">
        <v>0</v>
      </c>
      <c r="AF60" s="206">
        <v>0</v>
      </c>
      <c r="AG60" s="206">
        <v>0</v>
      </c>
      <c r="AH60" s="206">
        <v>0</v>
      </c>
      <c r="AI60" s="206">
        <v>0</v>
      </c>
      <c r="AJ60" s="206">
        <v>0</v>
      </c>
      <c r="AK60" s="206">
        <v>0</v>
      </c>
      <c r="AL60" s="167">
        <v>0</v>
      </c>
      <c r="AM60" s="205">
        <v>0</v>
      </c>
      <c r="AN60" s="167">
        <v>0</v>
      </c>
      <c r="AO60" s="150"/>
      <c r="AP60" s="225">
        <v>0</v>
      </c>
      <c r="AQ60" s="225">
        <v>0</v>
      </c>
      <c r="AR60" s="167">
        <v>0</v>
      </c>
      <c r="AS60" s="167">
        <v>0</v>
      </c>
      <c r="AT60" s="167">
        <v>0</v>
      </c>
      <c r="AU60" s="167">
        <v>0</v>
      </c>
      <c r="AV60" s="167">
        <v>0</v>
      </c>
      <c r="AW60" s="167">
        <v>0</v>
      </c>
      <c r="AX60" s="167">
        <v>0</v>
      </c>
      <c r="AY60" s="167">
        <v>0</v>
      </c>
      <c r="AZ60" s="167">
        <v>0</v>
      </c>
      <c r="BA60" s="167">
        <v>0</v>
      </c>
      <c r="BB60" s="167">
        <v>0</v>
      </c>
      <c r="BC60" s="167">
        <v>0</v>
      </c>
      <c r="BD60" s="213">
        <v>0</v>
      </c>
      <c r="BE60" s="213">
        <v>0</v>
      </c>
      <c r="BF60" s="213">
        <v>0</v>
      </c>
      <c r="BG60" s="213">
        <v>0</v>
      </c>
      <c r="BH60" s="213">
        <v>0</v>
      </c>
      <c r="BI60" s="213">
        <v>0</v>
      </c>
      <c r="BJ60" s="213">
        <v>0</v>
      </c>
      <c r="BK60" s="213">
        <v>0</v>
      </c>
      <c r="BL60" s="213">
        <v>0</v>
      </c>
      <c r="BM60" s="213">
        <v>0</v>
      </c>
      <c r="BN60" s="213">
        <v>0</v>
      </c>
      <c r="BO60" s="214">
        <v>0</v>
      </c>
      <c r="BP60" s="214">
        <v>0</v>
      </c>
      <c r="BQ60" s="167">
        <v>0</v>
      </c>
      <c r="BR60" s="167">
        <v>0</v>
      </c>
      <c r="BS60" s="152"/>
      <c r="BT60" s="225">
        <v>0</v>
      </c>
      <c r="BU60" s="225">
        <v>0</v>
      </c>
      <c r="BV60" s="167">
        <v>0</v>
      </c>
      <c r="BW60" s="167">
        <v>0</v>
      </c>
      <c r="BX60" s="167">
        <v>0</v>
      </c>
      <c r="BY60" s="167">
        <v>0</v>
      </c>
      <c r="BZ60" s="167">
        <v>0</v>
      </c>
      <c r="CA60" s="167">
        <v>0</v>
      </c>
      <c r="CB60" s="167">
        <v>0</v>
      </c>
      <c r="CC60" s="167">
        <v>0</v>
      </c>
      <c r="CD60" s="167">
        <v>0</v>
      </c>
      <c r="CE60" s="167">
        <v>0</v>
      </c>
      <c r="CF60" s="167">
        <v>0</v>
      </c>
      <c r="CG60" s="167">
        <v>0</v>
      </c>
      <c r="CH60" s="213">
        <v>0</v>
      </c>
      <c r="CI60" s="213">
        <v>0</v>
      </c>
      <c r="CJ60" s="213">
        <v>0</v>
      </c>
      <c r="CK60" s="213">
        <v>0</v>
      </c>
      <c r="CL60" s="213">
        <v>0</v>
      </c>
      <c r="CM60" s="213">
        <v>0</v>
      </c>
      <c r="CN60" s="213">
        <v>0</v>
      </c>
      <c r="CO60" s="213">
        <v>0</v>
      </c>
      <c r="CP60" s="213">
        <v>0</v>
      </c>
      <c r="CQ60" s="213">
        <v>0</v>
      </c>
      <c r="CR60" s="213">
        <v>0</v>
      </c>
      <c r="CS60" s="213">
        <v>0</v>
      </c>
      <c r="CT60" s="213">
        <v>0</v>
      </c>
      <c r="CU60" s="167">
        <v>0</v>
      </c>
      <c r="CV60" s="167">
        <v>0</v>
      </c>
      <c r="CW60" s="154"/>
      <c r="CX60" s="230">
        <v>0</v>
      </c>
      <c r="CY60" s="230">
        <v>0</v>
      </c>
      <c r="CZ60" s="230">
        <v>0</v>
      </c>
      <c r="DA60" s="230">
        <v>0</v>
      </c>
      <c r="DB60" s="230">
        <v>0</v>
      </c>
      <c r="DC60" s="230">
        <v>0</v>
      </c>
      <c r="DD60" s="230">
        <v>0</v>
      </c>
      <c r="DE60" s="230">
        <v>0</v>
      </c>
      <c r="DF60" s="230">
        <v>0</v>
      </c>
      <c r="DG60" s="230">
        <v>0</v>
      </c>
      <c r="DH60" s="230">
        <v>0</v>
      </c>
      <c r="DI60" s="230">
        <v>0</v>
      </c>
      <c r="DJ60" s="230">
        <v>0</v>
      </c>
      <c r="DK60" s="230">
        <v>0</v>
      </c>
      <c r="DL60" s="139"/>
      <c r="DM60" s="230">
        <v>0</v>
      </c>
      <c r="DN60" s="230">
        <v>0</v>
      </c>
      <c r="DO60" s="230">
        <v>0</v>
      </c>
      <c r="DP60" s="230">
        <v>0</v>
      </c>
      <c r="DQ60" s="230">
        <v>0</v>
      </c>
      <c r="DR60" s="230">
        <v>0</v>
      </c>
      <c r="DS60" s="230">
        <v>0</v>
      </c>
      <c r="DT60" s="230">
        <v>0</v>
      </c>
      <c r="DU60" s="230">
        <v>0</v>
      </c>
      <c r="DV60" s="230">
        <v>0</v>
      </c>
      <c r="DW60" s="230">
        <v>0</v>
      </c>
      <c r="DX60" s="230">
        <v>0</v>
      </c>
      <c r="DY60" s="230">
        <v>0</v>
      </c>
      <c r="DZ60" s="230">
        <v>0</v>
      </c>
      <c r="EA60" s="139"/>
      <c r="EB60" s="230">
        <v>0</v>
      </c>
      <c r="EC60" s="230">
        <v>0</v>
      </c>
      <c r="ED60" s="156"/>
      <c r="EE60" s="230">
        <v>0</v>
      </c>
      <c r="EF60" s="230">
        <v>0</v>
      </c>
      <c r="EG60" s="230">
        <v>0</v>
      </c>
      <c r="EH60" s="230">
        <v>0</v>
      </c>
      <c r="EI60" s="230">
        <v>0</v>
      </c>
      <c r="EJ60" s="230">
        <v>0</v>
      </c>
      <c r="EK60" s="230">
        <v>0</v>
      </c>
      <c r="EL60" s="230">
        <v>0</v>
      </c>
      <c r="EM60" s="230">
        <v>0</v>
      </c>
      <c r="EN60" s="230">
        <v>0</v>
      </c>
      <c r="EO60" s="230">
        <v>0</v>
      </c>
      <c r="EP60" s="230">
        <v>0</v>
      </c>
      <c r="EQ60" s="230">
        <v>0</v>
      </c>
      <c r="ER60" s="230">
        <v>0</v>
      </c>
      <c r="ES60" s="230">
        <v>0</v>
      </c>
      <c r="ET60" s="230">
        <v>0</v>
      </c>
      <c r="EU60" s="139"/>
      <c r="EV60" s="230">
        <v>0</v>
      </c>
      <c r="EW60" s="230">
        <v>0</v>
      </c>
      <c r="EX60" s="230">
        <v>0</v>
      </c>
      <c r="EY60" s="230">
        <v>0</v>
      </c>
      <c r="EZ60" s="230">
        <v>0</v>
      </c>
      <c r="FA60" s="230">
        <v>0</v>
      </c>
      <c r="FB60" s="230">
        <v>0</v>
      </c>
      <c r="FC60" s="230">
        <v>0</v>
      </c>
      <c r="FD60" s="230">
        <v>0</v>
      </c>
      <c r="FE60" s="230">
        <v>0</v>
      </c>
      <c r="FF60" s="230">
        <v>0</v>
      </c>
      <c r="FG60" s="230">
        <v>0</v>
      </c>
      <c r="FH60" s="230">
        <v>0</v>
      </c>
      <c r="FI60" s="230">
        <v>0</v>
      </c>
      <c r="FJ60" s="230">
        <v>0</v>
      </c>
      <c r="FK60" s="230">
        <v>0</v>
      </c>
      <c r="FL60" s="139"/>
      <c r="FM60" s="230">
        <v>0</v>
      </c>
      <c r="FN60" s="230">
        <v>0</v>
      </c>
      <c r="FO60" s="230">
        <v>0</v>
      </c>
      <c r="FP60" s="230">
        <v>0</v>
      </c>
      <c r="FQ60" s="230">
        <v>0</v>
      </c>
      <c r="FR60" s="230">
        <v>0</v>
      </c>
      <c r="FS60" s="230">
        <v>0</v>
      </c>
      <c r="FT60" s="230">
        <v>0</v>
      </c>
      <c r="FU60" s="230">
        <v>0</v>
      </c>
      <c r="FV60" s="230">
        <v>0</v>
      </c>
      <c r="FW60" s="230">
        <v>0</v>
      </c>
      <c r="FX60" s="230">
        <v>0</v>
      </c>
      <c r="FY60" s="230">
        <v>0</v>
      </c>
      <c r="FZ60" s="230">
        <v>0</v>
      </c>
      <c r="GA60" s="230">
        <v>0</v>
      </c>
      <c r="GB60" s="230">
        <v>0</v>
      </c>
      <c r="GC60" s="157"/>
      <c r="GD60" s="132"/>
      <c r="GE60" s="243"/>
      <c r="GF60" s="244"/>
      <c r="GG60" s="245"/>
      <c r="GH60" s="161"/>
      <c r="GI60" s="132"/>
      <c r="GJ60" s="243"/>
      <c r="GK60" s="244"/>
      <c r="GL60" s="245"/>
      <c r="GM60" s="162"/>
      <c r="GO60" s="163"/>
      <c r="GP60" s="163"/>
    </row>
    <row r="61" spans="1:198" ht="18" customHeight="1" outlineLevel="1" collapsed="1">
      <c r="A61" s="144"/>
      <c r="B61" s="673"/>
      <c r="C61" s="164" t="s">
        <v>78</v>
      </c>
      <c r="D61" s="113" t="s">
        <v>158</v>
      </c>
      <c r="E61" s="165"/>
      <c r="F61" s="140"/>
      <c r="G61" s="165"/>
      <c r="H61" s="140"/>
      <c r="I61" s="165"/>
      <c r="J61" s="140"/>
      <c r="K61" s="165"/>
      <c r="L61" s="132"/>
      <c r="M61" s="204"/>
      <c r="N61" s="167">
        <v>0</v>
      </c>
      <c r="O61" s="167">
        <v>0</v>
      </c>
      <c r="P61" s="167">
        <v>0</v>
      </c>
      <c r="Q61" s="167">
        <v>0</v>
      </c>
      <c r="R61" s="167">
        <v>0</v>
      </c>
      <c r="S61" s="167">
        <v>0</v>
      </c>
      <c r="T61" s="206">
        <v>0</v>
      </c>
      <c r="U61" s="206">
        <v>0</v>
      </c>
      <c r="V61" s="206">
        <v>0</v>
      </c>
      <c r="W61" s="206">
        <v>0</v>
      </c>
      <c r="X61" s="206">
        <v>0</v>
      </c>
      <c r="Y61" s="206">
        <v>0</v>
      </c>
      <c r="Z61" s="206">
        <v>0</v>
      </c>
      <c r="AA61" s="175">
        <v>0</v>
      </c>
      <c r="AB61" s="175">
        <v>0</v>
      </c>
      <c r="AC61" s="175">
        <v>0</v>
      </c>
      <c r="AD61" s="175">
        <v>0</v>
      </c>
      <c r="AE61" s="175">
        <v>0</v>
      </c>
      <c r="AF61" s="175">
        <v>0</v>
      </c>
      <c r="AG61" s="175">
        <v>0</v>
      </c>
      <c r="AH61" s="175">
        <v>0</v>
      </c>
      <c r="AI61" s="175">
        <v>0</v>
      </c>
      <c r="AJ61" s="175">
        <v>0</v>
      </c>
      <c r="AK61" s="175">
        <v>0</v>
      </c>
      <c r="AL61" s="168">
        <v>0</v>
      </c>
      <c r="AM61" s="205">
        <v>0</v>
      </c>
      <c r="AN61" s="168">
        <v>0</v>
      </c>
      <c r="AO61" s="150"/>
      <c r="AP61" s="165">
        <v>0</v>
      </c>
      <c r="AQ61" s="165">
        <v>0</v>
      </c>
      <c r="AR61" s="167">
        <v>0</v>
      </c>
      <c r="AS61" s="167">
        <v>0</v>
      </c>
      <c r="AT61" s="167">
        <v>0</v>
      </c>
      <c r="AU61" s="167">
        <v>0</v>
      </c>
      <c r="AV61" s="167">
        <v>0</v>
      </c>
      <c r="AW61" s="167">
        <v>0</v>
      </c>
      <c r="AX61" s="167">
        <v>0</v>
      </c>
      <c r="AY61" s="167">
        <v>0</v>
      </c>
      <c r="AZ61" s="167">
        <v>0</v>
      </c>
      <c r="BA61" s="167">
        <v>0</v>
      </c>
      <c r="BB61" s="167">
        <v>0</v>
      </c>
      <c r="BC61" s="167">
        <v>0</v>
      </c>
      <c r="BD61" s="213">
        <v>0</v>
      </c>
      <c r="BE61" s="213">
        <v>0</v>
      </c>
      <c r="BF61" s="213">
        <v>0</v>
      </c>
      <c r="BG61" s="213">
        <v>0</v>
      </c>
      <c r="BH61" s="213">
        <v>0</v>
      </c>
      <c r="BI61" s="213">
        <v>0</v>
      </c>
      <c r="BJ61" s="213">
        <v>0</v>
      </c>
      <c r="BK61" s="213">
        <v>0</v>
      </c>
      <c r="BL61" s="213">
        <v>0</v>
      </c>
      <c r="BM61" s="213">
        <v>0</v>
      </c>
      <c r="BN61" s="213">
        <v>0</v>
      </c>
      <c r="BO61" s="214">
        <v>0</v>
      </c>
      <c r="BP61" s="214">
        <v>0</v>
      </c>
      <c r="BQ61" s="167">
        <v>0</v>
      </c>
      <c r="BR61" s="167">
        <v>0</v>
      </c>
      <c r="BS61" s="152"/>
      <c r="BT61" s="165">
        <v>0</v>
      </c>
      <c r="BU61" s="165">
        <v>0</v>
      </c>
      <c r="BV61" s="167">
        <v>0</v>
      </c>
      <c r="BW61" s="167">
        <v>0</v>
      </c>
      <c r="BX61" s="167">
        <v>0</v>
      </c>
      <c r="BY61" s="167">
        <v>0</v>
      </c>
      <c r="BZ61" s="167">
        <v>0</v>
      </c>
      <c r="CA61" s="167">
        <v>0</v>
      </c>
      <c r="CB61" s="167">
        <v>0</v>
      </c>
      <c r="CC61" s="167">
        <v>0</v>
      </c>
      <c r="CD61" s="167">
        <v>0</v>
      </c>
      <c r="CE61" s="167">
        <v>0</v>
      </c>
      <c r="CF61" s="167">
        <v>0</v>
      </c>
      <c r="CG61" s="167">
        <v>0</v>
      </c>
      <c r="CH61" s="213">
        <v>0</v>
      </c>
      <c r="CI61" s="213">
        <v>0</v>
      </c>
      <c r="CJ61" s="213">
        <v>0</v>
      </c>
      <c r="CK61" s="213">
        <v>0</v>
      </c>
      <c r="CL61" s="213">
        <v>0</v>
      </c>
      <c r="CM61" s="213">
        <v>0</v>
      </c>
      <c r="CN61" s="213">
        <v>0</v>
      </c>
      <c r="CO61" s="213">
        <v>0</v>
      </c>
      <c r="CP61" s="213">
        <v>0</v>
      </c>
      <c r="CQ61" s="213">
        <v>0</v>
      </c>
      <c r="CR61" s="213">
        <v>0</v>
      </c>
      <c r="CS61" s="214">
        <v>0</v>
      </c>
      <c r="CT61" s="214">
        <v>0</v>
      </c>
      <c r="CU61" s="167">
        <v>0</v>
      </c>
      <c r="CV61" s="167">
        <v>0</v>
      </c>
      <c r="CW61" s="154"/>
      <c r="CX61" s="171">
        <v>0</v>
      </c>
      <c r="CY61" s="171">
        <v>0</v>
      </c>
      <c r="CZ61" s="171">
        <v>0</v>
      </c>
      <c r="DA61" s="171">
        <v>0</v>
      </c>
      <c r="DB61" s="171">
        <v>0</v>
      </c>
      <c r="DC61" s="171">
        <v>0</v>
      </c>
      <c r="DD61" s="171">
        <v>0</v>
      </c>
      <c r="DE61" s="171">
        <v>0</v>
      </c>
      <c r="DF61" s="171">
        <v>0</v>
      </c>
      <c r="DG61" s="171">
        <v>0</v>
      </c>
      <c r="DH61" s="171">
        <v>0</v>
      </c>
      <c r="DI61" s="171">
        <v>0</v>
      </c>
      <c r="DJ61" s="171">
        <v>0</v>
      </c>
      <c r="DK61" s="171">
        <v>0</v>
      </c>
      <c r="DL61" s="139"/>
      <c r="DM61" s="171">
        <v>0</v>
      </c>
      <c r="DN61" s="171">
        <v>0</v>
      </c>
      <c r="DO61" s="171">
        <v>0</v>
      </c>
      <c r="DP61" s="171">
        <v>0</v>
      </c>
      <c r="DQ61" s="171">
        <v>0</v>
      </c>
      <c r="DR61" s="171">
        <v>0</v>
      </c>
      <c r="DS61" s="171">
        <v>0</v>
      </c>
      <c r="DT61" s="171">
        <v>0</v>
      </c>
      <c r="DU61" s="171">
        <v>0</v>
      </c>
      <c r="DV61" s="171">
        <v>0</v>
      </c>
      <c r="DW61" s="171">
        <v>0</v>
      </c>
      <c r="DX61" s="171">
        <v>0</v>
      </c>
      <c r="DY61" s="171">
        <v>0</v>
      </c>
      <c r="DZ61" s="171">
        <v>0</v>
      </c>
      <c r="EA61" s="139"/>
      <c r="EB61" s="171">
        <v>0</v>
      </c>
      <c r="EC61" s="171">
        <v>0</v>
      </c>
      <c r="ED61" s="156"/>
      <c r="EE61" s="171">
        <v>0</v>
      </c>
      <c r="EF61" s="171">
        <v>0</v>
      </c>
      <c r="EG61" s="171">
        <v>0</v>
      </c>
      <c r="EH61" s="171">
        <v>0</v>
      </c>
      <c r="EI61" s="171">
        <v>0</v>
      </c>
      <c r="EJ61" s="171">
        <v>0</v>
      </c>
      <c r="EK61" s="171">
        <v>0</v>
      </c>
      <c r="EL61" s="171">
        <v>0</v>
      </c>
      <c r="EM61" s="171">
        <v>0</v>
      </c>
      <c r="EN61" s="171">
        <v>0</v>
      </c>
      <c r="EO61" s="171">
        <v>0</v>
      </c>
      <c r="EP61" s="171">
        <v>0</v>
      </c>
      <c r="EQ61" s="171">
        <v>0</v>
      </c>
      <c r="ER61" s="171">
        <v>0</v>
      </c>
      <c r="ES61" s="171">
        <v>0</v>
      </c>
      <c r="ET61" s="171">
        <v>0</v>
      </c>
      <c r="EU61" s="139"/>
      <c r="EV61" s="171">
        <v>0</v>
      </c>
      <c r="EW61" s="171">
        <v>0</v>
      </c>
      <c r="EX61" s="171">
        <v>0</v>
      </c>
      <c r="EY61" s="171">
        <v>0</v>
      </c>
      <c r="EZ61" s="171">
        <v>0</v>
      </c>
      <c r="FA61" s="171">
        <v>0</v>
      </c>
      <c r="FB61" s="171">
        <v>0</v>
      </c>
      <c r="FC61" s="171">
        <v>0</v>
      </c>
      <c r="FD61" s="171">
        <v>0</v>
      </c>
      <c r="FE61" s="171">
        <v>0</v>
      </c>
      <c r="FF61" s="171">
        <v>0</v>
      </c>
      <c r="FG61" s="171">
        <v>0</v>
      </c>
      <c r="FH61" s="171">
        <v>0</v>
      </c>
      <c r="FI61" s="171">
        <v>0</v>
      </c>
      <c r="FJ61" s="171">
        <v>0</v>
      </c>
      <c r="FK61" s="171">
        <v>0</v>
      </c>
      <c r="FL61" s="139"/>
      <c r="FM61" s="171">
        <v>0</v>
      </c>
      <c r="FN61" s="171">
        <v>0</v>
      </c>
      <c r="FO61" s="171">
        <v>0</v>
      </c>
      <c r="FP61" s="171">
        <v>0</v>
      </c>
      <c r="FQ61" s="171">
        <v>0</v>
      </c>
      <c r="FR61" s="171">
        <v>0</v>
      </c>
      <c r="FS61" s="171">
        <v>0</v>
      </c>
      <c r="FT61" s="171">
        <v>0</v>
      </c>
      <c r="FU61" s="171">
        <v>0</v>
      </c>
      <c r="FV61" s="171">
        <v>0</v>
      </c>
      <c r="FW61" s="171">
        <v>0</v>
      </c>
      <c r="FX61" s="171">
        <v>0</v>
      </c>
      <c r="FY61" s="171">
        <v>0</v>
      </c>
      <c r="FZ61" s="171">
        <v>0</v>
      </c>
      <c r="GA61" s="171">
        <v>0</v>
      </c>
      <c r="GB61" s="171">
        <v>0</v>
      </c>
      <c r="GC61" s="157"/>
      <c r="GD61" s="132"/>
      <c r="GE61" s="172"/>
      <c r="GF61" s="173"/>
      <c r="GG61" s="174"/>
      <c r="GH61" s="161"/>
      <c r="GI61" s="132"/>
      <c r="GJ61" s="172"/>
      <c r="GK61" s="173"/>
      <c r="GL61" s="174"/>
      <c r="GM61" s="162"/>
      <c r="GO61" s="163"/>
      <c r="GP61" s="163"/>
    </row>
    <row r="62" spans="1:198" ht="18" customHeight="1" outlineLevel="1" collapsed="1">
      <c r="A62" s="144"/>
      <c r="B62" s="673"/>
      <c r="C62" s="164" t="s">
        <v>207</v>
      </c>
      <c r="D62" s="113" t="s">
        <v>158</v>
      </c>
      <c r="E62" s="165"/>
      <c r="F62" s="140"/>
      <c r="G62" s="165"/>
      <c r="H62" s="140"/>
      <c r="I62" s="165"/>
      <c r="J62" s="140"/>
      <c r="K62" s="165"/>
      <c r="L62" s="132"/>
      <c r="M62" s="204"/>
      <c r="N62" s="167">
        <v>0</v>
      </c>
      <c r="O62" s="167">
        <v>0</v>
      </c>
      <c r="P62" s="167">
        <v>0</v>
      </c>
      <c r="Q62" s="167">
        <v>0</v>
      </c>
      <c r="R62" s="167">
        <v>0</v>
      </c>
      <c r="S62" s="167">
        <v>0</v>
      </c>
      <c r="T62" s="206">
        <v>0</v>
      </c>
      <c r="U62" s="206">
        <v>0</v>
      </c>
      <c r="V62" s="206">
        <v>0</v>
      </c>
      <c r="W62" s="206">
        <v>0</v>
      </c>
      <c r="X62" s="206">
        <v>0</v>
      </c>
      <c r="Y62" s="206">
        <v>0</v>
      </c>
      <c r="Z62" s="206">
        <v>0</v>
      </c>
      <c r="AA62" s="175">
        <v>0</v>
      </c>
      <c r="AB62" s="175">
        <v>0</v>
      </c>
      <c r="AC62" s="175">
        <v>0</v>
      </c>
      <c r="AD62" s="175">
        <v>0</v>
      </c>
      <c r="AE62" s="175">
        <v>0</v>
      </c>
      <c r="AF62" s="175">
        <v>0</v>
      </c>
      <c r="AG62" s="175">
        <v>0</v>
      </c>
      <c r="AH62" s="175">
        <v>0</v>
      </c>
      <c r="AI62" s="175">
        <v>0</v>
      </c>
      <c r="AJ62" s="175">
        <v>0</v>
      </c>
      <c r="AK62" s="175">
        <v>0</v>
      </c>
      <c r="AL62" s="168">
        <v>0</v>
      </c>
      <c r="AM62" s="205">
        <v>0</v>
      </c>
      <c r="AN62" s="168">
        <v>0</v>
      </c>
      <c r="AO62" s="150"/>
      <c r="AP62" s="165">
        <v>0</v>
      </c>
      <c r="AQ62" s="165">
        <v>0</v>
      </c>
      <c r="AR62" s="167">
        <v>0</v>
      </c>
      <c r="AS62" s="167">
        <v>0</v>
      </c>
      <c r="AT62" s="167">
        <v>0</v>
      </c>
      <c r="AU62" s="167">
        <v>0</v>
      </c>
      <c r="AV62" s="167">
        <v>0</v>
      </c>
      <c r="AW62" s="167">
        <v>0</v>
      </c>
      <c r="AX62" s="167">
        <v>0</v>
      </c>
      <c r="AY62" s="167">
        <v>0</v>
      </c>
      <c r="AZ62" s="167">
        <v>0</v>
      </c>
      <c r="BA62" s="167">
        <v>0</v>
      </c>
      <c r="BB62" s="167">
        <v>0</v>
      </c>
      <c r="BC62" s="167">
        <v>0</v>
      </c>
      <c r="BD62" s="213">
        <v>0</v>
      </c>
      <c r="BE62" s="213">
        <v>0</v>
      </c>
      <c r="BF62" s="213">
        <v>0</v>
      </c>
      <c r="BG62" s="213">
        <v>0</v>
      </c>
      <c r="BH62" s="213">
        <v>0</v>
      </c>
      <c r="BI62" s="213">
        <v>0</v>
      </c>
      <c r="BJ62" s="213">
        <v>0</v>
      </c>
      <c r="BK62" s="213">
        <v>0</v>
      </c>
      <c r="BL62" s="213">
        <v>0</v>
      </c>
      <c r="BM62" s="213">
        <v>0</v>
      </c>
      <c r="BN62" s="213">
        <v>0</v>
      </c>
      <c r="BO62" s="214">
        <v>0</v>
      </c>
      <c r="BP62" s="214">
        <v>0</v>
      </c>
      <c r="BQ62" s="167">
        <v>0</v>
      </c>
      <c r="BR62" s="167">
        <v>0</v>
      </c>
      <c r="BS62" s="152"/>
      <c r="BT62" s="165">
        <v>0</v>
      </c>
      <c r="BU62" s="165">
        <v>0</v>
      </c>
      <c r="BV62" s="167">
        <v>0</v>
      </c>
      <c r="BW62" s="167">
        <v>0</v>
      </c>
      <c r="BX62" s="167">
        <v>0</v>
      </c>
      <c r="BY62" s="167">
        <v>0</v>
      </c>
      <c r="BZ62" s="167">
        <v>0</v>
      </c>
      <c r="CA62" s="167">
        <v>0</v>
      </c>
      <c r="CB62" s="167">
        <v>0</v>
      </c>
      <c r="CC62" s="167">
        <v>0</v>
      </c>
      <c r="CD62" s="167">
        <v>0</v>
      </c>
      <c r="CE62" s="167">
        <v>0</v>
      </c>
      <c r="CF62" s="167">
        <v>0</v>
      </c>
      <c r="CG62" s="167">
        <v>0</v>
      </c>
      <c r="CH62" s="213">
        <v>0</v>
      </c>
      <c r="CI62" s="213">
        <v>0</v>
      </c>
      <c r="CJ62" s="213">
        <v>0</v>
      </c>
      <c r="CK62" s="213">
        <v>0</v>
      </c>
      <c r="CL62" s="213">
        <v>0</v>
      </c>
      <c r="CM62" s="213">
        <v>0</v>
      </c>
      <c r="CN62" s="213">
        <v>0</v>
      </c>
      <c r="CO62" s="213">
        <v>0</v>
      </c>
      <c r="CP62" s="213">
        <v>0</v>
      </c>
      <c r="CQ62" s="213">
        <v>0</v>
      </c>
      <c r="CR62" s="213">
        <v>0</v>
      </c>
      <c r="CS62" s="214">
        <v>0</v>
      </c>
      <c r="CT62" s="214">
        <v>0</v>
      </c>
      <c r="CU62" s="167">
        <v>0</v>
      </c>
      <c r="CV62" s="167">
        <v>0</v>
      </c>
      <c r="CW62" s="154"/>
      <c r="CX62" s="171">
        <v>0</v>
      </c>
      <c r="CY62" s="171">
        <v>0</v>
      </c>
      <c r="CZ62" s="171">
        <v>0</v>
      </c>
      <c r="DA62" s="171">
        <v>0</v>
      </c>
      <c r="DB62" s="171">
        <v>0</v>
      </c>
      <c r="DC62" s="171">
        <v>0</v>
      </c>
      <c r="DD62" s="171">
        <v>0</v>
      </c>
      <c r="DE62" s="171">
        <v>0</v>
      </c>
      <c r="DF62" s="171">
        <v>0</v>
      </c>
      <c r="DG62" s="171">
        <v>0</v>
      </c>
      <c r="DH62" s="171">
        <v>0</v>
      </c>
      <c r="DI62" s="171">
        <v>0</v>
      </c>
      <c r="DJ62" s="171">
        <v>0</v>
      </c>
      <c r="DK62" s="171">
        <v>0</v>
      </c>
      <c r="DL62" s="139"/>
      <c r="DM62" s="171">
        <v>0</v>
      </c>
      <c r="DN62" s="171">
        <v>0</v>
      </c>
      <c r="DO62" s="171">
        <v>0</v>
      </c>
      <c r="DP62" s="171">
        <v>0</v>
      </c>
      <c r="DQ62" s="171">
        <v>0</v>
      </c>
      <c r="DR62" s="171">
        <v>0</v>
      </c>
      <c r="DS62" s="171">
        <v>0</v>
      </c>
      <c r="DT62" s="171">
        <v>0</v>
      </c>
      <c r="DU62" s="171">
        <v>0</v>
      </c>
      <c r="DV62" s="171">
        <v>0</v>
      </c>
      <c r="DW62" s="171">
        <v>0</v>
      </c>
      <c r="DX62" s="171">
        <v>0</v>
      </c>
      <c r="DY62" s="171">
        <v>0</v>
      </c>
      <c r="DZ62" s="171">
        <v>0</v>
      </c>
      <c r="EA62" s="139"/>
      <c r="EB62" s="171">
        <v>0</v>
      </c>
      <c r="EC62" s="171">
        <v>0</v>
      </c>
      <c r="ED62" s="156"/>
      <c r="EE62" s="171">
        <v>0</v>
      </c>
      <c r="EF62" s="171">
        <v>0</v>
      </c>
      <c r="EG62" s="171">
        <v>0</v>
      </c>
      <c r="EH62" s="171">
        <v>0</v>
      </c>
      <c r="EI62" s="171">
        <v>0</v>
      </c>
      <c r="EJ62" s="171">
        <v>0</v>
      </c>
      <c r="EK62" s="171">
        <v>0</v>
      </c>
      <c r="EL62" s="171">
        <v>0</v>
      </c>
      <c r="EM62" s="171">
        <v>0</v>
      </c>
      <c r="EN62" s="171">
        <v>0</v>
      </c>
      <c r="EO62" s="171">
        <v>0</v>
      </c>
      <c r="EP62" s="171">
        <v>0</v>
      </c>
      <c r="EQ62" s="171">
        <v>0</v>
      </c>
      <c r="ER62" s="171">
        <v>0</v>
      </c>
      <c r="ES62" s="171">
        <v>0</v>
      </c>
      <c r="ET62" s="171">
        <v>0</v>
      </c>
      <c r="EU62" s="139"/>
      <c r="EV62" s="171">
        <v>0</v>
      </c>
      <c r="EW62" s="171">
        <v>0</v>
      </c>
      <c r="EX62" s="171">
        <v>0</v>
      </c>
      <c r="EY62" s="171">
        <v>0</v>
      </c>
      <c r="EZ62" s="171">
        <v>0</v>
      </c>
      <c r="FA62" s="171">
        <v>0</v>
      </c>
      <c r="FB62" s="171">
        <v>0</v>
      </c>
      <c r="FC62" s="171">
        <v>0</v>
      </c>
      <c r="FD62" s="171">
        <v>0</v>
      </c>
      <c r="FE62" s="171">
        <v>0</v>
      </c>
      <c r="FF62" s="171">
        <v>0</v>
      </c>
      <c r="FG62" s="171">
        <v>0</v>
      </c>
      <c r="FH62" s="171">
        <v>0</v>
      </c>
      <c r="FI62" s="171">
        <v>0</v>
      </c>
      <c r="FJ62" s="171">
        <v>0</v>
      </c>
      <c r="FK62" s="171">
        <v>0</v>
      </c>
      <c r="FL62" s="139"/>
      <c r="FM62" s="171">
        <v>0</v>
      </c>
      <c r="FN62" s="171">
        <v>0</v>
      </c>
      <c r="FO62" s="171">
        <v>0</v>
      </c>
      <c r="FP62" s="171">
        <v>0</v>
      </c>
      <c r="FQ62" s="171">
        <v>0</v>
      </c>
      <c r="FR62" s="171">
        <v>0</v>
      </c>
      <c r="FS62" s="171">
        <v>0</v>
      </c>
      <c r="FT62" s="171">
        <v>0</v>
      </c>
      <c r="FU62" s="171">
        <v>0</v>
      </c>
      <c r="FV62" s="171">
        <v>0</v>
      </c>
      <c r="FW62" s="171">
        <v>0</v>
      </c>
      <c r="FX62" s="171">
        <v>0</v>
      </c>
      <c r="FY62" s="171">
        <v>0</v>
      </c>
      <c r="FZ62" s="171">
        <v>0</v>
      </c>
      <c r="GA62" s="171">
        <v>0</v>
      </c>
      <c r="GB62" s="171">
        <v>0</v>
      </c>
      <c r="GC62" s="157"/>
      <c r="GD62" s="132"/>
      <c r="GE62" s="172"/>
      <c r="GF62" s="173"/>
      <c r="GG62" s="174"/>
      <c r="GH62" s="161"/>
      <c r="GI62" s="132"/>
      <c r="GJ62" s="172"/>
      <c r="GK62" s="173"/>
      <c r="GL62" s="174"/>
      <c r="GM62" s="162"/>
      <c r="GO62" s="163"/>
      <c r="GP62" s="163"/>
    </row>
    <row r="63" spans="1:198" ht="18" customHeight="1" outlineLevel="1">
      <c r="A63" s="144"/>
      <c r="B63" s="673"/>
      <c r="C63" s="164" t="s">
        <v>208</v>
      </c>
      <c r="D63" s="113" t="s">
        <v>158</v>
      </c>
      <c r="E63" s="165"/>
      <c r="F63" s="140"/>
      <c r="G63" s="165"/>
      <c r="H63" s="140"/>
      <c r="I63" s="165"/>
      <c r="J63" s="140"/>
      <c r="K63" s="165"/>
      <c r="L63" s="132"/>
      <c r="M63" s="204"/>
      <c r="N63" s="167">
        <v>0</v>
      </c>
      <c r="O63" s="167">
        <v>0</v>
      </c>
      <c r="P63" s="167">
        <v>0</v>
      </c>
      <c r="Q63" s="167">
        <v>0</v>
      </c>
      <c r="R63" s="167">
        <v>0</v>
      </c>
      <c r="S63" s="167">
        <v>0</v>
      </c>
      <c r="T63" s="206">
        <v>0</v>
      </c>
      <c r="U63" s="206">
        <v>0</v>
      </c>
      <c r="V63" s="206">
        <v>0</v>
      </c>
      <c r="W63" s="206">
        <v>0</v>
      </c>
      <c r="X63" s="206">
        <v>0</v>
      </c>
      <c r="Y63" s="206">
        <v>0</v>
      </c>
      <c r="Z63" s="206">
        <v>0</v>
      </c>
      <c r="AA63" s="175">
        <v>0</v>
      </c>
      <c r="AB63" s="175">
        <v>0</v>
      </c>
      <c r="AC63" s="175">
        <v>0</v>
      </c>
      <c r="AD63" s="175">
        <v>0</v>
      </c>
      <c r="AE63" s="175">
        <v>0</v>
      </c>
      <c r="AF63" s="175">
        <v>0</v>
      </c>
      <c r="AG63" s="175">
        <v>0</v>
      </c>
      <c r="AH63" s="175">
        <v>0</v>
      </c>
      <c r="AI63" s="175">
        <v>0</v>
      </c>
      <c r="AJ63" s="175">
        <v>0</v>
      </c>
      <c r="AK63" s="175">
        <v>0</v>
      </c>
      <c r="AL63" s="168">
        <v>0</v>
      </c>
      <c r="AM63" s="205">
        <v>0</v>
      </c>
      <c r="AN63" s="168">
        <v>0</v>
      </c>
      <c r="AO63" s="150"/>
      <c r="AP63" s="165">
        <v>0</v>
      </c>
      <c r="AQ63" s="165">
        <v>0</v>
      </c>
      <c r="AR63" s="167">
        <v>0</v>
      </c>
      <c r="AS63" s="167">
        <v>0</v>
      </c>
      <c r="AT63" s="167">
        <v>0</v>
      </c>
      <c r="AU63" s="167">
        <v>0</v>
      </c>
      <c r="AV63" s="167">
        <v>0</v>
      </c>
      <c r="AW63" s="167">
        <v>0</v>
      </c>
      <c r="AX63" s="167">
        <v>0</v>
      </c>
      <c r="AY63" s="167">
        <v>0</v>
      </c>
      <c r="AZ63" s="167">
        <v>0</v>
      </c>
      <c r="BA63" s="167">
        <v>0</v>
      </c>
      <c r="BB63" s="167">
        <v>0</v>
      </c>
      <c r="BC63" s="167">
        <v>0</v>
      </c>
      <c r="BD63" s="213">
        <v>0</v>
      </c>
      <c r="BE63" s="213">
        <v>0</v>
      </c>
      <c r="BF63" s="213">
        <v>0</v>
      </c>
      <c r="BG63" s="213">
        <v>0</v>
      </c>
      <c r="BH63" s="213">
        <v>0</v>
      </c>
      <c r="BI63" s="213">
        <v>0</v>
      </c>
      <c r="BJ63" s="213">
        <v>0</v>
      </c>
      <c r="BK63" s="213">
        <v>0</v>
      </c>
      <c r="BL63" s="213">
        <v>0</v>
      </c>
      <c r="BM63" s="213">
        <v>0</v>
      </c>
      <c r="BN63" s="213">
        <v>0</v>
      </c>
      <c r="BO63" s="214">
        <v>0</v>
      </c>
      <c r="BP63" s="214">
        <v>0</v>
      </c>
      <c r="BQ63" s="167">
        <v>0</v>
      </c>
      <c r="BR63" s="167">
        <v>0</v>
      </c>
      <c r="BS63" s="152"/>
      <c r="BT63" s="165">
        <v>0</v>
      </c>
      <c r="BU63" s="165">
        <v>0</v>
      </c>
      <c r="BV63" s="167">
        <v>0</v>
      </c>
      <c r="BW63" s="167">
        <v>0</v>
      </c>
      <c r="BX63" s="167">
        <v>0</v>
      </c>
      <c r="BY63" s="167">
        <v>0</v>
      </c>
      <c r="BZ63" s="167">
        <v>0</v>
      </c>
      <c r="CA63" s="167">
        <v>0</v>
      </c>
      <c r="CB63" s="167">
        <v>0</v>
      </c>
      <c r="CC63" s="167">
        <v>0</v>
      </c>
      <c r="CD63" s="167">
        <v>0</v>
      </c>
      <c r="CE63" s="167">
        <v>0</v>
      </c>
      <c r="CF63" s="167">
        <v>0</v>
      </c>
      <c r="CG63" s="167">
        <v>0</v>
      </c>
      <c r="CH63" s="213">
        <v>0</v>
      </c>
      <c r="CI63" s="213">
        <v>0</v>
      </c>
      <c r="CJ63" s="213">
        <v>0</v>
      </c>
      <c r="CK63" s="213">
        <v>0</v>
      </c>
      <c r="CL63" s="213">
        <v>0</v>
      </c>
      <c r="CM63" s="213">
        <v>0</v>
      </c>
      <c r="CN63" s="213">
        <v>0</v>
      </c>
      <c r="CO63" s="213">
        <v>0</v>
      </c>
      <c r="CP63" s="213">
        <v>0</v>
      </c>
      <c r="CQ63" s="213">
        <v>0</v>
      </c>
      <c r="CR63" s="213">
        <v>0</v>
      </c>
      <c r="CS63" s="214">
        <v>0</v>
      </c>
      <c r="CT63" s="214">
        <v>0</v>
      </c>
      <c r="CU63" s="167">
        <v>0</v>
      </c>
      <c r="CV63" s="167">
        <v>0</v>
      </c>
      <c r="CW63" s="154"/>
      <c r="CX63" s="171">
        <v>0</v>
      </c>
      <c r="CY63" s="171">
        <v>0</v>
      </c>
      <c r="CZ63" s="171">
        <v>0</v>
      </c>
      <c r="DA63" s="171">
        <v>0</v>
      </c>
      <c r="DB63" s="171">
        <v>0</v>
      </c>
      <c r="DC63" s="171">
        <v>0</v>
      </c>
      <c r="DD63" s="171">
        <v>0</v>
      </c>
      <c r="DE63" s="171">
        <v>0</v>
      </c>
      <c r="DF63" s="171">
        <v>0</v>
      </c>
      <c r="DG63" s="171">
        <v>0</v>
      </c>
      <c r="DH63" s="171">
        <v>0</v>
      </c>
      <c r="DI63" s="171">
        <v>0</v>
      </c>
      <c r="DJ63" s="171">
        <v>0</v>
      </c>
      <c r="DK63" s="171">
        <v>0</v>
      </c>
      <c r="DL63" s="139"/>
      <c r="DM63" s="171">
        <v>0</v>
      </c>
      <c r="DN63" s="171">
        <v>0</v>
      </c>
      <c r="DO63" s="171">
        <v>0</v>
      </c>
      <c r="DP63" s="171">
        <v>0</v>
      </c>
      <c r="DQ63" s="171">
        <v>0</v>
      </c>
      <c r="DR63" s="171">
        <v>0</v>
      </c>
      <c r="DS63" s="171">
        <v>0</v>
      </c>
      <c r="DT63" s="171">
        <v>0</v>
      </c>
      <c r="DU63" s="171">
        <v>0</v>
      </c>
      <c r="DV63" s="171">
        <v>0</v>
      </c>
      <c r="DW63" s="171">
        <v>0</v>
      </c>
      <c r="DX63" s="171">
        <v>0</v>
      </c>
      <c r="DY63" s="171">
        <v>0</v>
      </c>
      <c r="DZ63" s="171">
        <v>0</v>
      </c>
      <c r="EA63" s="139"/>
      <c r="EB63" s="171">
        <v>0</v>
      </c>
      <c r="EC63" s="171">
        <v>0</v>
      </c>
      <c r="ED63" s="156"/>
      <c r="EE63" s="171">
        <v>0</v>
      </c>
      <c r="EF63" s="171">
        <v>0</v>
      </c>
      <c r="EG63" s="171">
        <v>0</v>
      </c>
      <c r="EH63" s="171">
        <v>0</v>
      </c>
      <c r="EI63" s="171">
        <v>0</v>
      </c>
      <c r="EJ63" s="171">
        <v>0</v>
      </c>
      <c r="EK63" s="171">
        <v>0</v>
      </c>
      <c r="EL63" s="171">
        <v>0</v>
      </c>
      <c r="EM63" s="171">
        <v>0</v>
      </c>
      <c r="EN63" s="171">
        <v>0</v>
      </c>
      <c r="EO63" s="171">
        <v>0</v>
      </c>
      <c r="EP63" s="171">
        <v>0</v>
      </c>
      <c r="EQ63" s="171">
        <v>0</v>
      </c>
      <c r="ER63" s="171">
        <v>0</v>
      </c>
      <c r="ES63" s="171">
        <v>0</v>
      </c>
      <c r="ET63" s="171">
        <v>0</v>
      </c>
      <c r="EU63" s="139"/>
      <c r="EV63" s="171">
        <v>0</v>
      </c>
      <c r="EW63" s="171">
        <v>0</v>
      </c>
      <c r="EX63" s="171">
        <v>0</v>
      </c>
      <c r="EY63" s="171">
        <v>0</v>
      </c>
      <c r="EZ63" s="171">
        <v>0</v>
      </c>
      <c r="FA63" s="171">
        <v>0</v>
      </c>
      <c r="FB63" s="171">
        <v>0</v>
      </c>
      <c r="FC63" s="171">
        <v>0</v>
      </c>
      <c r="FD63" s="171">
        <v>0</v>
      </c>
      <c r="FE63" s="171">
        <v>0</v>
      </c>
      <c r="FF63" s="171">
        <v>0</v>
      </c>
      <c r="FG63" s="171">
        <v>0</v>
      </c>
      <c r="FH63" s="171">
        <v>0</v>
      </c>
      <c r="FI63" s="171">
        <v>0</v>
      </c>
      <c r="FJ63" s="171">
        <v>0</v>
      </c>
      <c r="FK63" s="171">
        <v>0</v>
      </c>
      <c r="FL63" s="139"/>
      <c r="FM63" s="171">
        <v>0</v>
      </c>
      <c r="FN63" s="171">
        <v>0</v>
      </c>
      <c r="FO63" s="171">
        <v>0</v>
      </c>
      <c r="FP63" s="171">
        <v>0</v>
      </c>
      <c r="FQ63" s="171">
        <v>0</v>
      </c>
      <c r="FR63" s="171">
        <v>0</v>
      </c>
      <c r="FS63" s="171">
        <v>0</v>
      </c>
      <c r="FT63" s="171">
        <v>0</v>
      </c>
      <c r="FU63" s="171">
        <v>0</v>
      </c>
      <c r="FV63" s="171">
        <v>0</v>
      </c>
      <c r="FW63" s="171">
        <v>0</v>
      </c>
      <c r="FX63" s="171">
        <v>0</v>
      </c>
      <c r="FY63" s="171">
        <v>0</v>
      </c>
      <c r="FZ63" s="171">
        <v>0</v>
      </c>
      <c r="GA63" s="171">
        <v>0</v>
      </c>
      <c r="GB63" s="171">
        <v>0</v>
      </c>
      <c r="GC63" s="157"/>
      <c r="GD63" s="132"/>
      <c r="GE63" s="172"/>
      <c r="GF63" s="173"/>
      <c r="GG63" s="174"/>
      <c r="GH63" s="161"/>
      <c r="GI63" s="132"/>
      <c r="GJ63" s="172"/>
      <c r="GK63" s="173"/>
      <c r="GL63" s="174"/>
      <c r="GM63" s="162"/>
      <c r="GO63" s="163"/>
      <c r="GP63" s="163"/>
    </row>
    <row r="64" spans="1:198" ht="18" customHeight="1" outlineLevel="1">
      <c r="A64" s="144"/>
      <c r="B64" s="673"/>
      <c r="C64" s="164" t="s">
        <v>209</v>
      </c>
      <c r="D64" s="113" t="s">
        <v>158</v>
      </c>
      <c r="E64" s="165"/>
      <c r="F64" s="140"/>
      <c r="G64" s="165"/>
      <c r="H64" s="140"/>
      <c r="I64" s="165"/>
      <c r="J64" s="140"/>
      <c r="K64" s="165"/>
      <c r="L64" s="132"/>
      <c r="M64" s="204"/>
      <c r="N64" s="167">
        <v>0</v>
      </c>
      <c r="O64" s="167">
        <v>0</v>
      </c>
      <c r="P64" s="167">
        <v>0</v>
      </c>
      <c r="Q64" s="167">
        <v>0</v>
      </c>
      <c r="R64" s="167">
        <v>0</v>
      </c>
      <c r="S64" s="167">
        <v>0</v>
      </c>
      <c r="T64" s="206">
        <v>0</v>
      </c>
      <c r="U64" s="206">
        <v>0</v>
      </c>
      <c r="V64" s="206">
        <v>0</v>
      </c>
      <c r="W64" s="206">
        <v>0</v>
      </c>
      <c r="X64" s="206">
        <v>0</v>
      </c>
      <c r="Y64" s="206">
        <v>0</v>
      </c>
      <c r="Z64" s="206">
        <v>0</v>
      </c>
      <c r="AA64" s="175">
        <v>0</v>
      </c>
      <c r="AB64" s="175">
        <v>0</v>
      </c>
      <c r="AC64" s="175">
        <v>0</v>
      </c>
      <c r="AD64" s="175">
        <v>0</v>
      </c>
      <c r="AE64" s="175">
        <v>0</v>
      </c>
      <c r="AF64" s="175">
        <v>0</v>
      </c>
      <c r="AG64" s="175">
        <v>0</v>
      </c>
      <c r="AH64" s="175">
        <v>0</v>
      </c>
      <c r="AI64" s="175">
        <v>0</v>
      </c>
      <c r="AJ64" s="175">
        <v>0</v>
      </c>
      <c r="AK64" s="175">
        <v>0</v>
      </c>
      <c r="AL64" s="168">
        <v>0</v>
      </c>
      <c r="AM64" s="205">
        <v>0</v>
      </c>
      <c r="AN64" s="168">
        <v>0</v>
      </c>
      <c r="AO64" s="150"/>
      <c r="AP64" s="165">
        <v>0</v>
      </c>
      <c r="AQ64" s="165">
        <v>0</v>
      </c>
      <c r="AR64" s="167">
        <v>0</v>
      </c>
      <c r="AS64" s="167">
        <v>0</v>
      </c>
      <c r="AT64" s="167">
        <v>0</v>
      </c>
      <c r="AU64" s="167">
        <v>0</v>
      </c>
      <c r="AV64" s="167">
        <v>0</v>
      </c>
      <c r="AW64" s="167">
        <v>0</v>
      </c>
      <c r="AX64" s="167">
        <v>0</v>
      </c>
      <c r="AY64" s="167">
        <v>0</v>
      </c>
      <c r="AZ64" s="167">
        <v>0</v>
      </c>
      <c r="BA64" s="167">
        <v>0</v>
      </c>
      <c r="BB64" s="167">
        <v>0</v>
      </c>
      <c r="BC64" s="167">
        <v>0</v>
      </c>
      <c r="BD64" s="213">
        <v>0</v>
      </c>
      <c r="BE64" s="213">
        <v>0</v>
      </c>
      <c r="BF64" s="213">
        <v>0</v>
      </c>
      <c r="BG64" s="213">
        <v>0</v>
      </c>
      <c r="BH64" s="213">
        <v>0</v>
      </c>
      <c r="BI64" s="213">
        <v>0</v>
      </c>
      <c r="BJ64" s="213">
        <v>0</v>
      </c>
      <c r="BK64" s="213">
        <v>0</v>
      </c>
      <c r="BL64" s="213">
        <v>0</v>
      </c>
      <c r="BM64" s="213">
        <v>0</v>
      </c>
      <c r="BN64" s="213">
        <v>0</v>
      </c>
      <c r="BO64" s="214">
        <v>0</v>
      </c>
      <c r="BP64" s="214">
        <v>0</v>
      </c>
      <c r="BQ64" s="167">
        <v>0</v>
      </c>
      <c r="BR64" s="167">
        <v>0</v>
      </c>
      <c r="BS64" s="152"/>
      <c r="BT64" s="165">
        <v>0</v>
      </c>
      <c r="BU64" s="165">
        <v>0</v>
      </c>
      <c r="BV64" s="167">
        <v>0</v>
      </c>
      <c r="BW64" s="167">
        <v>0</v>
      </c>
      <c r="BX64" s="167">
        <v>0</v>
      </c>
      <c r="BY64" s="167">
        <v>0</v>
      </c>
      <c r="BZ64" s="167">
        <v>0</v>
      </c>
      <c r="CA64" s="167">
        <v>0</v>
      </c>
      <c r="CB64" s="167">
        <v>0</v>
      </c>
      <c r="CC64" s="167">
        <v>0</v>
      </c>
      <c r="CD64" s="167">
        <v>0</v>
      </c>
      <c r="CE64" s="167">
        <v>0</v>
      </c>
      <c r="CF64" s="167">
        <v>0</v>
      </c>
      <c r="CG64" s="167">
        <v>0</v>
      </c>
      <c r="CH64" s="213">
        <v>0</v>
      </c>
      <c r="CI64" s="213">
        <v>0</v>
      </c>
      <c r="CJ64" s="213">
        <v>0</v>
      </c>
      <c r="CK64" s="213">
        <v>0</v>
      </c>
      <c r="CL64" s="213">
        <v>0</v>
      </c>
      <c r="CM64" s="213">
        <v>0</v>
      </c>
      <c r="CN64" s="213">
        <v>0</v>
      </c>
      <c r="CO64" s="213">
        <v>0</v>
      </c>
      <c r="CP64" s="213">
        <v>0</v>
      </c>
      <c r="CQ64" s="213">
        <v>0</v>
      </c>
      <c r="CR64" s="213">
        <v>0</v>
      </c>
      <c r="CS64" s="214">
        <v>0</v>
      </c>
      <c r="CT64" s="214">
        <v>0</v>
      </c>
      <c r="CU64" s="167">
        <v>0</v>
      </c>
      <c r="CV64" s="167">
        <v>0</v>
      </c>
      <c r="CW64" s="154"/>
      <c r="CX64" s="171">
        <v>0</v>
      </c>
      <c r="CY64" s="171">
        <v>0</v>
      </c>
      <c r="CZ64" s="171">
        <v>0</v>
      </c>
      <c r="DA64" s="171">
        <v>0</v>
      </c>
      <c r="DB64" s="171">
        <v>0</v>
      </c>
      <c r="DC64" s="171">
        <v>0</v>
      </c>
      <c r="DD64" s="171">
        <v>0</v>
      </c>
      <c r="DE64" s="171">
        <v>0</v>
      </c>
      <c r="DF64" s="171">
        <v>0</v>
      </c>
      <c r="DG64" s="171">
        <v>0</v>
      </c>
      <c r="DH64" s="171">
        <v>0</v>
      </c>
      <c r="DI64" s="171">
        <v>0</v>
      </c>
      <c r="DJ64" s="171">
        <v>0</v>
      </c>
      <c r="DK64" s="171">
        <v>0</v>
      </c>
      <c r="DL64" s="139"/>
      <c r="DM64" s="171">
        <v>0</v>
      </c>
      <c r="DN64" s="171">
        <v>0</v>
      </c>
      <c r="DO64" s="171">
        <v>0</v>
      </c>
      <c r="DP64" s="171">
        <v>0</v>
      </c>
      <c r="DQ64" s="171">
        <v>0</v>
      </c>
      <c r="DR64" s="171">
        <v>0</v>
      </c>
      <c r="DS64" s="171">
        <v>0</v>
      </c>
      <c r="DT64" s="171">
        <v>0</v>
      </c>
      <c r="DU64" s="171">
        <v>0</v>
      </c>
      <c r="DV64" s="171">
        <v>0</v>
      </c>
      <c r="DW64" s="171">
        <v>0</v>
      </c>
      <c r="DX64" s="171">
        <v>0</v>
      </c>
      <c r="DY64" s="171">
        <v>0</v>
      </c>
      <c r="DZ64" s="171">
        <v>0</v>
      </c>
      <c r="EA64" s="139"/>
      <c r="EB64" s="171">
        <v>0</v>
      </c>
      <c r="EC64" s="171">
        <v>0</v>
      </c>
      <c r="ED64" s="156"/>
      <c r="EE64" s="171">
        <v>0</v>
      </c>
      <c r="EF64" s="171">
        <v>0</v>
      </c>
      <c r="EG64" s="171">
        <v>0</v>
      </c>
      <c r="EH64" s="171">
        <v>0</v>
      </c>
      <c r="EI64" s="171">
        <v>0</v>
      </c>
      <c r="EJ64" s="171">
        <v>0</v>
      </c>
      <c r="EK64" s="171">
        <v>0</v>
      </c>
      <c r="EL64" s="171">
        <v>0</v>
      </c>
      <c r="EM64" s="171">
        <v>0</v>
      </c>
      <c r="EN64" s="171">
        <v>0</v>
      </c>
      <c r="EO64" s="171">
        <v>0</v>
      </c>
      <c r="EP64" s="171">
        <v>0</v>
      </c>
      <c r="EQ64" s="171">
        <v>0</v>
      </c>
      <c r="ER64" s="171">
        <v>0</v>
      </c>
      <c r="ES64" s="171">
        <v>0</v>
      </c>
      <c r="ET64" s="171">
        <v>0</v>
      </c>
      <c r="EU64" s="139"/>
      <c r="EV64" s="171">
        <v>0</v>
      </c>
      <c r="EW64" s="171">
        <v>0</v>
      </c>
      <c r="EX64" s="171">
        <v>0</v>
      </c>
      <c r="EY64" s="171">
        <v>0</v>
      </c>
      <c r="EZ64" s="171">
        <v>0</v>
      </c>
      <c r="FA64" s="171">
        <v>0</v>
      </c>
      <c r="FB64" s="171">
        <v>0</v>
      </c>
      <c r="FC64" s="171">
        <v>0</v>
      </c>
      <c r="FD64" s="171">
        <v>0</v>
      </c>
      <c r="FE64" s="171">
        <v>0</v>
      </c>
      <c r="FF64" s="171">
        <v>0</v>
      </c>
      <c r="FG64" s="171">
        <v>0</v>
      </c>
      <c r="FH64" s="171">
        <v>0</v>
      </c>
      <c r="FI64" s="171">
        <v>0</v>
      </c>
      <c r="FJ64" s="171">
        <v>0</v>
      </c>
      <c r="FK64" s="171">
        <v>0</v>
      </c>
      <c r="FL64" s="139"/>
      <c r="FM64" s="171">
        <v>0</v>
      </c>
      <c r="FN64" s="171">
        <v>0</v>
      </c>
      <c r="FO64" s="171">
        <v>0</v>
      </c>
      <c r="FP64" s="171">
        <v>0</v>
      </c>
      <c r="FQ64" s="171">
        <v>0</v>
      </c>
      <c r="FR64" s="171">
        <v>0</v>
      </c>
      <c r="FS64" s="171">
        <v>0</v>
      </c>
      <c r="FT64" s="171">
        <v>0</v>
      </c>
      <c r="FU64" s="171">
        <v>0</v>
      </c>
      <c r="FV64" s="171">
        <v>0</v>
      </c>
      <c r="FW64" s="171">
        <v>0</v>
      </c>
      <c r="FX64" s="171">
        <v>0</v>
      </c>
      <c r="FY64" s="171">
        <v>0</v>
      </c>
      <c r="FZ64" s="171">
        <v>0</v>
      </c>
      <c r="GA64" s="171">
        <v>0</v>
      </c>
      <c r="GB64" s="171">
        <v>0</v>
      </c>
      <c r="GC64" s="157"/>
      <c r="GD64" s="132"/>
      <c r="GE64" s="172"/>
      <c r="GF64" s="173"/>
      <c r="GG64" s="174"/>
      <c r="GH64" s="161"/>
      <c r="GI64" s="132"/>
      <c r="GJ64" s="172"/>
      <c r="GK64" s="173"/>
      <c r="GL64" s="174"/>
      <c r="GM64" s="162"/>
      <c r="GO64" s="163"/>
      <c r="GP64" s="163"/>
    </row>
    <row r="65" spans="1:198" ht="18" customHeight="1" outlineLevel="1">
      <c r="A65" s="144"/>
      <c r="B65" s="673"/>
      <c r="C65" s="164" t="s">
        <v>59</v>
      </c>
      <c r="D65" s="113" t="s">
        <v>158</v>
      </c>
      <c r="E65" s="165"/>
      <c r="F65" s="140"/>
      <c r="G65" s="165"/>
      <c r="H65" s="140"/>
      <c r="I65" s="165"/>
      <c r="J65" s="140"/>
      <c r="K65" s="165"/>
      <c r="L65" s="132"/>
      <c r="M65" s="204"/>
      <c r="N65" s="167">
        <v>0</v>
      </c>
      <c r="O65" s="167">
        <v>0</v>
      </c>
      <c r="P65" s="167">
        <v>0</v>
      </c>
      <c r="Q65" s="167">
        <v>0</v>
      </c>
      <c r="R65" s="167">
        <v>0</v>
      </c>
      <c r="S65" s="167">
        <v>0</v>
      </c>
      <c r="T65" s="206">
        <v>0</v>
      </c>
      <c r="U65" s="206">
        <v>0</v>
      </c>
      <c r="V65" s="206">
        <v>0</v>
      </c>
      <c r="W65" s="206">
        <v>0</v>
      </c>
      <c r="X65" s="206">
        <v>0</v>
      </c>
      <c r="Y65" s="206">
        <v>0</v>
      </c>
      <c r="Z65" s="206">
        <v>0</v>
      </c>
      <c r="AA65" s="175">
        <v>0</v>
      </c>
      <c r="AB65" s="175">
        <v>0</v>
      </c>
      <c r="AC65" s="175">
        <v>0</v>
      </c>
      <c r="AD65" s="175">
        <v>0</v>
      </c>
      <c r="AE65" s="175">
        <v>0</v>
      </c>
      <c r="AF65" s="175">
        <v>0</v>
      </c>
      <c r="AG65" s="175">
        <v>0</v>
      </c>
      <c r="AH65" s="175">
        <v>0</v>
      </c>
      <c r="AI65" s="175">
        <v>0</v>
      </c>
      <c r="AJ65" s="175">
        <v>0</v>
      </c>
      <c r="AK65" s="175">
        <v>0</v>
      </c>
      <c r="AL65" s="168">
        <v>0</v>
      </c>
      <c r="AM65" s="205">
        <v>0</v>
      </c>
      <c r="AN65" s="168">
        <v>0</v>
      </c>
      <c r="AO65" s="150"/>
      <c r="AP65" s="165">
        <v>0</v>
      </c>
      <c r="AQ65" s="165">
        <v>0</v>
      </c>
      <c r="AR65" s="167">
        <v>0</v>
      </c>
      <c r="AS65" s="167">
        <v>0</v>
      </c>
      <c r="AT65" s="167">
        <v>0</v>
      </c>
      <c r="AU65" s="167">
        <v>0</v>
      </c>
      <c r="AV65" s="167">
        <v>0</v>
      </c>
      <c r="AW65" s="167">
        <v>0</v>
      </c>
      <c r="AX65" s="167">
        <v>0</v>
      </c>
      <c r="AY65" s="167">
        <v>0</v>
      </c>
      <c r="AZ65" s="167">
        <v>0</v>
      </c>
      <c r="BA65" s="167">
        <v>0</v>
      </c>
      <c r="BB65" s="167">
        <v>0</v>
      </c>
      <c r="BC65" s="167">
        <v>0</v>
      </c>
      <c r="BD65" s="213">
        <v>0</v>
      </c>
      <c r="BE65" s="213">
        <v>0</v>
      </c>
      <c r="BF65" s="213">
        <v>0</v>
      </c>
      <c r="BG65" s="213">
        <v>0</v>
      </c>
      <c r="BH65" s="213">
        <v>0</v>
      </c>
      <c r="BI65" s="213">
        <v>0</v>
      </c>
      <c r="BJ65" s="213">
        <v>0</v>
      </c>
      <c r="BK65" s="213">
        <v>0</v>
      </c>
      <c r="BL65" s="213">
        <v>0</v>
      </c>
      <c r="BM65" s="213">
        <v>0</v>
      </c>
      <c r="BN65" s="213">
        <v>0</v>
      </c>
      <c r="BO65" s="214">
        <v>0</v>
      </c>
      <c r="BP65" s="214">
        <v>0</v>
      </c>
      <c r="BQ65" s="167">
        <v>0</v>
      </c>
      <c r="BR65" s="167">
        <v>0</v>
      </c>
      <c r="BS65" s="152"/>
      <c r="BT65" s="165">
        <v>0</v>
      </c>
      <c r="BU65" s="165">
        <v>0</v>
      </c>
      <c r="BV65" s="167">
        <v>0</v>
      </c>
      <c r="BW65" s="167">
        <v>0</v>
      </c>
      <c r="BX65" s="167">
        <v>0</v>
      </c>
      <c r="BY65" s="167">
        <v>0</v>
      </c>
      <c r="BZ65" s="167">
        <v>0</v>
      </c>
      <c r="CA65" s="167">
        <v>0</v>
      </c>
      <c r="CB65" s="167">
        <v>0</v>
      </c>
      <c r="CC65" s="167">
        <v>0</v>
      </c>
      <c r="CD65" s="167">
        <v>0</v>
      </c>
      <c r="CE65" s="167">
        <v>0</v>
      </c>
      <c r="CF65" s="167">
        <v>0</v>
      </c>
      <c r="CG65" s="167">
        <v>0</v>
      </c>
      <c r="CH65" s="213">
        <v>0</v>
      </c>
      <c r="CI65" s="213">
        <v>0</v>
      </c>
      <c r="CJ65" s="213">
        <v>0</v>
      </c>
      <c r="CK65" s="213">
        <v>0</v>
      </c>
      <c r="CL65" s="213">
        <v>0</v>
      </c>
      <c r="CM65" s="213">
        <v>0</v>
      </c>
      <c r="CN65" s="213">
        <v>0</v>
      </c>
      <c r="CO65" s="213">
        <v>0</v>
      </c>
      <c r="CP65" s="213">
        <v>0</v>
      </c>
      <c r="CQ65" s="213">
        <v>0</v>
      </c>
      <c r="CR65" s="213">
        <v>0</v>
      </c>
      <c r="CS65" s="214">
        <v>0</v>
      </c>
      <c r="CT65" s="214">
        <v>0</v>
      </c>
      <c r="CU65" s="167">
        <v>0</v>
      </c>
      <c r="CV65" s="167">
        <v>0</v>
      </c>
      <c r="CW65" s="154"/>
      <c r="CX65" s="171">
        <v>0</v>
      </c>
      <c r="CY65" s="171">
        <v>0</v>
      </c>
      <c r="CZ65" s="171">
        <v>0</v>
      </c>
      <c r="DA65" s="171">
        <v>0</v>
      </c>
      <c r="DB65" s="171">
        <v>0</v>
      </c>
      <c r="DC65" s="171">
        <v>0</v>
      </c>
      <c r="DD65" s="171">
        <v>0</v>
      </c>
      <c r="DE65" s="171">
        <v>0</v>
      </c>
      <c r="DF65" s="171">
        <v>0</v>
      </c>
      <c r="DG65" s="171">
        <v>0</v>
      </c>
      <c r="DH65" s="171">
        <v>0</v>
      </c>
      <c r="DI65" s="171">
        <v>0</v>
      </c>
      <c r="DJ65" s="171">
        <v>0</v>
      </c>
      <c r="DK65" s="171">
        <v>0</v>
      </c>
      <c r="DL65" s="139"/>
      <c r="DM65" s="171">
        <v>0</v>
      </c>
      <c r="DN65" s="171">
        <v>0</v>
      </c>
      <c r="DO65" s="171">
        <v>0</v>
      </c>
      <c r="DP65" s="171">
        <v>0</v>
      </c>
      <c r="DQ65" s="171">
        <v>0</v>
      </c>
      <c r="DR65" s="171">
        <v>0</v>
      </c>
      <c r="DS65" s="171">
        <v>0</v>
      </c>
      <c r="DT65" s="171">
        <v>0</v>
      </c>
      <c r="DU65" s="171">
        <v>0</v>
      </c>
      <c r="DV65" s="171">
        <v>0</v>
      </c>
      <c r="DW65" s="171">
        <v>0</v>
      </c>
      <c r="DX65" s="171">
        <v>0</v>
      </c>
      <c r="DY65" s="171">
        <v>0</v>
      </c>
      <c r="DZ65" s="171">
        <v>0</v>
      </c>
      <c r="EA65" s="139"/>
      <c r="EB65" s="171">
        <v>0</v>
      </c>
      <c r="EC65" s="171">
        <v>0</v>
      </c>
      <c r="ED65" s="156"/>
      <c r="EE65" s="171">
        <v>0</v>
      </c>
      <c r="EF65" s="171">
        <v>0</v>
      </c>
      <c r="EG65" s="171">
        <v>0</v>
      </c>
      <c r="EH65" s="171">
        <v>0</v>
      </c>
      <c r="EI65" s="171">
        <v>0</v>
      </c>
      <c r="EJ65" s="171">
        <v>0</v>
      </c>
      <c r="EK65" s="171">
        <v>0</v>
      </c>
      <c r="EL65" s="171">
        <v>0</v>
      </c>
      <c r="EM65" s="171">
        <v>0</v>
      </c>
      <c r="EN65" s="171">
        <v>0</v>
      </c>
      <c r="EO65" s="171">
        <v>0</v>
      </c>
      <c r="EP65" s="171">
        <v>0</v>
      </c>
      <c r="EQ65" s="171">
        <v>0</v>
      </c>
      <c r="ER65" s="171">
        <v>0</v>
      </c>
      <c r="ES65" s="171">
        <v>0</v>
      </c>
      <c r="ET65" s="171">
        <v>0</v>
      </c>
      <c r="EU65" s="139"/>
      <c r="EV65" s="171">
        <v>0</v>
      </c>
      <c r="EW65" s="171">
        <v>0</v>
      </c>
      <c r="EX65" s="171">
        <v>0</v>
      </c>
      <c r="EY65" s="171">
        <v>0</v>
      </c>
      <c r="EZ65" s="171">
        <v>0</v>
      </c>
      <c r="FA65" s="171">
        <v>0</v>
      </c>
      <c r="FB65" s="171">
        <v>0</v>
      </c>
      <c r="FC65" s="171">
        <v>0</v>
      </c>
      <c r="FD65" s="171">
        <v>0</v>
      </c>
      <c r="FE65" s="171">
        <v>0</v>
      </c>
      <c r="FF65" s="171">
        <v>0</v>
      </c>
      <c r="FG65" s="171">
        <v>0</v>
      </c>
      <c r="FH65" s="171">
        <v>0</v>
      </c>
      <c r="FI65" s="171">
        <v>0</v>
      </c>
      <c r="FJ65" s="171">
        <v>0</v>
      </c>
      <c r="FK65" s="171">
        <v>0</v>
      </c>
      <c r="FL65" s="139"/>
      <c r="FM65" s="171">
        <v>0</v>
      </c>
      <c r="FN65" s="171">
        <v>0</v>
      </c>
      <c r="FO65" s="171">
        <v>0</v>
      </c>
      <c r="FP65" s="171">
        <v>0</v>
      </c>
      <c r="FQ65" s="171">
        <v>0</v>
      </c>
      <c r="FR65" s="171">
        <v>0</v>
      </c>
      <c r="FS65" s="171">
        <v>0</v>
      </c>
      <c r="FT65" s="171">
        <v>0</v>
      </c>
      <c r="FU65" s="171">
        <v>0</v>
      </c>
      <c r="FV65" s="171">
        <v>0</v>
      </c>
      <c r="FW65" s="171">
        <v>0</v>
      </c>
      <c r="FX65" s="171">
        <v>0</v>
      </c>
      <c r="FY65" s="171">
        <v>0</v>
      </c>
      <c r="FZ65" s="171">
        <v>0</v>
      </c>
      <c r="GA65" s="171">
        <v>0</v>
      </c>
      <c r="GB65" s="171">
        <v>0</v>
      </c>
      <c r="GC65" s="157"/>
      <c r="GD65" s="132"/>
      <c r="GE65" s="172"/>
      <c r="GF65" s="173"/>
      <c r="GG65" s="174"/>
      <c r="GH65" s="161"/>
      <c r="GI65" s="132"/>
      <c r="GJ65" s="172"/>
      <c r="GK65" s="173"/>
      <c r="GL65" s="174"/>
      <c r="GM65" s="162"/>
      <c r="GO65" s="163"/>
      <c r="GP65" s="163"/>
    </row>
    <row r="66" spans="1:198" ht="18" customHeight="1" outlineLevel="1" collapsed="1">
      <c r="A66" s="144"/>
      <c r="B66" s="673"/>
      <c r="C66" s="164" t="s">
        <v>62</v>
      </c>
      <c r="D66" s="113" t="s">
        <v>158</v>
      </c>
      <c r="E66" s="165"/>
      <c r="F66" s="140"/>
      <c r="G66" s="165"/>
      <c r="H66" s="140"/>
      <c r="I66" s="165"/>
      <c r="J66" s="140"/>
      <c r="K66" s="165"/>
      <c r="L66" s="132"/>
      <c r="M66" s="204"/>
      <c r="N66" s="167">
        <v>0</v>
      </c>
      <c r="O66" s="167">
        <v>0</v>
      </c>
      <c r="P66" s="167">
        <v>0</v>
      </c>
      <c r="Q66" s="167">
        <v>0</v>
      </c>
      <c r="R66" s="167">
        <v>0</v>
      </c>
      <c r="S66" s="167">
        <v>0</v>
      </c>
      <c r="T66" s="206">
        <v>0</v>
      </c>
      <c r="U66" s="206">
        <v>0</v>
      </c>
      <c r="V66" s="206">
        <v>0</v>
      </c>
      <c r="W66" s="206">
        <v>0</v>
      </c>
      <c r="X66" s="206">
        <v>0</v>
      </c>
      <c r="Y66" s="206">
        <v>0</v>
      </c>
      <c r="Z66" s="206">
        <v>0</v>
      </c>
      <c r="AA66" s="175">
        <v>0</v>
      </c>
      <c r="AB66" s="175">
        <v>0</v>
      </c>
      <c r="AC66" s="175">
        <v>0</v>
      </c>
      <c r="AD66" s="175">
        <v>0</v>
      </c>
      <c r="AE66" s="175">
        <v>0</v>
      </c>
      <c r="AF66" s="175">
        <v>0</v>
      </c>
      <c r="AG66" s="175">
        <v>0</v>
      </c>
      <c r="AH66" s="175">
        <v>0</v>
      </c>
      <c r="AI66" s="175">
        <v>0</v>
      </c>
      <c r="AJ66" s="175">
        <v>0</v>
      </c>
      <c r="AK66" s="175">
        <v>0</v>
      </c>
      <c r="AL66" s="168">
        <v>0</v>
      </c>
      <c r="AM66" s="205">
        <v>0</v>
      </c>
      <c r="AN66" s="168">
        <v>0</v>
      </c>
      <c r="AO66" s="150"/>
      <c r="AP66" s="165">
        <v>0</v>
      </c>
      <c r="AQ66" s="165">
        <v>0</v>
      </c>
      <c r="AR66" s="167">
        <v>0</v>
      </c>
      <c r="AS66" s="167">
        <v>0</v>
      </c>
      <c r="AT66" s="167">
        <v>0</v>
      </c>
      <c r="AU66" s="167">
        <v>0</v>
      </c>
      <c r="AV66" s="167">
        <v>0</v>
      </c>
      <c r="AW66" s="167">
        <v>0</v>
      </c>
      <c r="AX66" s="167">
        <v>0</v>
      </c>
      <c r="AY66" s="167">
        <v>0</v>
      </c>
      <c r="AZ66" s="167">
        <v>0</v>
      </c>
      <c r="BA66" s="167">
        <v>0</v>
      </c>
      <c r="BB66" s="167">
        <v>0</v>
      </c>
      <c r="BC66" s="167">
        <v>0</v>
      </c>
      <c r="BD66" s="213">
        <v>0</v>
      </c>
      <c r="BE66" s="213">
        <v>0</v>
      </c>
      <c r="BF66" s="213">
        <v>0</v>
      </c>
      <c r="BG66" s="213">
        <v>0</v>
      </c>
      <c r="BH66" s="213">
        <v>0</v>
      </c>
      <c r="BI66" s="213">
        <v>0</v>
      </c>
      <c r="BJ66" s="213">
        <v>0</v>
      </c>
      <c r="BK66" s="213">
        <v>0</v>
      </c>
      <c r="BL66" s="213">
        <v>0</v>
      </c>
      <c r="BM66" s="213">
        <v>0</v>
      </c>
      <c r="BN66" s="213">
        <v>0</v>
      </c>
      <c r="BO66" s="214">
        <v>0</v>
      </c>
      <c r="BP66" s="214">
        <v>0</v>
      </c>
      <c r="BQ66" s="167">
        <v>0</v>
      </c>
      <c r="BR66" s="167">
        <v>0</v>
      </c>
      <c r="BS66" s="152"/>
      <c r="BT66" s="165">
        <v>0</v>
      </c>
      <c r="BU66" s="165">
        <v>0</v>
      </c>
      <c r="BV66" s="167">
        <v>0</v>
      </c>
      <c r="BW66" s="167">
        <v>0</v>
      </c>
      <c r="BX66" s="167">
        <v>0</v>
      </c>
      <c r="BY66" s="167">
        <v>0</v>
      </c>
      <c r="BZ66" s="167">
        <v>0</v>
      </c>
      <c r="CA66" s="167">
        <v>0</v>
      </c>
      <c r="CB66" s="167">
        <v>0</v>
      </c>
      <c r="CC66" s="167">
        <v>0</v>
      </c>
      <c r="CD66" s="167">
        <v>0</v>
      </c>
      <c r="CE66" s="167">
        <v>0</v>
      </c>
      <c r="CF66" s="167">
        <v>0</v>
      </c>
      <c r="CG66" s="167">
        <v>0</v>
      </c>
      <c r="CH66" s="213">
        <v>0</v>
      </c>
      <c r="CI66" s="213">
        <v>0</v>
      </c>
      <c r="CJ66" s="213">
        <v>0</v>
      </c>
      <c r="CK66" s="213">
        <v>0</v>
      </c>
      <c r="CL66" s="213">
        <v>0</v>
      </c>
      <c r="CM66" s="213">
        <v>0</v>
      </c>
      <c r="CN66" s="213">
        <v>0</v>
      </c>
      <c r="CO66" s="213">
        <v>0</v>
      </c>
      <c r="CP66" s="213">
        <v>0</v>
      </c>
      <c r="CQ66" s="213">
        <v>0</v>
      </c>
      <c r="CR66" s="213">
        <v>0</v>
      </c>
      <c r="CS66" s="214">
        <v>0</v>
      </c>
      <c r="CT66" s="214">
        <v>0</v>
      </c>
      <c r="CU66" s="167">
        <v>0</v>
      </c>
      <c r="CV66" s="167">
        <v>0</v>
      </c>
      <c r="CW66" s="154"/>
      <c r="CX66" s="171">
        <v>0</v>
      </c>
      <c r="CY66" s="171">
        <v>0</v>
      </c>
      <c r="CZ66" s="171">
        <v>0</v>
      </c>
      <c r="DA66" s="171">
        <v>0</v>
      </c>
      <c r="DB66" s="171">
        <v>0</v>
      </c>
      <c r="DC66" s="171">
        <v>0</v>
      </c>
      <c r="DD66" s="171">
        <v>0</v>
      </c>
      <c r="DE66" s="171">
        <v>0</v>
      </c>
      <c r="DF66" s="171">
        <v>0</v>
      </c>
      <c r="DG66" s="171">
        <v>0</v>
      </c>
      <c r="DH66" s="171">
        <v>0</v>
      </c>
      <c r="DI66" s="171">
        <v>0</v>
      </c>
      <c r="DJ66" s="171">
        <v>0</v>
      </c>
      <c r="DK66" s="171">
        <v>0</v>
      </c>
      <c r="DL66" s="139"/>
      <c r="DM66" s="171">
        <v>0</v>
      </c>
      <c r="DN66" s="171">
        <v>0</v>
      </c>
      <c r="DO66" s="171">
        <v>0</v>
      </c>
      <c r="DP66" s="171">
        <v>0</v>
      </c>
      <c r="DQ66" s="171">
        <v>0</v>
      </c>
      <c r="DR66" s="171">
        <v>0</v>
      </c>
      <c r="DS66" s="171">
        <v>0</v>
      </c>
      <c r="DT66" s="171">
        <v>0</v>
      </c>
      <c r="DU66" s="171">
        <v>0</v>
      </c>
      <c r="DV66" s="171">
        <v>0</v>
      </c>
      <c r="DW66" s="171">
        <v>0</v>
      </c>
      <c r="DX66" s="171">
        <v>0</v>
      </c>
      <c r="DY66" s="171">
        <v>0</v>
      </c>
      <c r="DZ66" s="171">
        <v>0</v>
      </c>
      <c r="EA66" s="139"/>
      <c r="EB66" s="171">
        <v>0</v>
      </c>
      <c r="EC66" s="171">
        <v>0</v>
      </c>
      <c r="ED66" s="156"/>
      <c r="EE66" s="171">
        <v>0</v>
      </c>
      <c r="EF66" s="171">
        <v>0</v>
      </c>
      <c r="EG66" s="171">
        <v>0</v>
      </c>
      <c r="EH66" s="171">
        <v>0</v>
      </c>
      <c r="EI66" s="171">
        <v>0</v>
      </c>
      <c r="EJ66" s="171">
        <v>0</v>
      </c>
      <c r="EK66" s="171">
        <v>0</v>
      </c>
      <c r="EL66" s="171">
        <v>0</v>
      </c>
      <c r="EM66" s="171">
        <v>0</v>
      </c>
      <c r="EN66" s="171">
        <v>0</v>
      </c>
      <c r="EO66" s="171">
        <v>0</v>
      </c>
      <c r="EP66" s="171">
        <v>0</v>
      </c>
      <c r="EQ66" s="171">
        <v>0</v>
      </c>
      <c r="ER66" s="171">
        <v>0</v>
      </c>
      <c r="ES66" s="171">
        <v>0</v>
      </c>
      <c r="ET66" s="171">
        <v>0</v>
      </c>
      <c r="EU66" s="139"/>
      <c r="EV66" s="171">
        <v>0</v>
      </c>
      <c r="EW66" s="171">
        <v>0</v>
      </c>
      <c r="EX66" s="171">
        <v>0</v>
      </c>
      <c r="EY66" s="171">
        <v>0</v>
      </c>
      <c r="EZ66" s="171">
        <v>0</v>
      </c>
      <c r="FA66" s="171">
        <v>0</v>
      </c>
      <c r="FB66" s="171">
        <v>0</v>
      </c>
      <c r="FC66" s="171">
        <v>0</v>
      </c>
      <c r="FD66" s="171">
        <v>0</v>
      </c>
      <c r="FE66" s="171">
        <v>0</v>
      </c>
      <c r="FF66" s="171">
        <v>0</v>
      </c>
      <c r="FG66" s="171">
        <v>0</v>
      </c>
      <c r="FH66" s="171">
        <v>0</v>
      </c>
      <c r="FI66" s="171">
        <v>0</v>
      </c>
      <c r="FJ66" s="171">
        <v>0</v>
      </c>
      <c r="FK66" s="171">
        <v>0</v>
      </c>
      <c r="FL66" s="139"/>
      <c r="FM66" s="171">
        <v>0</v>
      </c>
      <c r="FN66" s="171">
        <v>0</v>
      </c>
      <c r="FO66" s="171">
        <v>0</v>
      </c>
      <c r="FP66" s="171">
        <v>0</v>
      </c>
      <c r="FQ66" s="171">
        <v>0</v>
      </c>
      <c r="FR66" s="171">
        <v>0</v>
      </c>
      <c r="FS66" s="171">
        <v>0</v>
      </c>
      <c r="FT66" s="171">
        <v>0</v>
      </c>
      <c r="FU66" s="171">
        <v>0</v>
      </c>
      <c r="FV66" s="171">
        <v>0</v>
      </c>
      <c r="FW66" s="171">
        <v>0</v>
      </c>
      <c r="FX66" s="171">
        <v>0</v>
      </c>
      <c r="FY66" s="171">
        <v>0</v>
      </c>
      <c r="FZ66" s="171">
        <v>0</v>
      </c>
      <c r="GA66" s="171">
        <v>0</v>
      </c>
      <c r="GB66" s="171">
        <v>0</v>
      </c>
      <c r="GC66" s="157"/>
      <c r="GD66" s="132"/>
      <c r="GE66" s="172"/>
      <c r="GF66" s="173"/>
      <c r="GG66" s="174"/>
      <c r="GH66" s="161"/>
      <c r="GI66" s="132"/>
      <c r="GJ66" s="172"/>
      <c r="GK66" s="173"/>
      <c r="GL66" s="174"/>
      <c r="GM66" s="162"/>
      <c r="GO66" s="163"/>
      <c r="GP66" s="163"/>
    </row>
    <row r="67" spans="1:198" ht="18" customHeight="1" outlineLevel="1" collapsed="1">
      <c r="A67" s="144"/>
      <c r="B67" s="673"/>
      <c r="C67" s="164" t="s">
        <v>64</v>
      </c>
      <c r="D67" s="113" t="s">
        <v>158</v>
      </c>
      <c r="E67" s="165"/>
      <c r="F67" s="140"/>
      <c r="G67" s="165"/>
      <c r="H67" s="140"/>
      <c r="I67" s="165"/>
      <c r="J67" s="140"/>
      <c r="K67" s="165"/>
      <c r="L67" s="132"/>
      <c r="M67" s="204"/>
      <c r="N67" s="167">
        <v>0</v>
      </c>
      <c r="O67" s="167">
        <v>0</v>
      </c>
      <c r="P67" s="167">
        <v>0</v>
      </c>
      <c r="Q67" s="167">
        <v>0</v>
      </c>
      <c r="R67" s="167">
        <v>0</v>
      </c>
      <c r="S67" s="167">
        <v>0</v>
      </c>
      <c r="T67" s="206">
        <v>0</v>
      </c>
      <c r="U67" s="206">
        <v>0</v>
      </c>
      <c r="V67" s="206">
        <v>0</v>
      </c>
      <c r="W67" s="206">
        <v>0</v>
      </c>
      <c r="X67" s="206">
        <v>0</v>
      </c>
      <c r="Y67" s="206">
        <v>0</v>
      </c>
      <c r="Z67" s="206">
        <v>0</v>
      </c>
      <c r="AA67" s="175">
        <v>0</v>
      </c>
      <c r="AB67" s="175">
        <v>0</v>
      </c>
      <c r="AC67" s="175">
        <v>0</v>
      </c>
      <c r="AD67" s="175">
        <v>0</v>
      </c>
      <c r="AE67" s="175">
        <v>0</v>
      </c>
      <c r="AF67" s="175">
        <v>0</v>
      </c>
      <c r="AG67" s="175">
        <v>0</v>
      </c>
      <c r="AH67" s="175">
        <v>0</v>
      </c>
      <c r="AI67" s="175">
        <v>0</v>
      </c>
      <c r="AJ67" s="175">
        <v>0</v>
      </c>
      <c r="AK67" s="175">
        <v>0</v>
      </c>
      <c r="AL67" s="168">
        <v>0</v>
      </c>
      <c r="AM67" s="205">
        <v>0</v>
      </c>
      <c r="AN67" s="168">
        <v>0</v>
      </c>
      <c r="AO67" s="150"/>
      <c r="AP67" s="165">
        <v>0</v>
      </c>
      <c r="AQ67" s="165">
        <v>0</v>
      </c>
      <c r="AR67" s="167">
        <v>0</v>
      </c>
      <c r="AS67" s="167">
        <v>0</v>
      </c>
      <c r="AT67" s="167">
        <v>0</v>
      </c>
      <c r="AU67" s="167">
        <v>0</v>
      </c>
      <c r="AV67" s="167">
        <v>0</v>
      </c>
      <c r="AW67" s="167">
        <v>0</v>
      </c>
      <c r="AX67" s="167">
        <v>0</v>
      </c>
      <c r="AY67" s="167">
        <v>0</v>
      </c>
      <c r="AZ67" s="167">
        <v>0</v>
      </c>
      <c r="BA67" s="167">
        <v>0</v>
      </c>
      <c r="BB67" s="167">
        <v>0</v>
      </c>
      <c r="BC67" s="167">
        <v>0</v>
      </c>
      <c r="BD67" s="213">
        <v>0</v>
      </c>
      <c r="BE67" s="213">
        <v>0</v>
      </c>
      <c r="BF67" s="213">
        <v>0</v>
      </c>
      <c r="BG67" s="213">
        <v>0</v>
      </c>
      <c r="BH67" s="213">
        <v>0</v>
      </c>
      <c r="BI67" s="213">
        <v>0</v>
      </c>
      <c r="BJ67" s="213">
        <v>0</v>
      </c>
      <c r="BK67" s="213">
        <v>0</v>
      </c>
      <c r="BL67" s="213">
        <v>0</v>
      </c>
      <c r="BM67" s="213">
        <v>0</v>
      </c>
      <c r="BN67" s="213">
        <v>0</v>
      </c>
      <c r="BO67" s="214">
        <v>0</v>
      </c>
      <c r="BP67" s="214">
        <v>0</v>
      </c>
      <c r="BQ67" s="167">
        <v>0</v>
      </c>
      <c r="BR67" s="167">
        <v>0</v>
      </c>
      <c r="BS67" s="152"/>
      <c r="BT67" s="165">
        <v>0</v>
      </c>
      <c r="BU67" s="165">
        <v>0</v>
      </c>
      <c r="BV67" s="167">
        <v>0</v>
      </c>
      <c r="BW67" s="167">
        <v>0</v>
      </c>
      <c r="BX67" s="167">
        <v>0</v>
      </c>
      <c r="BY67" s="167">
        <v>0</v>
      </c>
      <c r="BZ67" s="167">
        <v>0</v>
      </c>
      <c r="CA67" s="167">
        <v>0</v>
      </c>
      <c r="CB67" s="167">
        <v>0</v>
      </c>
      <c r="CC67" s="167">
        <v>0</v>
      </c>
      <c r="CD67" s="167">
        <v>0</v>
      </c>
      <c r="CE67" s="167">
        <v>0</v>
      </c>
      <c r="CF67" s="167">
        <v>0</v>
      </c>
      <c r="CG67" s="167">
        <v>0</v>
      </c>
      <c r="CH67" s="213">
        <v>0</v>
      </c>
      <c r="CI67" s="213">
        <v>0</v>
      </c>
      <c r="CJ67" s="213">
        <v>0</v>
      </c>
      <c r="CK67" s="213">
        <v>0</v>
      </c>
      <c r="CL67" s="213">
        <v>0</v>
      </c>
      <c r="CM67" s="213">
        <v>0</v>
      </c>
      <c r="CN67" s="213">
        <v>0</v>
      </c>
      <c r="CO67" s="213">
        <v>0</v>
      </c>
      <c r="CP67" s="213">
        <v>0</v>
      </c>
      <c r="CQ67" s="213">
        <v>0</v>
      </c>
      <c r="CR67" s="213">
        <v>0</v>
      </c>
      <c r="CS67" s="214">
        <v>0</v>
      </c>
      <c r="CT67" s="214">
        <v>0</v>
      </c>
      <c r="CU67" s="167">
        <v>0</v>
      </c>
      <c r="CV67" s="167">
        <v>0</v>
      </c>
      <c r="CW67" s="154"/>
      <c r="CX67" s="171">
        <v>0</v>
      </c>
      <c r="CY67" s="171">
        <v>0</v>
      </c>
      <c r="CZ67" s="171">
        <v>0</v>
      </c>
      <c r="DA67" s="171">
        <v>0</v>
      </c>
      <c r="DB67" s="171">
        <v>0</v>
      </c>
      <c r="DC67" s="171">
        <v>0</v>
      </c>
      <c r="DD67" s="171">
        <v>0</v>
      </c>
      <c r="DE67" s="171">
        <v>0</v>
      </c>
      <c r="DF67" s="171">
        <v>0</v>
      </c>
      <c r="DG67" s="171">
        <v>0</v>
      </c>
      <c r="DH67" s="171">
        <v>0</v>
      </c>
      <c r="DI67" s="171">
        <v>0</v>
      </c>
      <c r="DJ67" s="171">
        <v>0</v>
      </c>
      <c r="DK67" s="171">
        <v>0</v>
      </c>
      <c r="DL67" s="139"/>
      <c r="DM67" s="171">
        <v>0</v>
      </c>
      <c r="DN67" s="171">
        <v>0</v>
      </c>
      <c r="DO67" s="171">
        <v>0</v>
      </c>
      <c r="DP67" s="171">
        <v>0</v>
      </c>
      <c r="DQ67" s="171">
        <v>0</v>
      </c>
      <c r="DR67" s="171">
        <v>0</v>
      </c>
      <c r="DS67" s="171">
        <v>0</v>
      </c>
      <c r="DT67" s="171">
        <v>0</v>
      </c>
      <c r="DU67" s="171">
        <v>0</v>
      </c>
      <c r="DV67" s="171">
        <v>0</v>
      </c>
      <c r="DW67" s="171">
        <v>0</v>
      </c>
      <c r="DX67" s="171">
        <v>0</v>
      </c>
      <c r="DY67" s="171">
        <v>0</v>
      </c>
      <c r="DZ67" s="171">
        <v>0</v>
      </c>
      <c r="EA67" s="139"/>
      <c r="EB67" s="171">
        <v>0</v>
      </c>
      <c r="EC67" s="171">
        <v>0</v>
      </c>
      <c r="ED67" s="156"/>
      <c r="EE67" s="171">
        <v>0</v>
      </c>
      <c r="EF67" s="171">
        <v>0</v>
      </c>
      <c r="EG67" s="171">
        <v>0</v>
      </c>
      <c r="EH67" s="171">
        <v>0</v>
      </c>
      <c r="EI67" s="171">
        <v>0</v>
      </c>
      <c r="EJ67" s="171">
        <v>0</v>
      </c>
      <c r="EK67" s="171">
        <v>0</v>
      </c>
      <c r="EL67" s="171">
        <v>0</v>
      </c>
      <c r="EM67" s="171">
        <v>0</v>
      </c>
      <c r="EN67" s="171">
        <v>0</v>
      </c>
      <c r="EO67" s="171">
        <v>0</v>
      </c>
      <c r="EP67" s="171">
        <v>0</v>
      </c>
      <c r="EQ67" s="171">
        <v>0</v>
      </c>
      <c r="ER67" s="171">
        <v>0</v>
      </c>
      <c r="ES67" s="171">
        <v>0</v>
      </c>
      <c r="ET67" s="171">
        <v>0</v>
      </c>
      <c r="EU67" s="139"/>
      <c r="EV67" s="171">
        <v>0</v>
      </c>
      <c r="EW67" s="171">
        <v>0</v>
      </c>
      <c r="EX67" s="171">
        <v>0</v>
      </c>
      <c r="EY67" s="171">
        <v>0</v>
      </c>
      <c r="EZ67" s="171">
        <v>0</v>
      </c>
      <c r="FA67" s="171">
        <v>0</v>
      </c>
      <c r="FB67" s="171">
        <v>0</v>
      </c>
      <c r="FC67" s="171">
        <v>0</v>
      </c>
      <c r="FD67" s="171">
        <v>0</v>
      </c>
      <c r="FE67" s="171">
        <v>0</v>
      </c>
      <c r="FF67" s="171">
        <v>0</v>
      </c>
      <c r="FG67" s="171">
        <v>0</v>
      </c>
      <c r="FH67" s="171">
        <v>0</v>
      </c>
      <c r="FI67" s="171">
        <v>0</v>
      </c>
      <c r="FJ67" s="171">
        <v>0</v>
      </c>
      <c r="FK67" s="171">
        <v>0</v>
      </c>
      <c r="FL67" s="139"/>
      <c r="FM67" s="171">
        <v>0</v>
      </c>
      <c r="FN67" s="171">
        <v>0</v>
      </c>
      <c r="FO67" s="171">
        <v>0</v>
      </c>
      <c r="FP67" s="171">
        <v>0</v>
      </c>
      <c r="FQ67" s="171">
        <v>0</v>
      </c>
      <c r="FR67" s="171">
        <v>0</v>
      </c>
      <c r="FS67" s="171">
        <v>0</v>
      </c>
      <c r="FT67" s="171">
        <v>0</v>
      </c>
      <c r="FU67" s="171">
        <v>0</v>
      </c>
      <c r="FV67" s="171">
        <v>0</v>
      </c>
      <c r="FW67" s="171">
        <v>0</v>
      </c>
      <c r="FX67" s="171">
        <v>0</v>
      </c>
      <c r="FY67" s="171">
        <v>0</v>
      </c>
      <c r="FZ67" s="171">
        <v>0</v>
      </c>
      <c r="GA67" s="171">
        <v>0</v>
      </c>
      <c r="GB67" s="171">
        <v>0</v>
      </c>
      <c r="GC67" s="157"/>
      <c r="GD67" s="132"/>
      <c r="GE67" s="172"/>
      <c r="GF67" s="173"/>
      <c r="GG67" s="174"/>
      <c r="GH67" s="161"/>
      <c r="GI67" s="132"/>
      <c r="GJ67" s="172"/>
      <c r="GK67" s="173"/>
      <c r="GL67" s="174"/>
      <c r="GM67" s="162"/>
      <c r="GO67" s="163"/>
      <c r="GP67" s="163"/>
    </row>
    <row r="68" spans="1:198" ht="18" customHeight="1" outlineLevel="1" collapsed="1">
      <c r="A68" s="144"/>
      <c r="B68" s="673"/>
      <c r="C68" s="164" t="s">
        <v>210</v>
      </c>
      <c r="D68" s="113" t="s">
        <v>158</v>
      </c>
      <c r="E68" s="165"/>
      <c r="F68" s="140"/>
      <c r="G68" s="165"/>
      <c r="H68" s="140"/>
      <c r="I68" s="165"/>
      <c r="J68" s="140"/>
      <c r="K68" s="165"/>
      <c r="L68" s="132"/>
      <c r="M68" s="204"/>
      <c r="N68" s="167">
        <v>0</v>
      </c>
      <c r="O68" s="167">
        <v>0</v>
      </c>
      <c r="P68" s="167">
        <v>0</v>
      </c>
      <c r="Q68" s="167">
        <v>0</v>
      </c>
      <c r="R68" s="167">
        <v>0</v>
      </c>
      <c r="S68" s="167">
        <v>1</v>
      </c>
      <c r="T68" s="206">
        <v>0</v>
      </c>
      <c r="U68" s="206">
        <v>0</v>
      </c>
      <c r="V68" s="206">
        <v>1</v>
      </c>
      <c r="W68" s="206">
        <v>0</v>
      </c>
      <c r="X68" s="206">
        <v>0</v>
      </c>
      <c r="Y68" s="206">
        <v>0</v>
      </c>
      <c r="Z68" s="206">
        <v>0</v>
      </c>
      <c r="AA68" s="175">
        <v>0</v>
      </c>
      <c r="AB68" s="175">
        <v>0</v>
      </c>
      <c r="AC68" s="175">
        <v>0</v>
      </c>
      <c r="AD68" s="175">
        <v>0</v>
      </c>
      <c r="AE68" s="175">
        <v>0</v>
      </c>
      <c r="AF68" s="175">
        <v>0</v>
      </c>
      <c r="AG68" s="175">
        <v>0</v>
      </c>
      <c r="AH68" s="175">
        <v>0</v>
      </c>
      <c r="AI68" s="175">
        <v>0</v>
      </c>
      <c r="AJ68" s="175">
        <v>0</v>
      </c>
      <c r="AK68" s="175">
        <v>0</v>
      </c>
      <c r="AL68" s="168">
        <v>0</v>
      </c>
      <c r="AM68" s="205">
        <v>0</v>
      </c>
      <c r="AN68" s="168">
        <v>1</v>
      </c>
      <c r="AO68" s="150"/>
      <c r="AP68" s="165">
        <v>0</v>
      </c>
      <c r="AQ68" s="165">
        <v>2.0438257952803191E-6</v>
      </c>
      <c r="AR68" s="167">
        <v>0</v>
      </c>
      <c r="AS68" s="167">
        <v>0</v>
      </c>
      <c r="AT68" s="167">
        <v>0</v>
      </c>
      <c r="AU68" s="167">
        <v>0</v>
      </c>
      <c r="AV68" s="167">
        <v>0</v>
      </c>
      <c r="AW68" s="167">
        <v>173.686583638543</v>
      </c>
      <c r="AX68" s="167">
        <v>0</v>
      </c>
      <c r="AY68" s="167">
        <v>0</v>
      </c>
      <c r="AZ68" s="167">
        <v>173.686583638543</v>
      </c>
      <c r="BA68" s="167">
        <v>0</v>
      </c>
      <c r="BB68" s="167">
        <v>0</v>
      </c>
      <c r="BC68" s="167">
        <v>0</v>
      </c>
      <c r="BD68" s="213">
        <v>0</v>
      </c>
      <c r="BE68" s="213">
        <v>0</v>
      </c>
      <c r="BF68" s="213">
        <v>0</v>
      </c>
      <c r="BG68" s="213">
        <v>0</v>
      </c>
      <c r="BH68" s="213">
        <v>0</v>
      </c>
      <c r="BI68" s="213">
        <v>0</v>
      </c>
      <c r="BJ68" s="213">
        <v>0</v>
      </c>
      <c r="BK68" s="213">
        <v>0</v>
      </c>
      <c r="BL68" s="213">
        <v>0</v>
      </c>
      <c r="BM68" s="213">
        <v>0</v>
      </c>
      <c r="BN68" s="213">
        <v>0</v>
      </c>
      <c r="BO68" s="214">
        <v>0</v>
      </c>
      <c r="BP68" s="214">
        <v>0</v>
      </c>
      <c r="BQ68" s="167">
        <v>0</v>
      </c>
      <c r="BR68" s="167">
        <v>173.686583638543</v>
      </c>
      <c r="BS68" s="152"/>
      <c r="BT68" s="165">
        <v>0</v>
      </c>
      <c r="BU68" s="165">
        <v>2.1563162860106222E-6</v>
      </c>
      <c r="BV68" s="167">
        <v>0</v>
      </c>
      <c r="BW68" s="167">
        <v>0</v>
      </c>
      <c r="BX68" s="167">
        <v>0</v>
      </c>
      <c r="BY68" s="167">
        <v>0</v>
      </c>
      <c r="BZ68" s="167">
        <v>0</v>
      </c>
      <c r="CA68" s="167">
        <v>173.686583638543</v>
      </c>
      <c r="CB68" s="167">
        <v>0</v>
      </c>
      <c r="CC68" s="167">
        <v>0</v>
      </c>
      <c r="CD68" s="167">
        <v>173.686583638543</v>
      </c>
      <c r="CE68" s="167">
        <v>0</v>
      </c>
      <c r="CF68" s="167">
        <v>0</v>
      </c>
      <c r="CG68" s="167">
        <v>0</v>
      </c>
      <c r="CH68" s="213">
        <v>0</v>
      </c>
      <c r="CI68" s="213">
        <v>0</v>
      </c>
      <c r="CJ68" s="213">
        <v>0</v>
      </c>
      <c r="CK68" s="213">
        <v>0</v>
      </c>
      <c r="CL68" s="213">
        <v>0</v>
      </c>
      <c r="CM68" s="213">
        <v>0</v>
      </c>
      <c r="CN68" s="213">
        <v>0</v>
      </c>
      <c r="CO68" s="213">
        <v>0</v>
      </c>
      <c r="CP68" s="213">
        <v>0</v>
      </c>
      <c r="CQ68" s="213">
        <v>0</v>
      </c>
      <c r="CR68" s="213">
        <v>0</v>
      </c>
      <c r="CS68" s="214">
        <v>0</v>
      </c>
      <c r="CT68" s="214">
        <v>0</v>
      </c>
      <c r="CU68" s="167">
        <v>0</v>
      </c>
      <c r="CV68" s="167">
        <v>173.686583638543</v>
      </c>
      <c r="CW68" s="154"/>
      <c r="CX68" s="171">
        <v>0</v>
      </c>
      <c r="CY68" s="171">
        <v>0</v>
      </c>
      <c r="CZ68" s="171">
        <v>0</v>
      </c>
      <c r="DA68" s="171">
        <v>0</v>
      </c>
      <c r="DB68" s="171">
        <v>0</v>
      </c>
      <c r="DC68" s="171">
        <v>0</v>
      </c>
      <c r="DD68" s="171">
        <v>0</v>
      </c>
      <c r="DE68" s="171">
        <v>0</v>
      </c>
      <c r="DF68" s="171">
        <v>0</v>
      </c>
      <c r="DG68" s="171">
        <v>0</v>
      </c>
      <c r="DH68" s="171">
        <v>0</v>
      </c>
      <c r="DI68" s="171">
        <v>0</v>
      </c>
      <c r="DJ68" s="171">
        <v>0</v>
      </c>
      <c r="DK68" s="171">
        <v>0</v>
      </c>
      <c r="DL68" s="139"/>
      <c r="DM68" s="171">
        <v>0</v>
      </c>
      <c r="DN68" s="171">
        <v>0</v>
      </c>
      <c r="DO68" s="171">
        <v>0</v>
      </c>
      <c r="DP68" s="171">
        <v>0</v>
      </c>
      <c r="DQ68" s="171">
        <v>0</v>
      </c>
      <c r="DR68" s="171">
        <v>0</v>
      </c>
      <c r="DS68" s="171">
        <v>0</v>
      </c>
      <c r="DT68" s="171">
        <v>0</v>
      </c>
      <c r="DU68" s="171">
        <v>0</v>
      </c>
      <c r="DV68" s="171">
        <v>0</v>
      </c>
      <c r="DW68" s="171">
        <v>0</v>
      </c>
      <c r="DX68" s="171">
        <v>0</v>
      </c>
      <c r="DY68" s="171">
        <v>0</v>
      </c>
      <c r="DZ68" s="171">
        <v>0</v>
      </c>
      <c r="EA68" s="139"/>
      <c r="EB68" s="171">
        <v>0</v>
      </c>
      <c r="EC68" s="171">
        <v>0</v>
      </c>
      <c r="ED68" s="156"/>
      <c r="EE68" s="171">
        <v>0</v>
      </c>
      <c r="EF68" s="171">
        <v>0</v>
      </c>
      <c r="EG68" s="171">
        <v>0</v>
      </c>
      <c r="EH68" s="171">
        <v>0</v>
      </c>
      <c r="EI68" s="171">
        <v>0</v>
      </c>
      <c r="EJ68" s="171">
        <v>0</v>
      </c>
      <c r="EK68" s="171">
        <v>0</v>
      </c>
      <c r="EL68" s="171">
        <v>0</v>
      </c>
      <c r="EM68" s="171">
        <v>0</v>
      </c>
      <c r="EN68" s="171">
        <v>0</v>
      </c>
      <c r="EO68" s="171">
        <v>0</v>
      </c>
      <c r="EP68" s="171">
        <v>0</v>
      </c>
      <c r="EQ68" s="171">
        <v>0</v>
      </c>
      <c r="ER68" s="171">
        <v>0</v>
      </c>
      <c r="ES68" s="171">
        <v>0</v>
      </c>
      <c r="ET68" s="171">
        <v>0</v>
      </c>
      <c r="EU68" s="139"/>
      <c r="EV68" s="171">
        <v>0</v>
      </c>
      <c r="EW68" s="171">
        <v>0</v>
      </c>
      <c r="EX68" s="171">
        <v>4194.21</v>
      </c>
      <c r="EY68" s="171">
        <v>0</v>
      </c>
      <c r="EZ68" s="171">
        <v>0</v>
      </c>
      <c r="FA68" s="171">
        <v>4194.21</v>
      </c>
      <c r="FB68" s="171">
        <v>0</v>
      </c>
      <c r="FC68" s="171">
        <v>0</v>
      </c>
      <c r="FD68" s="171">
        <v>0</v>
      </c>
      <c r="FE68" s="171">
        <v>0</v>
      </c>
      <c r="FF68" s="171">
        <v>0</v>
      </c>
      <c r="FG68" s="171">
        <v>0</v>
      </c>
      <c r="FH68" s="171">
        <v>0</v>
      </c>
      <c r="FI68" s="171">
        <v>0</v>
      </c>
      <c r="FJ68" s="171">
        <v>0</v>
      </c>
      <c r="FK68" s="171">
        <v>4194.21</v>
      </c>
      <c r="FL68" s="139"/>
      <c r="FM68" s="171">
        <v>0</v>
      </c>
      <c r="FN68" s="171">
        <v>0</v>
      </c>
      <c r="FO68" s="171">
        <v>4194.21</v>
      </c>
      <c r="FP68" s="171">
        <v>0</v>
      </c>
      <c r="FQ68" s="171">
        <v>0</v>
      </c>
      <c r="FR68" s="171">
        <v>4194.21</v>
      </c>
      <c r="FS68" s="171">
        <v>0</v>
      </c>
      <c r="FT68" s="171">
        <v>0</v>
      </c>
      <c r="FU68" s="171">
        <v>0</v>
      </c>
      <c r="FV68" s="171">
        <v>0</v>
      </c>
      <c r="FW68" s="171">
        <v>0</v>
      </c>
      <c r="FX68" s="171">
        <v>0</v>
      </c>
      <c r="FY68" s="171">
        <v>0</v>
      </c>
      <c r="FZ68" s="171">
        <v>0</v>
      </c>
      <c r="GA68" s="171">
        <v>0</v>
      </c>
      <c r="GB68" s="171">
        <v>4194.21</v>
      </c>
      <c r="GC68" s="157"/>
      <c r="GD68" s="132"/>
      <c r="GE68" s="172"/>
      <c r="GF68" s="173"/>
      <c r="GG68" s="174"/>
      <c r="GH68" s="161"/>
      <c r="GI68" s="132"/>
      <c r="GJ68" s="172"/>
      <c r="GK68" s="173"/>
      <c r="GL68" s="174"/>
      <c r="GM68" s="162"/>
      <c r="GO68" s="163"/>
      <c r="GP68" s="163"/>
    </row>
    <row r="69" spans="1:198" ht="18" customHeight="1" outlineLevel="1" collapsed="1" thickBot="1">
      <c r="A69" s="144"/>
      <c r="B69" s="673"/>
      <c r="C69" s="164" t="s">
        <v>211</v>
      </c>
      <c r="D69" s="113" t="s">
        <v>158</v>
      </c>
      <c r="E69" s="165"/>
      <c r="F69" s="140"/>
      <c r="G69" s="165"/>
      <c r="H69" s="140"/>
      <c r="I69" s="165"/>
      <c r="J69" s="140"/>
      <c r="K69" s="165"/>
      <c r="L69" s="132"/>
      <c r="M69" s="210"/>
      <c r="N69" s="167">
        <v>0</v>
      </c>
      <c r="O69" s="167">
        <v>0</v>
      </c>
      <c r="P69" s="167">
        <v>0</v>
      </c>
      <c r="Q69" s="167">
        <v>0</v>
      </c>
      <c r="R69" s="167">
        <v>0</v>
      </c>
      <c r="S69" s="167">
        <v>0</v>
      </c>
      <c r="T69" s="206">
        <v>0</v>
      </c>
      <c r="U69" s="206">
        <v>0</v>
      </c>
      <c r="V69" s="206">
        <v>0</v>
      </c>
      <c r="W69" s="206">
        <v>0</v>
      </c>
      <c r="X69" s="206">
        <v>0</v>
      </c>
      <c r="Y69" s="206">
        <v>0</v>
      </c>
      <c r="Z69" s="206">
        <v>0</v>
      </c>
      <c r="AA69" s="175">
        <v>0</v>
      </c>
      <c r="AB69" s="175">
        <v>0</v>
      </c>
      <c r="AC69" s="175">
        <v>0</v>
      </c>
      <c r="AD69" s="175">
        <v>0</v>
      </c>
      <c r="AE69" s="175">
        <v>0</v>
      </c>
      <c r="AF69" s="175">
        <v>0</v>
      </c>
      <c r="AG69" s="175">
        <v>0</v>
      </c>
      <c r="AH69" s="175">
        <v>0</v>
      </c>
      <c r="AI69" s="175">
        <v>0</v>
      </c>
      <c r="AJ69" s="175">
        <v>0</v>
      </c>
      <c r="AK69" s="175">
        <v>0</v>
      </c>
      <c r="AL69" s="168">
        <v>0</v>
      </c>
      <c r="AM69" s="205">
        <v>0</v>
      </c>
      <c r="AN69" s="168">
        <v>0</v>
      </c>
      <c r="AO69" s="150"/>
      <c r="AP69" s="165">
        <v>0</v>
      </c>
      <c r="AQ69" s="165">
        <v>0</v>
      </c>
      <c r="AR69" s="167">
        <v>0</v>
      </c>
      <c r="AS69" s="167">
        <v>0</v>
      </c>
      <c r="AT69" s="167">
        <v>0</v>
      </c>
      <c r="AU69" s="167">
        <v>0</v>
      </c>
      <c r="AV69" s="167">
        <v>0</v>
      </c>
      <c r="AW69" s="167">
        <v>0</v>
      </c>
      <c r="AX69" s="167">
        <v>0</v>
      </c>
      <c r="AY69" s="167">
        <v>0</v>
      </c>
      <c r="AZ69" s="167">
        <v>0</v>
      </c>
      <c r="BA69" s="167">
        <v>0</v>
      </c>
      <c r="BB69" s="167">
        <v>0</v>
      </c>
      <c r="BC69" s="167">
        <v>0</v>
      </c>
      <c r="BD69" s="213">
        <v>0</v>
      </c>
      <c r="BE69" s="213">
        <v>0</v>
      </c>
      <c r="BF69" s="213">
        <v>0</v>
      </c>
      <c r="BG69" s="213">
        <v>0</v>
      </c>
      <c r="BH69" s="213">
        <v>0</v>
      </c>
      <c r="BI69" s="213">
        <v>0</v>
      </c>
      <c r="BJ69" s="213">
        <v>0</v>
      </c>
      <c r="BK69" s="213">
        <v>0</v>
      </c>
      <c r="BL69" s="213">
        <v>0</v>
      </c>
      <c r="BM69" s="213">
        <v>0</v>
      </c>
      <c r="BN69" s="213">
        <v>0</v>
      </c>
      <c r="BO69" s="214">
        <v>0</v>
      </c>
      <c r="BP69" s="214">
        <v>0</v>
      </c>
      <c r="BQ69" s="167">
        <v>0</v>
      </c>
      <c r="BR69" s="167">
        <v>0</v>
      </c>
      <c r="BS69" s="152"/>
      <c r="BT69" s="165">
        <v>0</v>
      </c>
      <c r="BU69" s="165">
        <v>0</v>
      </c>
      <c r="BV69" s="167">
        <v>0</v>
      </c>
      <c r="BW69" s="167">
        <v>0</v>
      </c>
      <c r="BX69" s="167">
        <v>0</v>
      </c>
      <c r="BY69" s="167">
        <v>0</v>
      </c>
      <c r="BZ69" s="167">
        <v>0</v>
      </c>
      <c r="CA69" s="167">
        <v>0</v>
      </c>
      <c r="CB69" s="167">
        <v>0</v>
      </c>
      <c r="CC69" s="167">
        <v>0</v>
      </c>
      <c r="CD69" s="167">
        <v>0</v>
      </c>
      <c r="CE69" s="167">
        <v>0</v>
      </c>
      <c r="CF69" s="167">
        <v>0</v>
      </c>
      <c r="CG69" s="167">
        <v>0</v>
      </c>
      <c r="CH69" s="213">
        <v>0</v>
      </c>
      <c r="CI69" s="213">
        <v>0</v>
      </c>
      <c r="CJ69" s="213">
        <v>0</v>
      </c>
      <c r="CK69" s="213">
        <v>0</v>
      </c>
      <c r="CL69" s="213">
        <v>0</v>
      </c>
      <c r="CM69" s="213">
        <v>0</v>
      </c>
      <c r="CN69" s="213">
        <v>0</v>
      </c>
      <c r="CO69" s="213">
        <v>0</v>
      </c>
      <c r="CP69" s="213">
        <v>0</v>
      </c>
      <c r="CQ69" s="213">
        <v>0</v>
      </c>
      <c r="CR69" s="213">
        <v>0</v>
      </c>
      <c r="CS69" s="214">
        <v>0</v>
      </c>
      <c r="CT69" s="214">
        <v>0</v>
      </c>
      <c r="CU69" s="167">
        <v>0</v>
      </c>
      <c r="CV69" s="167">
        <v>0</v>
      </c>
      <c r="CW69" s="154"/>
      <c r="CX69" s="171">
        <v>0</v>
      </c>
      <c r="CY69" s="171">
        <v>0</v>
      </c>
      <c r="CZ69" s="171">
        <v>0</v>
      </c>
      <c r="DA69" s="171">
        <v>0</v>
      </c>
      <c r="DB69" s="171">
        <v>0</v>
      </c>
      <c r="DC69" s="171">
        <v>0</v>
      </c>
      <c r="DD69" s="171">
        <v>0</v>
      </c>
      <c r="DE69" s="171">
        <v>0</v>
      </c>
      <c r="DF69" s="171">
        <v>0</v>
      </c>
      <c r="DG69" s="171">
        <v>0</v>
      </c>
      <c r="DH69" s="171">
        <v>0</v>
      </c>
      <c r="DI69" s="171">
        <v>0</v>
      </c>
      <c r="DJ69" s="171">
        <v>0</v>
      </c>
      <c r="DK69" s="171">
        <v>0</v>
      </c>
      <c r="DL69" s="139"/>
      <c r="DM69" s="171">
        <v>0</v>
      </c>
      <c r="DN69" s="171">
        <v>0</v>
      </c>
      <c r="DO69" s="171">
        <v>0</v>
      </c>
      <c r="DP69" s="171">
        <v>0</v>
      </c>
      <c r="DQ69" s="171">
        <v>0</v>
      </c>
      <c r="DR69" s="171">
        <v>0</v>
      </c>
      <c r="DS69" s="171">
        <v>0</v>
      </c>
      <c r="DT69" s="171">
        <v>0</v>
      </c>
      <c r="DU69" s="171">
        <v>0</v>
      </c>
      <c r="DV69" s="171">
        <v>0</v>
      </c>
      <c r="DW69" s="171">
        <v>0</v>
      </c>
      <c r="DX69" s="171">
        <v>0</v>
      </c>
      <c r="DY69" s="171">
        <v>0</v>
      </c>
      <c r="DZ69" s="171">
        <v>0</v>
      </c>
      <c r="EA69" s="139"/>
      <c r="EB69" s="171">
        <v>0</v>
      </c>
      <c r="EC69" s="171">
        <v>0</v>
      </c>
      <c r="ED69" s="156"/>
      <c r="EE69" s="171">
        <v>0</v>
      </c>
      <c r="EF69" s="171">
        <v>0</v>
      </c>
      <c r="EG69" s="171">
        <v>0</v>
      </c>
      <c r="EH69" s="171">
        <v>0</v>
      </c>
      <c r="EI69" s="171">
        <v>0</v>
      </c>
      <c r="EJ69" s="171">
        <v>0</v>
      </c>
      <c r="EK69" s="171">
        <v>0</v>
      </c>
      <c r="EL69" s="171">
        <v>0</v>
      </c>
      <c r="EM69" s="171">
        <v>0</v>
      </c>
      <c r="EN69" s="171">
        <v>0</v>
      </c>
      <c r="EO69" s="171">
        <v>0</v>
      </c>
      <c r="EP69" s="171">
        <v>0</v>
      </c>
      <c r="EQ69" s="171">
        <v>0</v>
      </c>
      <c r="ER69" s="171">
        <v>0</v>
      </c>
      <c r="ES69" s="171">
        <v>0</v>
      </c>
      <c r="ET69" s="171">
        <v>0</v>
      </c>
      <c r="EU69" s="139"/>
      <c r="EV69" s="171">
        <v>0</v>
      </c>
      <c r="EW69" s="171">
        <v>0</v>
      </c>
      <c r="EX69" s="171">
        <v>0</v>
      </c>
      <c r="EY69" s="171">
        <v>0</v>
      </c>
      <c r="EZ69" s="171">
        <v>0</v>
      </c>
      <c r="FA69" s="171">
        <v>0</v>
      </c>
      <c r="FB69" s="171">
        <v>0</v>
      </c>
      <c r="FC69" s="171">
        <v>0</v>
      </c>
      <c r="FD69" s="171">
        <v>0</v>
      </c>
      <c r="FE69" s="171">
        <v>0</v>
      </c>
      <c r="FF69" s="171">
        <v>0</v>
      </c>
      <c r="FG69" s="171">
        <v>0</v>
      </c>
      <c r="FH69" s="171">
        <v>0</v>
      </c>
      <c r="FI69" s="171">
        <v>0</v>
      </c>
      <c r="FJ69" s="171">
        <v>0</v>
      </c>
      <c r="FK69" s="171">
        <v>0</v>
      </c>
      <c r="FL69" s="139"/>
      <c r="FM69" s="171">
        <v>0</v>
      </c>
      <c r="FN69" s="171">
        <v>0</v>
      </c>
      <c r="FO69" s="171">
        <v>0</v>
      </c>
      <c r="FP69" s="171">
        <v>0</v>
      </c>
      <c r="FQ69" s="171">
        <v>0</v>
      </c>
      <c r="FR69" s="171">
        <v>0</v>
      </c>
      <c r="FS69" s="171">
        <v>0</v>
      </c>
      <c r="FT69" s="171">
        <v>0</v>
      </c>
      <c r="FU69" s="171">
        <v>0</v>
      </c>
      <c r="FV69" s="171">
        <v>0</v>
      </c>
      <c r="FW69" s="171">
        <v>0</v>
      </c>
      <c r="FX69" s="171">
        <v>0</v>
      </c>
      <c r="FY69" s="171">
        <v>0</v>
      </c>
      <c r="FZ69" s="171">
        <v>0</v>
      </c>
      <c r="GA69" s="171">
        <v>0</v>
      </c>
      <c r="GB69" s="171">
        <v>0</v>
      </c>
      <c r="GC69" s="157"/>
      <c r="GD69" s="132"/>
      <c r="GE69" s="172"/>
      <c r="GF69" s="173"/>
      <c r="GG69" s="174"/>
      <c r="GH69" s="161"/>
      <c r="GI69" s="132"/>
      <c r="GJ69" s="172"/>
      <c r="GK69" s="173"/>
      <c r="GL69" s="174"/>
      <c r="GM69" s="162"/>
      <c r="GO69" s="163"/>
      <c r="GP69" s="163"/>
    </row>
    <row r="70" spans="1:198" ht="18" customHeight="1" thickBot="1">
      <c r="A70" s="176" t="s">
        <v>196</v>
      </c>
      <c r="B70" s="674"/>
      <c r="C70" s="246" t="s">
        <v>212</v>
      </c>
      <c r="D70" s="113" t="s">
        <v>158</v>
      </c>
      <c r="E70" s="178"/>
      <c r="F70" s="147"/>
      <c r="G70" s="178"/>
      <c r="H70" s="147"/>
      <c r="I70" s="178"/>
      <c r="J70" s="147"/>
      <c r="K70" s="178"/>
      <c r="L70" s="132"/>
      <c r="M70" s="132"/>
      <c r="N70" s="216"/>
      <c r="O70" s="216"/>
      <c r="P70" s="216"/>
      <c r="Q70" s="216"/>
      <c r="R70" s="216">
        <v>0</v>
      </c>
      <c r="S70" s="216"/>
      <c r="T70" s="216"/>
      <c r="U70" s="216"/>
      <c r="V70" s="216">
        <v>0</v>
      </c>
      <c r="W70" s="216"/>
      <c r="X70" s="216"/>
      <c r="Y70" s="216"/>
      <c r="Z70" s="216"/>
      <c r="AA70" s="216"/>
      <c r="AB70" s="216"/>
      <c r="AC70" s="216"/>
      <c r="AD70" s="216"/>
      <c r="AE70" s="216"/>
      <c r="AF70" s="216"/>
      <c r="AG70" s="216"/>
      <c r="AH70" s="216"/>
      <c r="AI70" s="216"/>
      <c r="AJ70" s="216"/>
      <c r="AK70" s="216"/>
      <c r="AL70" s="216"/>
      <c r="AM70" s="216"/>
      <c r="AN70" s="215"/>
      <c r="AO70" s="150"/>
      <c r="AP70" s="181">
        <v>0</v>
      </c>
      <c r="AQ70" s="181">
        <v>1.1689744859202886E-5</v>
      </c>
      <c r="AR70" s="182">
        <v>0</v>
      </c>
      <c r="AS70" s="182">
        <v>0</v>
      </c>
      <c r="AT70" s="182">
        <v>0</v>
      </c>
      <c r="AU70" s="182">
        <v>0</v>
      </c>
      <c r="AV70" s="182">
        <v>0</v>
      </c>
      <c r="AW70" s="182">
        <v>993.40748751177148</v>
      </c>
      <c r="AX70" s="182">
        <v>0</v>
      </c>
      <c r="AY70" s="182">
        <v>0</v>
      </c>
      <c r="AZ70" s="182">
        <v>993.40748751177148</v>
      </c>
      <c r="BA70" s="183">
        <v>0</v>
      </c>
      <c r="BB70" s="183">
        <v>0</v>
      </c>
      <c r="BC70" s="183">
        <v>0</v>
      </c>
      <c r="BD70" s="183">
        <v>0</v>
      </c>
      <c r="BE70" s="183">
        <v>0</v>
      </c>
      <c r="BF70" s="183">
        <v>0</v>
      </c>
      <c r="BG70" s="183">
        <v>0</v>
      </c>
      <c r="BH70" s="183">
        <v>0</v>
      </c>
      <c r="BI70" s="183">
        <v>0</v>
      </c>
      <c r="BJ70" s="183">
        <v>0</v>
      </c>
      <c r="BK70" s="183">
        <v>0</v>
      </c>
      <c r="BL70" s="183">
        <v>0</v>
      </c>
      <c r="BM70" s="183">
        <v>0</v>
      </c>
      <c r="BN70" s="183">
        <v>0</v>
      </c>
      <c r="BO70" s="183">
        <v>0</v>
      </c>
      <c r="BP70" s="183">
        <v>0</v>
      </c>
      <c r="BQ70" s="182">
        <v>0</v>
      </c>
      <c r="BR70" s="182">
        <v>993.40748751177148</v>
      </c>
      <c r="BS70" s="152"/>
      <c r="BT70" s="184">
        <v>0</v>
      </c>
      <c r="BU70" s="184">
        <v>1.2333138801465668E-5</v>
      </c>
      <c r="BV70" s="185">
        <v>0</v>
      </c>
      <c r="BW70" s="185">
        <v>0</v>
      </c>
      <c r="BX70" s="185">
        <v>0</v>
      </c>
      <c r="BY70" s="185">
        <v>0</v>
      </c>
      <c r="BZ70" s="185">
        <v>0</v>
      </c>
      <c r="CA70" s="185">
        <v>993.40748751177148</v>
      </c>
      <c r="CB70" s="185">
        <v>0</v>
      </c>
      <c r="CC70" s="185">
        <v>0</v>
      </c>
      <c r="CD70" s="185">
        <v>993.40748751177148</v>
      </c>
      <c r="CE70" s="185">
        <v>0</v>
      </c>
      <c r="CF70" s="185">
        <v>0</v>
      </c>
      <c r="CG70" s="185">
        <v>0</v>
      </c>
      <c r="CH70" s="186">
        <v>0</v>
      </c>
      <c r="CI70" s="186">
        <v>0</v>
      </c>
      <c r="CJ70" s="186">
        <v>0</v>
      </c>
      <c r="CK70" s="186">
        <v>0</v>
      </c>
      <c r="CL70" s="186">
        <v>0</v>
      </c>
      <c r="CM70" s="186">
        <v>0</v>
      </c>
      <c r="CN70" s="186">
        <v>0</v>
      </c>
      <c r="CO70" s="186">
        <v>0</v>
      </c>
      <c r="CP70" s="186">
        <v>0</v>
      </c>
      <c r="CQ70" s="186">
        <v>0</v>
      </c>
      <c r="CR70" s="186">
        <v>0</v>
      </c>
      <c r="CS70" s="186">
        <v>0</v>
      </c>
      <c r="CT70" s="186">
        <v>0</v>
      </c>
      <c r="CU70" s="185">
        <v>0</v>
      </c>
      <c r="CV70" s="185">
        <v>993.40748751177148</v>
      </c>
      <c r="CW70" s="154"/>
      <c r="CX70" s="187">
        <v>0</v>
      </c>
      <c r="CY70" s="187">
        <v>0</v>
      </c>
      <c r="CZ70" s="187">
        <v>0</v>
      </c>
      <c r="DA70" s="187">
        <v>0</v>
      </c>
      <c r="DB70" s="187">
        <v>0</v>
      </c>
      <c r="DC70" s="187">
        <v>0</v>
      </c>
      <c r="DD70" s="187">
        <v>0</v>
      </c>
      <c r="DE70" s="187">
        <v>0</v>
      </c>
      <c r="DF70" s="187">
        <v>0</v>
      </c>
      <c r="DG70" s="187">
        <v>0</v>
      </c>
      <c r="DH70" s="187">
        <v>0</v>
      </c>
      <c r="DI70" s="187">
        <v>0</v>
      </c>
      <c r="DJ70" s="187">
        <v>0</v>
      </c>
      <c r="DK70" s="187">
        <v>0</v>
      </c>
      <c r="DL70" s="139"/>
      <c r="DM70" s="187">
        <v>0</v>
      </c>
      <c r="DN70" s="187">
        <v>0</v>
      </c>
      <c r="DO70" s="187">
        <v>0</v>
      </c>
      <c r="DP70" s="187">
        <v>0</v>
      </c>
      <c r="DQ70" s="187">
        <v>0</v>
      </c>
      <c r="DR70" s="187">
        <v>0</v>
      </c>
      <c r="DS70" s="187">
        <v>0</v>
      </c>
      <c r="DT70" s="187">
        <v>0</v>
      </c>
      <c r="DU70" s="187">
        <v>0</v>
      </c>
      <c r="DV70" s="187">
        <v>0</v>
      </c>
      <c r="DW70" s="187">
        <v>0</v>
      </c>
      <c r="DX70" s="187">
        <v>0</v>
      </c>
      <c r="DY70" s="187">
        <v>0</v>
      </c>
      <c r="DZ70" s="187">
        <v>0</v>
      </c>
      <c r="EA70" s="139"/>
      <c r="EB70" s="187">
        <v>0</v>
      </c>
      <c r="EC70" s="187">
        <v>0</v>
      </c>
      <c r="ED70" s="156"/>
      <c r="EE70" s="188">
        <v>0</v>
      </c>
      <c r="EF70" s="188">
        <v>0</v>
      </c>
      <c r="EG70" s="188">
        <v>0</v>
      </c>
      <c r="EH70" s="188">
        <v>0</v>
      </c>
      <c r="EI70" s="188">
        <v>0</v>
      </c>
      <c r="EJ70" s="188">
        <v>0</v>
      </c>
      <c r="EK70" s="188">
        <v>0</v>
      </c>
      <c r="EL70" s="188">
        <v>0</v>
      </c>
      <c r="EM70" s="188">
        <v>0</v>
      </c>
      <c r="EN70" s="188">
        <v>0</v>
      </c>
      <c r="EO70" s="188">
        <v>0</v>
      </c>
      <c r="EP70" s="189">
        <v>0</v>
      </c>
      <c r="EQ70" s="189">
        <v>0</v>
      </c>
      <c r="ER70" s="189">
        <v>0</v>
      </c>
      <c r="ES70" s="189">
        <v>0</v>
      </c>
      <c r="ET70" s="189">
        <v>0</v>
      </c>
      <c r="EU70" s="139"/>
      <c r="EV70" s="189">
        <v>0</v>
      </c>
      <c r="EW70" s="189">
        <v>0</v>
      </c>
      <c r="EX70" s="189">
        <v>4194.21</v>
      </c>
      <c r="EY70" s="189">
        <v>0</v>
      </c>
      <c r="EZ70" s="189">
        <v>0</v>
      </c>
      <c r="FA70" s="189">
        <v>4194.21</v>
      </c>
      <c r="FB70" s="189">
        <v>0</v>
      </c>
      <c r="FC70" s="189">
        <v>0</v>
      </c>
      <c r="FD70" s="189">
        <v>0</v>
      </c>
      <c r="FE70" s="189">
        <v>0</v>
      </c>
      <c r="FF70" s="189">
        <v>0</v>
      </c>
      <c r="FG70" s="189">
        <v>0</v>
      </c>
      <c r="FH70" s="189">
        <v>0</v>
      </c>
      <c r="FI70" s="189">
        <v>0</v>
      </c>
      <c r="FJ70" s="189">
        <v>0</v>
      </c>
      <c r="FK70" s="189">
        <v>4194.21</v>
      </c>
      <c r="FL70" s="139"/>
      <c r="FM70" s="189">
        <v>0</v>
      </c>
      <c r="FN70" s="189">
        <v>0</v>
      </c>
      <c r="FO70" s="189">
        <v>4194.21</v>
      </c>
      <c r="FP70" s="189">
        <v>0</v>
      </c>
      <c r="FQ70" s="189">
        <v>0</v>
      </c>
      <c r="FR70" s="189">
        <v>4194.21</v>
      </c>
      <c r="FS70" s="189">
        <v>0</v>
      </c>
      <c r="FT70" s="189">
        <v>0</v>
      </c>
      <c r="FU70" s="189">
        <v>0</v>
      </c>
      <c r="FV70" s="189">
        <v>0</v>
      </c>
      <c r="FW70" s="189">
        <v>0</v>
      </c>
      <c r="FX70" s="189">
        <v>0</v>
      </c>
      <c r="FY70" s="189">
        <v>0</v>
      </c>
      <c r="FZ70" s="189">
        <v>0</v>
      </c>
      <c r="GA70" s="189">
        <v>0</v>
      </c>
      <c r="GB70" s="189">
        <v>4194.21</v>
      </c>
      <c r="GC70" s="157"/>
      <c r="GD70" s="132"/>
      <c r="GH70" s="161"/>
      <c r="GI70" s="132"/>
      <c r="GM70" s="162"/>
      <c r="GO70" s="163"/>
      <c r="GP70" s="163"/>
    </row>
    <row r="71" spans="1:198" ht="4.5" customHeight="1" thickBot="1">
      <c r="D71" s="113" t="s">
        <v>158</v>
      </c>
      <c r="E71" s="190"/>
      <c r="F71" s="140"/>
      <c r="G71" s="190"/>
      <c r="H71" s="140"/>
      <c r="I71" s="190"/>
      <c r="J71" s="140"/>
      <c r="K71" s="190"/>
      <c r="L71" s="132"/>
      <c r="M71" s="191"/>
      <c r="N71" s="126"/>
      <c r="O71" s="126"/>
      <c r="P71" s="126"/>
      <c r="Q71" s="126"/>
      <c r="R71" s="126"/>
      <c r="S71" s="126"/>
      <c r="T71" s="126"/>
      <c r="U71" s="126"/>
      <c r="V71" s="126"/>
      <c r="W71" s="126"/>
      <c r="X71" s="126"/>
      <c r="Y71" s="126"/>
      <c r="Z71" s="217"/>
      <c r="AA71" s="217"/>
      <c r="AB71" s="217"/>
      <c r="AC71" s="217"/>
      <c r="AD71" s="217"/>
      <c r="AE71" s="217"/>
      <c r="AF71" s="217"/>
      <c r="AG71" s="217"/>
      <c r="AH71" s="217"/>
      <c r="AI71" s="217"/>
      <c r="AJ71" s="217"/>
      <c r="AK71" s="217"/>
      <c r="AL71" s="217"/>
      <c r="AM71" s="218"/>
      <c r="AN71" s="218"/>
      <c r="AO71" s="150"/>
      <c r="AP71" s="193"/>
      <c r="AQ71" s="193"/>
      <c r="AR71" s="126"/>
      <c r="AS71" s="126"/>
      <c r="AT71" s="126"/>
      <c r="AU71" s="126"/>
      <c r="AV71" s="126"/>
      <c r="AW71" s="126"/>
      <c r="AX71" s="126"/>
      <c r="AY71" s="126"/>
      <c r="AZ71" s="126"/>
      <c r="BA71" s="126"/>
      <c r="BB71" s="126"/>
      <c r="BC71" s="126"/>
      <c r="BD71" s="126"/>
      <c r="BE71" s="126"/>
      <c r="BF71" s="126"/>
      <c r="BG71" s="126"/>
      <c r="BH71" s="126"/>
      <c r="BI71" s="126"/>
      <c r="BJ71" s="126"/>
      <c r="BK71" s="126"/>
      <c r="BL71" s="126"/>
      <c r="BM71" s="126"/>
      <c r="BN71" s="126"/>
      <c r="BO71" s="126"/>
      <c r="BP71" s="126"/>
      <c r="BQ71" s="126"/>
      <c r="BR71" s="126"/>
      <c r="BS71" s="152"/>
      <c r="BT71" s="193"/>
      <c r="BU71" s="193"/>
      <c r="BV71" s="126"/>
      <c r="BW71" s="126"/>
      <c r="BX71" s="126"/>
      <c r="BY71" s="126"/>
      <c r="BZ71" s="126"/>
      <c r="CA71" s="126"/>
      <c r="CB71" s="126"/>
      <c r="CC71" s="126"/>
      <c r="CD71" s="126"/>
      <c r="CE71" s="126"/>
      <c r="CF71" s="126"/>
      <c r="CG71" s="126"/>
      <c r="CH71" s="126"/>
      <c r="CI71" s="126"/>
      <c r="CJ71" s="126"/>
      <c r="CK71" s="126"/>
      <c r="CL71" s="126"/>
      <c r="CM71" s="126"/>
      <c r="CN71" s="126"/>
      <c r="CO71" s="126"/>
      <c r="CP71" s="126"/>
      <c r="CQ71" s="126"/>
      <c r="CR71" s="126"/>
      <c r="CS71" s="126"/>
      <c r="CT71" s="126"/>
      <c r="CU71" s="126"/>
      <c r="CV71" s="126"/>
      <c r="CW71" s="154"/>
      <c r="CX71" s="194"/>
      <c r="CY71" s="194"/>
      <c r="CZ71" s="194"/>
      <c r="DA71" s="194"/>
      <c r="DB71" s="194"/>
      <c r="DC71" s="194"/>
      <c r="DD71" s="194"/>
      <c r="DE71" s="194"/>
      <c r="DF71" s="194"/>
      <c r="DG71" s="194"/>
      <c r="DH71" s="194"/>
      <c r="DI71" s="194"/>
      <c r="DJ71" s="194"/>
      <c r="DK71" s="194"/>
      <c r="DL71" s="139"/>
      <c r="DM71" s="194"/>
      <c r="DN71" s="195"/>
      <c r="DO71" s="195"/>
      <c r="DP71" s="195"/>
      <c r="DQ71" s="195"/>
      <c r="DR71" s="195"/>
      <c r="DS71" s="195"/>
      <c r="DT71" s="195"/>
      <c r="DU71" s="195"/>
      <c r="DV71" s="195"/>
      <c r="DW71" s="195"/>
      <c r="DX71" s="195"/>
      <c r="DY71" s="195"/>
      <c r="DZ71" s="194"/>
      <c r="EA71" s="139"/>
      <c r="EB71" s="194"/>
      <c r="EC71" s="194"/>
      <c r="ED71" s="156"/>
      <c r="EE71" s="194"/>
      <c r="EF71" s="194"/>
      <c r="EG71" s="194"/>
      <c r="EH71" s="194"/>
      <c r="EI71" s="194"/>
      <c r="EJ71" s="194"/>
      <c r="EK71" s="194"/>
      <c r="EL71" s="194"/>
      <c r="EM71" s="194"/>
      <c r="EN71" s="194"/>
      <c r="EO71" s="194"/>
      <c r="EP71" s="194"/>
      <c r="EQ71" s="194"/>
      <c r="ER71" s="194"/>
      <c r="ES71" s="194"/>
      <c r="ET71" s="194"/>
      <c r="EU71" s="139"/>
      <c r="EV71" s="194"/>
      <c r="EW71" s="194"/>
      <c r="EX71" s="194"/>
      <c r="EY71" s="194"/>
      <c r="EZ71" s="194"/>
      <c r="FA71" s="194"/>
      <c r="FB71" s="194"/>
      <c r="FC71" s="194"/>
      <c r="FD71" s="194"/>
      <c r="FE71" s="194"/>
      <c r="FF71" s="194"/>
      <c r="FG71" s="194"/>
      <c r="FH71" s="194"/>
      <c r="FI71" s="194"/>
      <c r="FJ71" s="194"/>
      <c r="FK71" s="194"/>
      <c r="FL71" s="139"/>
      <c r="FM71" s="194"/>
      <c r="FN71" s="194"/>
      <c r="FO71" s="194"/>
      <c r="FP71" s="194"/>
      <c r="FQ71" s="194"/>
      <c r="FR71" s="194"/>
      <c r="FS71" s="194"/>
      <c r="FT71" s="194"/>
      <c r="FU71" s="194"/>
      <c r="FV71" s="194"/>
      <c r="FW71" s="194"/>
      <c r="FX71" s="194"/>
      <c r="FY71" s="194"/>
      <c r="FZ71" s="194"/>
      <c r="GA71" s="194"/>
      <c r="GB71" s="194"/>
      <c r="GC71" s="157"/>
      <c r="GD71" s="132"/>
      <c r="GE71" s="196"/>
      <c r="GF71" s="196"/>
      <c r="GG71" s="196"/>
      <c r="GH71" s="161"/>
      <c r="GI71" s="132"/>
      <c r="GJ71" s="196"/>
      <c r="GK71" s="196"/>
      <c r="GL71" s="196"/>
      <c r="GM71" s="162"/>
      <c r="GO71" s="163"/>
      <c r="GP71" s="163"/>
    </row>
    <row r="72" spans="1:198" ht="18" customHeight="1" thickBot="1">
      <c r="A72" s="144"/>
      <c r="B72" s="667" t="s">
        <v>213</v>
      </c>
      <c r="C72" s="668"/>
      <c r="D72" s="113" t="s">
        <v>158</v>
      </c>
      <c r="F72" s="117"/>
      <c r="H72" s="117"/>
      <c r="J72" s="117"/>
      <c r="M72" s="113"/>
      <c r="N72" s="247"/>
      <c r="O72" s="247"/>
      <c r="P72" s="247"/>
      <c r="Q72" s="247"/>
      <c r="R72" s="247"/>
      <c r="S72" s="247"/>
      <c r="T72" s="247"/>
      <c r="U72" s="247"/>
      <c r="V72" s="247"/>
      <c r="W72" s="247"/>
      <c r="X72" s="247"/>
      <c r="Y72" s="247"/>
      <c r="AO72" s="150"/>
      <c r="AP72" s="113" t="s">
        <v>158</v>
      </c>
      <c r="AQ72" s="113" t="s">
        <v>158</v>
      </c>
      <c r="AR72" s="247"/>
      <c r="AS72" s="247"/>
      <c r="AT72" s="247"/>
      <c r="AU72" s="247"/>
      <c r="AV72" s="247"/>
      <c r="AW72" s="247"/>
      <c r="AX72" s="247"/>
      <c r="AY72" s="247"/>
      <c r="AZ72" s="247"/>
      <c r="BA72" s="247"/>
      <c r="BB72" s="247"/>
      <c r="BC72" s="247"/>
      <c r="BD72" s="192" t="s">
        <v>158</v>
      </c>
      <c r="BE72" s="192" t="s">
        <v>158</v>
      </c>
      <c r="BF72" s="192" t="s">
        <v>158</v>
      </c>
      <c r="BG72" s="192" t="s">
        <v>158</v>
      </c>
      <c r="BH72" s="192" t="s">
        <v>158</v>
      </c>
      <c r="BI72" s="192" t="s">
        <v>158</v>
      </c>
      <c r="BJ72" s="192" t="s">
        <v>158</v>
      </c>
      <c r="BK72" s="192" t="s">
        <v>158</v>
      </c>
      <c r="BL72" s="192" t="s">
        <v>158</v>
      </c>
      <c r="BM72" s="192" t="s">
        <v>158</v>
      </c>
      <c r="BN72" s="192" t="s">
        <v>158</v>
      </c>
      <c r="BO72" s="192" t="s">
        <v>158</v>
      </c>
      <c r="BP72" s="192" t="s">
        <v>158</v>
      </c>
      <c r="BQ72" s="247"/>
      <c r="BR72" s="247"/>
      <c r="BS72" s="152"/>
      <c r="BT72" s="113" t="s">
        <v>158</v>
      </c>
      <c r="BU72" s="113" t="s">
        <v>158</v>
      </c>
      <c r="BV72" s="247"/>
      <c r="BW72" s="247"/>
      <c r="BX72" s="247"/>
      <c r="BY72" s="247"/>
      <c r="BZ72" s="247"/>
      <c r="CA72" s="247"/>
      <c r="CB72" s="247"/>
      <c r="CC72" s="247"/>
      <c r="CD72" s="247"/>
      <c r="CE72" s="247"/>
      <c r="CF72" s="247"/>
      <c r="CG72" s="247"/>
      <c r="CH72" s="192" t="s">
        <v>158</v>
      </c>
      <c r="CI72" s="192" t="s">
        <v>158</v>
      </c>
      <c r="CJ72" s="192" t="s">
        <v>158</v>
      </c>
      <c r="CK72" s="192" t="s">
        <v>158</v>
      </c>
      <c r="CL72" s="192" t="s">
        <v>158</v>
      </c>
      <c r="CM72" s="192" t="s">
        <v>158</v>
      </c>
      <c r="CN72" s="192" t="s">
        <v>158</v>
      </c>
      <c r="CO72" s="192" t="s">
        <v>158</v>
      </c>
      <c r="CP72" s="192" t="s">
        <v>158</v>
      </c>
      <c r="CQ72" s="192" t="s">
        <v>158</v>
      </c>
      <c r="CR72" s="192" t="s">
        <v>158</v>
      </c>
      <c r="CS72" s="192" t="s">
        <v>158</v>
      </c>
      <c r="CT72" s="192" t="s">
        <v>158</v>
      </c>
      <c r="CU72" s="247"/>
      <c r="CV72" s="247"/>
      <c r="CW72" s="154"/>
      <c r="CY72" s="194"/>
      <c r="CZ72" s="194"/>
      <c r="DA72" s="194"/>
      <c r="DB72" s="194"/>
      <c r="DC72" s="194"/>
      <c r="DD72" s="194"/>
      <c r="DE72" s="194"/>
      <c r="DF72" s="194"/>
      <c r="DG72" s="194"/>
      <c r="DH72" s="194"/>
      <c r="DI72" s="194"/>
      <c r="DJ72" s="194"/>
      <c r="DL72" s="139"/>
      <c r="DN72" s="194"/>
      <c r="DO72" s="194"/>
      <c r="DP72" s="194"/>
      <c r="DQ72" s="194"/>
      <c r="DR72" s="194"/>
      <c r="DS72" s="194"/>
      <c r="DT72" s="194"/>
      <c r="DU72" s="194"/>
      <c r="DV72" s="194"/>
      <c r="DW72" s="194"/>
      <c r="DX72" s="194"/>
      <c r="DY72" s="194"/>
      <c r="DZ72" s="194"/>
      <c r="EA72" s="139"/>
      <c r="EB72" s="248">
        <v>0</v>
      </c>
      <c r="ED72" s="156"/>
      <c r="EE72" s="194"/>
      <c r="ET72" s="194"/>
      <c r="EU72" s="139"/>
      <c r="EV72" s="194"/>
      <c r="FK72" s="194"/>
      <c r="FL72" s="139"/>
      <c r="FM72" s="249">
        <v>0</v>
      </c>
      <c r="GB72" s="194"/>
      <c r="GC72" s="157"/>
      <c r="GH72" s="161"/>
      <c r="GI72" s="132"/>
      <c r="GJ72" s="132"/>
      <c r="GK72" s="132"/>
      <c r="GL72" s="132"/>
      <c r="GM72" s="162"/>
      <c r="GO72" s="163"/>
      <c r="GP72" s="163"/>
    </row>
    <row r="73" spans="1:198" ht="4.5" customHeight="1" thickBot="1">
      <c r="A73" s="144"/>
      <c r="D73" s="113" t="s">
        <v>158</v>
      </c>
      <c r="E73" s="190"/>
      <c r="F73" s="140"/>
      <c r="G73" s="190"/>
      <c r="H73" s="140"/>
      <c r="I73" s="190"/>
      <c r="J73" s="140"/>
      <c r="K73" s="190"/>
      <c r="L73" s="132"/>
      <c r="M73" s="191"/>
      <c r="N73" s="126"/>
      <c r="O73" s="126"/>
      <c r="P73" s="126"/>
      <c r="Q73" s="126"/>
      <c r="R73" s="126"/>
      <c r="S73" s="126"/>
      <c r="T73" s="126"/>
      <c r="U73" s="126"/>
      <c r="V73" s="126"/>
      <c r="W73" s="126"/>
      <c r="X73" s="126"/>
      <c r="Y73" s="126"/>
      <c r="Z73" s="217"/>
      <c r="AA73" s="217"/>
      <c r="AB73" s="217"/>
      <c r="AC73" s="217"/>
      <c r="AD73" s="217"/>
      <c r="AE73" s="217"/>
      <c r="AF73" s="217"/>
      <c r="AG73" s="217"/>
      <c r="AH73" s="217"/>
      <c r="AI73" s="217"/>
      <c r="AJ73" s="217"/>
      <c r="AK73" s="217"/>
      <c r="AL73" s="217"/>
      <c r="AM73" s="218"/>
      <c r="AN73" s="218"/>
      <c r="AO73" s="150"/>
      <c r="AP73" s="193"/>
      <c r="AQ73" s="193"/>
      <c r="AR73" s="126"/>
      <c r="AS73" s="126"/>
      <c r="AT73" s="126"/>
      <c r="AU73" s="126"/>
      <c r="AV73" s="126"/>
      <c r="AW73" s="126"/>
      <c r="AX73" s="126"/>
      <c r="AY73" s="126"/>
      <c r="AZ73" s="126"/>
      <c r="BA73" s="126"/>
      <c r="BB73" s="126"/>
      <c r="BC73" s="126"/>
      <c r="BD73" s="126"/>
      <c r="BE73" s="126"/>
      <c r="BF73" s="126"/>
      <c r="BG73" s="126"/>
      <c r="BH73" s="126"/>
      <c r="BI73" s="126"/>
      <c r="BJ73" s="126"/>
      <c r="BK73" s="126"/>
      <c r="BL73" s="126"/>
      <c r="BM73" s="126"/>
      <c r="BN73" s="126"/>
      <c r="BO73" s="126"/>
      <c r="BP73" s="126"/>
      <c r="BQ73" s="126"/>
      <c r="BR73" s="126"/>
      <c r="BS73" s="152"/>
      <c r="BT73" s="193"/>
      <c r="BU73" s="193"/>
      <c r="BV73" s="126"/>
      <c r="BW73" s="126"/>
      <c r="BX73" s="126"/>
      <c r="BY73" s="126"/>
      <c r="BZ73" s="126"/>
      <c r="CA73" s="126"/>
      <c r="CB73" s="126"/>
      <c r="CC73" s="126"/>
      <c r="CD73" s="126"/>
      <c r="CE73" s="126"/>
      <c r="CF73" s="126"/>
      <c r="CG73" s="126"/>
      <c r="CH73" s="126"/>
      <c r="CI73" s="126"/>
      <c r="CJ73" s="126"/>
      <c r="CK73" s="126"/>
      <c r="CL73" s="126"/>
      <c r="CM73" s="126"/>
      <c r="CN73" s="126"/>
      <c r="CO73" s="126"/>
      <c r="CP73" s="126"/>
      <c r="CQ73" s="126"/>
      <c r="CR73" s="126"/>
      <c r="CS73" s="126"/>
      <c r="CT73" s="126"/>
      <c r="CU73" s="126"/>
      <c r="CV73" s="126"/>
      <c r="CW73" s="154"/>
      <c r="EA73" s="139"/>
      <c r="ED73" s="156"/>
      <c r="EE73" s="194"/>
      <c r="ET73" s="194"/>
      <c r="EU73" s="139"/>
      <c r="EV73" s="194"/>
      <c r="FK73" s="194"/>
      <c r="FM73" s="194"/>
      <c r="GB73" s="194"/>
      <c r="GC73" s="157"/>
      <c r="GD73" s="132"/>
      <c r="GE73" s="196"/>
      <c r="GF73" s="196"/>
      <c r="GG73" s="196"/>
      <c r="GH73" s="161"/>
      <c r="GI73" s="132"/>
      <c r="GJ73" s="196"/>
      <c r="GK73" s="196"/>
      <c r="GL73" s="196"/>
      <c r="GM73" s="162"/>
      <c r="GO73" s="163"/>
      <c r="GP73" s="163"/>
    </row>
    <row r="74" spans="1:198" ht="18" customHeight="1" thickBot="1">
      <c r="A74" s="144"/>
      <c r="B74" s="667" t="s">
        <v>72</v>
      </c>
      <c r="C74" s="668"/>
      <c r="D74" s="113" t="s">
        <v>158</v>
      </c>
      <c r="F74" s="117"/>
      <c r="H74" s="117"/>
      <c r="J74" s="117"/>
      <c r="M74" s="191"/>
      <c r="N74" s="250"/>
      <c r="O74" s="250"/>
      <c r="P74" s="250"/>
      <c r="Q74" s="250"/>
      <c r="R74" s="250"/>
      <c r="S74" s="250"/>
      <c r="T74" s="250"/>
      <c r="U74" s="250"/>
      <c r="V74" s="250"/>
      <c r="W74" s="250"/>
      <c r="X74" s="250"/>
      <c r="Y74" s="250"/>
      <c r="Z74" s="191"/>
      <c r="AA74" s="191"/>
      <c r="AB74" s="191"/>
      <c r="AC74" s="191"/>
      <c r="AD74" s="191"/>
      <c r="AE74" s="191"/>
      <c r="AF74" s="191"/>
      <c r="AG74" s="191"/>
      <c r="AH74" s="191"/>
      <c r="AI74" s="191"/>
      <c r="AJ74" s="191"/>
      <c r="AK74" s="191"/>
      <c r="AL74" s="191"/>
      <c r="AM74" s="191"/>
      <c r="AN74" s="191"/>
      <c r="AO74" s="150"/>
      <c r="AP74" s="191"/>
      <c r="AQ74" s="191"/>
      <c r="AR74" s="250"/>
      <c r="AS74" s="250"/>
      <c r="AT74" s="250"/>
      <c r="AU74" s="250"/>
      <c r="AV74" s="250"/>
      <c r="AW74" s="250"/>
      <c r="AX74" s="250"/>
      <c r="AY74" s="250"/>
      <c r="AZ74" s="250"/>
      <c r="BA74" s="250"/>
      <c r="BB74" s="250"/>
      <c r="BC74" s="250"/>
      <c r="BD74" s="247"/>
      <c r="BE74" s="247"/>
      <c r="BF74" s="247"/>
      <c r="BG74" s="247"/>
      <c r="BH74" s="247"/>
      <c r="BI74" s="247"/>
      <c r="BJ74" s="247"/>
      <c r="BK74" s="247"/>
      <c r="BL74" s="247"/>
      <c r="BM74" s="247"/>
      <c r="BN74" s="247"/>
      <c r="BO74" s="247"/>
      <c r="BP74" s="247"/>
      <c r="BQ74" s="250"/>
      <c r="BR74" s="247"/>
      <c r="BS74" s="152"/>
      <c r="BT74" s="191"/>
      <c r="BU74" s="191"/>
      <c r="BV74" s="250"/>
      <c r="BW74" s="250"/>
      <c r="BX74" s="250"/>
      <c r="BY74" s="250"/>
      <c r="BZ74" s="250"/>
      <c r="CA74" s="250"/>
      <c r="CB74" s="250"/>
      <c r="CC74" s="250"/>
      <c r="CD74" s="250"/>
      <c r="CE74" s="250"/>
      <c r="CF74" s="250"/>
      <c r="CG74" s="250"/>
      <c r="CH74" s="247"/>
      <c r="CI74" s="247"/>
      <c r="CJ74" s="247"/>
      <c r="CK74" s="247"/>
      <c r="CL74" s="247"/>
      <c r="CM74" s="247"/>
      <c r="CN74" s="247"/>
      <c r="CO74" s="247"/>
      <c r="CP74" s="247"/>
      <c r="CQ74" s="247"/>
      <c r="CR74" s="247"/>
      <c r="CS74" s="247"/>
      <c r="CT74" s="247"/>
      <c r="CU74" s="250"/>
      <c r="CV74" s="247"/>
      <c r="CW74" s="154"/>
      <c r="CX74" s="248">
        <v>236000</v>
      </c>
      <c r="CY74" s="187">
        <v>0</v>
      </c>
      <c r="CZ74" s="187">
        <v>0</v>
      </c>
      <c r="DA74" s="187">
        <v>0</v>
      </c>
      <c r="DB74" s="187">
        <v>0</v>
      </c>
      <c r="DC74" s="187">
        <v>0</v>
      </c>
      <c r="DD74" s="187">
        <v>0</v>
      </c>
      <c r="DE74" s="187">
        <v>0</v>
      </c>
      <c r="DF74" s="187">
        <v>0</v>
      </c>
      <c r="DG74" s="187">
        <v>0</v>
      </c>
      <c r="DH74" s="187">
        <v>0</v>
      </c>
      <c r="DI74" s="187">
        <v>0</v>
      </c>
      <c r="DJ74" s="187">
        <v>0</v>
      </c>
      <c r="DK74" s="187">
        <v>0</v>
      </c>
      <c r="DL74" s="139"/>
      <c r="DM74" s="248">
        <v>27264.06</v>
      </c>
      <c r="DN74" s="187">
        <v>0</v>
      </c>
      <c r="DO74" s="187">
        <v>0</v>
      </c>
      <c r="DP74" s="187">
        <v>0</v>
      </c>
      <c r="DQ74" s="187">
        <v>0</v>
      </c>
      <c r="DR74" s="187">
        <v>0</v>
      </c>
      <c r="DS74" s="187">
        <v>0</v>
      </c>
      <c r="DT74" s="187">
        <v>0</v>
      </c>
      <c r="DU74" s="187">
        <v>0</v>
      </c>
      <c r="DV74" s="187">
        <v>0</v>
      </c>
      <c r="DW74" s="187">
        <v>0</v>
      </c>
      <c r="DX74" s="187">
        <v>0</v>
      </c>
      <c r="DY74" s="187">
        <v>0</v>
      </c>
      <c r="DZ74" s="187">
        <v>0</v>
      </c>
      <c r="EA74" s="139"/>
      <c r="EB74" s="248">
        <v>0</v>
      </c>
      <c r="EC74" s="187">
        <v>0</v>
      </c>
      <c r="ED74" s="156"/>
      <c r="EE74" s="188">
        <v>944000</v>
      </c>
      <c r="EF74" s="188">
        <v>0</v>
      </c>
      <c r="EG74" s="188">
        <v>0</v>
      </c>
      <c r="EH74" s="188">
        <v>0</v>
      </c>
      <c r="EI74" s="188">
        <v>0</v>
      </c>
      <c r="EJ74" s="188">
        <v>0</v>
      </c>
      <c r="EK74" s="188">
        <v>0</v>
      </c>
      <c r="EL74" s="188">
        <v>0</v>
      </c>
      <c r="EM74" s="188">
        <v>0</v>
      </c>
      <c r="EN74" s="188">
        <v>0</v>
      </c>
      <c r="EO74" s="188">
        <v>0</v>
      </c>
      <c r="EP74" s="188">
        <v>0</v>
      </c>
      <c r="EQ74" s="188">
        <v>0</v>
      </c>
      <c r="ER74" s="188">
        <v>0</v>
      </c>
      <c r="ES74" s="188">
        <v>0</v>
      </c>
      <c r="ET74" s="188">
        <v>0</v>
      </c>
      <c r="EU74" s="139"/>
      <c r="EV74" s="249">
        <v>100183.9</v>
      </c>
      <c r="EW74" s="189">
        <v>0</v>
      </c>
      <c r="EX74" s="189">
        <v>21053.33</v>
      </c>
      <c r="EY74" s="189">
        <v>0</v>
      </c>
      <c r="EZ74" s="189">
        <v>0</v>
      </c>
      <c r="FA74" s="189">
        <v>21053.33</v>
      </c>
      <c r="FB74" s="189">
        <v>0</v>
      </c>
      <c r="FC74" s="189">
        <v>0</v>
      </c>
      <c r="FD74" s="189">
        <v>0</v>
      </c>
      <c r="FE74" s="189">
        <v>0</v>
      </c>
      <c r="FF74" s="189">
        <v>0</v>
      </c>
      <c r="FG74" s="189">
        <v>0</v>
      </c>
      <c r="FH74" s="189">
        <v>0</v>
      </c>
      <c r="FI74" s="189">
        <v>0</v>
      </c>
      <c r="FJ74" s="189">
        <v>0</v>
      </c>
      <c r="FK74" s="189">
        <v>21053.33</v>
      </c>
      <c r="FL74" s="139"/>
      <c r="FM74" s="249">
        <v>0</v>
      </c>
      <c r="FN74" s="189">
        <v>0</v>
      </c>
      <c r="FO74" s="189">
        <v>21053.33</v>
      </c>
      <c r="FP74" s="189">
        <v>0</v>
      </c>
      <c r="FQ74" s="189">
        <v>0</v>
      </c>
      <c r="FR74" s="189">
        <v>0</v>
      </c>
      <c r="FS74" s="189">
        <v>0</v>
      </c>
      <c r="FT74" s="189">
        <v>0</v>
      </c>
      <c r="FU74" s="189">
        <v>0</v>
      </c>
      <c r="FV74" s="189">
        <v>0</v>
      </c>
      <c r="FW74" s="189">
        <v>0</v>
      </c>
      <c r="FX74" s="189">
        <v>0</v>
      </c>
      <c r="FY74" s="189">
        <v>0</v>
      </c>
      <c r="FZ74" s="189">
        <v>0</v>
      </c>
      <c r="GA74" s="189">
        <v>0</v>
      </c>
      <c r="GB74" s="189">
        <v>21053.33</v>
      </c>
      <c r="GC74" s="157"/>
      <c r="GH74" s="161"/>
      <c r="GI74" s="132"/>
      <c r="GM74" s="162"/>
      <c r="GO74" s="163"/>
      <c r="GP74" s="163"/>
    </row>
    <row r="75" spans="1:198" ht="4.5" customHeight="1" thickBot="1">
      <c r="A75" s="144"/>
      <c r="D75" s="113" t="s">
        <v>158</v>
      </c>
      <c r="E75" s="190"/>
      <c r="F75" s="140"/>
      <c r="G75" s="190"/>
      <c r="H75" s="140"/>
      <c r="I75" s="190"/>
      <c r="J75" s="140"/>
      <c r="K75" s="190"/>
      <c r="L75" s="132"/>
      <c r="M75" s="191"/>
      <c r="N75" s="126"/>
      <c r="O75" s="126"/>
      <c r="P75" s="126"/>
      <c r="Q75" s="126"/>
      <c r="R75" s="126"/>
      <c r="S75" s="126"/>
      <c r="T75" s="126"/>
      <c r="U75" s="126"/>
      <c r="V75" s="126"/>
      <c r="W75" s="126"/>
      <c r="X75" s="126"/>
      <c r="Y75" s="126"/>
      <c r="Z75" s="217"/>
      <c r="AA75" s="217"/>
      <c r="AB75" s="217"/>
      <c r="AC75" s="217"/>
      <c r="AD75" s="217"/>
      <c r="AE75" s="217"/>
      <c r="AF75" s="217"/>
      <c r="AG75" s="217"/>
      <c r="AH75" s="217"/>
      <c r="AI75" s="217"/>
      <c r="AJ75" s="217"/>
      <c r="AK75" s="217"/>
      <c r="AL75" s="217"/>
      <c r="AM75" s="218"/>
      <c r="AN75" s="218"/>
      <c r="AO75" s="150"/>
      <c r="AP75" s="193"/>
      <c r="AQ75" s="193"/>
      <c r="AR75" s="126"/>
      <c r="AS75" s="126"/>
      <c r="AT75" s="126"/>
      <c r="AU75" s="126"/>
      <c r="AV75" s="126"/>
      <c r="AW75" s="126"/>
      <c r="AX75" s="126"/>
      <c r="AY75" s="126"/>
      <c r="AZ75" s="126"/>
      <c r="BA75" s="126"/>
      <c r="BB75" s="126"/>
      <c r="BC75" s="126"/>
      <c r="BD75" s="126"/>
      <c r="BE75" s="126"/>
      <c r="BF75" s="126"/>
      <c r="BG75" s="126"/>
      <c r="BH75" s="126"/>
      <c r="BI75" s="126"/>
      <c r="BJ75" s="126"/>
      <c r="BK75" s="126"/>
      <c r="BL75" s="126"/>
      <c r="BM75" s="126"/>
      <c r="BN75" s="126"/>
      <c r="BO75" s="126"/>
      <c r="BP75" s="126"/>
      <c r="BQ75" s="126"/>
      <c r="BR75" s="126"/>
      <c r="BS75" s="152"/>
      <c r="BT75" s="193"/>
      <c r="BU75" s="193"/>
      <c r="BV75" s="126"/>
      <c r="BW75" s="126"/>
      <c r="BX75" s="126"/>
      <c r="BY75" s="126"/>
      <c r="BZ75" s="126"/>
      <c r="CA75" s="126"/>
      <c r="CB75" s="126"/>
      <c r="CC75" s="126"/>
      <c r="CD75" s="126"/>
      <c r="CE75" s="126"/>
      <c r="CF75" s="126"/>
      <c r="CG75" s="126"/>
      <c r="CH75" s="126"/>
      <c r="CI75" s="126"/>
      <c r="CJ75" s="126"/>
      <c r="CK75" s="126"/>
      <c r="CL75" s="126"/>
      <c r="CM75" s="126"/>
      <c r="CN75" s="126"/>
      <c r="CO75" s="126"/>
      <c r="CP75" s="126"/>
      <c r="CQ75" s="126"/>
      <c r="CR75" s="126"/>
      <c r="CS75" s="126"/>
      <c r="CT75" s="126"/>
      <c r="CU75" s="126"/>
      <c r="CV75" s="126"/>
      <c r="CW75" s="154"/>
      <c r="EA75" s="139"/>
      <c r="ED75" s="156"/>
      <c r="EE75" s="194"/>
      <c r="ET75" s="194"/>
      <c r="EU75" s="139"/>
      <c r="EV75" s="194"/>
      <c r="FK75" s="194"/>
      <c r="FM75" s="194"/>
      <c r="GB75" s="194"/>
      <c r="GC75" s="157"/>
      <c r="GD75" s="132"/>
      <c r="GE75" s="196"/>
      <c r="GF75" s="196"/>
      <c r="GG75" s="196"/>
      <c r="GH75" s="161"/>
      <c r="GI75" s="132"/>
      <c r="GM75" s="162"/>
      <c r="GO75" s="163"/>
      <c r="GP75" s="163"/>
    </row>
    <row r="76" spans="1:198" ht="18" customHeight="1" thickBot="1">
      <c r="A76" s="144"/>
      <c r="B76" s="667" t="s">
        <v>73</v>
      </c>
      <c r="C76" s="668"/>
      <c r="D76" s="113" t="s">
        <v>158</v>
      </c>
      <c r="F76" s="117"/>
      <c r="H76" s="117"/>
      <c r="J76" s="117"/>
      <c r="M76" s="191"/>
      <c r="N76" s="247"/>
      <c r="O76" s="247"/>
      <c r="P76" s="247"/>
      <c r="Q76" s="247"/>
      <c r="R76" s="247"/>
      <c r="S76" s="247"/>
      <c r="T76" s="247"/>
      <c r="U76" s="247"/>
      <c r="V76" s="247"/>
      <c r="W76" s="247"/>
      <c r="X76" s="247"/>
      <c r="Y76" s="247"/>
      <c r="Z76" s="191"/>
      <c r="AA76" s="191"/>
      <c r="AB76" s="191"/>
      <c r="AC76" s="191"/>
      <c r="AD76" s="191"/>
      <c r="AE76" s="191"/>
      <c r="AF76" s="191"/>
      <c r="AG76" s="191"/>
      <c r="AH76" s="191"/>
      <c r="AI76" s="191"/>
      <c r="AJ76" s="191"/>
      <c r="AK76" s="191"/>
      <c r="AL76" s="191"/>
      <c r="AM76" s="191"/>
      <c r="AN76" s="191"/>
      <c r="AO76" s="150"/>
      <c r="AP76" s="191"/>
      <c r="AQ76" s="191"/>
      <c r="AR76" s="247"/>
      <c r="AS76" s="247"/>
      <c r="AT76" s="247"/>
      <c r="AU76" s="247"/>
      <c r="AV76" s="247"/>
      <c r="AW76" s="247"/>
      <c r="AX76" s="247"/>
      <c r="AY76" s="247"/>
      <c r="AZ76" s="247"/>
      <c r="BA76" s="247"/>
      <c r="BB76" s="247"/>
      <c r="BC76" s="247"/>
      <c r="BD76" s="247"/>
      <c r="BE76" s="247"/>
      <c r="BF76" s="247"/>
      <c r="BG76" s="247"/>
      <c r="BH76" s="247"/>
      <c r="BI76" s="247"/>
      <c r="BJ76" s="247"/>
      <c r="BK76" s="247"/>
      <c r="BL76" s="247"/>
      <c r="BM76" s="247"/>
      <c r="BN76" s="247"/>
      <c r="BO76" s="247"/>
      <c r="BP76" s="247"/>
      <c r="BQ76" s="247"/>
      <c r="BR76" s="247"/>
      <c r="BS76" s="152"/>
      <c r="BT76" s="191"/>
      <c r="BU76" s="191"/>
      <c r="BV76" s="247"/>
      <c r="BW76" s="247"/>
      <c r="BX76" s="247"/>
      <c r="BY76" s="247"/>
      <c r="BZ76" s="247"/>
      <c r="CA76" s="247"/>
      <c r="CB76" s="247"/>
      <c r="CC76" s="247"/>
      <c r="CD76" s="247"/>
      <c r="CE76" s="247"/>
      <c r="CF76" s="247"/>
      <c r="CG76" s="247"/>
      <c r="CH76" s="247"/>
      <c r="CI76" s="247"/>
      <c r="CJ76" s="247"/>
      <c r="CK76" s="247"/>
      <c r="CL76" s="247"/>
      <c r="CM76" s="247"/>
      <c r="CN76" s="247"/>
      <c r="CO76" s="247"/>
      <c r="CP76" s="247"/>
      <c r="CQ76" s="247"/>
      <c r="CR76" s="247"/>
      <c r="CS76" s="247"/>
      <c r="CT76" s="247"/>
      <c r="CU76" s="247"/>
      <c r="CV76" s="247"/>
      <c r="CW76" s="154"/>
      <c r="CX76" s="248">
        <v>0</v>
      </c>
      <c r="DL76" s="139"/>
      <c r="DM76" s="248">
        <v>0</v>
      </c>
      <c r="EA76" s="139"/>
      <c r="EB76" s="248">
        <v>0</v>
      </c>
      <c r="ED76" s="156"/>
      <c r="EE76" s="249">
        <v>0</v>
      </c>
      <c r="ET76" s="194"/>
      <c r="EU76" s="139"/>
      <c r="EV76" s="249">
        <v>0</v>
      </c>
      <c r="FK76" s="194"/>
      <c r="FL76" s="139"/>
      <c r="FM76" s="249">
        <v>0</v>
      </c>
      <c r="GB76" s="194"/>
      <c r="GC76" s="157"/>
      <c r="GH76" s="161"/>
      <c r="GI76" s="132"/>
      <c r="GM76" s="162"/>
      <c r="GO76" s="163"/>
      <c r="GP76" s="163"/>
    </row>
    <row r="77" spans="1:198" ht="4.5" customHeight="1" thickBot="1">
      <c r="A77" s="144"/>
      <c r="D77" s="113" t="s">
        <v>158</v>
      </c>
      <c r="F77" s="140"/>
      <c r="G77" s="190"/>
      <c r="H77" s="140"/>
      <c r="I77" s="190"/>
      <c r="J77" s="140"/>
      <c r="K77" s="190"/>
      <c r="L77" s="132"/>
      <c r="M77" s="191"/>
      <c r="N77" s="126"/>
      <c r="O77" s="247"/>
      <c r="P77" s="247"/>
      <c r="Q77" s="247"/>
      <c r="R77" s="247"/>
      <c r="S77" s="247"/>
      <c r="T77" s="247"/>
      <c r="U77" s="247"/>
      <c r="V77" s="247"/>
      <c r="W77" s="247"/>
      <c r="X77" s="247"/>
      <c r="Y77" s="247"/>
      <c r="Z77" s="217"/>
      <c r="AA77" s="217"/>
      <c r="AB77" s="217"/>
      <c r="AC77" s="217"/>
      <c r="AD77" s="217"/>
      <c r="AE77" s="217"/>
      <c r="AF77" s="217"/>
      <c r="AG77" s="217"/>
      <c r="AH77" s="217"/>
      <c r="AI77" s="217"/>
      <c r="AJ77" s="217"/>
      <c r="AK77" s="217"/>
      <c r="AL77" s="217"/>
      <c r="AM77" s="191"/>
      <c r="AN77" s="191"/>
      <c r="AO77" s="150"/>
      <c r="AP77" s="193"/>
      <c r="AQ77" s="193"/>
      <c r="AR77" s="126"/>
      <c r="AS77" s="247"/>
      <c r="AT77" s="247"/>
      <c r="AU77" s="247"/>
      <c r="AV77" s="247"/>
      <c r="AW77" s="247"/>
      <c r="AX77" s="247"/>
      <c r="AY77" s="247"/>
      <c r="AZ77" s="247"/>
      <c r="BA77" s="247"/>
      <c r="BB77" s="247"/>
      <c r="BC77" s="247"/>
      <c r="BD77" s="126"/>
      <c r="BE77" s="126"/>
      <c r="BF77" s="126"/>
      <c r="BG77" s="126"/>
      <c r="BH77" s="126"/>
      <c r="BI77" s="126"/>
      <c r="BJ77" s="126"/>
      <c r="BK77" s="126"/>
      <c r="BL77" s="126"/>
      <c r="BM77" s="126"/>
      <c r="BN77" s="126"/>
      <c r="BO77" s="126"/>
      <c r="BP77" s="126"/>
      <c r="BQ77" s="247"/>
      <c r="BR77" s="126"/>
      <c r="BS77" s="152"/>
      <c r="BT77" s="193"/>
      <c r="BU77" s="193"/>
      <c r="BV77" s="126"/>
      <c r="BW77" s="247"/>
      <c r="BX77" s="247"/>
      <c r="BY77" s="247"/>
      <c r="BZ77" s="247"/>
      <c r="CA77" s="247"/>
      <c r="CB77" s="247"/>
      <c r="CC77" s="247"/>
      <c r="CD77" s="247"/>
      <c r="CE77" s="247"/>
      <c r="CF77" s="247"/>
      <c r="CG77" s="247"/>
      <c r="CH77" s="126"/>
      <c r="CI77" s="126"/>
      <c r="CJ77" s="126"/>
      <c r="CK77" s="126"/>
      <c r="CL77" s="126"/>
      <c r="CM77" s="126"/>
      <c r="CN77" s="126"/>
      <c r="CO77" s="126"/>
      <c r="CP77" s="126"/>
      <c r="CQ77" s="126"/>
      <c r="CR77" s="126"/>
      <c r="CS77" s="126"/>
      <c r="CT77" s="126"/>
      <c r="CU77" s="247"/>
      <c r="CV77" s="126"/>
      <c r="CW77" s="154"/>
      <c r="EA77" s="139"/>
      <c r="ED77" s="156"/>
      <c r="EE77" s="194"/>
      <c r="EF77" s="194"/>
      <c r="EG77" s="194"/>
      <c r="EH77" s="194"/>
      <c r="EI77" s="194"/>
      <c r="EJ77" s="194"/>
      <c r="EK77" s="194"/>
      <c r="EL77" s="194"/>
      <c r="EM77" s="194"/>
      <c r="EN77" s="194"/>
      <c r="EO77" s="194"/>
      <c r="EP77" s="194"/>
      <c r="EQ77" s="194"/>
      <c r="ER77" s="194"/>
      <c r="ES77" s="194"/>
      <c r="ET77" s="194"/>
      <c r="EU77" s="139"/>
      <c r="EV77" s="194"/>
      <c r="EW77" s="194"/>
      <c r="EX77" s="194"/>
      <c r="EY77" s="194"/>
      <c r="EZ77" s="194"/>
      <c r="FA77" s="194"/>
      <c r="FB77" s="194"/>
      <c r="FC77" s="194"/>
      <c r="FD77" s="194"/>
      <c r="FE77" s="194"/>
      <c r="FF77" s="194"/>
      <c r="FG77" s="194"/>
      <c r="FH77" s="194"/>
      <c r="FI77" s="194"/>
      <c r="FJ77" s="194"/>
      <c r="FK77" s="194"/>
      <c r="FM77" s="194"/>
      <c r="FN77" s="194"/>
      <c r="FO77" s="194"/>
      <c r="FP77" s="194"/>
      <c r="FQ77" s="194"/>
      <c r="FR77" s="194"/>
      <c r="FS77" s="194"/>
      <c r="FT77" s="194"/>
      <c r="FU77" s="194"/>
      <c r="FV77" s="194"/>
      <c r="FW77" s="194"/>
      <c r="FX77" s="194"/>
      <c r="FY77" s="194"/>
      <c r="FZ77" s="194"/>
      <c r="GA77" s="194"/>
      <c r="GB77" s="194"/>
      <c r="GC77" s="157"/>
      <c r="GD77" s="132"/>
      <c r="GE77" s="196"/>
      <c r="GF77" s="196"/>
      <c r="GG77" s="196"/>
      <c r="GH77" s="161"/>
      <c r="GI77" s="132"/>
      <c r="GJ77" s="196"/>
      <c r="GK77" s="196"/>
      <c r="GL77" s="196"/>
      <c r="GM77" s="162"/>
      <c r="GO77" s="163"/>
      <c r="GP77" s="163"/>
    </row>
    <row r="78" spans="1:198" ht="18" customHeight="1" thickBot="1">
      <c r="A78" s="144"/>
      <c r="B78" s="667" t="s">
        <v>214</v>
      </c>
      <c r="C78" s="668"/>
      <c r="D78" s="113" t="s">
        <v>158</v>
      </c>
      <c r="F78" s="117"/>
      <c r="H78" s="117"/>
      <c r="I78" s="178">
        <v>1.0677346326849027</v>
      </c>
      <c r="J78" s="117"/>
      <c r="M78" s="113"/>
      <c r="N78" s="215"/>
      <c r="O78" s="215"/>
      <c r="P78" s="215"/>
      <c r="Q78" s="215"/>
      <c r="R78" s="215">
        <v>0</v>
      </c>
      <c r="S78" s="113"/>
      <c r="T78" s="113"/>
      <c r="U78" s="113"/>
      <c r="V78" s="113"/>
      <c r="W78" s="113"/>
      <c r="X78" s="113"/>
      <c r="Y78" s="113"/>
      <c r="AN78" s="215"/>
      <c r="AO78" s="150"/>
      <c r="AP78" s="181">
        <v>0</v>
      </c>
      <c r="AQ78" s="181">
        <v>0.16062377653065271</v>
      </c>
      <c r="AR78" s="182">
        <v>12964029.630101807</v>
      </c>
      <c r="AS78" s="182">
        <v>757960.90801933629</v>
      </c>
      <c r="AT78" s="182">
        <v>-72003.801896641118</v>
      </c>
      <c r="AU78" s="182">
        <v>0</v>
      </c>
      <c r="AV78" s="182">
        <v>13649986.736224502</v>
      </c>
      <c r="AW78" s="192"/>
      <c r="AX78" s="192"/>
      <c r="AY78" s="192"/>
      <c r="AZ78" s="192"/>
      <c r="BA78" s="192"/>
      <c r="BB78" s="192"/>
      <c r="BC78" s="192"/>
      <c r="BD78" s="192"/>
      <c r="BE78" s="192"/>
      <c r="BF78" s="192"/>
      <c r="BG78" s="192"/>
      <c r="BH78" s="192"/>
      <c r="BI78" s="192"/>
      <c r="BJ78" s="192"/>
      <c r="BK78" s="192"/>
      <c r="BL78" s="192"/>
      <c r="BM78" s="192"/>
      <c r="BN78" s="192"/>
      <c r="BO78" s="192"/>
      <c r="BP78" s="192"/>
      <c r="BQ78" s="192"/>
      <c r="BR78" s="182">
        <v>13649986.736224502</v>
      </c>
      <c r="BS78" s="152"/>
      <c r="BT78" s="184">
        <v>0</v>
      </c>
      <c r="BU78" s="184">
        <v>0.16646191856176043</v>
      </c>
      <c r="BV78" s="185">
        <v>12571058.837746961</v>
      </c>
      <c r="BW78" s="185">
        <v>755954.69703225046</v>
      </c>
      <c r="BX78" s="185">
        <v>81131.702763696536</v>
      </c>
      <c r="BY78" s="185">
        <v>0</v>
      </c>
      <c r="BZ78" s="185">
        <v>13408145.237542909</v>
      </c>
      <c r="CA78" s="192"/>
      <c r="CB78" s="192"/>
      <c r="CC78" s="192"/>
      <c r="CD78" s="192"/>
      <c r="CE78" s="192"/>
      <c r="CF78" s="192"/>
      <c r="CG78" s="192"/>
      <c r="CH78" s="192"/>
      <c r="CI78" s="192"/>
      <c r="CJ78" s="192"/>
      <c r="CK78" s="192"/>
      <c r="CL78" s="192"/>
      <c r="CM78" s="192"/>
      <c r="CN78" s="192"/>
      <c r="CO78" s="192"/>
      <c r="CP78" s="192"/>
      <c r="CQ78" s="192"/>
      <c r="CR78" s="192"/>
      <c r="CS78" s="192"/>
      <c r="CT78" s="192"/>
      <c r="CU78" s="192"/>
      <c r="CV78" s="185">
        <v>13408145.237542909</v>
      </c>
      <c r="CW78" s="154"/>
      <c r="ED78" s="156"/>
      <c r="GC78" s="157"/>
      <c r="GH78" s="161"/>
      <c r="GI78" s="132"/>
      <c r="GM78" s="162"/>
      <c r="GO78" s="163"/>
      <c r="GP78" s="163"/>
    </row>
    <row r="79" spans="1:198" ht="18" hidden="1" customHeight="1" outlineLevel="1">
      <c r="A79" s="144"/>
      <c r="B79" s="669" t="s">
        <v>215</v>
      </c>
      <c r="C79" s="164" t="s">
        <v>83</v>
      </c>
      <c r="D79" s="113" t="s">
        <v>158</v>
      </c>
      <c r="E79" s="146"/>
      <c r="F79" s="117"/>
      <c r="H79" s="117"/>
      <c r="I79" s="146">
        <v>0.4148351539533201</v>
      </c>
      <c r="J79" s="117"/>
      <c r="M79" s="148" t="s">
        <v>174</v>
      </c>
      <c r="N79" s="167">
        <v>28697.666178579308</v>
      </c>
      <c r="O79" s="167">
        <v>0</v>
      </c>
      <c r="P79" s="167">
        <v>0</v>
      </c>
      <c r="Q79" s="170">
        <v>0</v>
      </c>
      <c r="R79" s="167">
        <v>28697.666178579308</v>
      </c>
      <c r="S79" s="113"/>
      <c r="T79" s="113"/>
      <c r="U79" s="113"/>
      <c r="V79" s="113"/>
      <c r="W79" s="113"/>
      <c r="X79" s="113"/>
      <c r="Y79" s="113"/>
      <c r="AN79" s="167">
        <v>28697.666178579308</v>
      </c>
      <c r="AO79" s="150"/>
      <c r="AP79" s="146">
        <v>0</v>
      </c>
      <c r="AQ79" s="146">
        <v>1.0112644395762538E-2</v>
      </c>
      <c r="AR79" s="167">
        <v>731825.17568479141</v>
      </c>
      <c r="AS79" s="167">
        <v>127558.56470417435</v>
      </c>
      <c r="AT79" s="167">
        <v>0</v>
      </c>
      <c r="AU79" s="167">
        <v>0</v>
      </c>
      <c r="AV79" s="167">
        <v>859383.7403889657</v>
      </c>
      <c r="AW79" s="192"/>
      <c r="AX79" s="192"/>
      <c r="AY79" s="192"/>
      <c r="AZ79" s="192"/>
      <c r="BA79" s="192"/>
      <c r="BB79" s="192"/>
      <c r="BC79" s="192"/>
      <c r="BD79" s="192"/>
      <c r="BE79" s="192"/>
      <c r="BF79" s="192"/>
      <c r="BG79" s="192"/>
      <c r="BH79" s="192"/>
      <c r="BI79" s="192"/>
      <c r="BJ79" s="192"/>
      <c r="BK79" s="192"/>
      <c r="BL79" s="192"/>
      <c r="BM79" s="192"/>
      <c r="BN79" s="192"/>
      <c r="BO79" s="192"/>
      <c r="BP79" s="192"/>
      <c r="BQ79" s="192"/>
      <c r="BR79" s="167">
        <v>859383.7403889657</v>
      </c>
      <c r="BS79" s="152"/>
      <c r="BT79" s="146">
        <v>0</v>
      </c>
      <c r="BU79" s="146">
        <v>1.0563705475687267E-2</v>
      </c>
      <c r="BV79" s="167">
        <v>725167.23772733076</v>
      </c>
      <c r="BW79" s="167">
        <v>125716.24654592809</v>
      </c>
      <c r="BX79" s="167">
        <v>0</v>
      </c>
      <c r="BY79" s="167">
        <v>0</v>
      </c>
      <c r="BZ79" s="167">
        <v>850883.48427325883</v>
      </c>
      <c r="CA79" s="192"/>
      <c r="CB79" s="192"/>
      <c r="CC79" s="192"/>
      <c r="CD79" s="192"/>
      <c r="CE79" s="192"/>
      <c r="CF79" s="192"/>
      <c r="CG79" s="192"/>
      <c r="CH79" s="192"/>
      <c r="CI79" s="192"/>
      <c r="CJ79" s="192"/>
      <c r="CK79" s="192"/>
      <c r="CL79" s="192"/>
      <c r="CM79" s="192"/>
      <c r="CN79" s="192"/>
      <c r="CO79" s="192"/>
      <c r="CP79" s="192"/>
      <c r="CQ79" s="192"/>
      <c r="CR79" s="192"/>
      <c r="CS79" s="192"/>
      <c r="CT79" s="192"/>
      <c r="CU79" s="192"/>
      <c r="CV79" s="167">
        <v>850883.48427325883</v>
      </c>
      <c r="CW79" s="154"/>
      <c r="DL79" s="139"/>
      <c r="ED79" s="156"/>
      <c r="FL79" s="139"/>
      <c r="GC79" s="157"/>
      <c r="GH79" s="161"/>
      <c r="GI79" s="132"/>
      <c r="GM79" s="162"/>
      <c r="GO79" s="163"/>
      <c r="GP79" s="163"/>
    </row>
    <row r="80" spans="1:198" ht="18" hidden="1" customHeight="1" outlineLevel="1">
      <c r="A80" s="144"/>
      <c r="B80" s="670"/>
      <c r="C80" s="164" t="s">
        <v>84</v>
      </c>
      <c r="D80" s="113" t="s">
        <v>158</v>
      </c>
      <c r="E80" s="165"/>
      <c r="F80" s="117"/>
      <c r="H80" s="117"/>
      <c r="I80" s="165"/>
      <c r="J80" s="117"/>
      <c r="M80" s="166" t="s">
        <v>216</v>
      </c>
      <c r="N80" s="167">
        <v>52932.350951001637</v>
      </c>
      <c r="O80" s="167">
        <v>0</v>
      </c>
      <c r="P80" s="167">
        <v>0</v>
      </c>
      <c r="Q80" s="170">
        <v>0</v>
      </c>
      <c r="R80" s="167">
        <v>52932.350951001637</v>
      </c>
      <c r="S80" s="113"/>
      <c r="T80" s="113"/>
      <c r="U80" s="113"/>
      <c r="V80" s="113"/>
      <c r="W80" s="113"/>
      <c r="X80" s="113"/>
      <c r="Y80" s="113"/>
      <c r="AN80" s="168">
        <v>52932.350951001637</v>
      </c>
      <c r="AO80" s="150"/>
      <c r="AP80" s="165">
        <v>0</v>
      </c>
      <c r="AQ80" s="165">
        <v>1.6049741586643042E-2</v>
      </c>
      <c r="AR80" s="167">
        <v>1349961.2740175293</v>
      </c>
      <c r="AS80" s="167">
        <v>13963.57266107153</v>
      </c>
      <c r="AT80" s="167">
        <v>0</v>
      </c>
      <c r="AU80" s="167">
        <v>0</v>
      </c>
      <c r="AV80" s="167">
        <v>1363924.8466786009</v>
      </c>
      <c r="AW80" s="192"/>
      <c r="AX80" s="192"/>
      <c r="AY80" s="192"/>
      <c r="AZ80" s="192"/>
      <c r="BA80" s="192"/>
      <c r="BB80" s="192"/>
      <c r="BC80" s="192"/>
      <c r="BD80" s="192"/>
      <c r="BE80" s="192"/>
      <c r="BF80" s="192"/>
      <c r="BG80" s="192"/>
      <c r="BH80" s="192"/>
      <c r="BI80" s="192"/>
      <c r="BJ80" s="192"/>
      <c r="BK80" s="192"/>
      <c r="BL80" s="192"/>
      <c r="BM80" s="192"/>
      <c r="BN80" s="192"/>
      <c r="BO80" s="192"/>
      <c r="BP80" s="192"/>
      <c r="BQ80" s="192"/>
      <c r="BR80" s="167">
        <v>1363924.8466786009</v>
      </c>
      <c r="BS80" s="152"/>
      <c r="BT80" s="165">
        <v>0</v>
      </c>
      <c r="BU80" s="165">
        <v>1.6633209880386655E-2</v>
      </c>
      <c r="BV80" s="167">
        <v>1325969.174027357</v>
      </c>
      <c r="BW80" s="167">
        <v>13799.679832231923</v>
      </c>
      <c r="BX80" s="167">
        <v>0</v>
      </c>
      <c r="BY80" s="167">
        <v>0</v>
      </c>
      <c r="BZ80" s="167">
        <v>1339768.853859589</v>
      </c>
      <c r="CA80" s="192"/>
      <c r="CB80" s="192"/>
      <c r="CC80" s="192"/>
      <c r="CD80" s="192"/>
      <c r="CE80" s="192"/>
      <c r="CF80" s="192"/>
      <c r="CG80" s="192"/>
      <c r="CH80" s="192"/>
      <c r="CI80" s="192"/>
      <c r="CJ80" s="192"/>
      <c r="CK80" s="192"/>
      <c r="CL80" s="192"/>
      <c r="CM80" s="192"/>
      <c r="CN80" s="192"/>
      <c r="CO80" s="192"/>
      <c r="CP80" s="192"/>
      <c r="CQ80" s="192"/>
      <c r="CR80" s="192"/>
      <c r="CS80" s="192"/>
      <c r="CT80" s="192"/>
      <c r="CU80" s="192"/>
      <c r="CV80" s="167">
        <v>1339768.853859589</v>
      </c>
      <c r="CW80" s="154"/>
      <c r="DL80" s="139"/>
      <c r="ED80" s="156"/>
      <c r="FL80" s="139"/>
      <c r="GC80" s="157"/>
      <c r="GH80" s="161"/>
      <c r="GI80" s="132"/>
      <c r="GM80" s="162"/>
      <c r="GO80" s="163"/>
      <c r="GP80" s="163"/>
    </row>
    <row r="81" spans="1:198" ht="18" hidden="1" customHeight="1" outlineLevel="1">
      <c r="A81" s="144"/>
      <c r="B81" s="670"/>
      <c r="C81" s="164" t="s">
        <v>82</v>
      </c>
      <c r="D81" s="113" t="s">
        <v>158</v>
      </c>
      <c r="E81" s="165"/>
      <c r="F81" s="117"/>
      <c r="H81" s="117"/>
      <c r="I81" s="165"/>
      <c r="J81" s="117"/>
      <c r="M81" s="166" t="s">
        <v>170</v>
      </c>
      <c r="N81" s="167">
        <v>67</v>
      </c>
      <c r="O81" s="167">
        <v>0</v>
      </c>
      <c r="P81" s="167">
        <v>0</v>
      </c>
      <c r="Q81" s="170">
        <v>0</v>
      </c>
      <c r="R81" s="167">
        <v>67</v>
      </c>
      <c r="S81" s="113"/>
      <c r="T81" s="113"/>
      <c r="U81" s="113"/>
      <c r="V81" s="113"/>
      <c r="W81" s="113"/>
      <c r="X81" s="113"/>
      <c r="Y81" s="113"/>
      <c r="AN81" s="168">
        <v>67</v>
      </c>
      <c r="AO81" s="150"/>
      <c r="AP81" s="165">
        <v>0</v>
      </c>
      <c r="AQ81" s="165">
        <v>3.5452042185097553E-4</v>
      </c>
      <c r="AR81" s="167">
        <v>30127.538777318194</v>
      </c>
      <c r="AS81" s="167">
        <v>0</v>
      </c>
      <c r="AT81" s="167">
        <v>0</v>
      </c>
      <c r="AU81" s="167">
        <v>0</v>
      </c>
      <c r="AV81" s="167">
        <v>30127.538777318194</v>
      </c>
      <c r="AW81" s="192"/>
      <c r="AX81" s="192"/>
      <c r="AY81" s="192"/>
      <c r="AZ81" s="192"/>
      <c r="BA81" s="192"/>
      <c r="BB81" s="192"/>
      <c r="BC81" s="192"/>
      <c r="BD81" s="192"/>
      <c r="BE81" s="192"/>
      <c r="BF81" s="192"/>
      <c r="BG81" s="192"/>
      <c r="BH81" s="192"/>
      <c r="BI81" s="192"/>
      <c r="BJ81" s="192"/>
      <c r="BK81" s="192"/>
      <c r="BL81" s="192"/>
      <c r="BM81" s="192"/>
      <c r="BN81" s="192"/>
      <c r="BO81" s="192"/>
      <c r="BP81" s="192"/>
      <c r="BQ81" s="192"/>
      <c r="BR81" s="167">
        <v>30127.538777318194</v>
      </c>
      <c r="BS81" s="152"/>
      <c r="BT81" s="165">
        <v>0</v>
      </c>
      <c r="BU81" s="165">
        <v>0</v>
      </c>
      <c r="BV81" s="167">
        <v>0</v>
      </c>
      <c r="BW81" s="167">
        <v>0</v>
      </c>
      <c r="BX81" s="167">
        <v>0</v>
      </c>
      <c r="BY81" s="167">
        <v>0</v>
      </c>
      <c r="BZ81" s="167">
        <v>0</v>
      </c>
      <c r="CA81" s="192"/>
      <c r="CB81" s="192"/>
      <c r="CC81" s="192"/>
      <c r="CD81" s="192"/>
      <c r="CE81" s="192"/>
      <c r="CF81" s="192"/>
      <c r="CG81" s="192"/>
      <c r="CH81" s="192"/>
      <c r="CI81" s="192"/>
      <c r="CJ81" s="192"/>
      <c r="CK81" s="192"/>
      <c r="CL81" s="192"/>
      <c r="CM81" s="192"/>
      <c r="CN81" s="192"/>
      <c r="CO81" s="192"/>
      <c r="CP81" s="192"/>
      <c r="CQ81" s="192"/>
      <c r="CR81" s="192"/>
      <c r="CS81" s="192"/>
      <c r="CT81" s="192"/>
      <c r="CU81" s="192"/>
      <c r="CV81" s="167">
        <v>0</v>
      </c>
      <c r="CW81" s="154"/>
      <c r="DL81" s="139"/>
      <c r="ED81" s="156"/>
      <c r="FL81" s="139"/>
      <c r="GC81" s="157"/>
      <c r="GH81" s="161"/>
      <c r="GI81" s="132"/>
      <c r="GM81" s="162"/>
      <c r="GO81" s="163"/>
      <c r="GP81" s="163"/>
    </row>
    <row r="82" spans="1:198" ht="18" hidden="1" customHeight="1" outlineLevel="1">
      <c r="A82" s="144"/>
      <c r="B82" s="670"/>
      <c r="C82" s="164" t="s">
        <v>85</v>
      </c>
      <c r="D82" s="113" t="s">
        <v>158</v>
      </c>
      <c r="E82" s="165"/>
      <c r="F82" s="117"/>
      <c r="H82" s="117"/>
      <c r="I82" s="165">
        <v>1.0339935236587279</v>
      </c>
      <c r="J82" s="117"/>
      <c r="M82" s="166" t="s">
        <v>170</v>
      </c>
      <c r="N82" s="167">
        <v>2827</v>
      </c>
      <c r="O82" s="167">
        <v>0</v>
      </c>
      <c r="P82" s="167">
        <v>0</v>
      </c>
      <c r="Q82" s="170">
        <v>0</v>
      </c>
      <c r="R82" s="167">
        <v>2827</v>
      </c>
      <c r="S82" s="113"/>
      <c r="T82" s="113"/>
      <c r="U82" s="113"/>
      <c r="V82" s="113"/>
      <c r="W82" s="113"/>
      <c r="X82" s="113"/>
      <c r="Y82" s="113"/>
      <c r="AN82" s="168">
        <v>2827</v>
      </c>
      <c r="AO82" s="150"/>
      <c r="AP82" s="165">
        <v>0</v>
      </c>
      <c r="AQ82" s="165">
        <v>1.5826458650095836E-2</v>
      </c>
      <c r="AR82" s="167">
        <v>1300733.5964285757</v>
      </c>
      <c r="AS82" s="167">
        <v>44216.418577374287</v>
      </c>
      <c r="AT82" s="167">
        <v>0</v>
      </c>
      <c r="AU82" s="167">
        <v>0</v>
      </c>
      <c r="AV82" s="167">
        <v>1344950.0150059499</v>
      </c>
      <c r="AW82" s="192"/>
      <c r="AX82" s="192"/>
      <c r="AY82" s="192"/>
      <c r="AZ82" s="192"/>
      <c r="BA82" s="192"/>
      <c r="BB82" s="192"/>
      <c r="BC82" s="192"/>
      <c r="BD82" s="192"/>
      <c r="BE82" s="192"/>
      <c r="BF82" s="192"/>
      <c r="BG82" s="192"/>
      <c r="BH82" s="192"/>
      <c r="BI82" s="192"/>
      <c r="BJ82" s="192"/>
      <c r="BK82" s="192"/>
      <c r="BL82" s="192"/>
      <c r="BM82" s="192"/>
      <c r="BN82" s="192"/>
      <c r="BO82" s="192"/>
      <c r="BP82" s="192"/>
      <c r="BQ82" s="192"/>
      <c r="BR82" s="167">
        <v>1344950.0150059499</v>
      </c>
      <c r="BS82" s="152"/>
      <c r="BT82" s="165">
        <v>0</v>
      </c>
      <c r="BU82" s="165">
        <v>1.6697533916971968E-2</v>
      </c>
      <c r="BV82" s="167">
        <v>1300733.5964285757</v>
      </c>
      <c r="BW82" s="167">
        <v>44216.418577374287</v>
      </c>
      <c r="BX82" s="167">
        <v>0</v>
      </c>
      <c r="BY82" s="167">
        <v>0</v>
      </c>
      <c r="BZ82" s="167">
        <v>1344950.0150059499</v>
      </c>
      <c r="CA82" s="192"/>
      <c r="CB82" s="192"/>
      <c r="CC82" s="192"/>
      <c r="CD82" s="192"/>
      <c r="CE82" s="192"/>
      <c r="CF82" s="192"/>
      <c r="CG82" s="192"/>
      <c r="CH82" s="192"/>
      <c r="CI82" s="192"/>
      <c r="CJ82" s="192"/>
      <c r="CK82" s="192"/>
      <c r="CL82" s="192"/>
      <c r="CM82" s="192"/>
      <c r="CN82" s="192"/>
      <c r="CO82" s="192"/>
      <c r="CP82" s="192"/>
      <c r="CQ82" s="192"/>
      <c r="CR82" s="192"/>
      <c r="CS82" s="192"/>
      <c r="CT82" s="192"/>
      <c r="CU82" s="192"/>
      <c r="CV82" s="167">
        <v>1344950.0150059499</v>
      </c>
      <c r="CW82" s="154"/>
      <c r="DL82" s="139"/>
      <c r="ED82" s="156"/>
      <c r="FL82" s="139"/>
      <c r="GC82" s="157"/>
      <c r="GH82" s="161"/>
      <c r="GI82" s="132"/>
      <c r="GM82" s="162"/>
      <c r="GO82" s="163"/>
      <c r="GP82" s="163"/>
    </row>
    <row r="83" spans="1:198" ht="18" hidden="1" customHeight="1" outlineLevel="1">
      <c r="A83" s="144"/>
      <c r="B83" s="670"/>
      <c r="C83" s="164" t="s">
        <v>86</v>
      </c>
      <c r="D83" s="113" t="s">
        <v>158</v>
      </c>
      <c r="E83" s="165"/>
      <c r="F83" s="117"/>
      <c r="H83" s="117"/>
      <c r="I83" s="165"/>
      <c r="J83" s="117"/>
      <c r="M83" s="166" t="s">
        <v>172</v>
      </c>
      <c r="N83" s="167">
        <v>0</v>
      </c>
      <c r="O83" s="167">
        <v>0</v>
      </c>
      <c r="P83" s="167">
        <v>0</v>
      </c>
      <c r="Q83" s="170">
        <v>0</v>
      </c>
      <c r="R83" s="167">
        <v>0</v>
      </c>
      <c r="S83" s="113"/>
      <c r="T83" s="113"/>
      <c r="U83" s="113"/>
      <c r="V83" s="113"/>
      <c r="W83" s="113"/>
      <c r="X83" s="113"/>
      <c r="Y83" s="113"/>
      <c r="AN83" s="168">
        <v>0</v>
      </c>
      <c r="AO83" s="150"/>
      <c r="AP83" s="165">
        <v>0</v>
      </c>
      <c r="AQ83" s="165">
        <v>0</v>
      </c>
      <c r="AR83" s="167">
        <v>0</v>
      </c>
      <c r="AS83" s="167">
        <v>0</v>
      </c>
      <c r="AT83" s="167">
        <v>0</v>
      </c>
      <c r="AU83" s="167">
        <v>0</v>
      </c>
      <c r="AV83" s="167">
        <v>0</v>
      </c>
      <c r="AW83" s="192"/>
      <c r="AX83" s="192"/>
      <c r="AY83" s="192"/>
      <c r="AZ83" s="192"/>
      <c r="BA83" s="192"/>
      <c r="BB83" s="192"/>
      <c r="BC83" s="192"/>
      <c r="BD83" s="192"/>
      <c r="BE83" s="192"/>
      <c r="BF83" s="192"/>
      <c r="BG83" s="192"/>
      <c r="BH83" s="192"/>
      <c r="BI83" s="192"/>
      <c r="BJ83" s="192"/>
      <c r="BK83" s="192"/>
      <c r="BL83" s="192"/>
      <c r="BM83" s="192"/>
      <c r="BN83" s="192"/>
      <c r="BO83" s="192"/>
      <c r="BP83" s="192"/>
      <c r="BQ83" s="192"/>
      <c r="BR83" s="167">
        <v>0</v>
      </c>
      <c r="BS83" s="152"/>
      <c r="BT83" s="165">
        <v>0</v>
      </c>
      <c r="BU83" s="165">
        <v>0</v>
      </c>
      <c r="BV83" s="167">
        <v>0</v>
      </c>
      <c r="BW83" s="167">
        <v>0</v>
      </c>
      <c r="BX83" s="167">
        <v>0</v>
      </c>
      <c r="BY83" s="167">
        <v>0</v>
      </c>
      <c r="BZ83" s="167">
        <v>0</v>
      </c>
      <c r="CA83" s="192"/>
      <c r="CB83" s="192"/>
      <c r="CC83" s="192"/>
      <c r="CD83" s="192"/>
      <c r="CE83" s="192"/>
      <c r="CF83" s="192"/>
      <c r="CG83" s="192"/>
      <c r="CH83" s="192"/>
      <c r="CI83" s="192"/>
      <c r="CJ83" s="192"/>
      <c r="CK83" s="192"/>
      <c r="CL83" s="192"/>
      <c r="CM83" s="192"/>
      <c r="CN83" s="192"/>
      <c r="CO83" s="192"/>
      <c r="CP83" s="192"/>
      <c r="CQ83" s="192"/>
      <c r="CR83" s="192"/>
      <c r="CS83" s="192"/>
      <c r="CT83" s="192"/>
      <c r="CU83" s="192"/>
      <c r="CV83" s="167">
        <v>0</v>
      </c>
      <c r="CW83" s="154"/>
      <c r="DL83" s="139"/>
      <c r="ED83" s="156"/>
      <c r="FL83" s="139"/>
      <c r="GC83" s="157"/>
      <c r="GH83" s="161"/>
      <c r="GI83" s="132"/>
      <c r="GM83" s="162"/>
      <c r="GO83" s="163"/>
      <c r="GP83" s="163"/>
    </row>
    <row r="84" spans="1:198" ht="18" hidden="1" customHeight="1" outlineLevel="1">
      <c r="A84" s="144"/>
      <c r="B84" s="670"/>
      <c r="C84" s="251" t="s">
        <v>96</v>
      </c>
      <c r="D84" s="113" t="s">
        <v>158</v>
      </c>
      <c r="E84" s="165"/>
      <c r="F84" s="117"/>
      <c r="H84" s="117"/>
      <c r="I84" s="165"/>
      <c r="J84" s="117"/>
      <c r="M84" s="166" t="s">
        <v>173</v>
      </c>
      <c r="N84" s="167">
        <v>0</v>
      </c>
      <c r="O84" s="167">
        <v>0</v>
      </c>
      <c r="P84" s="167">
        <v>0</v>
      </c>
      <c r="Q84" s="170">
        <v>0</v>
      </c>
      <c r="R84" s="167">
        <v>0</v>
      </c>
      <c r="S84" s="113"/>
      <c r="T84" s="113"/>
      <c r="U84" s="113"/>
      <c r="V84" s="113"/>
      <c r="W84" s="113"/>
      <c r="X84" s="113"/>
      <c r="Y84" s="113"/>
      <c r="AN84" s="168">
        <v>0</v>
      </c>
      <c r="AO84" s="150"/>
      <c r="AP84" s="165">
        <v>0</v>
      </c>
      <c r="AQ84" s="165">
        <v>0</v>
      </c>
      <c r="AR84" s="167">
        <v>0</v>
      </c>
      <c r="AS84" s="167">
        <v>0</v>
      </c>
      <c r="AT84" s="167">
        <v>0</v>
      </c>
      <c r="AU84" s="167">
        <v>0</v>
      </c>
      <c r="AV84" s="167">
        <v>0</v>
      </c>
      <c r="AW84" s="192"/>
      <c r="AX84" s="192"/>
      <c r="AY84" s="192"/>
      <c r="AZ84" s="192"/>
      <c r="BA84" s="192"/>
      <c r="BB84" s="192"/>
      <c r="BC84" s="192"/>
      <c r="BD84" s="192"/>
      <c r="BE84" s="192"/>
      <c r="BF84" s="192"/>
      <c r="BG84" s="192"/>
      <c r="BH84" s="192"/>
      <c r="BI84" s="192"/>
      <c r="BJ84" s="192"/>
      <c r="BK84" s="192"/>
      <c r="BL84" s="192"/>
      <c r="BM84" s="192"/>
      <c r="BN84" s="192"/>
      <c r="BO84" s="192"/>
      <c r="BP84" s="192"/>
      <c r="BQ84" s="192"/>
      <c r="BR84" s="167">
        <v>0</v>
      </c>
      <c r="BS84" s="152"/>
      <c r="BT84" s="165">
        <v>0</v>
      </c>
      <c r="BU84" s="165">
        <v>0</v>
      </c>
      <c r="BV84" s="167">
        <v>0</v>
      </c>
      <c r="BW84" s="167">
        <v>0</v>
      </c>
      <c r="BX84" s="167">
        <v>0</v>
      </c>
      <c r="BY84" s="167">
        <v>0</v>
      </c>
      <c r="BZ84" s="167">
        <v>0</v>
      </c>
      <c r="CA84" s="192"/>
      <c r="CB84" s="192"/>
      <c r="CC84" s="192"/>
      <c r="CD84" s="192"/>
      <c r="CE84" s="192"/>
      <c r="CF84" s="192"/>
      <c r="CG84" s="192"/>
      <c r="CH84" s="192"/>
      <c r="CI84" s="192"/>
      <c r="CJ84" s="192"/>
      <c r="CK84" s="192"/>
      <c r="CL84" s="192"/>
      <c r="CM84" s="192"/>
      <c r="CN84" s="192"/>
      <c r="CO84" s="192"/>
      <c r="CP84" s="192"/>
      <c r="CQ84" s="192"/>
      <c r="CR84" s="192"/>
      <c r="CS84" s="192"/>
      <c r="CT84" s="192"/>
      <c r="CU84" s="192"/>
      <c r="CV84" s="167">
        <v>0</v>
      </c>
      <c r="CW84" s="154"/>
      <c r="DL84" s="139"/>
      <c r="ED84" s="156"/>
      <c r="FL84" s="139"/>
      <c r="GC84" s="157"/>
      <c r="GH84" s="161"/>
      <c r="GI84" s="132"/>
      <c r="GM84" s="162"/>
      <c r="GO84" s="163"/>
      <c r="GP84" s="163"/>
    </row>
    <row r="85" spans="1:198" ht="18" hidden="1" customHeight="1" outlineLevel="1" thickBot="1">
      <c r="A85" s="144"/>
      <c r="B85" s="670"/>
      <c r="C85" s="164" t="s">
        <v>95</v>
      </c>
      <c r="D85" s="113" t="s">
        <v>158</v>
      </c>
      <c r="E85" s="165"/>
      <c r="F85" s="117"/>
      <c r="H85" s="117"/>
      <c r="I85" s="165">
        <v>1.0154469434456077</v>
      </c>
      <c r="J85" s="117"/>
      <c r="M85" s="252" t="s">
        <v>173</v>
      </c>
      <c r="N85" s="167">
        <v>126</v>
      </c>
      <c r="O85" s="167">
        <v>0</v>
      </c>
      <c r="P85" s="167">
        <v>0</v>
      </c>
      <c r="Q85" s="170">
        <v>0</v>
      </c>
      <c r="R85" s="167">
        <v>126</v>
      </c>
      <c r="S85" s="113"/>
      <c r="T85" s="113"/>
      <c r="U85" s="113"/>
      <c r="V85" s="113"/>
      <c r="W85" s="113"/>
      <c r="X85" s="113"/>
      <c r="Y85" s="113"/>
      <c r="AN85" s="214">
        <v>126</v>
      </c>
      <c r="AO85" s="150"/>
      <c r="AP85" s="165">
        <v>0</v>
      </c>
      <c r="AQ85" s="165">
        <v>2.1192613980999045E-3</v>
      </c>
      <c r="AR85" s="167">
        <v>180097.18485940236</v>
      </c>
      <c r="AS85" s="167">
        <v>0</v>
      </c>
      <c r="AT85" s="167">
        <v>0</v>
      </c>
      <c r="AU85" s="167">
        <v>0</v>
      </c>
      <c r="AV85" s="167">
        <v>180097.18485940236</v>
      </c>
      <c r="AW85" s="192"/>
      <c r="AX85" s="192"/>
      <c r="AY85" s="192"/>
      <c r="AZ85" s="192"/>
      <c r="BA85" s="192"/>
      <c r="BB85" s="192"/>
      <c r="BC85" s="192"/>
      <c r="BD85" s="192"/>
      <c r="BE85" s="192"/>
      <c r="BF85" s="192"/>
      <c r="BG85" s="192"/>
      <c r="BH85" s="192"/>
      <c r="BI85" s="192"/>
      <c r="BJ85" s="192"/>
      <c r="BK85" s="192"/>
      <c r="BL85" s="192"/>
      <c r="BM85" s="192"/>
      <c r="BN85" s="192"/>
      <c r="BO85" s="192"/>
      <c r="BP85" s="192"/>
      <c r="BQ85" s="192"/>
      <c r="BR85" s="167">
        <v>180097.18485940236</v>
      </c>
      <c r="BS85" s="152"/>
      <c r="BT85" s="165">
        <v>0</v>
      </c>
      <c r="BU85" s="165">
        <v>1.941948832198124E-3</v>
      </c>
      <c r="BV85" s="167">
        <v>156419.75180244446</v>
      </c>
      <c r="BW85" s="167">
        <v>0</v>
      </c>
      <c r="BX85" s="167">
        <v>0</v>
      </c>
      <c r="BY85" s="167">
        <v>0</v>
      </c>
      <c r="BZ85" s="167">
        <v>156419.75180244446</v>
      </c>
      <c r="CA85" s="192"/>
      <c r="CB85" s="192"/>
      <c r="CC85" s="192"/>
      <c r="CD85" s="192"/>
      <c r="CE85" s="192"/>
      <c r="CF85" s="192"/>
      <c r="CG85" s="192"/>
      <c r="CH85" s="192"/>
      <c r="CI85" s="192"/>
      <c r="CJ85" s="192"/>
      <c r="CK85" s="192"/>
      <c r="CL85" s="192"/>
      <c r="CM85" s="192"/>
      <c r="CN85" s="192"/>
      <c r="CO85" s="192"/>
      <c r="CP85" s="192"/>
      <c r="CQ85" s="192"/>
      <c r="CR85" s="192"/>
      <c r="CS85" s="192"/>
      <c r="CT85" s="192"/>
      <c r="CU85" s="192"/>
      <c r="CV85" s="167">
        <v>156419.75180244446</v>
      </c>
      <c r="CW85" s="154"/>
      <c r="DL85" s="139"/>
      <c r="ED85" s="156"/>
      <c r="FL85" s="139"/>
      <c r="GC85" s="157"/>
      <c r="GH85" s="161"/>
      <c r="GI85" s="132"/>
      <c r="GM85" s="162"/>
      <c r="GO85" s="163"/>
      <c r="GP85" s="163"/>
    </row>
    <row r="86" spans="1:198" ht="18" hidden="1" customHeight="1" outlineLevel="1" thickBot="1">
      <c r="A86" s="144"/>
      <c r="B86" s="671"/>
      <c r="C86" s="246" t="s">
        <v>177</v>
      </c>
      <c r="D86" s="113" t="s">
        <v>158</v>
      </c>
      <c r="E86" s="253"/>
      <c r="F86" s="117"/>
      <c r="H86" s="117"/>
      <c r="I86" s="178">
        <v>1.0605920663686939</v>
      </c>
      <c r="J86" s="117"/>
      <c r="M86" s="113"/>
      <c r="N86" s="179"/>
      <c r="O86" s="179"/>
      <c r="P86" s="179"/>
      <c r="Q86" s="179"/>
      <c r="R86" s="179">
        <v>0</v>
      </c>
      <c r="S86" s="113"/>
      <c r="T86" s="113"/>
      <c r="U86" s="113"/>
      <c r="V86" s="113"/>
      <c r="W86" s="113"/>
      <c r="X86" s="113"/>
      <c r="Y86" s="113"/>
      <c r="AN86" s="179"/>
      <c r="AO86" s="150"/>
      <c r="AP86" s="181">
        <v>0</v>
      </c>
      <c r="AQ86" s="181">
        <v>4.4462626452452296E-2</v>
      </c>
      <c r="AR86" s="182">
        <v>3592744.7697676169</v>
      </c>
      <c r="AS86" s="182">
        <v>185738.55594262015</v>
      </c>
      <c r="AT86" s="182">
        <v>0</v>
      </c>
      <c r="AU86" s="182">
        <v>0</v>
      </c>
      <c r="AV86" s="182">
        <v>3778483.325710237</v>
      </c>
      <c r="AW86" s="192"/>
      <c r="AX86" s="192"/>
      <c r="AY86" s="192"/>
      <c r="AZ86" s="192"/>
      <c r="BA86" s="192"/>
      <c r="BB86" s="192"/>
      <c r="BC86" s="192"/>
      <c r="BD86" s="192"/>
      <c r="BE86" s="192"/>
      <c r="BF86" s="192"/>
      <c r="BG86" s="192"/>
      <c r="BH86" s="192"/>
      <c r="BI86" s="192"/>
      <c r="BJ86" s="192"/>
      <c r="BK86" s="192"/>
      <c r="BL86" s="192"/>
      <c r="BM86" s="192"/>
      <c r="BN86" s="192"/>
      <c r="BO86" s="192"/>
      <c r="BP86" s="192"/>
      <c r="BQ86" s="192"/>
      <c r="BR86" s="182">
        <v>3778483.325710237</v>
      </c>
      <c r="BS86" s="152"/>
      <c r="BT86" s="184">
        <v>0</v>
      </c>
      <c r="BU86" s="184">
        <v>4.5836398105244015E-2</v>
      </c>
      <c r="BV86" s="185">
        <v>3508289.7599857077</v>
      </c>
      <c r="BW86" s="185">
        <v>183732.3449555343</v>
      </c>
      <c r="BX86" s="185">
        <v>0</v>
      </c>
      <c r="BY86" s="185">
        <v>0</v>
      </c>
      <c r="BZ86" s="185">
        <v>3692022.1049412419</v>
      </c>
      <c r="CA86" s="192"/>
      <c r="CB86" s="192"/>
      <c r="CC86" s="192"/>
      <c r="CD86" s="192"/>
      <c r="CE86" s="192"/>
      <c r="CF86" s="192"/>
      <c r="CG86" s="192"/>
      <c r="CH86" s="192"/>
      <c r="CI86" s="192"/>
      <c r="CJ86" s="192"/>
      <c r="CK86" s="192"/>
      <c r="CL86" s="192"/>
      <c r="CM86" s="192"/>
      <c r="CN86" s="192"/>
      <c r="CO86" s="192"/>
      <c r="CP86" s="192"/>
      <c r="CQ86" s="192"/>
      <c r="CR86" s="192"/>
      <c r="CS86" s="192"/>
      <c r="CT86" s="192"/>
      <c r="CU86" s="192"/>
      <c r="CV86" s="185">
        <v>3692022.1049412419</v>
      </c>
      <c r="CW86" s="154"/>
      <c r="DL86" s="139"/>
      <c r="ED86" s="156"/>
      <c r="FL86" s="139"/>
      <c r="GC86" s="157"/>
      <c r="GH86" s="161"/>
      <c r="GI86" s="132"/>
      <c r="GM86" s="162"/>
      <c r="GO86" s="163"/>
      <c r="GP86" s="163"/>
    </row>
    <row r="87" spans="1:198" ht="4.5" hidden="1" customHeight="1" outlineLevel="1" thickBot="1">
      <c r="A87" s="144"/>
      <c r="D87" s="113" t="s">
        <v>158</v>
      </c>
      <c r="F87" s="117"/>
      <c r="H87" s="117"/>
      <c r="J87" s="117"/>
      <c r="M87" s="191"/>
      <c r="N87" s="126"/>
      <c r="O87" s="126"/>
      <c r="P87" s="126"/>
      <c r="Q87" s="126"/>
      <c r="R87" s="126"/>
      <c r="S87" s="113"/>
      <c r="T87" s="113"/>
      <c r="U87" s="113"/>
      <c r="V87" s="113"/>
      <c r="W87" s="113"/>
      <c r="X87" s="113"/>
      <c r="Y87" s="113"/>
      <c r="AN87" s="218"/>
      <c r="AO87" s="150"/>
      <c r="AP87" s="193"/>
      <c r="AQ87" s="193"/>
      <c r="AR87" s="126"/>
      <c r="AS87" s="126"/>
      <c r="AT87" s="126"/>
      <c r="AU87" s="126"/>
      <c r="AV87" s="126"/>
      <c r="AW87" s="192"/>
      <c r="AX87" s="192"/>
      <c r="AY87" s="192"/>
      <c r="AZ87" s="192"/>
      <c r="BA87" s="192"/>
      <c r="BB87" s="192"/>
      <c r="BC87" s="192"/>
      <c r="BD87" s="192"/>
      <c r="BE87" s="192"/>
      <c r="BF87" s="192"/>
      <c r="BG87" s="192"/>
      <c r="BH87" s="192"/>
      <c r="BI87" s="192"/>
      <c r="BJ87" s="192"/>
      <c r="BK87" s="192"/>
      <c r="BL87" s="192"/>
      <c r="BM87" s="192"/>
      <c r="BN87" s="192"/>
      <c r="BO87" s="192"/>
      <c r="BP87" s="192"/>
      <c r="BQ87" s="192"/>
      <c r="BR87" s="126"/>
      <c r="BS87" s="152"/>
      <c r="BT87" s="193"/>
      <c r="BU87" s="193"/>
      <c r="BV87" s="126"/>
      <c r="BW87" s="126"/>
      <c r="BX87" s="126"/>
      <c r="BY87" s="126"/>
      <c r="BZ87" s="126"/>
      <c r="CA87" s="192"/>
      <c r="CB87" s="192"/>
      <c r="CC87" s="192"/>
      <c r="CD87" s="192"/>
      <c r="CE87" s="192"/>
      <c r="CF87" s="192"/>
      <c r="CG87" s="192"/>
      <c r="CH87" s="192"/>
      <c r="CI87" s="192"/>
      <c r="CJ87" s="192"/>
      <c r="CK87" s="192"/>
      <c r="CL87" s="192"/>
      <c r="CM87" s="192"/>
      <c r="CN87" s="192"/>
      <c r="CO87" s="192"/>
      <c r="CP87" s="192"/>
      <c r="CQ87" s="192"/>
      <c r="CR87" s="192"/>
      <c r="CS87" s="192"/>
      <c r="CT87" s="192"/>
      <c r="CU87" s="192"/>
      <c r="CV87" s="126"/>
      <c r="CW87" s="154"/>
      <c r="DL87" s="139"/>
      <c r="ED87" s="156"/>
      <c r="FL87" s="139"/>
      <c r="GC87" s="157"/>
      <c r="GH87" s="161"/>
      <c r="GI87" s="132"/>
      <c r="GM87" s="162"/>
      <c r="GO87" s="163"/>
      <c r="GP87" s="163"/>
    </row>
    <row r="88" spans="1:198" ht="18" hidden="1" customHeight="1" outlineLevel="1">
      <c r="A88" s="144"/>
      <c r="B88" s="672" t="s">
        <v>217</v>
      </c>
      <c r="C88" s="145" t="s">
        <v>87</v>
      </c>
      <c r="D88" s="113" t="s">
        <v>158</v>
      </c>
      <c r="E88" s="165"/>
      <c r="F88" s="117"/>
      <c r="H88" s="117"/>
      <c r="I88" s="146"/>
      <c r="J88" s="117"/>
      <c r="M88" s="220" t="s">
        <v>179</v>
      </c>
      <c r="N88" s="149">
        <v>0</v>
      </c>
      <c r="O88" s="149">
        <v>0</v>
      </c>
      <c r="P88" s="149">
        <v>0</v>
      </c>
      <c r="Q88" s="254">
        <v>0</v>
      </c>
      <c r="R88" s="149">
        <v>0</v>
      </c>
      <c r="S88" s="113"/>
      <c r="T88" s="113"/>
      <c r="U88" s="113"/>
      <c r="V88" s="113"/>
      <c r="W88" s="113"/>
      <c r="X88" s="113"/>
      <c r="Y88" s="113"/>
      <c r="AN88" s="149">
        <v>0</v>
      </c>
      <c r="AO88" s="150"/>
      <c r="AP88" s="146">
        <v>0</v>
      </c>
      <c r="AQ88" s="146">
        <v>3.6635741116705714E-3</v>
      </c>
      <c r="AR88" s="149">
        <v>0</v>
      </c>
      <c r="AS88" s="149">
        <v>311334.59262138268</v>
      </c>
      <c r="AT88" s="149">
        <v>0</v>
      </c>
      <c r="AU88" s="149">
        <v>0</v>
      </c>
      <c r="AV88" s="149">
        <v>311334.59262138268</v>
      </c>
      <c r="AW88" s="192"/>
      <c r="AX88" s="192"/>
      <c r="AY88" s="192"/>
      <c r="AZ88" s="192"/>
      <c r="BA88" s="192"/>
      <c r="BB88" s="192"/>
      <c r="BC88" s="192"/>
      <c r="BD88" s="192"/>
      <c r="BE88" s="192"/>
      <c r="BF88" s="192"/>
      <c r="BG88" s="192"/>
      <c r="BH88" s="192"/>
      <c r="BI88" s="192"/>
      <c r="BJ88" s="192"/>
      <c r="BK88" s="192"/>
      <c r="BL88" s="192"/>
      <c r="BM88" s="192"/>
      <c r="BN88" s="192"/>
      <c r="BO88" s="192"/>
      <c r="BP88" s="192"/>
      <c r="BQ88" s="192"/>
      <c r="BR88" s="149">
        <v>311334.59262138268</v>
      </c>
      <c r="BS88" s="152"/>
      <c r="BT88" s="146">
        <v>0</v>
      </c>
      <c r="BU88" s="146">
        <v>3.8652142174958009E-3</v>
      </c>
      <c r="BV88" s="149">
        <v>0</v>
      </c>
      <c r="BW88" s="149">
        <v>311334.59262138268</v>
      </c>
      <c r="BX88" s="149">
        <v>0</v>
      </c>
      <c r="BY88" s="149">
        <v>0</v>
      </c>
      <c r="BZ88" s="149">
        <v>311334.59262138268</v>
      </c>
      <c r="CA88" s="192"/>
      <c r="CB88" s="192"/>
      <c r="CC88" s="192"/>
      <c r="CD88" s="192"/>
      <c r="CE88" s="192"/>
      <c r="CF88" s="192"/>
      <c r="CG88" s="192"/>
      <c r="CH88" s="192"/>
      <c r="CI88" s="192"/>
      <c r="CJ88" s="192"/>
      <c r="CK88" s="192"/>
      <c r="CL88" s="192"/>
      <c r="CM88" s="192"/>
      <c r="CN88" s="192"/>
      <c r="CO88" s="192"/>
      <c r="CP88" s="192"/>
      <c r="CQ88" s="192"/>
      <c r="CR88" s="192"/>
      <c r="CS88" s="192"/>
      <c r="CT88" s="192"/>
      <c r="CU88" s="192"/>
      <c r="CV88" s="149">
        <v>311334.59262138268</v>
      </c>
      <c r="CW88" s="154"/>
      <c r="DL88" s="139"/>
      <c r="ED88" s="156"/>
      <c r="FL88" s="139"/>
      <c r="GC88" s="157"/>
      <c r="GH88" s="161"/>
      <c r="GI88" s="132"/>
      <c r="GM88" s="162"/>
      <c r="GO88" s="163"/>
      <c r="GP88" s="163"/>
    </row>
    <row r="89" spans="1:198" ht="18" hidden="1" customHeight="1" outlineLevel="1">
      <c r="A89" s="144"/>
      <c r="B89" s="673"/>
      <c r="C89" s="255" t="s">
        <v>88</v>
      </c>
      <c r="D89" s="113" t="s">
        <v>158</v>
      </c>
      <c r="E89" s="165"/>
      <c r="F89" s="117"/>
      <c r="H89" s="117"/>
      <c r="I89" s="165">
        <v>1.0339759991003725</v>
      </c>
      <c r="J89" s="117"/>
      <c r="M89" s="256" t="s">
        <v>174</v>
      </c>
      <c r="N89" s="167">
        <v>210</v>
      </c>
      <c r="O89" s="167">
        <v>0</v>
      </c>
      <c r="P89" s="167">
        <v>9</v>
      </c>
      <c r="Q89" s="170">
        <v>0</v>
      </c>
      <c r="R89" s="167">
        <v>219</v>
      </c>
      <c r="S89" s="113"/>
      <c r="T89" s="113"/>
      <c r="U89" s="113"/>
      <c r="V89" s="113"/>
      <c r="W89" s="113"/>
      <c r="X89" s="113"/>
      <c r="Y89" s="113"/>
      <c r="AN89" s="168">
        <v>219</v>
      </c>
      <c r="AO89" s="150"/>
      <c r="AP89" s="165">
        <v>0</v>
      </c>
      <c r="AQ89" s="165">
        <v>0.10987597903639146</v>
      </c>
      <c r="AR89" s="167">
        <v>9140210.4270750973</v>
      </c>
      <c r="AS89" s="167">
        <v>225610.87613872983</v>
      </c>
      <c r="AT89" s="167">
        <v>-28438.70101726694</v>
      </c>
      <c r="AU89" s="167">
        <v>0</v>
      </c>
      <c r="AV89" s="167">
        <v>9337382.6021965612</v>
      </c>
      <c r="AW89" s="192"/>
      <c r="AX89" s="192"/>
      <c r="AY89" s="192"/>
      <c r="AZ89" s="192"/>
      <c r="BA89" s="192"/>
      <c r="BB89" s="192"/>
      <c r="BC89" s="192"/>
      <c r="BD89" s="192"/>
      <c r="BE89" s="192"/>
      <c r="BF89" s="192"/>
      <c r="BG89" s="192"/>
      <c r="BH89" s="192"/>
      <c r="BI89" s="192"/>
      <c r="BJ89" s="192"/>
      <c r="BK89" s="192"/>
      <c r="BL89" s="192"/>
      <c r="BM89" s="192"/>
      <c r="BN89" s="192"/>
      <c r="BO89" s="192"/>
      <c r="BP89" s="192"/>
      <c r="BQ89" s="192"/>
      <c r="BR89" s="167">
        <v>9337382.6021965612</v>
      </c>
      <c r="BS89" s="152"/>
      <c r="BT89" s="165">
        <v>0</v>
      </c>
      <c r="BU89" s="165">
        <v>0.11396938260360309</v>
      </c>
      <c r="BV89" s="167">
        <v>8880615.2882666755</v>
      </c>
      <c r="BW89" s="167">
        <v>225610.87613872983</v>
      </c>
      <c r="BX89" s="167">
        <v>73759.551157801237</v>
      </c>
      <c r="BY89" s="167">
        <v>0</v>
      </c>
      <c r="BZ89" s="167">
        <v>9179985.715563206</v>
      </c>
      <c r="CA89" s="192"/>
      <c r="CB89" s="192"/>
      <c r="CC89" s="192"/>
      <c r="CD89" s="192"/>
      <c r="CE89" s="192"/>
      <c r="CF89" s="192"/>
      <c r="CG89" s="192"/>
      <c r="CH89" s="192"/>
      <c r="CI89" s="192"/>
      <c r="CJ89" s="192"/>
      <c r="CK89" s="192"/>
      <c r="CL89" s="192"/>
      <c r="CM89" s="192"/>
      <c r="CN89" s="192"/>
      <c r="CO89" s="192"/>
      <c r="CP89" s="192"/>
      <c r="CQ89" s="192"/>
      <c r="CR89" s="192"/>
      <c r="CS89" s="192"/>
      <c r="CT89" s="192"/>
      <c r="CU89" s="192"/>
      <c r="CV89" s="167">
        <v>9179985.715563206</v>
      </c>
      <c r="CW89" s="154"/>
      <c r="DL89" s="139"/>
      <c r="ED89" s="156"/>
      <c r="FL89" s="139"/>
      <c r="GC89" s="157"/>
      <c r="GH89" s="161"/>
      <c r="GI89" s="132"/>
      <c r="GM89" s="162"/>
      <c r="GO89" s="163"/>
      <c r="GP89" s="163"/>
    </row>
    <row r="90" spans="1:198" ht="18" hidden="1" customHeight="1" outlineLevel="1">
      <c r="A90" s="144"/>
      <c r="B90" s="673"/>
      <c r="C90" s="255" t="s">
        <v>89</v>
      </c>
      <c r="D90" s="113" t="s">
        <v>158</v>
      </c>
      <c r="E90" s="165"/>
      <c r="F90" s="117"/>
      <c r="H90" s="117"/>
      <c r="I90" s="165">
        <v>1.1062348324147748</v>
      </c>
      <c r="J90" s="117"/>
      <c r="M90" s="256" t="s">
        <v>174</v>
      </c>
      <c r="N90" s="167">
        <v>99</v>
      </c>
      <c r="O90" s="167">
        <v>0</v>
      </c>
      <c r="P90" s="167">
        <v>0</v>
      </c>
      <c r="Q90" s="170">
        <v>0</v>
      </c>
      <c r="R90" s="167">
        <v>99</v>
      </c>
      <c r="S90" s="113"/>
      <c r="T90" s="113"/>
      <c r="U90" s="113"/>
      <c r="V90" s="113"/>
      <c r="W90" s="113"/>
      <c r="X90" s="113"/>
      <c r="Y90" s="113"/>
      <c r="AN90" s="168">
        <v>99</v>
      </c>
      <c r="AO90" s="150"/>
      <c r="AP90" s="165">
        <v>0</v>
      </c>
      <c r="AQ90" s="165">
        <v>1.9623286439056039E-3</v>
      </c>
      <c r="AR90" s="167">
        <v>210325.96617575974</v>
      </c>
      <c r="AS90" s="167">
        <v>0</v>
      </c>
      <c r="AT90" s="167">
        <v>-43565.100879374186</v>
      </c>
      <c r="AU90" s="167">
        <v>0</v>
      </c>
      <c r="AV90" s="167">
        <v>166760.86529638554</v>
      </c>
      <c r="AW90" s="192"/>
      <c r="AX90" s="192"/>
      <c r="AY90" s="192"/>
      <c r="AZ90" s="192"/>
      <c r="BA90" s="192"/>
      <c r="BB90" s="192"/>
      <c r="BC90" s="192"/>
      <c r="BD90" s="192"/>
      <c r="BE90" s="192"/>
      <c r="BF90" s="192"/>
      <c r="BG90" s="192"/>
      <c r="BH90" s="192"/>
      <c r="BI90" s="192"/>
      <c r="BJ90" s="192"/>
      <c r="BK90" s="192"/>
      <c r="BL90" s="192"/>
      <c r="BM90" s="192"/>
      <c r="BN90" s="192"/>
      <c r="BO90" s="192"/>
      <c r="BP90" s="192"/>
      <c r="BQ90" s="192"/>
      <c r="BR90" s="167">
        <v>166760.86529638554</v>
      </c>
      <c r="BS90" s="152"/>
      <c r="BT90" s="165">
        <v>0</v>
      </c>
      <c r="BU90" s="165">
        <v>2.0953697649570831E-3</v>
      </c>
      <c r="BV90" s="167">
        <v>161405.32241124421</v>
      </c>
      <c r="BW90" s="167">
        <v>0</v>
      </c>
      <c r="BX90" s="167">
        <v>7372.1516058953011</v>
      </c>
      <c r="BY90" s="167">
        <v>0</v>
      </c>
      <c r="BZ90" s="167">
        <v>168777.47401713952</v>
      </c>
      <c r="CA90" s="192"/>
      <c r="CB90" s="192"/>
      <c r="CC90" s="192"/>
      <c r="CD90" s="192"/>
      <c r="CE90" s="192"/>
      <c r="CF90" s="192"/>
      <c r="CG90" s="192"/>
      <c r="CH90" s="192"/>
      <c r="CI90" s="192"/>
      <c r="CJ90" s="192"/>
      <c r="CK90" s="192"/>
      <c r="CL90" s="192"/>
      <c r="CM90" s="192"/>
      <c r="CN90" s="192"/>
      <c r="CO90" s="192"/>
      <c r="CP90" s="192"/>
      <c r="CQ90" s="192"/>
      <c r="CR90" s="192"/>
      <c r="CS90" s="192"/>
      <c r="CT90" s="192"/>
      <c r="CU90" s="192"/>
      <c r="CV90" s="167">
        <v>168777.47401713952</v>
      </c>
      <c r="CW90" s="154"/>
      <c r="DL90" s="139"/>
      <c r="ED90" s="156"/>
      <c r="FL90" s="139"/>
      <c r="GC90" s="157"/>
      <c r="GH90" s="161"/>
      <c r="GI90" s="132"/>
      <c r="GM90" s="162"/>
      <c r="GO90" s="163"/>
      <c r="GP90" s="163"/>
    </row>
    <row r="91" spans="1:198" ht="18" hidden="1" customHeight="1" outlineLevel="1">
      <c r="A91" s="144"/>
      <c r="B91" s="673"/>
      <c r="C91" s="255" t="s">
        <v>90</v>
      </c>
      <c r="D91" s="113" t="s">
        <v>158</v>
      </c>
      <c r="E91" s="165"/>
      <c r="F91" s="117"/>
      <c r="H91" s="117"/>
      <c r="I91" s="165"/>
      <c r="J91" s="117"/>
      <c r="M91" s="166" t="s">
        <v>218</v>
      </c>
      <c r="N91" s="167">
        <v>0</v>
      </c>
      <c r="O91" s="167">
        <v>0</v>
      </c>
      <c r="P91" s="167">
        <v>0</v>
      </c>
      <c r="Q91" s="170">
        <v>0</v>
      </c>
      <c r="R91" s="167">
        <v>0</v>
      </c>
      <c r="S91" s="113"/>
      <c r="T91" s="113"/>
      <c r="U91" s="113"/>
      <c r="V91" s="113"/>
      <c r="W91" s="113"/>
      <c r="X91" s="113"/>
      <c r="Y91" s="113"/>
      <c r="AN91" s="168">
        <v>0</v>
      </c>
      <c r="AO91" s="150"/>
      <c r="AP91" s="165">
        <v>0</v>
      </c>
      <c r="AQ91" s="165">
        <v>2.6607217700535504E-4</v>
      </c>
      <c r="AR91" s="167">
        <v>0</v>
      </c>
      <c r="AS91" s="167">
        <v>22611.108799999998</v>
      </c>
      <c r="AT91" s="167">
        <v>0</v>
      </c>
      <c r="AU91" s="167">
        <v>0</v>
      </c>
      <c r="AV91" s="167">
        <v>22611.108799999998</v>
      </c>
      <c r="AW91" s="192"/>
      <c r="AX91" s="192"/>
      <c r="AY91" s="192"/>
      <c r="AZ91" s="192"/>
      <c r="BA91" s="192"/>
      <c r="BB91" s="192"/>
      <c r="BC91" s="192"/>
      <c r="BD91" s="192"/>
      <c r="BE91" s="192"/>
      <c r="BF91" s="192"/>
      <c r="BG91" s="192"/>
      <c r="BH91" s="192"/>
      <c r="BI91" s="192"/>
      <c r="BJ91" s="192"/>
      <c r="BK91" s="192"/>
      <c r="BL91" s="192"/>
      <c r="BM91" s="192"/>
      <c r="BN91" s="192"/>
      <c r="BO91" s="192"/>
      <c r="BP91" s="192"/>
      <c r="BQ91" s="192"/>
      <c r="BR91" s="167">
        <v>22611.108799999998</v>
      </c>
      <c r="BS91" s="152"/>
      <c r="BT91" s="165">
        <v>0</v>
      </c>
      <c r="BU91" s="165">
        <v>2.8071657078398792E-4</v>
      </c>
      <c r="BV91" s="167">
        <v>0</v>
      </c>
      <c r="BW91" s="167">
        <v>22611.108799999998</v>
      </c>
      <c r="BX91" s="167">
        <v>0</v>
      </c>
      <c r="BY91" s="167">
        <v>0</v>
      </c>
      <c r="BZ91" s="167">
        <v>22611.108799999998</v>
      </c>
      <c r="CA91" s="192"/>
      <c r="CB91" s="192"/>
      <c r="CC91" s="192"/>
      <c r="CD91" s="192"/>
      <c r="CE91" s="192"/>
      <c r="CF91" s="192"/>
      <c r="CG91" s="192"/>
      <c r="CH91" s="192"/>
      <c r="CI91" s="192"/>
      <c r="CJ91" s="192"/>
      <c r="CK91" s="192"/>
      <c r="CL91" s="192"/>
      <c r="CM91" s="192"/>
      <c r="CN91" s="192"/>
      <c r="CO91" s="192"/>
      <c r="CP91" s="192"/>
      <c r="CQ91" s="192"/>
      <c r="CR91" s="192"/>
      <c r="CS91" s="192"/>
      <c r="CT91" s="192"/>
      <c r="CU91" s="192"/>
      <c r="CV91" s="167">
        <v>22611.108799999998</v>
      </c>
      <c r="CW91" s="154"/>
      <c r="DL91" s="139"/>
      <c r="ED91" s="156"/>
      <c r="FL91" s="139"/>
      <c r="GC91" s="157"/>
      <c r="GH91" s="161"/>
      <c r="GI91" s="132"/>
      <c r="GM91" s="162"/>
      <c r="GO91" s="163"/>
      <c r="GP91" s="163"/>
    </row>
    <row r="92" spans="1:198" ht="18" hidden="1" customHeight="1" outlineLevel="1">
      <c r="A92" s="144"/>
      <c r="B92" s="673"/>
      <c r="C92" s="255" t="s">
        <v>91</v>
      </c>
      <c r="D92" s="113" t="s">
        <v>158</v>
      </c>
      <c r="E92" s="165"/>
      <c r="F92" s="117"/>
      <c r="H92" s="117"/>
      <c r="I92" s="165"/>
      <c r="J92" s="117"/>
      <c r="M92" s="166" t="s">
        <v>218</v>
      </c>
      <c r="N92" s="167">
        <v>0</v>
      </c>
      <c r="O92" s="167">
        <v>0</v>
      </c>
      <c r="P92" s="167">
        <v>0</v>
      </c>
      <c r="Q92" s="170">
        <v>0</v>
      </c>
      <c r="R92" s="167">
        <v>0</v>
      </c>
      <c r="S92" s="113"/>
      <c r="T92" s="113"/>
      <c r="U92" s="113"/>
      <c r="V92" s="113"/>
      <c r="W92" s="113"/>
      <c r="X92" s="113"/>
      <c r="Y92" s="113"/>
      <c r="AN92" s="168">
        <v>0</v>
      </c>
      <c r="AO92" s="150"/>
      <c r="AP92" s="165">
        <v>0</v>
      </c>
      <c r="AQ92" s="165">
        <v>1.4904223534104871E-4</v>
      </c>
      <c r="AR92" s="167">
        <v>0</v>
      </c>
      <c r="AS92" s="167">
        <v>12665.774516603558</v>
      </c>
      <c r="AT92" s="167">
        <v>0</v>
      </c>
      <c r="AU92" s="167">
        <v>0</v>
      </c>
      <c r="AV92" s="167">
        <v>12665.774516603558</v>
      </c>
      <c r="AW92" s="192"/>
      <c r="AX92" s="192"/>
      <c r="AY92" s="192"/>
      <c r="AZ92" s="192"/>
      <c r="BA92" s="192"/>
      <c r="BB92" s="192"/>
      <c r="BC92" s="192"/>
      <c r="BD92" s="192"/>
      <c r="BE92" s="192"/>
      <c r="BF92" s="192"/>
      <c r="BG92" s="192"/>
      <c r="BH92" s="192"/>
      <c r="BI92" s="192"/>
      <c r="BJ92" s="192"/>
      <c r="BK92" s="192"/>
      <c r="BL92" s="192"/>
      <c r="BM92" s="192"/>
      <c r="BN92" s="192"/>
      <c r="BO92" s="192"/>
      <c r="BP92" s="192"/>
      <c r="BQ92" s="192"/>
      <c r="BR92" s="167">
        <v>12665.774516603558</v>
      </c>
      <c r="BS92" s="152"/>
      <c r="BT92" s="165">
        <v>0</v>
      </c>
      <c r="BU92" s="165">
        <v>1.5724539738733084E-4</v>
      </c>
      <c r="BV92" s="167">
        <v>0</v>
      </c>
      <c r="BW92" s="167">
        <v>12665.774516603558</v>
      </c>
      <c r="BX92" s="167">
        <v>0</v>
      </c>
      <c r="BY92" s="167">
        <v>0</v>
      </c>
      <c r="BZ92" s="167">
        <v>12665.774516603558</v>
      </c>
      <c r="CA92" s="192"/>
      <c r="CB92" s="192"/>
      <c r="CC92" s="192"/>
      <c r="CD92" s="192"/>
      <c r="CE92" s="192"/>
      <c r="CF92" s="192"/>
      <c r="CG92" s="192"/>
      <c r="CH92" s="192"/>
      <c r="CI92" s="192"/>
      <c r="CJ92" s="192"/>
      <c r="CK92" s="192"/>
      <c r="CL92" s="192"/>
      <c r="CM92" s="192"/>
      <c r="CN92" s="192"/>
      <c r="CO92" s="192"/>
      <c r="CP92" s="192"/>
      <c r="CQ92" s="192"/>
      <c r="CR92" s="192"/>
      <c r="CS92" s="192"/>
      <c r="CT92" s="192"/>
      <c r="CU92" s="192"/>
      <c r="CV92" s="167">
        <v>12665.774516603558</v>
      </c>
      <c r="CW92" s="154"/>
      <c r="DL92" s="139"/>
      <c r="ED92" s="156"/>
      <c r="FL92" s="139"/>
      <c r="GC92" s="157"/>
      <c r="GH92" s="161"/>
      <c r="GI92" s="132"/>
      <c r="GM92" s="162"/>
      <c r="GO92" s="163"/>
      <c r="GP92" s="163"/>
    </row>
    <row r="93" spans="1:198" ht="18" hidden="1" customHeight="1" outlineLevel="1">
      <c r="A93" s="144"/>
      <c r="B93" s="673"/>
      <c r="C93" s="255" t="s">
        <v>92</v>
      </c>
      <c r="D93" s="113" t="s">
        <v>158</v>
      </c>
      <c r="E93" s="165"/>
      <c r="F93" s="117"/>
      <c r="H93" s="117"/>
      <c r="I93" s="165"/>
      <c r="J93" s="117"/>
      <c r="M93" s="166" t="s">
        <v>174</v>
      </c>
      <c r="N93" s="167">
        <v>0</v>
      </c>
      <c r="O93" s="167">
        <v>0</v>
      </c>
      <c r="P93" s="167">
        <v>0</v>
      </c>
      <c r="Q93" s="170">
        <v>0</v>
      </c>
      <c r="R93" s="167">
        <v>0</v>
      </c>
      <c r="S93" s="113"/>
      <c r="T93" s="113"/>
      <c r="U93" s="113"/>
      <c r="V93" s="113"/>
      <c r="W93" s="113"/>
      <c r="X93" s="113"/>
      <c r="Y93" s="113"/>
      <c r="AN93" s="168">
        <v>0</v>
      </c>
      <c r="AO93" s="150"/>
      <c r="AP93" s="165">
        <v>0</v>
      </c>
      <c r="AQ93" s="165">
        <v>0</v>
      </c>
      <c r="AR93" s="167">
        <v>0</v>
      </c>
      <c r="AS93" s="167">
        <v>0</v>
      </c>
      <c r="AT93" s="167">
        <v>0</v>
      </c>
      <c r="AU93" s="167">
        <v>0</v>
      </c>
      <c r="AV93" s="167">
        <v>0</v>
      </c>
      <c r="AW93" s="192"/>
      <c r="AX93" s="192"/>
      <c r="AY93" s="192"/>
      <c r="AZ93" s="192"/>
      <c r="BA93" s="192"/>
      <c r="BB93" s="192"/>
      <c r="BC93" s="192"/>
      <c r="BD93" s="192"/>
      <c r="BE93" s="192"/>
      <c r="BF93" s="192"/>
      <c r="BG93" s="192"/>
      <c r="BH93" s="192"/>
      <c r="BI93" s="192"/>
      <c r="BJ93" s="192"/>
      <c r="BK93" s="192"/>
      <c r="BL93" s="192"/>
      <c r="BM93" s="192"/>
      <c r="BN93" s="192"/>
      <c r="BO93" s="192"/>
      <c r="BP93" s="192"/>
      <c r="BQ93" s="192"/>
      <c r="BR93" s="167">
        <v>0</v>
      </c>
      <c r="BS93" s="152"/>
      <c r="BT93" s="165">
        <v>0</v>
      </c>
      <c r="BU93" s="165">
        <v>0</v>
      </c>
      <c r="BV93" s="167">
        <v>0</v>
      </c>
      <c r="BW93" s="167">
        <v>0</v>
      </c>
      <c r="BX93" s="167">
        <v>0</v>
      </c>
      <c r="BY93" s="167">
        <v>0</v>
      </c>
      <c r="BZ93" s="167">
        <v>0</v>
      </c>
      <c r="CA93" s="192"/>
      <c r="CB93" s="192"/>
      <c r="CC93" s="192"/>
      <c r="CD93" s="192"/>
      <c r="CE93" s="192"/>
      <c r="CF93" s="192"/>
      <c r="CG93" s="192"/>
      <c r="CH93" s="192"/>
      <c r="CI93" s="192"/>
      <c r="CJ93" s="192"/>
      <c r="CK93" s="192"/>
      <c r="CL93" s="192"/>
      <c r="CM93" s="192"/>
      <c r="CN93" s="192"/>
      <c r="CO93" s="192"/>
      <c r="CP93" s="192"/>
      <c r="CQ93" s="192"/>
      <c r="CR93" s="192"/>
      <c r="CS93" s="192"/>
      <c r="CT93" s="192"/>
      <c r="CU93" s="192"/>
      <c r="CV93" s="167">
        <v>0</v>
      </c>
      <c r="CW93" s="154"/>
      <c r="DL93" s="139"/>
      <c r="ED93" s="156"/>
      <c r="FL93" s="139"/>
      <c r="GC93" s="157"/>
      <c r="GH93" s="161"/>
      <c r="GI93" s="132"/>
      <c r="GM93" s="162"/>
      <c r="GO93" s="163"/>
      <c r="GP93" s="163"/>
    </row>
    <row r="94" spans="1:198" ht="18" hidden="1" customHeight="1" outlineLevel="1">
      <c r="A94" s="144"/>
      <c r="B94" s="673"/>
      <c r="C94" s="255" t="s">
        <v>94</v>
      </c>
      <c r="D94" s="113" t="s">
        <v>158</v>
      </c>
      <c r="E94" s="165"/>
      <c r="F94" s="117"/>
      <c r="H94" s="117"/>
      <c r="I94" s="165"/>
      <c r="J94" s="117"/>
      <c r="M94" s="166" t="s">
        <v>174</v>
      </c>
      <c r="N94" s="167">
        <v>0</v>
      </c>
      <c r="O94" s="167">
        <v>0</v>
      </c>
      <c r="P94" s="167">
        <v>0</v>
      </c>
      <c r="Q94" s="170">
        <v>0</v>
      </c>
      <c r="R94" s="167">
        <v>0</v>
      </c>
      <c r="S94" s="113"/>
      <c r="T94" s="113"/>
      <c r="U94" s="113"/>
      <c r="V94" s="113"/>
      <c r="W94" s="113"/>
      <c r="X94" s="113"/>
      <c r="Y94" s="113"/>
      <c r="AN94" s="168">
        <v>0</v>
      </c>
      <c r="AO94" s="150"/>
      <c r="AP94" s="165">
        <v>0</v>
      </c>
      <c r="AQ94" s="165">
        <v>0</v>
      </c>
      <c r="AR94" s="167">
        <v>0</v>
      </c>
      <c r="AS94" s="167">
        <v>0</v>
      </c>
      <c r="AT94" s="167">
        <v>0</v>
      </c>
      <c r="AU94" s="167">
        <v>0</v>
      </c>
      <c r="AV94" s="167">
        <v>0</v>
      </c>
      <c r="AW94" s="192"/>
      <c r="AX94" s="192"/>
      <c r="AY94" s="192"/>
      <c r="AZ94" s="192"/>
      <c r="BA94" s="192"/>
      <c r="BB94" s="192"/>
      <c r="BC94" s="192"/>
      <c r="BD94" s="192"/>
      <c r="BE94" s="192"/>
      <c r="BF94" s="192"/>
      <c r="BG94" s="192"/>
      <c r="BH94" s="192"/>
      <c r="BI94" s="192"/>
      <c r="BJ94" s="192"/>
      <c r="BK94" s="192"/>
      <c r="BL94" s="192"/>
      <c r="BM94" s="192"/>
      <c r="BN94" s="192"/>
      <c r="BO94" s="192"/>
      <c r="BP94" s="192"/>
      <c r="BQ94" s="192"/>
      <c r="BR94" s="167">
        <v>0</v>
      </c>
      <c r="BS94" s="152"/>
      <c r="BT94" s="165">
        <v>0</v>
      </c>
      <c r="BU94" s="165">
        <v>0</v>
      </c>
      <c r="BV94" s="167">
        <v>0</v>
      </c>
      <c r="BW94" s="167">
        <v>0</v>
      </c>
      <c r="BX94" s="167">
        <v>0</v>
      </c>
      <c r="BY94" s="167">
        <v>0</v>
      </c>
      <c r="BZ94" s="167">
        <v>0</v>
      </c>
      <c r="CA94" s="192"/>
      <c r="CB94" s="192"/>
      <c r="CC94" s="192"/>
      <c r="CD94" s="192"/>
      <c r="CE94" s="192"/>
      <c r="CF94" s="192"/>
      <c r="CG94" s="192"/>
      <c r="CH94" s="192"/>
      <c r="CI94" s="192"/>
      <c r="CJ94" s="192"/>
      <c r="CK94" s="192"/>
      <c r="CL94" s="192"/>
      <c r="CM94" s="192"/>
      <c r="CN94" s="192"/>
      <c r="CO94" s="192"/>
      <c r="CP94" s="192"/>
      <c r="CQ94" s="192"/>
      <c r="CR94" s="192"/>
      <c r="CS94" s="192"/>
      <c r="CT94" s="192"/>
      <c r="CU94" s="192"/>
      <c r="CV94" s="167">
        <v>0</v>
      </c>
      <c r="CW94" s="154"/>
      <c r="DL94" s="139"/>
      <c r="ED94" s="156"/>
      <c r="FL94" s="139"/>
      <c r="GC94" s="157"/>
      <c r="GH94" s="161"/>
      <c r="GI94" s="132"/>
      <c r="GM94" s="162"/>
      <c r="GO94" s="163"/>
      <c r="GP94" s="163"/>
    </row>
    <row r="95" spans="1:198" ht="18" hidden="1" customHeight="1" outlineLevel="1" thickBot="1">
      <c r="A95" s="144"/>
      <c r="B95" s="673"/>
      <c r="C95" s="255" t="s">
        <v>93</v>
      </c>
      <c r="D95" s="113" t="s">
        <v>158</v>
      </c>
      <c r="E95" s="165"/>
      <c r="F95" s="117"/>
      <c r="H95" s="117"/>
      <c r="I95" s="165">
        <v>1.000003233181034</v>
      </c>
      <c r="J95" s="117"/>
      <c r="M95" s="252" t="s">
        <v>174</v>
      </c>
      <c r="N95" s="167">
        <v>1</v>
      </c>
      <c r="O95" s="167">
        <v>0</v>
      </c>
      <c r="P95" s="167">
        <v>0</v>
      </c>
      <c r="Q95" s="170">
        <v>0</v>
      </c>
      <c r="R95" s="167">
        <v>1</v>
      </c>
      <c r="S95" s="113"/>
      <c r="T95" s="113"/>
      <c r="U95" s="113"/>
      <c r="V95" s="113"/>
      <c r="W95" s="113"/>
      <c r="X95" s="113"/>
      <c r="Y95" s="113"/>
      <c r="AN95" s="168">
        <v>1</v>
      </c>
      <c r="AO95" s="150"/>
      <c r="AP95" s="165">
        <v>0</v>
      </c>
      <c r="AQ95" s="165">
        <v>2.4415387388638182E-4</v>
      </c>
      <c r="AR95" s="167">
        <v>20748.467083333366</v>
      </c>
      <c r="AS95" s="167">
        <v>0</v>
      </c>
      <c r="AT95" s="167">
        <v>0</v>
      </c>
      <c r="AU95" s="167">
        <v>0</v>
      </c>
      <c r="AV95" s="167">
        <v>20748.467083333366</v>
      </c>
      <c r="AW95" s="192"/>
      <c r="AX95" s="192"/>
      <c r="AY95" s="192"/>
      <c r="AZ95" s="192"/>
      <c r="BA95" s="192"/>
      <c r="BB95" s="192"/>
      <c r="BC95" s="192"/>
      <c r="BD95" s="192"/>
      <c r="BE95" s="192"/>
      <c r="BF95" s="192"/>
      <c r="BG95" s="192"/>
      <c r="BH95" s="192"/>
      <c r="BI95" s="192"/>
      <c r="BJ95" s="192"/>
      <c r="BK95" s="192"/>
      <c r="BL95" s="192"/>
      <c r="BM95" s="192"/>
      <c r="BN95" s="192"/>
      <c r="BO95" s="192"/>
      <c r="BP95" s="192"/>
      <c r="BQ95" s="192"/>
      <c r="BR95" s="167">
        <v>20748.467083333366</v>
      </c>
      <c r="BS95" s="152"/>
      <c r="BT95" s="165">
        <v>0</v>
      </c>
      <c r="BU95" s="165">
        <v>2.5759190228909933E-4</v>
      </c>
      <c r="BV95" s="167">
        <v>20748.467083333366</v>
      </c>
      <c r="BW95" s="167">
        <v>0</v>
      </c>
      <c r="BX95" s="167">
        <v>0</v>
      </c>
      <c r="BY95" s="167">
        <v>0</v>
      </c>
      <c r="BZ95" s="167">
        <v>20748.467083333366</v>
      </c>
      <c r="CA95" s="192"/>
      <c r="CB95" s="192"/>
      <c r="CC95" s="192"/>
      <c r="CD95" s="192"/>
      <c r="CE95" s="192"/>
      <c r="CF95" s="192"/>
      <c r="CG95" s="192"/>
      <c r="CH95" s="192"/>
      <c r="CI95" s="192"/>
      <c r="CJ95" s="192"/>
      <c r="CK95" s="192"/>
      <c r="CL95" s="192"/>
      <c r="CM95" s="192"/>
      <c r="CN95" s="192"/>
      <c r="CO95" s="192"/>
      <c r="CP95" s="192"/>
      <c r="CQ95" s="192"/>
      <c r="CR95" s="192"/>
      <c r="CS95" s="192"/>
      <c r="CT95" s="192"/>
      <c r="CU95" s="192"/>
      <c r="CV95" s="167">
        <v>20748.467083333366</v>
      </c>
      <c r="CW95" s="154"/>
      <c r="DL95" s="139"/>
      <c r="ED95" s="156"/>
      <c r="FL95" s="139"/>
      <c r="GC95" s="157"/>
      <c r="GH95" s="161"/>
      <c r="GI95" s="132"/>
      <c r="GM95" s="162"/>
      <c r="GO95" s="163"/>
      <c r="GP95" s="163"/>
    </row>
    <row r="96" spans="1:198" ht="18" hidden="1" customHeight="1" outlineLevel="1" thickBot="1">
      <c r="A96" s="144"/>
      <c r="B96" s="674"/>
      <c r="C96" s="246" t="s">
        <v>182</v>
      </c>
      <c r="D96" s="113" t="s">
        <v>158</v>
      </c>
      <c r="E96" s="253"/>
      <c r="F96" s="117"/>
      <c r="H96" s="117"/>
      <c r="I96" s="178">
        <v>1.0905746498961904</v>
      </c>
      <c r="J96" s="117"/>
      <c r="M96" s="113"/>
      <c r="N96" s="215"/>
      <c r="O96" s="215"/>
      <c r="P96" s="215"/>
      <c r="Q96" s="215"/>
      <c r="R96" s="215">
        <v>0</v>
      </c>
      <c r="S96" s="113"/>
      <c r="T96" s="113"/>
      <c r="U96" s="113"/>
      <c r="V96" s="113"/>
      <c r="W96" s="113"/>
      <c r="X96" s="113"/>
      <c r="Y96" s="113"/>
      <c r="AN96" s="215"/>
      <c r="AO96" s="150"/>
      <c r="AP96" s="181">
        <v>0</v>
      </c>
      <c r="AQ96" s="181">
        <v>0.11616115007820041</v>
      </c>
      <c r="AR96" s="182">
        <v>9371284.8603341896</v>
      </c>
      <c r="AS96" s="182">
        <v>572222.35207671614</v>
      </c>
      <c r="AT96" s="182">
        <v>-72003.801896641118</v>
      </c>
      <c r="AU96" s="182">
        <v>0</v>
      </c>
      <c r="AV96" s="182">
        <v>9871503.4105142653</v>
      </c>
      <c r="AW96" s="192"/>
      <c r="AX96" s="192"/>
      <c r="AY96" s="192"/>
      <c r="AZ96" s="192"/>
      <c r="BA96" s="192"/>
      <c r="BB96" s="192"/>
      <c r="BC96" s="192"/>
      <c r="BD96" s="192"/>
      <c r="BE96" s="192"/>
      <c r="BF96" s="192"/>
      <c r="BG96" s="192"/>
      <c r="BH96" s="192"/>
      <c r="BI96" s="192"/>
      <c r="BJ96" s="192"/>
      <c r="BK96" s="192"/>
      <c r="BL96" s="192"/>
      <c r="BM96" s="192"/>
      <c r="BN96" s="192"/>
      <c r="BO96" s="192"/>
      <c r="BP96" s="192"/>
      <c r="BQ96" s="192"/>
      <c r="BR96" s="182">
        <v>9871503.4105142653</v>
      </c>
      <c r="BS96" s="152"/>
      <c r="BT96" s="184">
        <v>0</v>
      </c>
      <c r="BU96" s="184">
        <v>0.12062552045651642</v>
      </c>
      <c r="BV96" s="185">
        <v>9062769.0777612533</v>
      </c>
      <c r="BW96" s="185">
        <v>572222.35207671614</v>
      </c>
      <c r="BX96" s="185">
        <v>81131.702763696536</v>
      </c>
      <c r="BY96" s="185">
        <v>0</v>
      </c>
      <c r="BZ96" s="185">
        <v>9716123.1326016672</v>
      </c>
      <c r="CA96" s="192"/>
      <c r="CB96" s="192"/>
      <c r="CC96" s="192"/>
      <c r="CD96" s="192"/>
      <c r="CE96" s="192"/>
      <c r="CF96" s="192"/>
      <c r="CG96" s="192"/>
      <c r="CH96" s="192"/>
      <c r="CI96" s="192"/>
      <c r="CJ96" s="192"/>
      <c r="CK96" s="192"/>
      <c r="CL96" s="192"/>
      <c r="CM96" s="192"/>
      <c r="CN96" s="192"/>
      <c r="CO96" s="192"/>
      <c r="CP96" s="192"/>
      <c r="CQ96" s="192"/>
      <c r="CR96" s="192"/>
      <c r="CS96" s="192"/>
      <c r="CT96" s="192"/>
      <c r="CU96" s="192"/>
      <c r="CV96" s="185">
        <v>9716123.1326016672</v>
      </c>
      <c r="CW96" s="154"/>
      <c r="DL96" s="139"/>
      <c r="ED96" s="156"/>
      <c r="FL96" s="139"/>
      <c r="GC96" s="157"/>
      <c r="GH96" s="161"/>
      <c r="GI96" s="132"/>
      <c r="GM96" s="162"/>
      <c r="GO96" s="163"/>
      <c r="GP96" s="163"/>
    </row>
    <row r="97" spans="1:198" ht="4.5" hidden="1" customHeight="1" outlineLevel="1" thickBot="1">
      <c r="A97" s="144"/>
      <c r="D97" s="113" t="s">
        <v>158</v>
      </c>
      <c r="F97" s="117"/>
      <c r="H97" s="117"/>
      <c r="J97" s="117"/>
      <c r="M97" s="191"/>
      <c r="N97" s="126"/>
      <c r="O97" s="126"/>
      <c r="P97" s="126"/>
      <c r="Q97" s="126"/>
      <c r="R97" s="126"/>
      <c r="S97" s="113"/>
      <c r="T97" s="113"/>
      <c r="U97" s="113"/>
      <c r="V97" s="113"/>
      <c r="W97" s="113"/>
      <c r="X97" s="113"/>
      <c r="Y97" s="113"/>
      <c r="AN97" s="218"/>
      <c r="AO97" s="150"/>
      <c r="AP97" s="193"/>
      <c r="AQ97" s="193"/>
      <c r="AR97" s="126"/>
      <c r="AS97" s="126"/>
      <c r="AT97" s="126"/>
      <c r="AU97" s="126"/>
      <c r="AV97" s="126"/>
      <c r="AW97" s="192"/>
      <c r="AX97" s="192"/>
      <c r="AY97" s="192"/>
      <c r="AZ97" s="192"/>
      <c r="BA97" s="192"/>
      <c r="BB97" s="192"/>
      <c r="BC97" s="192"/>
      <c r="BD97" s="192"/>
      <c r="BE97" s="192"/>
      <c r="BF97" s="192"/>
      <c r="BG97" s="192"/>
      <c r="BH97" s="192"/>
      <c r="BI97" s="192"/>
      <c r="BJ97" s="192"/>
      <c r="BK97" s="192"/>
      <c r="BL97" s="192"/>
      <c r="BM97" s="192"/>
      <c r="BN97" s="192"/>
      <c r="BO97" s="192"/>
      <c r="BP97" s="192"/>
      <c r="BQ97" s="192"/>
      <c r="BR97" s="126"/>
      <c r="BS97" s="152"/>
      <c r="BT97" s="193"/>
      <c r="BU97" s="193"/>
      <c r="BV97" s="126"/>
      <c r="BW97" s="126"/>
      <c r="BX97" s="126"/>
      <c r="BY97" s="126"/>
      <c r="BZ97" s="126"/>
      <c r="CA97" s="192"/>
      <c r="CB97" s="192"/>
      <c r="CC97" s="192"/>
      <c r="CD97" s="192"/>
      <c r="CE97" s="192"/>
      <c r="CF97" s="192"/>
      <c r="CG97" s="192"/>
      <c r="CH97" s="192"/>
      <c r="CI97" s="192"/>
      <c r="CJ97" s="192"/>
      <c r="CK97" s="192"/>
      <c r="CL97" s="192"/>
      <c r="CM97" s="192"/>
      <c r="CN97" s="192"/>
      <c r="CO97" s="192"/>
      <c r="CP97" s="192"/>
      <c r="CQ97" s="192"/>
      <c r="CR97" s="192"/>
      <c r="CS97" s="192"/>
      <c r="CT97" s="192"/>
      <c r="CU97" s="192"/>
      <c r="CV97" s="126"/>
      <c r="CW97" s="154"/>
      <c r="DL97" s="139"/>
      <c r="ED97" s="156"/>
      <c r="FL97" s="139"/>
      <c r="GC97" s="157"/>
      <c r="GH97" s="161"/>
      <c r="GI97" s="132"/>
      <c r="GM97" s="162"/>
      <c r="GO97" s="163"/>
      <c r="GP97" s="163"/>
    </row>
    <row r="98" spans="1:198" ht="18" hidden="1" customHeight="1" outlineLevel="1">
      <c r="A98" s="144"/>
      <c r="B98" s="672" t="s">
        <v>219</v>
      </c>
      <c r="C98" s="145" t="s">
        <v>220</v>
      </c>
      <c r="D98" s="113" t="s">
        <v>158</v>
      </c>
      <c r="E98" s="146"/>
      <c r="F98" s="117"/>
      <c r="H98" s="117"/>
      <c r="I98" s="146"/>
      <c r="J98" s="117"/>
      <c r="M98" s="257" t="s">
        <v>174</v>
      </c>
      <c r="N98" s="149">
        <v>0</v>
      </c>
      <c r="O98" s="149">
        <v>0</v>
      </c>
      <c r="P98" s="149">
        <v>0</v>
      </c>
      <c r="Q98" s="254">
        <v>0</v>
      </c>
      <c r="R98" s="149">
        <v>0</v>
      </c>
      <c r="S98" s="113"/>
      <c r="T98" s="113"/>
      <c r="U98" s="113"/>
      <c r="V98" s="113"/>
      <c r="W98" s="113"/>
      <c r="X98" s="113"/>
      <c r="Y98" s="113"/>
      <c r="AN98" s="149">
        <v>0</v>
      </c>
      <c r="AO98" s="150"/>
      <c r="AP98" s="146">
        <v>0</v>
      </c>
      <c r="AQ98" s="146">
        <v>0</v>
      </c>
      <c r="AR98" s="149">
        <v>0</v>
      </c>
      <c r="AS98" s="149">
        <v>0</v>
      </c>
      <c r="AT98" s="149">
        <v>0</v>
      </c>
      <c r="AU98" s="149">
        <v>0</v>
      </c>
      <c r="AV98" s="149">
        <v>0</v>
      </c>
      <c r="AW98" s="192"/>
      <c r="AX98" s="192"/>
      <c r="AY98" s="192"/>
      <c r="AZ98" s="192"/>
      <c r="BA98" s="192"/>
      <c r="BB98" s="192"/>
      <c r="BC98" s="192"/>
      <c r="BD98" s="192"/>
      <c r="BE98" s="192"/>
      <c r="BF98" s="192"/>
      <c r="BG98" s="192"/>
      <c r="BH98" s="192"/>
      <c r="BI98" s="192"/>
      <c r="BJ98" s="192"/>
      <c r="BK98" s="192"/>
      <c r="BL98" s="192"/>
      <c r="BM98" s="192"/>
      <c r="BN98" s="192"/>
      <c r="BO98" s="192"/>
      <c r="BP98" s="192"/>
      <c r="BQ98" s="192"/>
      <c r="BR98" s="149">
        <v>0</v>
      </c>
      <c r="BS98" s="152"/>
      <c r="BT98" s="146">
        <v>0</v>
      </c>
      <c r="BU98" s="146">
        <v>0</v>
      </c>
      <c r="BV98" s="149">
        <v>0</v>
      </c>
      <c r="BW98" s="149">
        <v>0</v>
      </c>
      <c r="BX98" s="149">
        <v>0</v>
      </c>
      <c r="BY98" s="149">
        <v>0</v>
      </c>
      <c r="BZ98" s="149">
        <v>0</v>
      </c>
      <c r="CA98" s="192"/>
      <c r="CB98" s="192"/>
      <c r="CC98" s="192"/>
      <c r="CD98" s="192"/>
      <c r="CE98" s="192"/>
      <c r="CF98" s="192"/>
      <c r="CG98" s="192"/>
      <c r="CH98" s="192"/>
      <c r="CI98" s="192"/>
      <c r="CJ98" s="192"/>
      <c r="CK98" s="192"/>
      <c r="CL98" s="192"/>
      <c r="CM98" s="192"/>
      <c r="CN98" s="192"/>
      <c r="CO98" s="192"/>
      <c r="CP98" s="192"/>
      <c r="CQ98" s="192"/>
      <c r="CR98" s="192"/>
      <c r="CS98" s="192"/>
      <c r="CT98" s="192"/>
      <c r="CU98" s="192"/>
      <c r="CV98" s="149">
        <v>0</v>
      </c>
      <c r="CW98" s="154"/>
      <c r="DL98" s="139"/>
      <c r="ED98" s="156"/>
      <c r="FL98" s="139"/>
      <c r="GC98" s="157"/>
      <c r="GH98" s="161"/>
      <c r="GI98" s="132"/>
      <c r="GM98" s="162"/>
      <c r="GO98" s="163"/>
      <c r="GP98" s="163"/>
    </row>
    <row r="99" spans="1:198" ht="18" hidden="1" customHeight="1" outlineLevel="1">
      <c r="A99" s="144"/>
      <c r="B99" s="673"/>
      <c r="C99" s="203" t="s">
        <v>221</v>
      </c>
      <c r="E99" s="225"/>
      <c r="F99" s="117"/>
      <c r="H99" s="117"/>
      <c r="I99" s="225"/>
      <c r="J99" s="117"/>
      <c r="M99" s="258" t="s">
        <v>174</v>
      </c>
      <c r="N99" s="167">
        <v>0</v>
      </c>
      <c r="O99" s="167">
        <v>0</v>
      </c>
      <c r="P99" s="167">
        <v>0</v>
      </c>
      <c r="Q99" s="170">
        <v>0</v>
      </c>
      <c r="R99" s="167">
        <v>0</v>
      </c>
      <c r="S99" s="113"/>
      <c r="T99" s="113"/>
      <c r="U99" s="113"/>
      <c r="V99" s="113"/>
      <c r="W99" s="113"/>
      <c r="X99" s="113"/>
      <c r="Y99" s="113"/>
      <c r="AN99" s="167">
        <v>0</v>
      </c>
      <c r="AO99" s="150"/>
      <c r="AP99" s="225">
        <v>0</v>
      </c>
      <c r="AQ99" s="225">
        <v>0</v>
      </c>
      <c r="AR99" s="167">
        <v>0</v>
      </c>
      <c r="AS99" s="167">
        <v>0</v>
      </c>
      <c r="AT99" s="167">
        <v>0</v>
      </c>
      <c r="AU99" s="167">
        <v>0</v>
      </c>
      <c r="AV99" s="167">
        <v>0</v>
      </c>
      <c r="AW99" s="192"/>
      <c r="AX99" s="192"/>
      <c r="AY99" s="192"/>
      <c r="AZ99" s="192"/>
      <c r="BA99" s="192"/>
      <c r="BB99" s="192"/>
      <c r="BC99" s="192"/>
      <c r="BD99" s="192"/>
      <c r="BE99" s="192"/>
      <c r="BF99" s="192"/>
      <c r="BG99" s="192"/>
      <c r="BH99" s="192"/>
      <c r="BI99" s="192"/>
      <c r="BJ99" s="192"/>
      <c r="BK99" s="192"/>
      <c r="BL99" s="192"/>
      <c r="BM99" s="192"/>
      <c r="BN99" s="192"/>
      <c r="BO99" s="192"/>
      <c r="BP99" s="192"/>
      <c r="BQ99" s="192"/>
      <c r="BR99" s="167">
        <v>0</v>
      </c>
      <c r="BS99" s="152"/>
      <c r="BT99" s="225">
        <v>0</v>
      </c>
      <c r="BU99" s="225">
        <v>0</v>
      </c>
      <c r="BV99" s="167">
        <v>0</v>
      </c>
      <c r="BW99" s="167">
        <v>0</v>
      </c>
      <c r="BX99" s="167">
        <v>0</v>
      </c>
      <c r="BY99" s="167">
        <v>0</v>
      </c>
      <c r="BZ99" s="167">
        <v>0</v>
      </c>
      <c r="CA99" s="192"/>
      <c r="CB99" s="192"/>
      <c r="CC99" s="192"/>
      <c r="CD99" s="192"/>
      <c r="CE99" s="192"/>
      <c r="CF99" s="192"/>
      <c r="CG99" s="192"/>
      <c r="CH99" s="192"/>
      <c r="CI99" s="192"/>
      <c r="CJ99" s="192"/>
      <c r="CK99" s="192"/>
      <c r="CL99" s="192"/>
      <c r="CM99" s="192"/>
      <c r="CN99" s="192"/>
      <c r="CO99" s="192"/>
      <c r="CP99" s="192"/>
      <c r="CQ99" s="192"/>
      <c r="CR99" s="192"/>
      <c r="CS99" s="192"/>
      <c r="CT99" s="192"/>
      <c r="CU99" s="192"/>
      <c r="CV99" s="167">
        <v>0</v>
      </c>
      <c r="CW99" s="154"/>
      <c r="DL99" s="139"/>
      <c r="ED99" s="156"/>
      <c r="FL99" s="139"/>
      <c r="GC99" s="157"/>
      <c r="GH99" s="161"/>
      <c r="GI99" s="132"/>
      <c r="GM99" s="162"/>
      <c r="GO99" s="163"/>
      <c r="GP99" s="163"/>
    </row>
    <row r="100" spans="1:198" ht="18" hidden="1" customHeight="1" outlineLevel="1">
      <c r="A100" s="144"/>
      <c r="B100" s="673"/>
      <c r="C100" s="203" t="s">
        <v>222</v>
      </c>
      <c r="E100" s="225"/>
      <c r="F100" s="117"/>
      <c r="H100" s="117"/>
      <c r="I100" s="225"/>
      <c r="J100" s="117"/>
      <c r="M100" s="258" t="s">
        <v>174</v>
      </c>
      <c r="N100" s="167">
        <v>0</v>
      </c>
      <c r="O100" s="167">
        <v>0</v>
      </c>
      <c r="P100" s="167">
        <v>0</v>
      </c>
      <c r="Q100" s="170">
        <v>0</v>
      </c>
      <c r="R100" s="167">
        <v>0</v>
      </c>
      <c r="S100" s="113"/>
      <c r="T100" s="113"/>
      <c r="U100" s="113"/>
      <c r="V100" s="113"/>
      <c r="W100" s="113"/>
      <c r="X100" s="113"/>
      <c r="Y100" s="113"/>
      <c r="AN100" s="167">
        <v>0</v>
      </c>
      <c r="AO100" s="150"/>
      <c r="AP100" s="225">
        <v>0</v>
      </c>
      <c r="AQ100" s="225">
        <v>0</v>
      </c>
      <c r="AR100" s="167">
        <v>0</v>
      </c>
      <c r="AS100" s="167">
        <v>0</v>
      </c>
      <c r="AT100" s="167">
        <v>0</v>
      </c>
      <c r="AU100" s="167">
        <v>0</v>
      </c>
      <c r="AV100" s="167">
        <v>0</v>
      </c>
      <c r="AW100" s="192"/>
      <c r="AX100" s="192"/>
      <c r="AY100" s="192"/>
      <c r="AZ100" s="192"/>
      <c r="BA100" s="192"/>
      <c r="BB100" s="192"/>
      <c r="BC100" s="192"/>
      <c r="BD100" s="192"/>
      <c r="BE100" s="192"/>
      <c r="BF100" s="192"/>
      <c r="BG100" s="192"/>
      <c r="BH100" s="192"/>
      <c r="BI100" s="192"/>
      <c r="BJ100" s="192"/>
      <c r="BK100" s="192"/>
      <c r="BL100" s="192"/>
      <c r="BM100" s="192"/>
      <c r="BN100" s="192"/>
      <c r="BO100" s="192"/>
      <c r="BP100" s="192"/>
      <c r="BQ100" s="192"/>
      <c r="BR100" s="167">
        <v>0</v>
      </c>
      <c r="BS100" s="152"/>
      <c r="BT100" s="225">
        <v>0</v>
      </c>
      <c r="BU100" s="225">
        <v>0</v>
      </c>
      <c r="BV100" s="167">
        <v>0</v>
      </c>
      <c r="BW100" s="167">
        <v>0</v>
      </c>
      <c r="BX100" s="167">
        <v>0</v>
      </c>
      <c r="BY100" s="167">
        <v>0</v>
      </c>
      <c r="BZ100" s="167">
        <v>0</v>
      </c>
      <c r="CA100" s="192"/>
      <c r="CB100" s="192"/>
      <c r="CC100" s="192"/>
      <c r="CD100" s="192"/>
      <c r="CE100" s="192"/>
      <c r="CF100" s="192"/>
      <c r="CG100" s="192"/>
      <c r="CH100" s="192"/>
      <c r="CI100" s="192"/>
      <c r="CJ100" s="192"/>
      <c r="CK100" s="192"/>
      <c r="CL100" s="192"/>
      <c r="CM100" s="192"/>
      <c r="CN100" s="192"/>
      <c r="CO100" s="192"/>
      <c r="CP100" s="192"/>
      <c r="CQ100" s="192"/>
      <c r="CR100" s="192"/>
      <c r="CS100" s="192"/>
      <c r="CT100" s="192"/>
      <c r="CU100" s="192"/>
      <c r="CV100" s="167">
        <v>0</v>
      </c>
      <c r="CW100" s="154"/>
      <c r="DL100" s="139"/>
      <c r="ED100" s="156"/>
      <c r="FL100" s="139"/>
      <c r="GC100" s="157"/>
      <c r="GH100" s="161"/>
      <c r="GI100" s="132"/>
      <c r="GM100" s="162"/>
      <c r="GO100" s="163"/>
      <c r="GP100" s="163"/>
    </row>
    <row r="101" spans="1:198" ht="18" hidden="1" customHeight="1" outlineLevel="1">
      <c r="A101" s="144"/>
      <c r="B101" s="673"/>
      <c r="C101" s="203" t="s">
        <v>223</v>
      </c>
      <c r="E101" s="225"/>
      <c r="F101" s="117"/>
      <c r="H101" s="117"/>
      <c r="I101" s="225"/>
      <c r="J101" s="117"/>
      <c r="M101" s="258" t="s">
        <v>174</v>
      </c>
      <c r="N101" s="167">
        <v>0</v>
      </c>
      <c r="O101" s="167">
        <v>0</v>
      </c>
      <c r="P101" s="167">
        <v>0</v>
      </c>
      <c r="Q101" s="170">
        <v>0</v>
      </c>
      <c r="R101" s="167">
        <v>0</v>
      </c>
      <c r="S101" s="113"/>
      <c r="T101" s="113"/>
      <c r="U101" s="113"/>
      <c r="V101" s="113"/>
      <c r="W101" s="113"/>
      <c r="X101" s="113"/>
      <c r="Y101" s="113"/>
      <c r="AN101" s="167">
        <v>0</v>
      </c>
      <c r="AO101" s="150"/>
      <c r="AP101" s="225">
        <v>0</v>
      </c>
      <c r="AQ101" s="225">
        <v>0</v>
      </c>
      <c r="AR101" s="167">
        <v>0</v>
      </c>
      <c r="AS101" s="167">
        <v>0</v>
      </c>
      <c r="AT101" s="167">
        <v>0</v>
      </c>
      <c r="AU101" s="167">
        <v>0</v>
      </c>
      <c r="AV101" s="167">
        <v>0</v>
      </c>
      <c r="AW101" s="192"/>
      <c r="AX101" s="192"/>
      <c r="AY101" s="192"/>
      <c r="AZ101" s="192"/>
      <c r="BA101" s="192"/>
      <c r="BB101" s="192"/>
      <c r="BC101" s="192"/>
      <c r="BD101" s="192"/>
      <c r="BE101" s="192"/>
      <c r="BF101" s="192"/>
      <c r="BG101" s="192"/>
      <c r="BH101" s="192"/>
      <c r="BI101" s="192"/>
      <c r="BJ101" s="192"/>
      <c r="BK101" s="192"/>
      <c r="BL101" s="192"/>
      <c r="BM101" s="192"/>
      <c r="BN101" s="192"/>
      <c r="BO101" s="192"/>
      <c r="BP101" s="192"/>
      <c r="BQ101" s="192"/>
      <c r="BR101" s="167">
        <v>0</v>
      </c>
      <c r="BS101" s="152"/>
      <c r="BT101" s="225">
        <v>0</v>
      </c>
      <c r="BU101" s="225">
        <v>0</v>
      </c>
      <c r="BV101" s="167">
        <v>0</v>
      </c>
      <c r="BW101" s="167">
        <v>0</v>
      </c>
      <c r="BX101" s="167">
        <v>0</v>
      </c>
      <c r="BY101" s="167">
        <v>0</v>
      </c>
      <c r="BZ101" s="167">
        <v>0</v>
      </c>
      <c r="CA101" s="192"/>
      <c r="CB101" s="192"/>
      <c r="CC101" s="192"/>
      <c r="CD101" s="192"/>
      <c r="CE101" s="192"/>
      <c r="CF101" s="192"/>
      <c r="CG101" s="192"/>
      <c r="CH101" s="192"/>
      <c r="CI101" s="192"/>
      <c r="CJ101" s="192"/>
      <c r="CK101" s="192"/>
      <c r="CL101" s="192"/>
      <c r="CM101" s="192"/>
      <c r="CN101" s="192"/>
      <c r="CO101" s="192"/>
      <c r="CP101" s="192"/>
      <c r="CQ101" s="192"/>
      <c r="CR101" s="192"/>
      <c r="CS101" s="192"/>
      <c r="CT101" s="192"/>
      <c r="CU101" s="192"/>
      <c r="CV101" s="167">
        <v>0</v>
      </c>
      <c r="CW101" s="154"/>
      <c r="DL101" s="139"/>
      <c r="ED101" s="156"/>
      <c r="FL101" s="139"/>
      <c r="GC101" s="157"/>
      <c r="GH101" s="161"/>
      <c r="GI101" s="132"/>
      <c r="GM101" s="162"/>
      <c r="GO101" s="163"/>
      <c r="GP101" s="163"/>
    </row>
    <row r="102" spans="1:198" ht="18" hidden="1" customHeight="1" outlineLevel="1" thickBot="1">
      <c r="A102" s="144"/>
      <c r="B102" s="673"/>
      <c r="C102" s="203" t="s">
        <v>97</v>
      </c>
      <c r="E102" s="225"/>
      <c r="F102" s="117"/>
      <c r="H102" s="117"/>
      <c r="I102" s="225"/>
      <c r="J102" s="117"/>
      <c r="M102" s="259" t="s">
        <v>174</v>
      </c>
      <c r="N102" s="167">
        <v>0</v>
      </c>
      <c r="O102" s="167">
        <v>0</v>
      </c>
      <c r="P102" s="167">
        <v>0</v>
      </c>
      <c r="Q102" s="170">
        <v>0</v>
      </c>
      <c r="R102" s="167">
        <v>0</v>
      </c>
      <c r="S102" s="113"/>
      <c r="T102" s="113"/>
      <c r="U102" s="113"/>
      <c r="V102" s="113"/>
      <c r="W102" s="113"/>
      <c r="X102" s="113"/>
      <c r="Y102" s="113"/>
      <c r="AN102" s="167">
        <v>0</v>
      </c>
      <c r="AO102" s="150"/>
      <c r="AP102" s="225">
        <v>0</v>
      </c>
      <c r="AQ102" s="225">
        <v>0</v>
      </c>
      <c r="AR102" s="167">
        <v>0</v>
      </c>
      <c r="AS102" s="167">
        <v>0</v>
      </c>
      <c r="AT102" s="167">
        <v>0</v>
      </c>
      <c r="AU102" s="167">
        <v>0</v>
      </c>
      <c r="AV102" s="167">
        <v>0</v>
      </c>
      <c r="AW102" s="192"/>
      <c r="AX102" s="192"/>
      <c r="AY102" s="192"/>
      <c r="AZ102" s="192"/>
      <c r="BA102" s="192"/>
      <c r="BB102" s="192"/>
      <c r="BC102" s="192"/>
      <c r="BD102" s="192"/>
      <c r="BE102" s="192"/>
      <c r="BF102" s="192"/>
      <c r="BG102" s="192"/>
      <c r="BH102" s="192"/>
      <c r="BI102" s="192"/>
      <c r="BJ102" s="192"/>
      <c r="BK102" s="192"/>
      <c r="BL102" s="192"/>
      <c r="BM102" s="192"/>
      <c r="BN102" s="192"/>
      <c r="BO102" s="192"/>
      <c r="BP102" s="192"/>
      <c r="BQ102" s="192"/>
      <c r="BR102" s="167">
        <v>0</v>
      </c>
      <c r="BS102" s="152"/>
      <c r="BT102" s="225">
        <v>0</v>
      </c>
      <c r="BU102" s="225">
        <v>0</v>
      </c>
      <c r="BV102" s="167">
        <v>0</v>
      </c>
      <c r="BW102" s="167">
        <v>0</v>
      </c>
      <c r="BX102" s="167">
        <v>0</v>
      </c>
      <c r="BY102" s="167">
        <v>0</v>
      </c>
      <c r="BZ102" s="167">
        <v>0</v>
      </c>
      <c r="CA102" s="192"/>
      <c r="CB102" s="192"/>
      <c r="CC102" s="192"/>
      <c r="CD102" s="192"/>
      <c r="CE102" s="192"/>
      <c r="CF102" s="192"/>
      <c r="CG102" s="192"/>
      <c r="CH102" s="192"/>
      <c r="CI102" s="192"/>
      <c r="CJ102" s="192"/>
      <c r="CK102" s="192"/>
      <c r="CL102" s="192"/>
      <c r="CM102" s="192"/>
      <c r="CN102" s="192"/>
      <c r="CO102" s="192"/>
      <c r="CP102" s="192"/>
      <c r="CQ102" s="192"/>
      <c r="CR102" s="192"/>
      <c r="CS102" s="192"/>
      <c r="CT102" s="192"/>
      <c r="CU102" s="192"/>
      <c r="CV102" s="167">
        <v>0</v>
      </c>
      <c r="CW102" s="154"/>
      <c r="DL102" s="139"/>
      <c r="ED102" s="156"/>
      <c r="FL102" s="139"/>
      <c r="GC102" s="157"/>
      <c r="GH102" s="161"/>
      <c r="GI102" s="132"/>
      <c r="GM102" s="162"/>
      <c r="GO102" s="163"/>
      <c r="GP102" s="163"/>
    </row>
    <row r="103" spans="1:198" ht="18" hidden="1" customHeight="1" outlineLevel="1" thickBot="1">
      <c r="A103" s="144"/>
      <c r="B103" s="674"/>
      <c r="C103" s="246" t="s">
        <v>224</v>
      </c>
      <c r="D103" s="113" t="s">
        <v>158</v>
      </c>
      <c r="E103" s="253"/>
      <c r="F103" s="117"/>
      <c r="H103" s="117"/>
      <c r="I103" s="178"/>
      <c r="J103" s="117"/>
      <c r="M103" s="113"/>
      <c r="N103" s="215"/>
      <c r="O103" s="215"/>
      <c r="P103" s="215"/>
      <c r="Q103" s="215"/>
      <c r="R103" s="215">
        <v>0</v>
      </c>
      <c r="S103" s="113"/>
      <c r="T103" s="113"/>
      <c r="U103" s="113"/>
      <c r="V103" s="113"/>
      <c r="W103" s="113"/>
      <c r="X103" s="113"/>
      <c r="Y103" s="113"/>
      <c r="AN103" s="215"/>
      <c r="AO103" s="150"/>
      <c r="AP103" s="181">
        <v>0</v>
      </c>
      <c r="AQ103" s="181">
        <v>0</v>
      </c>
      <c r="AR103" s="182">
        <v>0</v>
      </c>
      <c r="AS103" s="182">
        <v>0</v>
      </c>
      <c r="AT103" s="182">
        <v>0</v>
      </c>
      <c r="AU103" s="182">
        <v>0</v>
      </c>
      <c r="AV103" s="182">
        <v>0</v>
      </c>
      <c r="AW103" s="192"/>
      <c r="AX103" s="192"/>
      <c r="AY103" s="192"/>
      <c r="AZ103" s="192"/>
      <c r="BA103" s="192"/>
      <c r="BB103" s="192"/>
      <c r="BC103" s="192"/>
      <c r="BD103" s="192"/>
      <c r="BE103" s="192"/>
      <c r="BF103" s="192"/>
      <c r="BG103" s="192"/>
      <c r="BH103" s="192"/>
      <c r="BI103" s="192"/>
      <c r="BJ103" s="192"/>
      <c r="BK103" s="192"/>
      <c r="BL103" s="192"/>
      <c r="BM103" s="192"/>
      <c r="BN103" s="192"/>
      <c r="BO103" s="192"/>
      <c r="BP103" s="192"/>
      <c r="BQ103" s="192"/>
      <c r="BR103" s="182">
        <v>0</v>
      </c>
      <c r="BS103" s="152"/>
      <c r="BT103" s="184">
        <v>0</v>
      </c>
      <c r="BU103" s="184">
        <v>0</v>
      </c>
      <c r="BV103" s="185">
        <v>0</v>
      </c>
      <c r="BW103" s="185">
        <v>0</v>
      </c>
      <c r="BX103" s="185">
        <v>0</v>
      </c>
      <c r="BY103" s="185">
        <v>0</v>
      </c>
      <c r="BZ103" s="185">
        <v>0</v>
      </c>
      <c r="CA103" s="192"/>
      <c r="CB103" s="192"/>
      <c r="CC103" s="192"/>
      <c r="CD103" s="192"/>
      <c r="CE103" s="192"/>
      <c r="CF103" s="192"/>
      <c r="CG103" s="192"/>
      <c r="CH103" s="192"/>
      <c r="CI103" s="192"/>
      <c r="CJ103" s="192"/>
      <c r="CK103" s="192"/>
      <c r="CL103" s="192"/>
      <c r="CM103" s="192"/>
      <c r="CN103" s="192"/>
      <c r="CO103" s="192"/>
      <c r="CP103" s="192"/>
      <c r="CQ103" s="192"/>
      <c r="CR103" s="192"/>
      <c r="CS103" s="192"/>
      <c r="CT103" s="192"/>
      <c r="CU103" s="192"/>
      <c r="CV103" s="185">
        <v>0</v>
      </c>
      <c r="CW103" s="154"/>
      <c r="DL103" s="139"/>
      <c r="ED103" s="156"/>
      <c r="FL103" s="139"/>
      <c r="GC103" s="157"/>
      <c r="GH103" s="161"/>
      <c r="GI103" s="132"/>
      <c r="GM103" s="162"/>
      <c r="GO103" s="163"/>
      <c r="GP103" s="163"/>
    </row>
    <row r="104" spans="1:198" ht="12.75" customHeight="1" collapsed="1" thickBot="1">
      <c r="A104" s="176" t="s">
        <v>196</v>
      </c>
      <c r="D104" s="113" t="s">
        <v>158</v>
      </c>
      <c r="E104" s="190"/>
      <c r="F104" s="140"/>
      <c r="G104" s="190"/>
      <c r="H104" s="140"/>
      <c r="I104" s="190"/>
      <c r="J104" s="140"/>
      <c r="K104" s="190"/>
      <c r="L104" s="132"/>
      <c r="M104" s="191"/>
      <c r="N104" s="192"/>
      <c r="O104" s="192"/>
      <c r="P104" s="192"/>
      <c r="Q104" s="192"/>
      <c r="R104" s="192"/>
      <c r="S104" s="192"/>
      <c r="T104" s="192"/>
      <c r="U104" s="192"/>
      <c r="V104" s="192"/>
      <c r="W104" s="192"/>
      <c r="X104" s="192"/>
      <c r="Y104" s="192"/>
      <c r="Z104" s="217"/>
      <c r="AA104" s="217"/>
      <c r="AB104" s="217"/>
      <c r="AC104" s="217"/>
      <c r="AD104" s="217"/>
      <c r="AE104" s="217"/>
      <c r="AF104" s="217"/>
      <c r="AG104" s="217"/>
      <c r="AH104" s="217"/>
      <c r="AI104" s="217"/>
      <c r="AJ104" s="217"/>
      <c r="AK104" s="217"/>
      <c r="AL104" s="217"/>
      <c r="AN104" s="218"/>
      <c r="AO104" s="150"/>
      <c r="AP104" s="193"/>
      <c r="AQ104" s="193"/>
      <c r="AR104" s="192"/>
      <c r="AS104" s="192"/>
      <c r="AT104" s="192"/>
      <c r="AU104" s="192"/>
      <c r="AV104" s="192"/>
      <c r="AW104" s="192"/>
      <c r="AX104" s="192"/>
      <c r="AY104" s="192"/>
      <c r="AZ104" s="192"/>
      <c r="BA104" s="192"/>
      <c r="BB104" s="192"/>
      <c r="BC104" s="192"/>
      <c r="BD104" s="126"/>
      <c r="BE104" s="126"/>
      <c r="BF104" s="126"/>
      <c r="BG104" s="126"/>
      <c r="BH104" s="126"/>
      <c r="BI104" s="126"/>
      <c r="BJ104" s="126"/>
      <c r="BK104" s="126"/>
      <c r="BL104" s="126"/>
      <c r="BM104" s="126"/>
      <c r="BN104" s="126"/>
      <c r="BO104" s="126"/>
      <c r="BP104" s="126"/>
      <c r="BQ104" s="126"/>
      <c r="BR104" s="126"/>
      <c r="BS104" s="152"/>
      <c r="BT104" s="193"/>
      <c r="BU104" s="193"/>
      <c r="BV104" s="192"/>
      <c r="BW104" s="192"/>
      <c r="BX104" s="192"/>
      <c r="BY104" s="192"/>
      <c r="BZ104" s="192"/>
      <c r="CA104" s="192"/>
      <c r="CB104" s="192"/>
      <c r="CC104" s="192"/>
      <c r="CD104" s="192"/>
      <c r="CE104" s="192"/>
      <c r="CF104" s="192"/>
      <c r="CG104" s="192"/>
      <c r="CH104" s="126"/>
      <c r="CI104" s="126"/>
      <c r="CJ104" s="126"/>
      <c r="CK104" s="126"/>
      <c r="CL104" s="126"/>
      <c r="CM104" s="126"/>
      <c r="CN104" s="126"/>
      <c r="CO104" s="126"/>
      <c r="CP104" s="126"/>
      <c r="CQ104" s="126"/>
      <c r="CR104" s="126"/>
      <c r="CS104" s="126"/>
      <c r="CT104" s="126"/>
      <c r="CU104" s="126"/>
      <c r="CV104" s="126"/>
      <c r="CW104" s="154"/>
      <c r="CX104" s="194"/>
      <c r="CY104" s="194"/>
      <c r="CZ104" s="194"/>
      <c r="DA104" s="194"/>
      <c r="DB104" s="194"/>
      <c r="DC104" s="194"/>
      <c r="DD104" s="194"/>
      <c r="DE104" s="194"/>
      <c r="DF104" s="194"/>
      <c r="DG104" s="194"/>
      <c r="DH104" s="194"/>
      <c r="DI104" s="194"/>
      <c r="DJ104" s="194"/>
      <c r="DK104" s="194"/>
      <c r="DL104" s="139"/>
      <c r="DM104" s="194"/>
      <c r="DN104" s="194"/>
      <c r="DO104" s="194"/>
      <c r="DP104" s="194"/>
      <c r="DQ104" s="194"/>
      <c r="DR104" s="194"/>
      <c r="DS104" s="194"/>
      <c r="DT104" s="194"/>
      <c r="DU104" s="194"/>
      <c r="DV104" s="194"/>
      <c r="DW104" s="194"/>
      <c r="DX104" s="194"/>
      <c r="DY104" s="194"/>
      <c r="DZ104" s="194"/>
      <c r="EA104" s="139"/>
      <c r="EB104" s="194"/>
      <c r="EC104" s="194"/>
      <c r="ED104" s="156"/>
      <c r="EE104" s="194"/>
      <c r="EF104" s="194"/>
      <c r="EG104" s="194"/>
      <c r="EH104" s="194"/>
      <c r="EI104" s="194"/>
      <c r="EJ104" s="194"/>
      <c r="EK104" s="194"/>
      <c r="EL104" s="194"/>
      <c r="EM104" s="194"/>
      <c r="EN104" s="194"/>
      <c r="EO104" s="194"/>
      <c r="EP104" s="194"/>
      <c r="EQ104" s="194"/>
      <c r="ER104" s="194"/>
      <c r="ES104" s="194"/>
      <c r="ET104" s="194"/>
      <c r="EU104" s="139"/>
      <c r="EV104" s="194"/>
      <c r="EW104" s="194"/>
      <c r="EX104" s="194"/>
      <c r="EY104" s="194"/>
      <c r="EZ104" s="194"/>
      <c r="FA104" s="194"/>
      <c r="FB104" s="194"/>
      <c r="FC104" s="194"/>
      <c r="FD104" s="194"/>
      <c r="FE104" s="194"/>
      <c r="FF104" s="194"/>
      <c r="FG104" s="194"/>
      <c r="FH104" s="194"/>
      <c r="FI104" s="194"/>
      <c r="FJ104" s="194"/>
      <c r="FK104" s="194"/>
      <c r="FL104" s="139"/>
      <c r="FM104" s="194"/>
      <c r="FN104" s="194"/>
      <c r="FO104" s="194"/>
      <c r="FP104" s="194"/>
      <c r="FQ104" s="194"/>
      <c r="FR104" s="194"/>
      <c r="FS104" s="194"/>
      <c r="FT104" s="194"/>
      <c r="FU104" s="194"/>
      <c r="FV104" s="194"/>
      <c r="FW104" s="194"/>
      <c r="FX104" s="194"/>
      <c r="FY104" s="194"/>
      <c r="FZ104" s="194"/>
      <c r="GA104" s="194"/>
      <c r="GB104" s="194"/>
      <c r="GC104" s="157"/>
      <c r="GD104" s="132"/>
      <c r="GE104" s="196"/>
      <c r="GF104" s="196"/>
      <c r="GG104" s="196"/>
      <c r="GH104" s="161"/>
      <c r="GI104" s="132"/>
      <c r="GJ104" s="196"/>
      <c r="GK104" s="196"/>
      <c r="GL104" s="196"/>
      <c r="GM104" s="162"/>
      <c r="GO104" s="163"/>
      <c r="GP104" s="163"/>
    </row>
    <row r="105" spans="1:198" ht="18" customHeight="1" thickBot="1">
      <c r="A105" s="144"/>
      <c r="B105" s="665" t="s">
        <v>225</v>
      </c>
      <c r="C105" s="666"/>
      <c r="D105" s="113" t="s">
        <v>158</v>
      </c>
      <c r="E105" s="178">
        <v>8.104574429185557E-2</v>
      </c>
      <c r="F105" s="140"/>
      <c r="G105" s="178">
        <v>0.35722354002472057</v>
      </c>
      <c r="H105" s="140"/>
      <c r="I105" s="178">
        <v>0.81328578350704361</v>
      </c>
      <c r="J105" s="140"/>
      <c r="K105" s="178">
        <v>0.55939339916511122</v>
      </c>
      <c r="L105" s="132"/>
      <c r="M105" s="191"/>
      <c r="N105" s="215"/>
      <c r="O105" s="215"/>
      <c r="P105" s="215"/>
      <c r="Q105" s="215"/>
      <c r="R105" s="215">
        <v>0</v>
      </c>
      <c r="S105" s="215"/>
      <c r="T105" s="216"/>
      <c r="U105" s="216"/>
      <c r="V105" s="216">
        <v>0</v>
      </c>
      <c r="W105" s="216"/>
      <c r="X105" s="216"/>
      <c r="Y105" s="216"/>
      <c r="Z105" s="216"/>
      <c r="AA105" s="216"/>
      <c r="AB105" s="216"/>
      <c r="AC105" s="216"/>
      <c r="AD105" s="216"/>
      <c r="AE105" s="216"/>
      <c r="AF105" s="216"/>
      <c r="AG105" s="216"/>
      <c r="AH105" s="216"/>
      <c r="AI105" s="216"/>
      <c r="AJ105" s="216"/>
      <c r="AK105" s="216"/>
      <c r="AL105" s="216"/>
      <c r="AM105" s="216"/>
      <c r="AN105" s="215"/>
      <c r="AO105" s="150"/>
      <c r="AP105" s="181">
        <v>1</v>
      </c>
      <c r="AQ105" s="181">
        <v>1</v>
      </c>
      <c r="AR105" s="182">
        <v>13025279.454240372</v>
      </c>
      <c r="AS105" s="182">
        <v>1986098.7670608205</v>
      </c>
      <c r="AT105" s="182">
        <v>-104925.43850744223</v>
      </c>
      <c r="AU105" s="182">
        <v>-39317.828797497154</v>
      </c>
      <c r="AV105" s="182">
        <v>14867134.953996252</v>
      </c>
      <c r="AW105" s="182">
        <v>11655461.069979947</v>
      </c>
      <c r="AX105" s="182">
        <v>7834629.0482917484</v>
      </c>
      <c r="AY105" s="182">
        <v>69067.760066066578</v>
      </c>
      <c r="AZ105" s="182">
        <v>19559157.878337763</v>
      </c>
      <c r="BA105" s="182">
        <v>31469565.986627411</v>
      </c>
      <c r="BB105" s="182">
        <v>2670158.0527156084</v>
      </c>
      <c r="BC105" s="182">
        <v>34139724.039343022</v>
      </c>
      <c r="BD105" s="182">
        <v>15005249.699142803</v>
      </c>
      <c r="BE105" s="182">
        <v>751518.31696650654</v>
      </c>
      <c r="BF105" s="182">
        <v>472582.49556336773</v>
      </c>
      <c r="BG105" s="182">
        <v>178173.28098174362</v>
      </c>
      <c r="BH105" s="182">
        <v>0</v>
      </c>
      <c r="BI105" s="182">
        <v>0</v>
      </c>
      <c r="BJ105" s="182">
        <v>2273.5264063115615</v>
      </c>
      <c r="BK105" s="182">
        <v>0</v>
      </c>
      <c r="BL105" s="182">
        <v>0</v>
      </c>
      <c r="BM105" s="182">
        <v>5295.2754538854351</v>
      </c>
      <c r="BN105" s="182">
        <v>0</v>
      </c>
      <c r="BO105" s="182">
        <v>0</v>
      </c>
      <c r="BP105" s="182">
        <v>0</v>
      </c>
      <c r="BQ105" s="182">
        <v>1409842.8953718147</v>
      </c>
      <c r="BR105" s="182">
        <v>84981109.466191649</v>
      </c>
      <c r="BS105" s="152"/>
      <c r="BT105" s="184">
        <v>1</v>
      </c>
      <c r="BU105" s="184">
        <v>1</v>
      </c>
      <c r="BV105" s="185">
        <v>12632308.661885526</v>
      </c>
      <c r="BW105" s="185">
        <v>1975945.1451711485</v>
      </c>
      <c r="BX105" s="185">
        <v>56493.677194933989</v>
      </c>
      <c r="BY105" s="185">
        <v>-39630.798800147641</v>
      </c>
      <c r="BZ105" s="185">
        <v>14625116.685451461</v>
      </c>
      <c r="CA105" s="185">
        <v>11531860.796124039</v>
      </c>
      <c r="CB105" s="185">
        <v>8290896.5524194669</v>
      </c>
      <c r="CC105" s="185">
        <v>68358.773190783439</v>
      </c>
      <c r="CD105" s="185">
        <v>19891116.121734291</v>
      </c>
      <c r="CE105" s="185">
        <v>27467719.630750325</v>
      </c>
      <c r="CF105" s="185">
        <v>2657446.888000384</v>
      </c>
      <c r="CG105" s="185">
        <v>30125166.518750705</v>
      </c>
      <c r="CH105" s="185">
        <v>14542043.490454445</v>
      </c>
      <c r="CI105" s="185">
        <v>736018.70672358025</v>
      </c>
      <c r="CJ105" s="185">
        <v>460719.037919564</v>
      </c>
      <c r="CK105" s="185">
        <v>160074.14767186681</v>
      </c>
      <c r="CL105" s="185">
        <v>0</v>
      </c>
      <c r="CM105" s="185">
        <v>0</v>
      </c>
      <c r="CN105" s="185">
        <v>2273.5264063115615</v>
      </c>
      <c r="CO105" s="185">
        <v>0</v>
      </c>
      <c r="CP105" s="185">
        <v>0</v>
      </c>
      <c r="CQ105" s="185">
        <v>5295.2754538854351</v>
      </c>
      <c r="CR105" s="185">
        <v>0</v>
      </c>
      <c r="CS105" s="185">
        <v>0</v>
      </c>
      <c r="CT105" s="185">
        <v>0</v>
      </c>
      <c r="CU105" s="185">
        <v>1364380.694175208</v>
      </c>
      <c r="CV105" s="185">
        <v>80547823.510566115</v>
      </c>
      <c r="CW105" s="154"/>
      <c r="CX105" s="260">
        <v>3466749.61</v>
      </c>
      <c r="CY105" s="248">
        <v>231113.06</v>
      </c>
      <c r="CZ105" s="248">
        <v>170600.52</v>
      </c>
      <c r="DA105" s="248">
        <v>545060.61</v>
      </c>
      <c r="DB105" s="248">
        <v>0</v>
      </c>
      <c r="DC105" s="248">
        <v>0</v>
      </c>
      <c r="DD105" s="248">
        <v>0</v>
      </c>
      <c r="DE105" s="248">
        <v>0</v>
      </c>
      <c r="DF105" s="248">
        <v>0</v>
      </c>
      <c r="DG105" s="248">
        <v>0</v>
      </c>
      <c r="DH105" s="248">
        <v>0</v>
      </c>
      <c r="DI105" s="248">
        <v>0</v>
      </c>
      <c r="DJ105" s="248">
        <v>0</v>
      </c>
      <c r="DK105" s="248">
        <v>946774.19</v>
      </c>
      <c r="DL105" s="139"/>
      <c r="DM105" s="260">
        <v>1682552.78</v>
      </c>
      <c r="DN105" s="248">
        <v>47816.84</v>
      </c>
      <c r="DO105" s="248">
        <v>26203.47</v>
      </c>
      <c r="DP105" s="248">
        <v>818658.25</v>
      </c>
      <c r="DQ105" s="248">
        <v>0</v>
      </c>
      <c r="DR105" s="248">
        <v>0</v>
      </c>
      <c r="DS105" s="248">
        <v>0</v>
      </c>
      <c r="DT105" s="248">
        <v>0</v>
      </c>
      <c r="DU105" s="248">
        <v>0</v>
      </c>
      <c r="DV105" s="248">
        <v>0</v>
      </c>
      <c r="DW105" s="248">
        <v>0</v>
      </c>
      <c r="DX105" s="248">
        <v>0</v>
      </c>
      <c r="DY105" s="248">
        <v>0</v>
      </c>
      <c r="DZ105" s="248">
        <v>892678.56</v>
      </c>
      <c r="EA105" s="139"/>
      <c r="EB105" s="260">
        <v>5149304.3899999997</v>
      </c>
      <c r="EC105" s="248">
        <v>1839452.74</v>
      </c>
      <c r="ED105" s="156"/>
      <c r="EE105" s="188">
        <v>18188245.149999999</v>
      </c>
      <c r="EF105" s="188">
        <v>18831</v>
      </c>
      <c r="EG105" s="188">
        <v>0</v>
      </c>
      <c r="EH105" s="188">
        <v>0</v>
      </c>
      <c r="EI105" s="188">
        <v>0</v>
      </c>
      <c r="EJ105" s="188">
        <v>18831</v>
      </c>
      <c r="EK105" s="188">
        <v>1915501.75</v>
      </c>
      <c r="EL105" s="188">
        <v>0</v>
      </c>
      <c r="EM105" s="188">
        <v>0</v>
      </c>
      <c r="EN105" s="188">
        <v>1915501.75</v>
      </c>
      <c r="EO105" s="188">
        <v>4850173.99</v>
      </c>
      <c r="EP105" s="188">
        <v>0</v>
      </c>
      <c r="EQ105" s="188">
        <v>4850173.99</v>
      </c>
      <c r="ER105" s="188">
        <v>3239266.83</v>
      </c>
      <c r="ES105" s="188">
        <v>946774.19</v>
      </c>
      <c r="ET105" s="249">
        <v>10970547.76</v>
      </c>
      <c r="EU105" s="139"/>
      <c r="EV105" s="188">
        <v>7637275.8399999999</v>
      </c>
      <c r="EW105" s="188">
        <v>99835.93</v>
      </c>
      <c r="EX105" s="188">
        <v>193116.11</v>
      </c>
      <c r="EY105" s="188">
        <v>0</v>
      </c>
      <c r="EZ105" s="188">
        <v>0</v>
      </c>
      <c r="FA105" s="188">
        <v>292952.03999999998</v>
      </c>
      <c r="FB105" s="188">
        <v>556732.69999999995</v>
      </c>
      <c r="FC105" s="261">
        <v>0</v>
      </c>
      <c r="FD105" s="261">
        <v>0</v>
      </c>
      <c r="FE105" s="261">
        <v>556732.69999999995</v>
      </c>
      <c r="FF105" s="261">
        <v>963185.16</v>
      </c>
      <c r="FG105" s="261">
        <v>0</v>
      </c>
      <c r="FH105" s="261">
        <v>963185.16</v>
      </c>
      <c r="FI105" s="261">
        <v>770529.67</v>
      </c>
      <c r="FJ105" s="261">
        <v>892678.56</v>
      </c>
      <c r="FK105" s="249">
        <v>3476078.13</v>
      </c>
      <c r="FL105" s="139"/>
      <c r="FM105" s="188">
        <v>25825520.829999998</v>
      </c>
      <c r="FN105" s="261">
        <v>118666.93</v>
      </c>
      <c r="FO105" s="261">
        <v>193116.11</v>
      </c>
      <c r="FP105" s="261">
        <v>0</v>
      </c>
      <c r="FQ105" s="261">
        <v>0</v>
      </c>
      <c r="FR105" s="261">
        <v>311783.03999999998</v>
      </c>
      <c r="FS105" s="261">
        <v>2472234.4500000002</v>
      </c>
      <c r="FT105" s="261">
        <v>0</v>
      </c>
      <c r="FU105" s="261">
        <v>0</v>
      </c>
      <c r="FV105" s="261">
        <v>2472234.4500000002</v>
      </c>
      <c r="FW105" s="261">
        <v>5813359.1500000004</v>
      </c>
      <c r="FX105" s="261">
        <v>0</v>
      </c>
      <c r="FY105" s="261">
        <v>5813359.1500000004</v>
      </c>
      <c r="FZ105" s="261">
        <v>4009796.5</v>
      </c>
      <c r="GA105" s="261">
        <v>1839452.74</v>
      </c>
      <c r="GB105" s="262">
        <v>14446625.880000001</v>
      </c>
      <c r="GC105" s="157"/>
      <c r="GD105" s="132"/>
      <c r="GE105" s="263">
        <v>2.73012746529698</v>
      </c>
      <c r="GF105" s="263">
        <v>4.17525978448844</v>
      </c>
      <c r="GG105" s="263">
        <v>1.6118731240941177E-2</v>
      </c>
      <c r="GH105" s="161"/>
      <c r="GI105" s="132"/>
      <c r="GJ105" s="263">
        <v>2.1296277114989475</v>
      </c>
      <c r="GK105" s="263">
        <v>3.1354566725798731</v>
      </c>
      <c r="GL105" s="263">
        <v>2.2757377939093815E-2</v>
      </c>
      <c r="GM105" s="162"/>
      <c r="GO105" s="163"/>
      <c r="GP105" s="163"/>
    </row>
    <row r="106" spans="1:198" ht="5.25" customHeight="1" thickBot="1">
      <c r="A106" s="144"/>
      <c r="E106" s="264"/>
      <c r="F106" s="140"/>
      <c r="G106" s="264"/>
      <c r="H106" s="140"/>
      <c r="I106" s="264"/>
      <c r="J106" s="140"/>
      <c r="K106" s="264"/>
      <c r="L106" s="132"/>
      <c r="O106" s="247"/>
      <c r="P106" s="247"/>
      <c r="Q106" s="247"/>
      <c r="R106" s="247"/>
      <c r="S106" s="247"/>
      <c r="T106" s="247"/>
      <c r="U106" s="247"/>
      <c r="V106" s="247"/>
      <c r="W106" s="247"/>
      <c r="X106" s="247"/>
      <c r="Y106" s="247"/>
      <c r="AO106" s="150"/>
      <c r="BS106" s="152"/>
      <c r="CW106" s="154"/>
      <c r="DL106" s="139"/>
      <c r="EA106" s="139"/>
      <c r="ED106" s="156"/>
      <c r="EU106" s="139"/>
      <c r="FL106" s="139"/>
      <c r="GC106" s="157"/>
      <c r="GD106" s="132"/>
      <c r="GH106" s="161"/>
      <c r="GI106" s="132"/>
      <c r="GJ106" s="196"/>
      <c r="GK106" s="196"/>
      <c r="GL106" s="196"/>
      <c r="GM106" s="162"/>
      <c r="GO106" s="163"/>
      <c r="GP106" s="163"/>
    </row>
    <row r="107" spans="1:198" ht="18" customHeight="1" thickBot="1">
      <c r="A107" s="144"/>
      <c r="B107" s="665" t="s">
        <v>226</v>
      </c>
      <c r="C107" s="666"/>
      <c r="D107" s="113" t="s">
        <v>158</v>
      </c>
      <c r="F107" s="117"/>
      <c r="H107" s="140"/>
      <c r="I107" s="178">
        <v>0.81329438655135455</v>
      </c>
      <c r="J107" s="140"/>
      <c r="K107" s="178">
        <v>0.55939339547849598</v>
      </c>
      <c r="L107" s="132"/>
      <c r="M107" s="191"/>
      <c r="N107" s="117"/>
      <c r="O107" s="247"/>
      <c r="P107" s="247"/>
      <c r="Q107" s="247"/>
      <c r="R107" s="247"/>
      <c r="S107" s="247"/>
      <c r="T107" s="247"/>
      <c r="U107" s="247"/>
      <c r="V107" s="247"/>
      <c r="W107" s="247"/>
      <c r="X107" s="247"/>
      <c r="Y107" s="247"/>
      <c r="Z107" s="117"/>
      <c r="AA107" s="217"/>
      <c r="AB107" s="217"/>
      <c r="AC107" s="117"/>
      <c r="AD107" s="117"/>
      <c r="AE107" s="117"/>
      <c r="AF107" s="117"/>
      <c r="AG107" s="117"/>
      <c r="AH107" s="117"/>
      <c r="AI107" s="117"/>
      <c r="AJ107" s="117"/>
      <c r="AK107" s="117"/>
      <c r="AL107" s="117"/>
      <c r="AM107" s="117"/>
      <c r="AN107" s="117"/>
      <c r="AO107" s="150"/>
      <c r="AR107" s="117"/>
      <c r="AS107" s="117"/>
      <c r="AT107" s="117"/>
      <c r="AU107" s="117"/>
      <c r="AV107" s="117"/>
      <c r="AW107" s="117"/>
      <c r="AX107" s="117"/>
      <c r="AY107" s="117"/>
      <c r="AZ107" s="117"/>
      <c r="BA107" s="117"/>
      <c r="BB107" s="117"/>
      <c r="BC107" s="117"/>
      <c r="BD107" s="117"/>
      <c r="BE107" s="117"/>
      <c r="BF107" s="117"/>
      <c r="BG107" s="117"/>
      <c r="BH107" s="117"/>
      <c r="BI107" s="117"/>
      <c r="BJ107" s="117"/>
      <c r="BK107" s="117"/>
      <c r="BL107" s="117"/>
      <c r="BM107" s="117"/>
      <c r="BN107" s="117"/>
      <c r="BO107" s="117"/>
      <c r="BP107" s="117"/>
      <c r="BQ107" s="117"/>
      <c r="BR107" s="117"/>
      <c r="BS107" s="152"/>
      <c r="BV107" s="265"/>
      <c r="BW107" s="265"/>
      <c r="BX107" s="265"/>
      <c r="BY107" s="265"/>
      <c r="BZ107" s="265"/>
      <c r="CA107" s="265"/>
      <c r="CB107" s="265"/>
      <c r="CC107" s="117"/>
      <c r="CD107" s="117"/>
      <c r="CE107" s="117"/>
      <c r="CF107" s="117"/>
      <c r="CG107" s="117"/>
      <c r="CH107" s="117"/>
      <c r="CI107" s="117"/>
      <c r="CJ107" s="117"/>
      <c r="CK107" s="117"/>
      <c r="CL107" s="117"/>
      <c r="CM107" s="117"/>
      <c r="CN107" s="117"/>
      <c r="CO107" s="117"/>
      <c r="CP107" s="117"/>
      <c r="CQ107" s="117"/>
      <c r="CR107" s="117"/>
      <c r="CS107" s="117"/>
      <c r="CT107" s="117"/>
      <c r="CU107" s="117"/>
      <c r="CV107" s="266"/>
      <c r="CW107" s="154"/>
      <c r="CX107" s="117"/>
      <c r="CY107" s="117"/>
      <c r="CZ107" s="117"/>
      <c r="DA107" s="117"/>
      <c r="DB107" s="117"/>
      <c r="DC107" s="117"/>
      <c r="DD107" s="117"/>
      <c r="DE107" s="117"/>
      <c r="DF107" s="117"/>
      <c r="DG107" s="117"/>
      <c r="DH107" s="117"/>
      <c r="DI107" s="117"/>
      <c r="DJ107" s="117"/>
      <c r="DK107" s="117"/>
      <c r="DL107" s="117"/>
      <c r="DM107" s="117"/>
      <c r="DN107" s="117"/>
      <c r="DO107" s="117"/>
      <c r="DP107" s="117"/>
      <c r="DQ107" s="117"/>
      <c r="DR107" s="117"/>
      <c r="DS107" s="117"/>
      <c r="DT107" s="117"/>
      <c r="DU107" s="117"/>
      <c r="DV107" s="117"/>
      <c r="DW107" s="117"/>
      <c r="DX107" s="117"/>
      <c r="DY107" s="117"/>
      <c r="DZ107" s="117"/>
      <c r="EA107" s="117"/>
      <c r="EB107" s="117"/>
      <c r="EC107" s="117"/>
      <c r="ED107" s="156"/>
      <c r="EE107" s="117"/>
      <c r="ET107" s="117"/>
      <c r="EU107" s="117"/>
      <c r="EV107" s="117"/>
      <c r="FK107" s="117"/>
      <c r="FL107" s="117"/>
      <c r="FM107" s="249">
        <v>25825521</v>
      </c>
      <c r="GB107" s="266"/>
      <c r="GC107" s="157"/>
      <c r="GD107" s="117"/>
      <c r="GE107" s="117"/>
      <c r="GF107" s="117"/>
      <c r="GG107" s="117"/>
      <c r="GH107" s="161"/>
      <c r="GI107" s="117"/>
      <c r="GJ107" s="117"/>
      <c r="GK107" s="117"/>
      <c r="GL107" s="117"/>
      <c r="GM107" s="162"/>
    </row>
    <row r="108" spans="1:198">
      <c r="O108" s="247"/>
      <c r="P108" s="247"/>
      <c r="Q108" s="247"/>
      <c r="R108" s="247"/>
      <c r="S108" s="247"/>
      <c r="T108" s="247"/>
      <c r="U108" s="247"/>
      <c r="V108" s="247"/>
      <c r="W108" s="247"/>
      <c r="X108" s="247"/>
      <c r="Y108" s="247"/>
      <c r="CV108" s="267"/>
    </row>
    <row r="109" spans="1:198">
      <c r="O109" s="247"/>
      <c r="P109" s="247"/>
      <c r="Q109" s="247"/>
      <c r="R109" s="247"/>
      <c r="S109" s="247"/>
      <c r="T109" s="247"/>
      <c r="U109" s="247"/>
      <c r="V109" s="247"/>
      <c r="W109" s="247"/>
      <c r="X109" s="247"/>
      <c r="Y109" s="247"/>
      <c r="BA109" s="126"/>
      <c r="CV109" s="268"/>
      <c r="EF109" s="269"/>
      <c r="EG109" s="269"/>
      <c r="EH109" s="269"/>
      <c r="EI109" s="269"/>
      <c r="EJ109" s="269"/>
      <c r="EK109" s="269"/>
      <c r="EL109" s="269"/>
      <c r="EM109" s="269"/>
      <c r="EN109" s="269"/>
      <c r="EO109" s="269"/>
      <c r="EP109" s="269"/>
      <c r="EQ109" s="269"/>
      <c r="ER109" s="269"/>
      <c r="ES109" s="269"/>
      <c r="EW109" s="269"/>
      <c r="EX109" s="269"/>
      <c r="EY109" s="269"/>
      <c r="EZ109" s="269"/>
      <c r="FA109" s="269"/>
      <c r="FB109" s="269"/>
      <c r="FC109" s="269"/>
      <c r="FD109" s="269"/>
      <c r="FE109" s="269"/>
      <c r="FF109" s="269"/>
      <c r="FG109" s="269"/>
      <c r="FH109" s="269"/>
      <c r="FI109" s="269"/>
      <c r="FJ109" s="269"/>
      <c r="FN109" s="269"/>
      <c r="FO109" s="269"/>
      <c r="FP109" s="269"/>
      <c r="FQ109" s="269"/>
      <c r="FR109" s="269"/>
      <c r="FS109" s="269"/>
      <c r="FT109" s="269"/>
      <c r="FU109" s="269"/>
      <c r="FV109" s="269"/>
      <c r="FW109" s="269"/>
      <c r="FX109" s="269"/>
      <c r="FY109" s="269"/>
      <c r="FZ109" s="269"/>
      <c r="GA109" s="269"/>
      <c r="GB109" s="270"/>
    </row>
    <row r="110" spans="1:198">
      <c r="GB110" s="269"/>
    </row>
    <row r="111" spans="1:198">
      <c r="FB111" s="269"/>
      <c r="FC111" s="269"/>
    </row>
    <row r="113" spans="5:184">
      <c r="E113" s="113"/>
      <c r="G113" s="113"/>
      <c r="I113" s="113"/>
      <c r="K113" s="113"/>
      <c r="M113" s="113"/>
      <c r="N113" s="113"/>
      <c r="O113" s="113"/>
      <c r="P113" s="113"/>
      <c r="Q113" s="113"/>
      <c r="R113" s="113"/>
      <c r="S113" s="113"/>
      <c r="T113" s="113"/>
      <c r="U113" s="113"/>
      <c r="V113" s="113"/>
      <c r="W113" s="113"/>
      <c r="X113" s="113"/>
      <c r="Y113" s="113"/>
      <c r="AP113" s="113"/>
      <c r="AQ113" s="113"/>
      <c r="AR113" s="113"/>
      <c r="AS113" s="113"/>
      <c r="AT113" s="113"/>
      <c r="AU113" s="113"/>
      <c r="AV113" s="113"/>
      <c r="AW113" s="113"/>
      <c r="AX113" s="113"/>
      <c r="AY113" s="113"/>
      <c r="AZ113" s="113"/>
      <c r="BA113" s="113"/>
      <c r="BB113" s="113"/>
      <c r="BC113" s="113"/>
      <c r="BD113" s="113"/>
      <c r="BE113" s="113"/>
      <c r="BF113" s="113"/>
      <c r="BG113" s="113"/>
      <c r="BH113" s="113"/>
      <c r="BI113" s="113"/>
      <c r="BJ113" s="113"/>
      <c r="BK113" s="113"/>
      <c r="BL113" s="113"/>
      <c r="BM113" s="113"/>
      <c r="BN113" s="113"/>
      <c r="BO113" s="113"/>
      <c r="BP113" s="113"/>
      <c r="BQ113" s="113"/>
      <c r="BR113" s="113"/>
      <c r="BT113" s="113"/>
      <c r="BU113" s="113"/>
      <c r="BV113" s="113"/>
      <c r="BW113" s="113"/>
      <c r="BX113" s="113"/>
      <c r="BY113" s="113"/>
      <c r="BZ113" s="113"/>
      <c r="CA113" s="113"/>
      <c r="CB113" s="113"/>
      <c r="CC113" s="113"/>
      <c r="CD113" s="113"/>
      <c r="CE113" s="113"/>
      <c r="CF113" s="113"/>
      <c r="CG113" s="113"/>
      <c r="CH113" s="113"/>
      <c r="CI113" s="113"/>
      <c r="CJ113" s="113"/>
      <c r="CK113" s="113"/>
      <c r="CL113" s="113"/>
      <c r="CM113" s="113"/>
      <c r="CN113" s="113"/>
      <c r="CO113" s="113"/>
      <c r="CP113" s="113"/>
      <c r="CQ113" s="113"/>
      <c r="CR113" s="113"/>
      <c r="CS113" s="113"/>
      <c r="CT113" s="113"/>
      <c r="CU113" s="113"/>
      <c r="CV113" s="113"/>
      <c r="EF113" s="269"/>
      <c r="EG113" s="269"/>
      <c r="EH113" s="269"/>
      <c r="EI113" s="269"/>
      <c r="EJ113" s="269"/>
      <c r="EK113" s="269"/>
      <c r="EL113" s="269"/>
      <c r="EM113" s="269"/>
      <c r="EN113" s="269"/>
      <c r="EO113" s="269"/>
      <c r="EP113" s="269"/>
      <c r="EQ113" s="269"/>
      <c r="ER113" s="269"/>
      <c r="ES113" s="269"/>
      <c r="EW113" s="269"/>
      <c r="EX113" s="269"/>
      <c r="EY113" s="269"/>
      <c r="EZ113" s="269"/>
      <c r="FA113" s="269"/>
      <c r="FB113" s="269"/>
      <c r="FC113" s="269"/>
      <c r="FD113" s="269"/>
      <c r="FE113" s="269"/>
      <c r="FF113" s="269"/>
      <c r="FG113" s="269"/>
      <c r="FH113" s="269"/>
      <c r="FI113" s="269"/>
      <c r="FJ113" s="269"/>
      <c r="FN113" s="269"/>
      <c r="FO113" s="269"/>
      <c r="FP113" s="269"/>
      <c r="FQ113" s="269"/>
      <c r="FR113" s="269"/>
      <c r="FS113" s="269"/>
      <c r="FT113" s="269"/>
      <c r="FU113" s="269"/>
      <c r="FV113" s="269"/>
      <c r="FW113" s="269"/>
      <c r="FX113" s="269"/>
      <c r="FY113" s="269"/>
      <c r="FZ113" s="269"/>
      <c r="GA113" s="269"/>
      <c r="GB113" s="269"/>
    </row>
    <row r="114" spans="5:184">
      <c r="ES114" s="269"/>
    </row>
    <row r="116" spans="5:184">
      <c r="E116" s="113"/>
      <c r="G116" s="113"/>
      <c r="I116" s="113"/>
      <c r="K116" s="113"/>
      <c r="M116" s="113"/>
      <c r="N116" s="113"/>
      <c r="O116" s="113"/>
      <c r="P116" s="113"/>
      <c r="Q116" s="113"/>
      <c r="R116" s="113"/>
      <c r="S116" s="113"/>
      <c r="T116" s="113"/>
      <c r="U116" s="113"/>
      <c r="V116" s="113"/>
      <c r="W116" s="113"/>
      <c r="X116" s="113"/>
      <c r="Y116" s="113"/>
      <c r="AP116" s="113"/>
      <c r="AQ116" s="113"/>
      <c r="AR116" s="113"/>
      <c r="AS116" s="113"/>
      <c r="AT116" s="113"/>
      <c r="AU116" s="113"/>
      <c r="AV116" s="113"/>
      <c r="AW116" s="113"/>
      <c r="AX116" s="113"/>
      <c r="AY116" s="113"/>
      <c r="AZ116" s="113"/>
      <c r="BA116" s="113"/>
      <c r="BB116" s="113"/>
      <c r="BC116" s="113"/>
      <c r="BD116" s="113"/>
      <c r="BE116" s="113"/>
      <c r="BF116" s="113"/>
      <c r="BG116" s="113"/>
      <c r="BH116" s="113"/>
      <c r="BI116" s="113"/>
      <c r="BJ116" s="113"/>
      <c r="BK116" s="113"/>
      <c r="BL116" s="113"/>
      <c r="BM116" s="113"/>
      <c r="BN116" s="113"/>
      <c r="BO116" s="113"/>
      <c r="BP116" s="113"/>
      <c r="BQ116" s="113"/>
      <c r="BR116" s="113"/>
      <c r="BT116" s="113"/>
      <c r="BU116" s="113"/>
      <c r="BV116" s="113"/>
      <c r="BW116" s="113"/>
      <c r="BX116" s="113"/>
      <c r="BY116" s="113"/>
      <c r="BZ116" s="113"/>
      <c r="CA116" s="113"/>
      <c r="CB116" s="113"/>
      <c r="CC116" s="113"/>
      <c r="CD116" s="113"/>
      <c r="CE116" s="113"/>
      <c r="CF116" s="113"/>
      <c r="CG116" s="113"/>
      <c r="CH116" s="113"/>
      <c r="CI116" s="113"/>
      <c r="CJ116" s="113"/>
      <c r="CK116" s="113"/>
      <c r="CL116" s="113"/>
      <c r="CM116" s="113"/>
      <c r="CN116" s="113"/>
      <c r="CO116" s="113"/>
      <c r="CP116" s="113"/>
      <c r="CQ116" s="113"/>
      <c r="CR116" s="113"/>
      <c r="CS116" s="113"/>
      <c r="CT116" s="113"/>
      <c r="CU116" s="113"/>
      <c r="CV116" s="113"/>
      <c r="GB116" s="269"/>
    </row>
    <row r="120" spans="5:184">
      <c r="E120" s="113"/>
      <c r="G120" s="113"/>
      <c r="I120" s="113"/>
      <c r="K120" s="113"/>
      <c r="M120" s="113"/>
      <c r="N120" s="113"/>
      <c r="O120" s="113"/>
      <c r="P120" s="113"/>
      <c r="Q120" s="113"/>
      <c r="R120" s="113"/>
      <c r="S120" s="113"/>
      <c r="T120" s="113"/>
      <c r="U120" s="113"/>
      <c r="V120" s="113"/>
      <c r="W120" s="113"/>
      <c r="X120" s="113"/>
      <c r="Y120" s="113"/>
      <c r="AP120" s="113"/>
      <c r="AQ120" s="113"/>
      <c r="AR120" s="113"/>
      <c r="AS120" s="113"/>
      <c r="AT120" s="113"/>
      <c r="AU120" s="113"/>
      <c r="AV120" s="113"/>
      <c r="AW120" s="113"/>
      <c r="AX120" s="113"/>
      <c r="AY120" s="113"/>
      <c r="AZ120" s="113"/>
      <c r="BA120" s="113"/>
      <c r="BB120" s="113"/>
      <c r="BC120" s="113"/>
      <c r="BD120" s="113"/>
      <c r="BE120" s="113"/>
      <c r="BF120" s="113"/>
      <c r="BG120" s="113"/>
      <c r="BH120" s="113"/>
      <c r="BI120" s="113"/>
      <c r="BJ120" s="113"/>
      <c r="BK120" s="113"/>
      <c r="BL120" s="113"/>
      <c r="BM120" s="113"/>
      <c r="BN120" s="113"/>
      <c r="BO120" s="113"/>
      <c r="BP120" s="113"/>
      <c r="BQ120" s="113"/>
      <c r="BR120" s="113"/>
      <c r="BT120" s="113"/>
      <c r="BU120" s="113"/>
      <c r="BV120" s="113"/>
      <c r="BW120" s="113"/>
      <c r="BX120" s="113"/>
      <c r="BY120" s="113"/>
      <c r="BZ120" s="113"/>
      <c r="CA120" s="113"/>
      <c r="CB120" s="113"/>
      <c r="CC120" s="113"/>
      <c r="CD120" s="113"/>
      <c r="CE120" s="113"/>
      <c r="CF120" s="113"/>
      <c r="CG120" s="113"/>
      <c r="CH120" s="113"/>
      <c r="CI120" s="113"/>
      <c r="CJ120" s="113"/>
      <c r="CK120" s="113"/>
      <c r="CL120" s="113"/>
      <c r="CM120" s="113"/>
      <c r="CN120" s="113"/>
      <c r="CO120" s="113"/>
      <c r="CP120" s="113"/>
      <c r="CQ120" s="113"/>
      <c r="CR120" s="113"/>
      <c r="CS120" s="113"/>
      <c r="CT120" s="113"/>
      <c r="CU120" s="113"/>
      <c r="CV120" s="113"/>
      <c r="EW120" s="163"/>
    </row>
  </sheetData>
  <sheetProtection formatColumns="0" formatRows="0" insertColumns="0" insertRows="0" deleteColumns="0" deleteRows="0" sort="0" autoFilter="0" pivotTables="0"/>
  <mergeCells count="37">
    <mergeCell ref="EE1:EE2"/>
    <mergeCell ref="EJ1:EJ2"/>
    <mergeCell ref="EN1:EN2"/>
    <mergeCell ref="AM1:AM2"/>
    <mergeCell ref="AO1:AO4"/>
    <mergeCell ref="BQ1:BQ2"/>
    <mergeCell ref="BS1:BS4"/>
    <mergeCell ref="CU1:CU2"/>
    <mergeCell ref="CW1:CW4"/>
    <mergeCell ref="B74:C74"/>
    <mergeCell ref="GM1:GM4"/>
    <mergeCell ref="B2:C2"/>
    <mergeCell ref="E2:G2"/>
    <mergeCell ref="I2:K2"/>
    <mergeCell ref="GE2:GG2"/>
    <mergeCell ref="GJ2:GL2"/>
    <mergeCell ref="ET1:ET2"/>
    <mergeCell ref="FK1:FK2"/>
    <mergeCell ref="FM1:FM2"/>
    <mergeCell ref="GB1:GB2"/>
    <mergeCell ref="GC1:GC4"/>
    <mergeCell ref="GH1:GH4"/>
    <mergeCell ref="DK1:DK2"/>
    <mergeCell ref="DZ1:DZ2"/>
    <mergeCell ref="ED1:ED4"/>
    <mergeCell ref="B5:B12"/>
    <mergeCell ref="B14:B29"/>
    <mergeCell ref="B31:B44"/>
    <mergeCell ref="B46:B70"/>
    <mergeCell ref="B72:C72"/>
    <mergeCell ref="B107:C107"/>
    <mergeCell ref="B76:C76"/>
    <mergeCell ref="B78:C78"/>
    <mergeCell ref="B79:B86"/>
    <mergeCell ref="B88:B96"/>
    <mergeCell ref="B98:B103"/>
    <mergeCell ref="B105:C105"/>
  </mergeCells>
  <pageMargins left="0.7" right="0.7" top="0.48" bottom="0.96" header="0.48" footer="0.3"/>
  <pageSetup paperSize="9" scale="82" orientation="landscape" r:id="rId1"/>
  <headerFooter>
    <oddFooter>&amp;L&amp;"Tahoma,Regular"&amp;8&amp;F  --  Printed &amp;D&amp;R&amp;G</oddFooter>
  </headerFooter>
  <colBreaks count="1" manualBreakCount="1">
    <brk id="11" max="1048575" man="1"/>
  </colBreaks>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89D46F-55DD-4C0D-960D-EA0FCF27BEED}">
  <sheetPr>
    <tabColor theme="7" tint="0.79998168889431442"/>
  </sheetPr>
  <dimension ref="A3:Q93"/>
  <sheetViews>
    <sheetView workbookViewId="0">
      <selection activeCell="H62" sqref="H62"/>
    </sheetView>
  </sheetViews>
  <sheetFormatPr defaultColWidth="9.28515625" defaultRowHeight="15"/>
  <cols>
    <col min="1" max="1" width="22.28515625" style="368" bestFit="1" customWidth="1"/>
    <col min="2" max="2" width="14.42578125" style="367" bestFit="1" customWidth="1"/>
    <col min="3" max="7" width="15.42578125" style="368" customWidth="1"/>
    <col min="8" max="9" width="13.28515625" style="368" bestFit="1" customWidth="1"/>
    <col min="10" max="10" width="16.42578125" style="368" customWidth="1"/>
    <col min="11" max="14" width="14.7109375" style="368" customWidth="1"/>
    <col min="15" max="15" width="14.28515625" style="368" customWidth="1"/>
    <col min="16" max="16" width="12.7109375" style="368" bestFit="1" customWidth="1"/>
    <col min="17" max="17" width="13.140625" style="368" customWidth="1"/>
    <col min="18" max="16384" width="9.28515625" style="368"/>
  </cols>
  <sheetData>
    <row r="3" spans="1:15">
      <c r="A3" s="368" t="s">
        <v>673</v>
      </c>
      <c r="B3" s="367" t="s">
        <v>674</v>
      </c>
      <c r="C3" s="368" t="s">
        <v>431</v>
      </c>
      <c r="D3" s="368" t="s">
        <v>572</v>
      </c>
      <c r="E3" s="368" t="s">
        <v>499</v>
      </c>
      <c r="F3" s="368" t="s">
        <v>675</v>
      </c>
      <c r="G3" s="368" t="s">
        <v>676</v>
      </c>
    </row>
    <row r="4" spans="1:15">
      <c r="C4" s="366"/>
      <c r="D4" s="366"/>
      <c r="E4" s="366"/>
      <c r="F4" s="366"/>
      <c r="G4" s="366"/>
      <c r="H4" s="365"/>
    </row>
    <row r="5" spans="1:15">
      <c r="A5" s="368">
        <v>2015</v>
      </c>
      <c r="B5" s="364">
        <v>2015</v>
      </c>
      <c r="C5" s="366">
        <v>3782028.5144120455</v>
      </c>
      <c r="D5" s="366">
        <v>3945560.9642194393</v>
      </c>
      <c r="E5" s="366">
        <v>7139545.6925710188</v>
      </c>
      <c r="F5" s="366">
        <v>0</v>
      </c>
      <c r="G5" s="366">
        <v>0</v>
      </c>
      <c r="H5" s="365">
        <f>SUM(C5:G5)</f>
        <v>14867135.171202503</v>
      </c>
      <c r="J5" s="368" t="s">
        <v>431</v>
      </c>
      <c r="K5" s="368" t="s">
        <v>572</v>
      </c>
      <c r="L5" s="368" t="s">
        <v>499</v>
      </c>
      <c r="M5" s="368" t="s">
        <v>675</v>
      </c>
      <c r="N5" s="368" t="s">
        <v>676</v>
      </c>
    </row>
    <row r="6" spans="1:15">
      <c r="B6" s="364">
        <v>2016</v>
      </c>
      <c r="C6" s="366">
        <v>3730628.3007262293</v>
      </c>
      <c r="D6" s="366">
        <v>3945565.6030782573</v>
      </c>
      <c r="E6" s="366">
        <v>7139583.6733974852</v>
      </c>
      <c r="F6" s="366">
        <v>0</v>
      </c>
      <c r="G6" s="366">
        <v>0</v>
      </c>
      <c r="H6" s="365">
        <f>SUM(C6:G6)</f>
        <v>14815777.577201972</v>
      </c>
    </row>
    <row r="7" spans="1:15">
      <c r="B7" s="367">
        <v>2017</v>
      </c>
      <c r="C7" s="366">
        <v>3727477.0870404132</v>
      </c>
      <c r="D7" s="366">
        <v>3924895.120463571</v>
      </c>
      <c r="E7" s="366">
        <v>7160298.7756974585</v>
      </c>
      <c r="F7" s="366">
        <v>0</v>
      </c>
      <c r="G7" s="366">
        <v>0</v>
      </c>
      <c r="H7" s="365">
        <f>SUM(C7:G7)</f>
        <v>14812670.983201442</v>
      </c>
      <c r="I7" s="368">
        <v>2015</v>
      </c>
      <c r="J7" s="366">
        <f t="shared" ref="J7:N18" si="0">SUMIFS(C:C,$B:$B,$I7)-SUMIFS(C:C,$A:$A,$I7)/2</f>
        <v>1891014.2572060227</v>
      </c>
      <c r="K7" s="366">
        <f t="shared" si="0"/>
        <v>1972780.4821097197</v>
      </c>
      <c r="L7" s="366">
        <f t="shared" si="0"/>
        <v>3569772.8462855094</v>
      </c>
      <c r="M7" s="366">
        <f t="shared" si="0"/>
        <v>0</v>
      </c>
      <c r="N7" s="366">
        <f t="shared" si="0"/>
        <v>0</v>
      </c>
      <c r="O7" s="365">
        <f t="shared" ref="O7:O18" si="1">SUM(J7:N7)</f>
        <v>7433567.5856012516</v>
      </c>
    </row>
    <row r="8" spans="1:15">
      <c r="B8" s="364">
        <v>2018</v>
      </c>
      <c r="C8" s="366">
        <v>3725378.873354597</v>
      </c>
      <c r="D8" s="366">
        <v>3918917.804297009</v>
      </c>
      <c r="E8" s="366">
        <v>7164490.7115493063</v>
      </c>
      <c r="F8" s="366">
        <v>0</v>
      </c>
      <c r="G8" s="366">
        <v>0</v>
      </c>
      <c r="H8" s="365">
        <f t="shared" ref="H8:H39" si="2">SUM(C8:G8)</f>
        <v>14808787.389200913</v>
      </c>
      <c r="I8" s="368">
        <v>2016</v>
      </c>
      <c r="J8" s="366">
        <f t="shared" si="0"/>
        <v>7621480.657536231</v>
      </c>
      <c r="K8" s="366">
        <f t="shared" si="0"/>
        <v>4979764.0176311322</v>
      </c>
      <c r="L8" s="366">
        <f t="shared" si="0"/>
        <v>11994112.282067642</v>
      </c>
      <c r="M8" s="366">
        <f t="shared" si="0"/>
        <v>0</v>
      </c>
      <c r="N8" s="366">
        <f t="shared" si="0"/>
        <v>0</v>
      </c>
      <c r="O8" s="365">
        <f t="shared" si="1"/>
        <v>24595356.957235005</v>
      </c>
    </row>
    <row r="9" spans="1:15">
      <c r="B9" s="364">
        <v>2019</v>
      </c>
      <c r="C9" s="366">
        <v>3711017.6596687809</v>
      </c>
      <c r="D9" s="366">
        <v>3918922.443155827</v>
      </c>
      <c r="E9" s="366">
        <v>7164528.6923757736</v>
      </c>
      <c r="F9" s="366">
        <v>0</v>
      </c>
      <c r="G9" s="366">
        <v>0</v>
      </c>
      <c r="H9" s="365">
        <f t="shared" si="2"/>
        <v>14794468.795200381</v>
      </c>
      <c r="I9" s="368">
        <v>2017</v>
      </c>
      <c r="J9" s="366">
        <f t="shared" si="0"/>
        <v>21666660.886670318</v>
      </c>
      <c r="K9" s="366">
        <f t="shared" si="0"/>
        <v>6947328.4542513434</v>
      </c>
      <c r="L9" s="366">
        <f t="shared" si="0"/>
        <v>20636183.241984829</v>
      </c>
      <c r="M9" s="366">
        <f t="shared" si="0"/>
        <v>0</v>
      </c>
      <c r="N9" s="366">
        <f t="shared" si="0"/>
        <v>2191341.94</v>
      </c>
      <c r="O9" s="365">
        <f t="shared" si="1"/>
        <v>51441514.52290649</v>
      </c>
    </row>
    <row r="10" spans="1:15">
      <c r="B10" s="367">
        <v>2020</v>
      </c>
      <c r="C10" s="366">
        <v>3695040.4459829647</v>
      </c>
      <c r="D10" s="366">
        <v>3857733.5350990603</v>
      </c>
      <c r="E10" s="366">
        <v>7072343.2201178269</v>
      </c>
      <c r="F10" s="366">
        <v>0</v>
      </c>
      <c r="G10" s="366">
        <v>0</v>
      </c>
      <c r="H10" s="365">
        <f t="shared" si="2"/>
        <v>14625117.201199852</v>
      </c>
      <c r="I10" s="368">
        <v>2018</v>
      </c>
      <c r="J10" s="363">
        <f t="shared" si="0"/>
        <v>29652646.376723751</v>
      </c>
      <c r="K10" s="363">
        <f t="shared" si="0"/>
        <v>9419590.0386150163</v>
      </c>
      <c r="L10" s="363">
        <f t="shared" si="0"/>
        <v>28000905.70787251</v>
      </c>
      <c r="M10" s="363">
        <f t="shared" si="0"/>
        <v>0</v>
      </c>
      <c r="N10" s="363">
        <f t="shared" si="0"/>
        <v>5263381.38</v>
      </c>
      <c r="O10" s="365">
        <f t="shared" si="1"/>
        <v>72336523.503211275</v>
      </c>
    </row>
    <row r="11" spans="1:15">
      <c r="B11" s="367">
        <v>2021</v>
      </c>
      <c r="C11" s="366">
        <v>3691813.2322971486</v>
      </c>
      <c r="D11" s="366">
        <v>3787093.1493842178</v>
      </c>
      <c r="E11" s="366">
        <v>7143027.2255179565</v>
      </c>
      <c r="F11" s="366">
        <v>0</v>
      </c>
      <c r="G11" s="366">
        <v>0</v>
      </c>
      <c r="H11" s="365">
        <f t="shared" si="2"/>
        <v>14621933.607199322</v>
      </c>
      <c r="I11" s="368">
        <v>2019</v>
      </c>
      <c r="J11" s="366">
        <f t="shared" si="0"/>
        <v>31473060.837847497</v>
      </c>
      <c r="K11" s="366">
        <f t="shared" si="0"/>
        <v>11500521.013404086</v>
      </c>
      <c r="L11" s="366">
        <f t="shared" si="0"/>
        <v>33676293.340903275</v>
      </c>
      <c r="M11" s="366">
        <f t="shared" si="0"/>
        <v>0</v>
      </c>
      <c r="N11" s="366">
        <f t="shared" si="0"/>
        <v>6144078.8799999999</v>
      </c>
      <c r="O11" s="365">
        <f t="shared" si="1"/>
        <v>82793954.07215485</v>
      </c>
    </row>
    <row r="12" spans="1:15">
      <c r="B12" s="364">
        <v>2022</v>
      </c>
      <c r="C12" s="366">
        <v>3690491.0186113324</v>
      </c>
      <c r="D12" s="366">
        <v>3787097.7882430363</v>
      </c>
      <c r="E12" s="366">
        <v>7143065.2063444238</v>
      </c>
      <c r="F12" s="366"/>
      <c r="G12" s="366"/>
      <c r="H12" s="365">
        <f t="shared" si="2"/>
        <v>14620654.013198793</v>
      </c>
      <c r="I12" s="368">
        <v>2020</v>
      </c>
      <c r="J12" s="366">
        <f t="shared" si="0"/>
        <v>31460656.625149351</v>
      </c>
      <c r="K12" s="366">
        <f t="shared" si="0"/>
        <v>12081676.783982038</v>
      </c>
      <c r="L12" s="366">
        <f t="shared" si="0"/>
        <v>36581938.515852936</v>
      </c>
      <c r="M12" s="366">
        <f t="shared" si="0"/>
        <v>0</v>
      </c>
      <c r="N12" s="366">
        <f t="shared" si="0"/>
        <v>6144078.8799999999</v>
      </c>
      <c r="O12" s="365">
        <f t="shared" si="1"/>
        <v>86268350.804984331</v>
      </c>
    </row>
    <row r="13" spans="1:15">
      <c r="B13" s="367">
        <v>2023</v>
      </c>
      <c r="C13" s="366">
        <v>3661755.8049255162</v>
      </c>
      <c r="D13" s="366">
        <v>3723674.100990375</v>
      </c>
      <c r="E13" s="366">
        <v>7138240.5132823708</v>
      </c>
      <c r="F13" s="366"/>
      <c r="G13" s="366"/>
      <c r="H13" s="365">
        <f t="shared" si="2"/>
        <v>14523670.419198263</v>
      </c>
      <c r="I13" s="368">
        <v>2021</v>
      </c>
      <c r="J13" s="363">
        <f t="shared" si="0"/>
        <v>31501292.225126073</v>
      </c>
      <c r="K13" s="363">
        <f t="shared" si="0"/>
        <v>12501503.838213963</v>
      </c>
      <c r="L13" s="363">
        <f t="shared" si="0"/>
        <v>39758301.191827103</v>
      </c>
      <c r="M13" s="363">
        <f t="shared" si="0"/>
        <v>0</v>
      </c>
      <c r="N13" s="363">
        <f t="shared" si="0"/>
        <v>6144078.8799999999</v>
      </c>
      <c r="O13" s="365">
        <f t="shared" si="1"/>
        <v>89905176.135167137</v>
      </c>
    </row>
    <row r="14" spans="1:15">
      <c r="B14" s="367">
        <v>2024</v>
      </c>
      <c r="C14" s="366">
        <v>3661542.5912396996</v>
      </c>
      <c r="D14" s="366">
        <v>3326752.8619221523</v>
      </c>
      <c r="E14" s="366">
        <v>6360988.3720358796</v>
      </c>
      <c r="F14" s="366"/>
      <c r="G14" s="366"/>
      <c r="H14" s="365">
        <f t="shared" si="2"/>
        <v>13349283.825197732</v>
      </c>
      <c r="I14" s="368">
        <v>2022</v>
      </c>
      <c r="J14" s="366">
        <f t="shared" si="0"/>
        <v>31618374.746524356</v>
      </c>
      <c r="K14" s="366">
        <f t="shared" si="0"/>
        <v>13383161.7576367</v>
      </c>
      <c r="L14" s="366">
        <f t="shared" si="0"/>
        <v>43798668.37404988</v>
      </c>
      <c r="M14" s="366">
        <f t="shared" si="0"/>
        <v>0</v>
      </c>
      <c r="N14" s="366">
        <f t="shared" si="0"/>
        <v>6144078.8799999999</v>
      </c>
      <c r="O14" s="365">
        <f t="shared" si="1"/>
        <v>94944283.758210927</v>
      </c>
    </row>
    <row r="15" spans="1:15">
      <c r="B15" s="364">
        <v>2025</v>
      </c>
      <c r="C15" s="366">
        <v>3493710.3775538835</v>
      </c>
      <c r="D15" s="366">
        <v>2184416.8293195846</v>
      </c>
      <c r="E15" s="366">
        <v>4052169.0243237335</v>
      </c>
      <c r="F15" s="366"/>
      <c r="G15" s="366"/>
      <c r="H15" s="365">
        <f t="shared" si="2"/>
        <v>9730296.2311972007</v>
      </c>
      <c r="I15" s="368">
        <v>2023</v>
      </c>
      <c r="J15" s="366">
        <f t="shared" si="0"/>
        <v>31967273.051245634</v>
      </c>
      <c r="K15" s="366">
        <f t="shared" si="0"/>
        <v>14292957.500310609</v>
      </c>
      <c r="L15" s="366">
        <f t="shared" si="0"/>
        <v>49392722.626116827</v>
      </c>
      <c r="M15" s="366">
        <f t="shared" si="0"/>
        <v>0</v>
      </c>
      <c r="N15" s="366">
        <f t="shared" si="0"/>
        <v>6144078.8799999999</v>
      </c>
      <c r="O15" s="365">
        <f t="shared" si="1"/>
        <v>101797032.05767307</v>
      </c>
    </row>
    <row r="16" spans="1:15">
      <c r="B16" s="367">
        <v>2026</v>
      </c>
      <c r="C16" s="366">
        <v>3428026.1638680673</v>
      </c>
      <c r="D16" s="366">
        <v>1921144.1989948032</v>
      </c>
      <c r="E16" s="366">
        <v>3733010.2743338011</v>
      </c>
      <c r="F16" s="366"/>
      <c r="G16" s="366"/>
      <c r="H16" s="365">
        <f t="shared" si="2"/>
        <v>9082180.6371966712</v>
      </c>
      <c r="I16" s="368">
        <v>2024</v>
      </c>
      <c r="J16" s="363">
        <f t="shared" si="0"/>
        <v>32820220.007317048</v>
      </c>
      <c r="K16" s="363">
        <f t="shared" si="0"/>
        <v>15221787.126256298</v>
      </c>
      <c r="L16" s="363">
        <f t="shared" si="0"/>
        <v>56173988.928094767</v>
      </c>
      <c r="M16" s="363">
        <f t="shared" si="0"/>
        <v>0</v>
      </c>
      <c r="N16" s="363">
        <f t="shared" si="0"/>
        <v>6144078.8799999999</v>
      </c>
      <c r="O16" s="365">
        <f t="shared" si="1"/>
        <v>110360074.94166811</v>
      </c>
    </row>
    <row r="17" spans="1:17">
      <c r="C17" s="366"/>
      <c r="D17" s="366"/>
      <c r="E17" s="366"/>
      <c r="F17" s="366"/>
      <c r="G17" s="366"/>
      <c r="H17" s="365"/>
      <c r="I17" s="368">
        <v>2025</v>
      </c>
      <c r="J17" s="366">
        <f t="shared" si="0"/>
        <v>33667953.550838068</v>
      </c>
      <c r="K17" s="366">
        <f t="shared" si="0"/>
        <v>15828617.18759658</v>
      </c>
      <c r="L17" s="366">
        <f t="shared" si="0"/>
        <v>62783675.196050294</v>
      </c>
      <c r="M17" s="366">
        <f t="shared" si="0"/>
        <v>0</v>
      </c>
      <c r="N17" s="366">
        <f t="shared" si="0"/>
        <v>6144078.8799999999</v>
      </c>
      <c r="O17" s="365">
        <f t="shared" si="1"/>
        <v>118424324.81448494</v>
      </c>
    </row>
    <row r="18" spans="1:17">
      <c r="A18" s="368">
        <v>2016</v>
      </c>
      <c r="B18" s="364">
        <v>2016</v>
      </c>
      <c r="C18" s="366">
        <v>7781704.7136200033</v>
      </c>
      <c r="D18" s="366">
        <v>2068396.8291057493</v>
      </c>
      <c r="E18" s="366">
        <v>9709057.2173403129</v>
      </c>
      <c r="F18" s="366">
        <v>0</v>
      </c>
      <c r="G18" s="366">
        <v>0</v>
      </c>
      <c r="H18" s="365">
        <f t="shared" si="2"/>
        <v>19559158.760066066</v>
      </c>
      <c r="I18" s="368">
        <v>2026</v>
      </c>
      <c r="J18" s="366">
        <f t="shared" si="0"/>
        <v>34450590.289521016</v>
      </c>
      <c r="K18" s="366">
        <f t="shared" si="0"/>
        <v>17173618.485711183</v>
      </c>
      <c r="L18" s="366">
        <f t="shared" si="0"/>
        <v>71155158.685863167</v>
      </c>
      <c r="M18" s="366">
        <f t="shared" si="0"/>
        <v>0</v>
      </c>
      <c r="N18" s="366">
        <f t="shared" si="0"/>
        <v>6144078.8799999999</v>
      </c>
      <c r="O18" s="365">
        <f t="shared" si="1"/>
        <v>128923446.34109536</v>
      </c>
    </row>
    <row r="19" spans="1:17">
      <c r="A19" s="362"/>
      <c r="B19" s="367">
        <v>2017</v>
      </c>
      <c r="C19" s="366">
        <v>7781062.6154171564</v>
      </c>
      <c r="D19" s="366">
        <v>2049671.1401314195</v>
      </c>
      <c r="E19" s="366">
        <v>9728247.7577986699</v>
      </c>
      <c r="F19" s="366">
        <v>0</v>
      </c>
      <c r="G19" s="366">
        <v>0</v>
      </c>
      <c r="H19" s="365">
        <f t="shared" si="2"/>
        <v>19558981.513347246</v>
      </c>
    </row>
    <row r="20" spans="1:17">
      <c r="A20" s="362"/>
      <c r="B20" s="364">
        <v>2018</v>
      </c>
      <c r="C20" s="366">
        <v>7780967.5893561887</v>
      </c>
      <c r="D20" s="366">
        <v>2094513.2056580712</v>
      </c>
      <c r="E20" s="366">
        <v>10015990.471614165</v>
      </c>
      <c r="F20" s="366">
        <v>0</v>
      </c>
      <c r="G20" s="366">
        <v>0</v>
      </c>
      <c r="H20" s="365">
        <f t="shared" si="2"/>
        <v>19891471.266628426</v>
      </c>
      <c r="J20" s="363"/>
      <c r="K20" s="363"/>
      <c r="L20" s="363"/>
      <c r="M20" s="363"/>
      <c r="N20" s="363"/>
      <c r="O20" s="365"/>
    </row>
    <row r="21" spans="1:17">
      <c r="A21" s="362"/>
      <c r="B21" s="364">
        <v>2019</v>
      </c>
      <c r="C21" s="366">
        <v>7780872.563295221</v>
      </c>
      <c r="D21" s="366">
        <v>2094502.1199308939</v>
      </c>
      <c r="E21" s="366">
        <v>10015919.336683489</v>
      </c>
      <c r="F21" s="366">
        <v>0</v>
      </c>
      <c r="G21" s="366">
        <v>0</v>
      </c>
      <c r="H21" s="365">
        <f t="shared" si="2"/>
        <v>19891294.019909605</v>
      </c>
      <c r="J21" s="366"/>
      <c r="K21" s="366"/>
      <c r="L21" s="366"/>
      <c r="M21" s="366"/>
      <c r="N21" s="366"/>
      <c r="O21" s="365"/>
    </row>
    <row r="22" spans="1:17">
      <c r="A22" s="362"/>
      <c r="B22" s="367">
        <v>2020</v>
      </c>
      <c r="C22" s="366">
        <v>7780777.5372342533</v>
      </c>
      <c r="D22" s="366">
        <v>2094491.0342037166</v>
      </c>
      <c r="E22" s="366">
        <v>10015848.201752814</v>
      </c>
      <c r="F22" s="366">
        <v>0</v>
      </c>
      <c r="G22" s="366">
        <v>0</v>
      </c>
      <c r="H22" s="365">
        <f t="shared" si="2"/>
        <v>19891116.773190781</v>
      </c>
      <c r="J22" s="366"/>
      <c r="K22" s="366"/>
      <c r="L22" s="366"/>
      <c r="M22" s="366"/>
      <c r="N22" s="366"/>
      <c r="O22" s="365"/>
    </row>
    <row r="23" spans="1:17">
      <c r="B23" s="367">
        <v>2021</v>
      </c>
      <c r="C23" s="366">
        <v>7780746.3073041784</v>
      </c>
      <c r="D23" s="366">
        <v>2092929.3901261347</v>
      </c>
      <c r="E23" s="366">
        <v>10010865.896629591</v>
      </c>
      <c r="F23" s="366">
        <v>0</v>
      </c>
      <c r="G23" s="366">
        <v>0</v>
      </c>
      <c r="H23" s="365">
        <f t="shared" si="2"/>
        <v>19884541.594059903</v>
      </c>
    </row>
    <row r="24" spans="1:17">
      <c r="B24" s="364">
        <v>2022</v>
      </c>
      <c r="C24" s="366">
        <v>7780651.2812432107</v>
      </c>
      <c r="D24" s="366">
        <v>2092918.3043989576</v>
      </c>
      <c r="E24" s="366">
        <v>10010794.761698915</v>
      </c>
      <c r="F24" s="366"/>
      <c r="G24" s="366"/>
      <c r="H24" s="365">
        <f t="shared" si="2"/>
        <v>19884364.347341083</v>
      </c>
      <c r="J24" s="366"/>
      <c r="Q24" s="366"/>
    </row>
    <row r="25" spans="1:17">
      <c r="B25" s="367">
        <v>2023</v>
      </c>
      <c r="C25" s="366">
        <v>7779879.3281608364</v>
      </c>
      <c r="D25" s="366">
        <v>2092908.5733386616</v>
      </c>
      <c r="E25" s="366">
        <v>10010732.319399146</v>
      </c>
      <c r="F25" s="366"/>
      <c r="G25" s="366"/>
      <c r="H25" s="365">
        <f t="shared" si="2"/>
        <v>19883520.220898643</v>
      </c>
      <c r="J25" s="366"/>
      <c r="Q25" s="366"/>
    </row>
    <row r="26" spans="1:17">
      <c r="B26" s="367">
        <v>2024</v>
      </c>
      <c r="C26" s="366">
        <v>7779495.9107082346</v>
      </c>
      <c r="D26" s="366">
        <v>2072566.7904647586</v>
      </c>
      <c r="E26" s="366">
        <v>9960048.3932832126</v>
      </c>
      <c r="F26" s="366"/>
      <c r="G26" s="366"/>
      <c r="H26" s="365">
        <f t="shared" si="2"/>
        <v>19812111.094456203</v>
      </c>
      <c r="J26" s="368" t="str">
        <f>J5</f>
        <v>Residential</v>
      </c>
      <c r="K26" s="368" t="str">
        <f>K5</f>
        <v>GS&lt;50</v>
      </c>
      <c r="L26" s="368" t="str">
        <f>L5</f>
        <v>GS&gt;50</v>
      </c>
      <c r="M26" s="368" t="str">
        <f>M5</f>
        <v>USL</v>
      </c>
      <c r="N26" s="368" t="str">
        <f>N5</f>
        <v>Streetlight</v>
      </c>
      <c r="Q26" s="366"/>
    </row>
    <row r="27" spans="1:17">
      <c r="B27" s="364">
        <v>2025</v>
      </c>
      <c r="C27" s="366">
        <v>7760365.9576258603</v>
      </c>
      <c r="D27" s="366">
        <v>2072557.0594044628</v>
      </c>
      <c r="E27" s="366">
        <v>9959985.9509834442</v>
      </c>
      <c r="F27" s="366"/>
      <c r="G27" s="366"/>
      <c r="H27" s="365">
        <f t="shared" si="2"/>
        <v>19792908.968013767</v>
      </c>
      <c r="I27" s="368">
        <v>2024</v>
      </c>
      <c r="J27" s="361">
        <f t="shared" ref="J27:N29" si="3">SUMIFS(C$4:C$88,$B$4:$B$88,$I27)-C86/2</f>
        <v>32820220.007317048</v>
      </c>
      <c r="K27" s="361">
        <f t="shared" si="3"/>
        <v>15221787.126256298</v>
      </c>
      <c r="L27" s="361">
        <f t="shared" si="3"/>
        <v>56173988.928094767</v>
      </c>
      <c r="M27" s="361">
        <f t="shared" si="3"/>
        <v>0</v>
      </c>
      <c r="N27" s="361">
        <f t="shared" si="3"/>
        <v>6144078.8799999999</v>
      </c>
      <c r="O27" s="365">
        <f>SUM(J27:N27)</f>
        <v>110360074.94166811</v>
      </c>
      <c r="Q27" s="366"/>
    </row>
    <row r="28" spans="1:17">
      <c r="B28" s="367">
        <v>2026</v>
      </c>
      <c r="C28" s="366">
        <v>7705937.5061239842</v>
      </c>
      <c r="D28" s="366">
        <v>2030568.5258356207</v>
      </c>
      <c r="E28" s="366">
        <v>9793149.8096117228</v>
      </c>
      <c r="F28" s="366"/>
      <c r="G28" s="366"/>
      <c r="H28" s="365">
        <f t="shared" si="2"/>
        <v>19529655.841571327</v>
      </c>
      <c r="I28" s="368">
        <v>2025</v>
      </c>
      <c r="J28" s="361">
        <f t="shared" si="3"/>
        <v>32465886.415995933</v>
      </c>
      <c r="K28" s="361">
        <f t="shared" si="3"/>
        <v>13843184.791206934</v>
      </c>
      <c r="L28" s="361">
        <f t="shared" si="3"/>
        <v>53816060.608285025</v>
      </c>
      <c r="M28" s="361">
        <f t="shared" si="3"/>
        <v>0</v>
      </c>
      <c r="N28" s="361">
        <f t="shared" si="3"/>
        <v>6144078.8799999999</v>
      </c>
      <c r="O28" s="365">
        <f>SUM(J28:N28)</f>
        <v>106269210.69548789</v>
      </c>
      <c r="Q28" s="366"/>
    </row>
    <row r="29" spans="1:17">
      <c r="C29" s="360"/>
      <c r="D29" s="360"/>
      <c r="E29" s="360"/>
      <c r="F29" s="360"/>
      <c r="G29" s="360"/>
      <c r="H29" s="365"/>
      <c r="I29" s="368">
        <v>2026</v>
      </c>
      <c r="J29" s="361">
        <f t="shared" si="3"/>
        <v>32183999.329667073</v>
      </c>
      <c r="K29" s="361">
        <f t="shared" si="3"/>
        <v>13253184.117465999</v>
      </c>
      <c r="L29" s="361">
        <f t="shared" si="3"/>
        <v>53250266.03118223</v>
      </c>
      <c r="M29" s="361">
        <f t="shared" si="3"/>
        <v>0</v>
      </c>
      <c r="N29" s="361">
        <f t="shared" si="3"/>
        <v>6144078.8799999999</v>
      </c>
      <c r="O29" s="365">
        <f>SUM(J29:N29)</f>
        <v>104831528.35831529</v>
      </c>
      <c r="Q29" s="366"/>
    </row>
    <row r="30" spans="1:17">
      <c r="A30" s="368">
        <v>2017</v>
      </c>
      <c r="B30" s="367">
        <v>2017</v>
      </c>
      <c r="C30" s="360">
        <v>20316242.368425496</v>
      </c>
      <c r="D30" s="360">
        <v>1945524.3873127077</v>
      </c>
      <c r="E30" s="360">
        <v>7495273.4169774046</v>
      </c>
      <c r="F30" s="360">
        <v>0</v>
      </c>
      <c r="G30" s="360">
        <v>4382683.88</v>
      </c>
      <c r="H30" s="365">
        <f t="shared" si="2"/>
        <v>34139724.052715607</v>
      </c>
    </row>
    <row r="31" spans="1:17">
      <c r="B31" s="364">
        <v>2018</v>
      </c>
      <c r="C31" s="360">
        <v>16315097.240191065</v>
      </c>
      <c r="D31" s="360">
        <v>1946736.9327149717</v>
      </c>
      <c r="E31" s="360">
        <v>7489121.9449044969</v>
      </c>
      <c r="F31" s="360">
        <v>0</v>
      </c>
      <c r="G31" s="360">
        <v>4382683.88</v>
      </c>
      <c r="H31" s="365">
        <f t="shared" si="2"/>
        <v>30133639.997810531</v>
      </c>
      <c r="J31" s="366"/>
    </row>
    <row r="32" spans="1:17">
      <c r="B32" s="364">
        <v>2019</v>
      </c>
      <c r="C32" s="360">
        <v>16315078.111956632</v>
      </c>
      <c r="D32" s="360">
        <v>1945852.7882584871</v>
      </c>
      <c r="E32" s="360">
        <v>7485788.1626903396</v>
      </c>
      <c r="F32" s="360">
        <v>0</v>
      </c>
      <c r="G32" s="360">
        <v>4382683.88</v>
      </c>
      <c r="H32" s="365">
        <f t="shared" si="2"/>
        <v>30129402.94290546</v>
      </c>
      <c r="J32" s="366"/>
    </row>
    <row r="33" spans="1:17">
      <c r="B33" s="367">
        <v>2020</v>
      </c>
      <c r="C33" s="360">
        <v>16315058.983722199</v>
      </c>
      <c r="D33" s="360">
        <v>1944968.6438020028</v>
      </c>
      <c r="E33" s="360">
        <v>7482454.3804761823</v>
      </c>
      <c r="F33" s="360">
        <v>0</v>
      </c>
      <c r="G33" s="360">
        <v>4382683.88</v>
      </c>
      <c r="H33" s="365">
        <f t="shared" si="2"/>
        <v>30125165.88800038</v>
      </c>
      <c r="I33" s="359"/>
      <c r="J33" s="358"/>
      <c r="K33" s="358"/>
      <c r="L33" s="358"/>
    </row>
    <row r="34" spans="1:17">
      <c r="B34" s="367">
        <v>2021</v>
      </c>
      <c r="C34" s="360">
        <v>16312951.855487766</v>
      </c>
      <c r="D34" s="360">
        <v>1942909.6216643383</v>
      </c>
      <c r="E34" s="360">
        <v>7478503.4759431994</v>
      </c>
      <c r="F34" s="360">
        <v>0</v>
      </c>
      <c r="G34" s="360">
        <v>4382683.88</v>
      </c>
      <c r="H34" s="365">
        <f t="shared" si="2"/>
        <v>30117048.833095305</v>
      </c>
      <c r="I34" s="359"/>
      <c r="J34" s="358"/>
      <c r="K34" s="358"/>
      <c r="L34" s="358"/>
    </row>
    <row r="35" spans="1:17">
      <c r="B35" s="364">
        <v>2022</v>
      </c>
      <c r="C35" s="360">
        <v>16310923.727253333</v>
      </c>
      <c r="D35" s="360">
        <v>1834678.3777437836</v>
      </c>
      <c r="E35" s="360">
        <v>7077984.7931931186</v>
      </c>
      <c r="F35" s="360">
        <v>0</v>
      </c>
      <c r="G35" s="360">
        <v>4382683.88</v>
      </c>
      <c r="H35" s="365">
        <f t="shared" si="2"/>
        <v>29606270.778190237</v>
      </c>
      <c r="I35" s="359"/>
      <c r="J35" s="358"/>
      <c r="K35" s="358"/>
      <c r="L35" s="358"/>
    </row>
    <row r="36" spans="1:17">
      <c r="B36" s="367">
        <v>2023</v>
      </c>
      <c r="C36" s="360">
        <v>16310904.599018902</v>
      </c>
      <c r="D36" s="360">
        <v>1833794.2332872986</v>
      </c>
      <c r="E36" s="360">
        <v>7074651.0109789576</v>
      </c>
      <c r="F36" s="360">
        <v>0</v>
      </c>
      <c r="G36" s="360">
        <v>4382683.88</v>
      </c>
      <c r="H36" s="365">
        <f t="shared" si="2"/>
        <v>29602033.723285157</v>
      </c>
      <c r="I36" s="359"/>
      <c r="J36" s="358"/>
      <c r="K36" s="358"/>
      <c r="L36" s="358"/>
      <c r="M36" s="366"/>
      <c r="N36" s="366"/>
      <c r="O36" s="366"/>
      <c r="P36" s="366"/>
    </row>
    <row r="37" spans="1:17">
      <c r="B37" s="367">
        <v>2024</v>
      </c>
      <c r="C37" s="360">
        <v>16310749.470784469</v>
      </c>
      <c r="D37" s="360">
        <v>1832910.0888308133</v>
      </c>
      <c r="E37" s="360">
        <v>7071317.2287647976</v>
      </c>
      <c r="F37" s="360">
        <v>0</v>
      </c>
      <c r="G37" s="360">
        <v>4382683.88</v>
      </c>
      <c r="H37" s="365">
        <f t="shared" si="2"/>
        <v>29597660.668380078</v>
      </c>
      <c r="I37" s="359">
        <v>2015</v>
      </c>
      <c r="J37" s="358">
        <f>J7</f>
        <v>1891014.2572060227</v>
      </c>
      <c r="K37" s="358">
        <f t="shared" ref="K37:L37" si="4">K7</f>
        <v>1972780.4821097197</v>
      </c>
      <c r="L37" s="358">
        <f t="shared" si="4"/>
        <v>3569772.8462855094</v>
      </c>
      <c r="M37" s="366"/>
      <c r="N37" s="366"/>
      <c r="O37" s="366"/>
      <c r="P37" s="366"/>
    </row>
    <row r="38" spans="1:17">
      <c r="B38" s="364">
        <v>2025</v>
      </c>
      <c r="C38" s="360">
        <v>16310730.342550036</v>
      </c>
      <c r="D38" s="360">
        <v>1824296.6498940974</v>
      </c>
      <c r="E38" s="360">
        <v>7039606.7410308775</v>
      </c>
      <c r="F38" s="360">
        <v>0</v>
      </c>
      <c r="G38" s="360">
        <v>4382683.88</v>
      </c>
      <c r="H38" s="365">
        <f t="shared" si="2"/>
        <v>29557317.613475006</v>
      </c>
      <c r="I38" s="359">
        <f t="shared" ref="I38:I46" si="5">I8</f>
        <v>2016</v>
      </c>
      <c r="J38" s="358">
        <f t="shared" ref="J38:L46" si="6">J8-J7</f>
        <v>5730466.4003302082</v>
      </c>
      <c r="K38" s="358">
        <f t="shared" si="6"/>
        <v>3006983.5355214123</v>
      </c>
      <c r="L38" s="358">
        <f t="shared" si="6"/>
        <v>8424339.4357821327</v>
      </c>
      <c r="M38" s="366" t="s">
        <v>677</v>
      </c>
      <c r="N38" s="366"/>
      <c r="O38" s="366"/>
      <c r="P38" s="366"/>
    </row>
    <row r="39" spans="1:17">
      <c r="B39" s="367">
        <v>2026</v>
      </c>
      <c r="C39" s="360">
        <v>16298116.214315603</v>
      </c>
      <c r="D39" s="360">
        <v>1820056.367686521</v>
      </c>
      <c r="E39" s="360">
        <v>6989979.0965678087</v>
      </c>
      <c r="F39" s="360">
        <v>0</v>
      </c>
      <c r="G39" s="360">
        <v>4382683.88</v>
      </c>
      <c r="H39" s="365">
        <f t="shared" si="2"/>
        <v>29490835.55856993</v>
      </c>
      <c r="I39" s="359">
        <f t="shared" si="5"/>
        <v>2017</v>
      </c>
      <c r="J39" s="358">
        <f t="shared" si="6"/>
        <v>14045180.229134087</v>
      </c>
      <c r="K39" s="358">
        <f t="shared" si="6"/>
        <v>1967564.4366202112</v>
      </c>
      <c r="L39" s="358">
        <f t="shared" si="6"/>
        <v>8642070.9599171877</v>
      </c>
      <c r="N39" s="366"/>
      <c r="O39" s="366"/>
      <c r="P39" s="366"/>
    </row>
    <row r="40" spans="1:17">
      <c r="C40" s="360"/>
      <c r="D40" s="360"/>
      <c r="E40" s="360"/>
      <c r="F40" s="360"/>
      <c r="G40" s="360"/>
      <c r="H40" s="365"/>
      <c r="I40" s="359">
        <f t="shared" si="5"/>
        <v>2018</v>
      </c>
      <c r="J40" s="358">
        <f t="shared" si="6"/>
        <v>7985985.4900534339</v>
      </c>
      <c r="K40" s="358">
        <f t="shared" si="6"/>
        <v>2472261.5843636729</v>
      </c>
      <c r="L40" s="358">
        <f t="shared" si="6"/>
        <v>7364722.4658876806</v>
      </c>
      <c r="O40" s="366"/>
      <c r="P40" s="366"/>
      <c r="Q40" s="357"/>
    </row>
    <row r="41" spans="1:17">
      <c r="A41" s="368">
        <v>2018</v>
      </c>
      <c r="B41" s="364">
        <v>2018</v>
      </c>
      <c r="C41" s="360">
        <v>3662405.3476437954</v>
      </c>
      <c r="D41" s="360">
        <v>2918844.1918899282</v>
      </c>
      <c r="E41" s="360">
        <v>6662605.1596090794</v>
      </c>
      <c r="F41" s="360">
        <v>0</v>
      </c>
      <c r="G41" s="360">
        <v>1761395</v>
      </c>
      <c r="H41" s="365">
        <f>SUM(C41:G41)</f>
        <v>15005249.699142803</v>
      </c>
      <c r="I41" s="359">
        <f t="shared" si="5"/>
        <v>2019</v>
      </c>
      <c r="J41" s="358">
        <f t="shared" si="6"/>
        <v>1820414.4611237459</v>
      </c>
      <c r="K41" s="358">
        <f t="shared" si="6"/>
        <v>2080930.97478907</v>
      </c>
      <c r="L41" s="358">
        <f t="shared" si="6"/>
        <v>5675387.6330307648</v>
      </c>
      <c r="P41" s="366"/>
    </row>
    <row r="42" spans="1:17">
      <c r="B42" s="364">
        <v>2019</v>
      </c>
      <c r="C42" s="360">
        <v>3651957.6009826367</v>
      </c>
      <c r="D42" s="360">
        <v>2737802.0229497715</v>
      </c>
      <c r="E42" s="360">
        <v>6622491.9708662145</v>
      </c>
      <c r="F42" s="360">
        <v>0</v>
      </c>
      <c r="G42" s="360">
        <v>1761395</v>
      </c>
      <c r="H42" s="365">
        <f>SUM(C42:G42)</f>
        <v>14773646.594798623</v>
      </c>
      <c r="I42" s="359">
        <f t="shared" si="5"/>
        <v>2020</v>
      </c>
      <c r="J42" s="358">
        <f t="shared" si="6"/>
        <v>-12404.212698146701</v>
      </c>
      <c r="K42" s="358">
        <f t="shared" si="6"/>
        <v>581155.77057795227</v>
      </c>
      <c r="L42" s="358">
        <f t="shared" si="6"/>
        <v>2905645.1749496609</v>
      </c>
    </row>
    <row r="43" spans="1:17">
      <c r="B43" s="367">
        <v>2020</v>
      </c>
      <c r="C43" s="360">
        <v>3641509.8543214784</v>
      </c>
      <c r="D43" s="360">
        <v>2556759.8540096153</v>
      </c>
      <c r="E43" s="360">
        <v>6582378.7821233496</v>
      </c>
      <c r="F43" s="360">
        <v>0</v>
      </c>
      <c r="G43" s="360">
        <v>1761395</v>
      </c>
      <c r="H43" s="365">
        <f t="shared" ref="H43:H73" si="7">SUM(C43:G43)</f>
        <v>14542043.490454443</v>
      </c>
      <c r="I43" s="359">
        <f t="shared" si="5"/>
        <v>2021</v>
      </c>
      <c r="J43" s="358">
        <f t="shared" si="6"/>
        <v>40635.599976722151</v>
      </c>
      <c r="K43" s="358">
        <f t="shared" si="6"/>
        <v>419827.05423192494</v>
      </c>
      <c r="L43" s="358">
        <f t="shared" si="6"/>
        <v>3176362.6759741679</v>
      </c>
    </row>
    <row r="44" spans="1:17">
      <c r="B44" s="367">
        <v>2021</v>
      </c>
      <c r="C44" s="360">
        <v>3641509.8543214784</v>
      </c>
      <c r="D44" s="360">
        <v>2556759.8540096153</v>
      </c>
      <c r="E44" s="360">
        <v>6579602.8549454324</v>
      </c>
      <c r="F44" s="360">
        <v>0</v>
      </c>
      <c r="G44" s="360">
        <v>1761395</v>
      </c>
      <c r="H44" s="365">
        <f t="shared" si="7"/>
        <v>14539267.563276526</v>
      </c>
      <c r="I44" s="359">
        <f t="shared" si="5"/>
        <v>2022</v>
      </c>
      <c r="J44" s="358">
        <f t="shared" si="6"/>
        <v>117082.52139828354</v>
      </c>
      <c r="K44" s="358">
        <f t="shared" si="6"/>
        <v>881657.91942273639</v>
      </c>
      <c r="L44" s="358">
        <f t="shared" si="6"/>
        <v>4040367.1822227761</v>
      </c>
    </row>
    <row r="45" spans="1:17">
      <c r="B45" s="364">
        <v>2022</v>
      </c>
      <c r="C45" s="360">
        <v>3634544.689880704</v>
      </c>
      <c r="D45" s="360">
        <v>2432408.1347881039</v>
      </c>
      <c r="E45" s="360">
        <v>6562182.0574143259</v>
      </c>
      <c r="F45" s="360">
        <v>0</v>
      </c>
      <c r="G45" s="360">
        <v>1761395</v>
      </c>
      <c r="H45" s="365">
        <f t="shared" si="7"/>
        <v>14390529.882083133</v>
      </c>
      <c r="I45" s="359">
        <f t="shared" si="5"/>
        <v>2023</v>
      </c>
      <c r="J45" s="358">
        <f t="shared" si="6"/>
        <v>348898.30472127721</v>
      </c>
      <c r="K45" s="358">
        <f t="shared" si="6"/>
        <v>909795.74267390929</v>
      </c>
      <c r="L45" s="358">
        <f t="shared" si="6"/>
        <v>5594054.2520669475</v>
      </c>
    </row>
    <row r="46" spans="1:17">
      <c r="B46" s="367">
        <v>2023</v>
      </c>
      <c r="C46" s="360">
        <v>3629320.816550124</v>
      </c>
      <c r="D46" s="360">
        <v>2233817.8153915643</v>
      </c>
      <c r="E46" s="360">
        <v>6206703.3606935153</v>
      </c>
      <c r="F46" s="360">
        <v>0</v>
      </c>
      <c r="G46" s="360">
        <v>1761395</v>
      </c>
      <c r="H46" s="365">
        <f t="shared" si="7"/>
        <v>13831236.992635204</v>
      </c>
      <c r="I46" s="359">
        <f t="shared" si="5"/>
        <v>2024</v>
      </c>
      <c r="J46" s="358">
        <f t="shared" si="6"/>
        <v>852946.95607141405</v>
      </c>
      <c r="K46" s="358">
        <f t="shared" si="6"/>
        <v>928829.62594568916</v>
      </c>
      <c r="L46" s="358">
        <f t="shared" si="6"/>
        <v>6781266.3019779399</v>
      </c>
    </row>
    <row r="47" spans="1:17">
      <c r="B47" s="367">
        <v>2024</v>
      </c>
      <c r="C47" s="360">
        <v>3624096.9432195439</v>
      </c>
      <c r="D47" s="360">
        <v>2143138.7960301815</v>
      </c>
      <c r="E47" s="360">
        <v>6192943.7807507068</v>
      </c>
      <c r="F47" s="360">
        <v>0</v>
      </c>
      <c r="G47" s="360">
        <v>1761395</v>
      </c>
      <c r="H47" s="365">
        <f t="shared" si="7"/>
        <v>13721574.520000432</v>
      </c>
    </row>
    <row r="48" spans="1:17">
      <c r="B48" s="364">
        <v>2025</v>
      </c>
      <c r="C48" s="360">
        <v>3618873.0698889643</v>
      </c>
      <c r="D48" s="360">
        <v>2052459.7766687991</v>
      </c>
      <c r="E48" s="360">
        <v>6179184.2008078974</v>
      </c>
      <c r="F48" s="360">
        <v>0</v>
      </c>
      <c r="G48" s="360">
        <v>1761395</v>
      </c>
      <c r="H48" s="365">
        <f t="shared" si="7"/>
        <v>13611912.047365662</v>
      </c>
    </row>
    <row r="49" spans="1:8">
      <c r="B49" s="367">
        <v>2026</v>
      </c>
      <c r="C49" s="360">
        <v>3613649.196558394</v>
      </c>
      <c r="D49" s="360">
        <v>1954081.0476679793</v>
      </c>
      <c r="E49" s="360">
        <v>6141042.207006867</v>
      </c>
      <c r="F49" s="360">
        <v>0</v>
      </c>
      <c r="G49" s="360">
        <v>1761395</v>
      </c>
      <c r="H49" s="365">
        <f t="shared" si="7"/>
        <v>13470167.451233242</v>
      </c>
    </row>
    <row r="50" spans="1:8">
      <c r="C50" s="360"/>
      <c r="D50" s="360"/>
      <c r="E50" s="360"/>
      <c r="F50" s="360"/>
      <c r="G50" s="360"/>
      <c r="H50" s="365"/>
    </row>
    <row r="51" spans="1:8">
      <c r="A51" s="368">
        <v>2019</v>
      </c>
      <c r="B51" s="367">
        <v>2019</v>
      </c>
      <c r="C51" s="360">
        <v>28269.803888456387</v>
      </c>
      <c r="D51" s="360">
        <v>1606883.2782182135</v>
      </c>
      <c r="E51" s="360">
        <v>4775130.3565749116</v>
      </c>
      <c r="F51" s="360">
        <v>0</v>
      </c>
      <c r="G51" s="368">
        <v>0</v>
      </c>
      <c r="H51" s="365">
        <f t="shared" si="7"/>
        <v>6410283.438681582</v>
      </c>
    </row>
    <row r="52" spans="1:8">
      <c r="B52" s="367">
        <v>2020</v>
      </c>
      <c r="C52" s="360">
        <v>28269.803888456387</v>
      </c>
      <c r="D52" s="360">
        <v>1566421.9191532335</v>
      </c>
      <c r="E52" s="360">
        <v>4332446.7915194724</v>
      </c>
      <c r="F52" s="360">
        <v>0</v>
      </c>
      <c r="G52" s="368">
        <v>0</v>
      </c>
      <c r="H52" s="365">
        <f>SUM(C52:G52)</f>
        <v>5927138.5145611623</v>
      </c>
    </row>
    <row r="53" spans="1:8">
      <c r="B53" s="367">
        <v>2021</v>
      </c>
      <c r="C53" s="360">
        <v>28269.803888456387</v>
      </c>
      <c r="D53" s="360">
        <v>1566421.9191532335</v>
      </c>
      <c r="E53" s="360">
        <v>4769422.3789724587</v>
      </c>
      <c r="F53" s="360">
        <v>0</v>
      </c>
      <c r="G53" s="368">
        <v>0</v>
      </c>
      <c r="H53" s="365">
        <f t="shared" si="7"/>
        <v>6364114.1020141486</v>
      </c>
    </row>
    <row r="54" spans="1:8">
      <c r="B54" s="364">
        <v>2022</v>
      </c>
      <c r="C54" s="360">
        <v>28269.803888456401</v>
      </c>
      <c r="D54" s="360">
        <v>1566421.919153234</v>
      </c>
      <c r="E54" s="360">
        <v>4769422.3789724587</v>
      </c>
      <c r="F54" s="360"/>
      <c r="H54" s="365">
        <f t="shared" si="7"/>
        <v>6364114.1020141486</v>
      </c>
    </row>
    <row r="55" spans="1:8">
      <c r="B55" s="367">
        <v>2023</v>
      </c>
      <c r="C55" s="360">
        <v>28269.803888456401</v>
      </c>
      <c r="D55" s="360">
        <v>1566421.919153234</v>
      </c>
      <c r="E55" s="360">
        <v>4769186.667148849</v>
      </c>
      <c r="F55" s="360"/>
      <c r="H55" s="365">
        <f t="shared" si="7"/>
        <v>6363878.3901905399</v>
      </c>
    </row>
    <row r="56" spans="1:8">
      <c r="B56" s="367">
        <v>2024</v>
      </c>
      <c r="C56" s="360">
        <v>28269.803888456401</v>
      </c>
      <c r="D56" s="360">
        <v>1566421.919153234</v>
      </c>
      <c r="E56" s="360">
        <v>4769009.8832811425</v>
      </c>
      <c r="F56" s="360"/>
      <c r="H56" s="365">
        <f t="shared" si="7"/>
        <v>6363701.6063228324</v>
      </c>
    </row>
    <row r="57" spans="1:8">
      <c r="B57" s="364">
        <v>2025</v>
      </c>
      <c r="C57" s="360">
        <v>28269.803888456401</v>
      </c>
      <c r="D57" s="360">
        <v>1566421.919153234</v>
      </c>
      <c r="E57" s="360">
        <v>4768833.099413435</v>
      </c>
      <c r="F57" s="360"/>
      <c r="H57" s="365">
        <f t="shared" si="7"/>
        <v>6363524.8224551249</v>
      </c>
    </row>
    <row r="58" spans="1:8">
      <c r="B58" s="367">
        <v>2026</v>
      </c>
      <c r="C58" s="360">
        <v>28269.803888456401</v>
      </c>
      <c r="D58" s="360">
        <v>1566421.919153234</v>
      </c>
      <c r="E58" s="360">
        <v>4768656.3155457284</v>
      </c>
      <c r="F58" s="360"/>
      <c r="H58" s="365">
        <f t="shared" si="7"/>
        <v>6363348.0385874193</v>
      </c>
    </row>
    <row r="59" spans="1:8">
      <c r="C59" s="360"/>
      <c r="D59" s="360"/>
      <c r="E59" s="360"/>
      <c r="F59" s="360"/>
      <c r="G59" s="360"/>
      <c r="H59" s="365"/>
    </row>
    <row r="60" spans="1:8">
      <c r="A60" s="368">
        <v>2020</v>
      </c>
      <c r="B60" s="367">
        <v>2020</v>
      </c>
      <c r="C60" s="363">
        <v>0</v>
      </c>
      <c r="D60" s="363">
        <v>122603.59542882007</v>
      </c>
      <c r="E60" s="363">
        <v>2192934.2797265826</v>
      </c>
      <c r="F60" s="366"/>
      <c r="G60" s="366"/>
      <c r="H60" s="365">
        <f t="shared" si="7"/>
        <v>2315537.8751554028</v>
      </c>
    </row>
    <row r="61" spans="1:8">
      <c r="B61" s="367">
        <v>2021</v>
      </c>
      <c r="C61" s="363">
        <f>C60*(SUM(C52,C42,C31,C19,C6)/SUM(C$51,C$41,C$30,C$18,C$5))</f>
        <v>0</v>
      </c>
      <c r="D61" s="363">
        <f>D60*(SUM(D52,D42,D31,D19,D6)/SUM(D$51,D$41,D$30,D$18,D$5))</f>
        <v>120256.51953808614</v>
      </c>
      <c r="E61" s="363">
        <f>E60*(SUM(E52,E42,E31,E19,E6)/SUM(E$51,E$41,E$30,E$18,E$5))</f>
        <v>2164146.7436432983</v>
      </c>
      <c r="F61" s="366"/>
      <c r="G61" s="366"/>
      <c r="H61" s="365">
        <f>SUM(C61:G61)</f>
        <v>2284403.2631813847</v>
      </c>
    </row>
    <row r="62" spans="1:8">
      <c r="B62" s="364">
        <v>2022</v>
      </c>
      <c r="C62" s="363">
        <f t="shared" ref="C62:E66" si="8">C61*(SUM(C53,C43,C32,C20,C7)/SUM(C$51,C$41,C$30,C$18,C$5))</f>
        <v>0</v>
      </c>
      <c r="D62" s="363">
        <f t="shared" si="8"/>
        <v>116434.89448364895</v>
      </c>
      <c r="E62" s="363">
        <f t="shared" si="8"/>
        <v>2178194.721283786</v>
      </c>
      <c r="F62" s="366"/>
      <c r="G62" s="366"/>
      <c r="H62" s="365">
        <f>SUM(C62:G62)</f>
        <v>2294629.6157674352</v>
      </c>
    </row>
    <row r="63" spans="1:8">
      <c r="B63" s="367">
        <v>2023</v>
      </c>
      <c r="C63" s="363">
        <f t="shared" si="8"/>
        <v>0</v>
      </c>
      <c r="D63" s="363">
        <f t="shared" si="8"/>
        <v>112670.62446079987</v>
      </c>
      <c r="E63" s="363">
        <f t="shared" si="8"/>
        <v>2192212.8134027603</v>
      </c>
      <c r="F63" s="366"/>
      <c r="G63" s="366"/>
      <c r="H63" s="365">
        <f t="shared" si="7"/>
        <v>2304883.4378635604</v>
      </c>
    </row>
    <row r="64" spans="1:8">
      <c r="B64" s="367">
        <v>2024</v>
      </c>
      <c r="C64" s="363">
        <f t="shared" si="8"/>
        <v>0</v>
      </c>
      <c r="D64" s="363">
        <f t="shared" si="8"/>
        <v>107887.22087567058</v>
      </c>
      <c r="E64" s="363">
        <f t="shared" si="8"/>
        <v>2204995.2799454574</v>
      </c>
      <c r="F64" s="366"/>
      <c r="G64" s="366"/>
      <c r="H64" s="365">
        <f t="shared" si="7"/>
        <v>2312882.500821128</v>
      </c>
    </row>
    <row r="65" spans="1:10">
      <c r="B65" s="364">
        <v>2025</v>
      </c>
      <c r="C65" s="363">
        <f t="shared" si="8"/>
        <v>0</v>
      </c>
      <c r="D65" s="363">
        <f t="shared" si="8"/>
        <v>100113.34814009642</v>
      </c>
      <c r="E65" s="363">
        <f t="shared" si="8"/>
        <v>2165266.1922010137</v>
      </c>
      <c r="F65" s="366"/>
      <c r="G65" s="366"/>
      <c r="H65" s="365">
        <f t="shared" si="7"/>
        <v>2265379.54034111</v>
      </c>
    </row>
    <row r="66" spans="1:10">
      <c r="B66" s="367">
        <v>2026</v>
      </c>
      <c r="C66" s="363">
        <f t="shared" si="8"/>
        <v>0</v>
      </c>
      <c r="D66" s="363">
        <f t="shared" si="8"/>
        <v>91598.89898143505</v>
      </c>
      <c r="E66" s="363">
        <f t="shared" si="8"/>
        <v>2129480.882272501</v>
      </c>
      <c r="F66" s="366"/>
      <c r="G66" s="366"/>
      <c r="H66" s="365">
        <f t="shared" si="7"/>
        <v>2221079.7812539362</v>
      </c>
    </row>
    <row r="67" spans="1:10">
      <c r="C67" s="363"/>
      <c r="D67" s="363"/>
      <c r="E67" s="363"/>
      <c r="F67" s="366"/>
      <c r="G67" s="366"/>
      <c r="H67" s="365"/>
    </row>
    <row r="68" spans="1:10">
      <c r="A68" s="368">
        <v>2021</v>
      </c>
      <c r="B68" s="367">
        <v>2021</v>
      </c>
      <c r="C68" s="363">
        <v>92002.343654100958</v>
      </c>
      <c r="D68" s="363">
        <v>870266.76867667318</v>
      </c>
      <c r="E68" s="363">
        <v>3225465.2323503364</v>
      </c>
      <c r="F68" s="366"/>
      <c r="G68" s="366"/>
      <c r="H68" s="365">
        <f t="shared" si="7"/>
        <v>4187734.3446811102</v>
      </c>
      <c r="I68" s="366"/>
      <c r="J68" s="366"/>
    </row>
    <row r="69" spans="1:10">
      <c r="B69" s="364">
        <v>2022</v>
      </c>
      <c r="C69" s="363">
        <f>C68*(SUM(C52,C42,C31,C19,C6)/SUM(C$51,C$41,C$30,C$18,C$5))</f>
        <v>81491.881993217525</v>
      </c>
      <c r="D69" s="363">
        <f t="shared" ref="D69:E73" si="9">D68*(SUM(D52,D42,D31,D19,D6)/SUM(D$51,D$41,D$30,D$18,D$5))</f>
        <v>853606.71768776223</v>
      </c>
      <c r="E69" s="363">
        <f t="shared" si="9"/>
        <v>3183123.2444393984</v>
      </c>
      <c r="H69" s="365">
        <f t="shared" si="7"/>
        <v>4118221.8441203781</v>
      </c>
    </row>
    <row r="70" spans="1:10">
      <c r="B70" s="367">
        <v>2023</v>
      </c>
      <c r="C70" s="363">
        <f t="shared" ref="C70:C73" si="10">C69*(SUM(C53,C43,C32,C20,C7)/SUM(C$51,C$41,C$30,C$18,C$5))</f>
        <v>72150.731926012682</v>
      </c>
      <c r="D70" s="363">
        <f t="shared" si="9"/>
        <v>826479.99864182901</v>
      </c>
      <c r="E70" s="363">
        <f t="shared" si="9"/>
        <v>3203785.6344996593</v>
      </c>
      <c r="H70" s="365">
        <f t="shared" si="7"/>
        <v>4102416.3650675011</v>
      </c>
    </row>
    <row r="71" spans="1:10">
      <c r="B71" s="367">
        <v>2024</v>
      </c>
      <c r="C71" s="363">
        <f t="shared" si="10"/>
        <v>63875.840068686055</v>
      </c>
      <c r="D71" s="363">
        <f t="shared" si="9"/>
        <v>799760.39798286429</v>
      </c>
      <c r="E71" s="363">
        <f t="shared" si="9"/>
        <v>3224404.0676062242</v>
      </c>
      <c r="H71" s="365">
        <f t="shared" si="7"/>
        <v>4088040.3056577747</v>
      </c>
    </row>
    <row r="72" spans="1:10">
      <c r="B72" s="364">
        <v>2025</v>
      </c>
      <c r="C72" s="363">
        <f t="shared" si="10"/>
        <v>56507.735630550451</v>
      </c>
      <c r="D72" s="363">
        <f t="shared" si="9"/>
        <v>765806.76744905417</v>
      </c>
      <c r="E72" s="363">
        <f t="shared" si="9"/>
        <v>3243205.0876816143</v>
      </c>
      <c r="H72" s="365">
        <f t="shared" si="7"/>
        <v>4065519.5907612192</v>
      </c>
    </row>
    <row r="73" spans="1:10">
      <c r="B73" s="367">
        <v>2026</v>
      </c>
      <c r="C73" s="363">
        <f t="shared" si="10"/>
        <v>49952.593397576951</v>
      </c>
      <c r="D73" s="363">
        <f t="shared" si="9"/>
        <v>710626.14177466626</v>
      </c>
      <c r="E73" s="363">
        <f t="shared" si="9"/>
        <v>3184769.7791466611</v>
      </c>
      <c r="H73" s="365">
        <f t="shared" si="7"/>
        <v>3945348.5143189044</v>
      </c>
    </row>
    <row r="74" spans="1:10">
      <c r="C74" s="366"/>
      <c r="D74" s="366"/>
      <c r="E74" s="366"/>
    </row>
    <row r="75" spans="1:10">
      <c r="A75" s="368">
        <v>2022</v>
      </c>
      <c r="B75" s="364">
        <v>2022</v>
      </c>
      <c r="C75" s="366">
        <v>184004.68730820192</v>
      </c>
      <c r="D75" s="366">
        <v>1399191.2422763503</v>
      </c>
      <c r="E75" s="366">
        <v>5747802.4214068837</v>
      </c>
      <c r="H75" s="365">
        <f t="shared" ref="H75:H79" si="11">SUM(C75:G75)</f>
        <v>7330998.3509914353</v>
      </c>
    </row>
    <row r="76" spans="1:10">
      <c r="B76" s="367">
        <v>2023</v>
      </c>
      <c r="C76" s="363">
        <f>C75*(SUM(C52,C42,C31,C19,C6)/SUM(C$51,C$41,C$30,C$18,C$5))</f>
        <v>162983.76398643505</v>
      </c>
      <c r="D76" s="363">
        <f t="shared" ref="D76:E79" si="12">D75*(SUM(D52,D42,D31,D19,D6)/SUM(D$51,D$41,D$30,D$18,D$5))</f>
        <v>1372405.6653951283</v>
      </c>
      <c r="E76" s="363">
        <f t="shared" si="12"/>
        <v>5672348.6920655416</v>
      </c>
      <c r="H76" s="365">
        <f t="shared" si="11"/>
        <v>7207738.121447105</v>
      </c>
    </row>
    <row r="77" spans="1:10">
      <c r="B77" s="367">
        <v>2024</v>
      </c>
      <c r="C77" s="363">
        <f t="shared" ref="C77:C79" si="13">C76*(SUM(C53,C43,C32,C20,C7)/SUM(C$51,C$41,C$30,C$18,C$5))</f>
        <v>144301.46385202536</v>
      </c>
      <c r="D77" s="363">
        <f t="shared" si="12"/>
        <v>1328792.0642708708</v>
      </c>
      <c r="E77" s="363">
        <f t="shared" si="12"/>
        <v>5709169.2209087191</v>
      </c>
      <c r="H77" s="365">
        <f t="shared" si="11"/>
        <v>7182262.7490316154</v>
      </c>
    </row>
    <row r="78" spans="1:10">
      <c r="B78" s="364">
        <v>2025</v>
      </c>
      <c r="C78" s="363">
        <f t="shared" si="13"/>
        <v>127751.68013737211</v>
      </c>
      <c r="D78" s="363">
        <f t="shared" si="12"/>
        <v>1285833.0170168965</v>
      </c>
      <c r="E78" s="363">
        <f t="shared" si="12"/>
        <v>5745911.4181418214</v>
      </c>
      <c r="H78" s="365">
        <f t="shared" si="11"/>
        <v>7159496.11529609</v>
      </c>
    </row>
    <row r="79" spans="1:10">
      <c r="B79" s="367">
        <v>2026</v>
      </c>
      <c r="C79" s="363">
        <f t="shared" si="13"/>
        <v>113015.4712611009</v>
      </c>
      <c r="D79" s="363">
        <f t="shared" si="12"/>
        <v>1231243.2932720338</v>
      </c>
      <c r="E79" s="363">
        <f t="shared" si="12"/>
        <v>5779414.9721812187</v>
      </c>
      <c r="H79" s="365">
        <f t="shared" si="11"/>
        <v>7123673.7367143538</v>
      </c>
      <c r="I79" s="366"/>
      <c r="J79" s="366"/>
    </row>
    <row r="80" spans="1:10">
      <c r="C80" s="363"/>
      <c r="D80" s="363"/>
      <c r="E80" s="363"/>
    </row>
    <row r="81" spans="1:12">
      <c r="A81" s="368">
        <v>2023</v>
      </c>
      <c r="B81" s="367">
        <v>2023</v>
      </c>
      <c r="C81" s="363">
        <v>644016.40557870665</v>
      </c>
      <c r="D81" s="363">
        <v>1061569.1393034388</v>
      </c>
      <c r="E81" s="363">
        <v>6249723.2292920519</v>
      </c>
      <c r="H81" s="365">
        <f t="shared" ref="H81:H84" si="14">SUM(C81:G81)</f>
        <v>7955308.7741741976</v>
      </c>
    </row>
    <row r="82" spans="1:12">
      <c r="B82" s="367">
        <v>2024</v>
      </c>
      <c r="C82" s="363">
        <f>C81*(SUM(C52,C42,C31,C19,C6)/SUM(C$51,C$41,C$30,C$18,C$5))</f>
        <v>570443.17395252257</v>
      </c>
      <c r="D82" s="363">
        <f t="shared" ref="D82:E84" si="15">D81*(SUM(D52,D42,D31,D19,D6)/SUM(D$51,D$41,D$30,D$18,D$5))</f>
        <v>1041246.8695976306</v>
      </c>
      <c r="E82" s="363">
        <f t="shared" si="15"/>
        <v>6167680.5823066542</v>
      </c>
      <c r="H82" s="365">
        <f t="shared" si="14"/>
        <v>7779370.6258568075</v>
      </c>
    </row>
    <row r="83" spans="1:12">
      <c r="B83" s="364">
        <v>2025</v>
      </c>
      <c r="C83" s="363">
        <f t="shared" ref="C83:C84" si="16">C82*(SUM(C53,C43,C32,C20,C7)/SUM(C$51,C$41,C$30,C$18,C$5))</f>
        <v>505055.12348208873</v>
      </c>
      <c r="D83" s="363">
        <f t="shared" si="15"/>
        <v>1008157.1448991842</v>
      </c>
      <c r="E83" s="363">
        <f t="shared" si="15"/>
        <v>6207716.4251479078</v>
      </c>
      <c r="H83" s="365">
        <f t="shared" si="14"/>
        <v>7720928.6935291812</v>
      </c>
    </row>
    <row r="84" spans="1:12">
      <c r="B84" s="367">
        <v>2026</v>
      </c>
      <c r="C84" s="363">
        <f t="shared" si="16"/>
        <v>447130.88048080233</v>
      </c>
      <c r="D84" s="363">
        <f t="shared" si="15"/>
        <v>975564.03150568984</v>
      </c>
      <c r="E84" s="363">
        <f t="shared" si="15"/>
        <v>6247667.0961535303</v>
      </c>
      <c r="H84" s="365">
        <f t="shared" si="14"/>
        <v>7670362.0081400219</v>
      </c>
    </row>
    <row r="85" spans="1:12">
      <c r="C85" s="363"/>
      <c r="D85" s="363"/>
      <c r="E85" s="363"/>
    </row>
    <row r="86" spans="1:12">
      <c r="A86" s="368">
        <v>2024</v>
      </c>
      <c r="B86" s="367">
        <v>2024</v>
      </c>
      <c r="C86" s="363">
        <v>1274889.6192068276</v>
      </c>
      <c r="D86" s="363">
        <v>2004620.2342562422</v>
      </c>
      <c r="E86" s="363">
        <v>9026864.2384239547</v>
      </c>
      <c r="H86" s="365">
        <f t="shared" ref="H86:H88" si="17">SUM(C86:G86)</f>
        <v>12306374.091887023</v>
      </c>
    </row>
    <row r="87" spans="1:12">
      <c r="B87" s="364">
        <v>2025</v>
      </c>
      <c r="C87" s="363">
        <f>C86*(SUM(C52,C42,C31,C19,C6)/SUM(C$51,C$41,C$30,C$18,C$5))</f>
        <v>1129244.6504774429</v>
      </c>
      <c r="D87" s="363">
        <f t="shared" ref="D87:E88" si="18">D86*(SUM(D52,D42,D31,D19,D6)/SUM(D$51,D$41,D$30,D$18,D$5))</f>
        <v>1966244.558523047</v>
      </c>
      <c r="E87" s="363">
        <f t="shared" si="18"/>
        <v>8908364.9371065721</v>
      </c>
      <c r="H87" s="365">
        <f t="shared" si="17"/>
        <v>12003854.146107063</v>
      </c>
    </row>
    <row r="88" spans="1:12">
      <c r="B88" s="367">
        <v>2026</v>
      </c>
      <c r="C88" s="363">
        <f>C87*(SUM(C53,C43,C32,C20,C7)/SUM(C$51,C$41,C$30,C$18,C$5))</f>
        <v>999802.99954617582</v>
      </c>
      <c r="D88" s="363">
        <f t="shared" si="18"/>
        <v>1903759.3851880359</v>
      </c>
      <c r="E88" s="363">
        <f t="shared" si="18"/>
        <v>8966191.1967247631</v>
      </c>
      <c r="H88" s="365">
        <f t="shared" si="17"/>
        <v>11869753.581458975</v>
      </c>
      <c r="I88" s="356"/>
      <c r="J88" s="356"/>
    </row>
    <row r="89" spans="1:12">
      <c r="C89" s="363"/>
      <c r="D89" s="363"/>
      <c r="E89" s="363"/>
      <c r="K89" s="365"/>
      <c r="L89" s="355"/>
    </row>
    <row r="90" spans="1:12">
      <c r="A90" s="368">
        <v>2025</v>
      </c>
      <c r="B90" s="364">
        <v>2025</v>
      </c>
      <c r="C90" s="363">
        <v>1274889.6192068276</v>
      </c>
      <c r="D90" s="363">
        <v>2004620.2342562422</v>
      </c>
      <c r="E90" s="363">
        <v>9026864.2384239547</v>
      </c>
      <c r="H90" s="365">
        <f t="shared" ref="H90:H93" si="19">SUM(C90:G90)</f>
        <v>12306374.091887023</v>
      </c>
      <c r="I90" s="365"/>
      <c r="J90" s="366"/>
    </row>
    <row r="91" spans="1:12">
      <c r="B91" s="367">
        <v>2026</v>
      </c>
      <c r="C91" s="363">
        <f>C90*(SUM(C52,C42,C31,C19,C6)/SUM(C$51,C$41,C$30,C$18,C$5))</f>
        <v>1129244.6504774429</v>
      </c>
      <c r="D91" s="363">
        <f t="shared" ref="D91:E91" si="20">D90*(SUM(D52,D42,D31,D19,D6)/SUM(D$51,D$41,D$30,D$18,D$5))</f>
        <v>1966244.558523047</v>
      </c>
      <c r="E91" s="363">
        <f t="shared" si="20"/>
        <v>8908364.9371065721</v>
      </c>
      <c r="H91" s="365">
        <f t="shared" si="19"/>
        <v>12003854.146107063</v>
      </c>
      <c r="I91" s="355"/>
      <c r="J91" s="366"/>
    </row>
    <row r="92" spans="1:12">
      <c r="C92" s="363"/>
      <c r="D92" s="363"/>
      <c r="E92" s="363"/>
    </row>
    <row r="93" spans="1:12">
      <c r="A93" s="368">
        <v>2026</v>
      </c>
      <c r="B93" s="367">
        <v>2026</v>
      </c>
      <c r="C93" s="366">
        <v>1274889.6192068276</v>
      </c>
      <c r="D93" s="366">
        <v>2004620.2342562422</v>
      </c>
      <c r="E93" s="366">
        <v>9026864.2384239547</v>
      </c>
      <c r="H93" s="365">
        <f t="shared" si="19"/>
        <v>12306374.091887023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D711B-2FD0-46CD-8040-302866FD53A8}">
  <sheetPr>
    <tabColor rgb="FFFFC000"/>
  </sheetPr>
  <dimension ref="A1:T136"/>
  <sheetViews>
    <sheetView topLeftCell="A47" workbookViewId="0">
      <selection activeCell="M117" sqref="M117"/>
    </sheetView>
  </sheetViews>
  <sheetFormatPr defaultColWidth="9.140625" defaultRowHeight="15"/>
  <cols>
    <col min="1" max="1" width="9.28515625" style="435" customWidth="1"/>
    <col min="2" max="2" width="30" style="435" customWidth="1"/>
    <col min="3" max="3" width="16.28515625" style="435" customWidth="1"/>
    <col min="4" max="4" width="14.5703125" style="435" customWidth="1"/>
    <col min="5" max="5" width="20" style="435" customWidth="1"/>
    <col min="6" max="6" width="23.42578125" style="435" customWidth="1"/>
    <col min="7" max="7" width="22.28515625" style="435" customWidth="1"/>
    <col min="8" max="8" width="18.5703125" style="435" customWidth="1"/>
    <col min="9" max="9" width="13.5703125" style="435" customWidth="1"/>
    <col min="10" max="10" width="18.7109375" style="435" customWidth="1"/>
    <col min="11" max="11" width="18" style="435" customWidth="1"/>
    <col min="12" max="12" width="39" style="435" customWidth="1"/>
    <col min="13" max="13" width="33" style="435" customWidth="1"/>
    <col min="14" max="14" width="28" style="435" customWidth="1"/>
    <col min="15" max="15" width="32" style="435" customWidth="1"/>
    <col min="16" max="16" width="16" style="435" customWidth="1"/>
    <col min="17" max="17" width="18" style="435" customWidth="1"/>
    <col min="18" max="18" width="17" style="435" customWidth="1"/>
    <col min="19" max="19" width="16" style="435" customWidth="1"/>
    <col min="20" max="20" width="4.28515625" style="435" customWidth="1"/>
    <col min="21" max="16384" width="9.140625" style="435"/>
  </cols>
  <sheetData>
    <row r="1" spans="1:20">
      <c r="A1" s="437"/>
      <c r="B1" s="437"/>
      <c r="C1" s="437"/>
      <c r="D1" s="437"/>
      <c r="E1" s="437"/>
      <c r="F1" s="437"/>
      <c r="G1" s="437"/>
      <c r="H1" s="437"/>
      <c r="I1" s="437"/>
      <c r="J1" s="437"/>
      <c r="K1" s="437"/>
      <c r="L1" s="437"/>
      <c r="M1" s="437"/>
      <c r="N1" s="437"/>
      <c r="O1" s="437"/>
      <c r="P1" s="437"/>
      <c r="Q1" s="437"/>
      <c r="R1" s="437"/>
      <c r="S1" s="437"/>
      <c r="T1" s="436"/>
    </row>
    <row r="2" spans="1:20" ht="23.25">
      <c r="A2" s="437"/>
      <c r="B2" s="434" t="s">
        <v>442</v>
      </c>
      <c r="C2" s="434"/>
      <c r="D2" s="434"/>
      <c r="E2" s="434"/>
      <c r="F2" s="434"/>
      <c r="G2" s="434"/>
      <c r="H2" s="434"/>
      <c r="I2" s="434"/>
      <c r="J2" s="434"/>
      <c r="K2" s="434"/>
      <c r="L2" s="434"/>
      <c r="M2" s="434"/>
      <c r="N2" s="434"/>
      <c r="O2" s="434"/>
      <c r="P2" s="434"/>
      <c r="Q2" s="434"/>
      <c r="R2" s="434"/>
      <c r="S2" s="434"/>
      <c r="T2" s="436"/>
    </row>
    <row r="3" spans="1:20" ht="15.75">
      <c r="A3" s="437"/>
      <c r="B3" s="433" t="s">
        <v>443</v>
      </c>
      <c r="C3" s="433"/>
      <c r="D3" s="433"/>
      <c r="E3" s="433"/>
      <c r="F3" s="433"/>
      <c r="G3" s="433"/>
      <c r="H3" s="433"/>
      <c r="I3" s="433"/>
      <c r="J3" s="433"/>
      <c r="K3" s="433"/>
      <c r="L3" s="433"/>
      <c r="M3" s="433"/>
      <c r="N3" s="433"/>
      <c r="O3" s="433"/>
      <c r="P3" s="433"/>
      <c r="Q3" s="433"/>
      <c r="R3" s="433"/>
      <c r="S3" s="433"/>
      <c r="T3" s="436"/>
    </row>
    <row r="4" spans="1:20">
      <c r="A4" s="432"/>
      <c r="B4" s="432"/>
      <c r="C4" s="432"/>
      <c r="D4" s="432"/>
      <c r="E4" s="432"/>
      <c r="F4" s="432"/>
      <c r="G4" s="432"/>
      <c r="H4" s="432"/>
      <c r="I4" s="432"/>
      <c r="J4" s="432"/>
      <c r="K4" s="432"/>
      <c r="L4" s="432"/>
      <c r="M4" s="432"/>
      <c r="N4" s="432"/>
      <c r="O4" s="432"/>
      <c r="P4" s="432"/>
      <c r="Q4" s="432"/>
      <c r="R4" s="432"/>
      <c r="S4" s="432"/>
      <c r="T4" s="431"/>
    </row>
    <row r="5" spans="1:20">
      <c r="A5" s="430"/>
      <c r="B5" s="430"/>
      <c r="C5" s="430"/>
      <c r="D5" s="430"/>
      <c r="E5" s="430"/>
      <c r="F5" s="430"/>
      <c r="G5" s="430"/>
      <c r="H5" s="430"/>
      <c r="I5" s="430"/>
      <c r="J5" s="430"/>
      <c r="K5" s="430"/>
      <c r="L5" s="430"/>
      <c r="M5" s="430"/>
      <c r="N5" s="430"/>
      <c r="O5" s="430"/>
      <c r="P5" s="430"/>
      <c r="Q5" s="430"/>
      <c r="R5" s="430"/>
      <c r="S5" s="430"/>
      <c r="T5" s="429"/>
    </row>
    <row r="6" spans="1:20" ht="15.75">
      <c r="A6" s="430"/>
      <c r="B6" s="428" t="s">
        <v>444</v>
      </c>
      <c r="C6" s="428"/>
      <c r="D6" s="428"/>
      <c r="E6" s="428"/>
      <c r="F6" s="428"/>
      <c r="G6" s="370" t="s">
        <v>670</v>
      </c>
      <c r="H6" s="428"/>
      <c r="I6" s="428"/>
      <c r="J6" s="428"/>
      <c r="K6" s="428"/>
      <c r="L6" s="428"/>
      <c r="M6" s="428"/>
      <c r="N6" s="428"/>
      <c r="O6" s="428"/>
      <c r="P6" s="428"/>
      <c r="Q6" s="428"/>
      <c r="R6" s="428"/>
      <c r="S6" s="428"/>
      <c r="T6" s="429"/>
    </row>
    <row r="7" spans="1:20" ht="15.75">
      <c r="A7" s="430"/>
      <c r="B7" s="427" t="s">
        <v>445</v>
      </c>
      <c r="C7" s="427"/>
      <c r="D7" s="427"/>
      <c r="E7" s="427"/>
      <c r="F7" s="427"/>
      <c r="G7" s="369" t="s">
        <v>672</v>
      </c>
      <c r="H7" s="427"/>
      <c r="I7" s="427"/>
      <c r="J7" s="427"/>
      <c r="K7" s="427"/>
      <c r="L7" s="427"/>
      <c r="M7" s="427"/>
      <c r="N7" s="427"/>
      <c r="O7" s="427"/>
      <c r="P7" s="427"/>
      <c r="Q7" s="427"/>
      <c r="R7" s="427"/>
      <c r="S7" s="427"/>
      <c r="T7" s="429"/>
    </row>
    <row r="8" spans="1:20" ht="15.75">
      <c r="A8" s="430"/>
      <c r="B8" s="427" t="s">
        <v>446</v>
      </c>
      <c r="C8" s="427"/>
      <c r="D8" s="427"/>
      <c r="E8" s="427"/>
      <c r="F8" s="427"/>
      <c r="G8" s="427"/>
      <c r="H8" s="427"/>
      <c r="I8" s="427"/>
      <c r="J8" s="427"/>
      <c r="K8" s="427"/>
      <c r="L8" s="427"/>
      <c r="M8" s="427"/>
      <c r="N8" s="427"/>
      <c r="O8" s="427"/>
      <c r="P8" s="427"/>
      <c r="Q8" s="427"/>
      <c r="R8" s="427"/>
      <c r="S8" s="427"/>
      <c r="T8" s="429"/>
    </row>
    <row r="9" spans="1:20" ht="15.75">
      <c r="A9" s="430"/>
      <c r="B9" s="427" t="s">
        <v>447</v>
      </c>
      <c r="C9" s="427"/>
      <c r="D9" s="427"/>
      <c r="E9" s="427"/>
      <c r="F9" s="427"/>
      <c r="G9" s="427"/>
      <c r="H9" s="427"/>
      <c r="I9" s="427"/>
      <c r="J9" s="427"/>
      <c r="K9" s="427"/>
      <c r="L9" s="427"/>
      <c r="M9" s="427"/>
      <c r="N9" s="427"/>
      <c r="O9" s="427"/>
      <c r="P9" s="427"/>
      <c r="Q9" s="427"/>
      <c r="R9" s="427"/>
      <c r="S9" s="427"/>
      <c r="T9" s="429"/>
    </row>
    <row r="10" spans="1:20" ht="15.75">
      <c r="A10" s="430"/>
      <c r="B10" s="427" t="s">
        <v>448</v>
      </c>
      <c r="C10" s="427"/>
      <c r="D10" s="427"/>
      <c r="E10" s="427"/>
      <c r="F10" s="427"/>
      <c r="G10" s="427"/>
      <c r="H10" s="427"/>
      <c r="I10" s="427"/>
      <c r="J10" s="427"/>
      <c r="K10" s="427"/>
      <c r="L10" s="427"/>
      <c r="M10" s="427"/>
      <c r="N10" s="427"/>
      <c r="O10" s="427"/>
      <c r="P10" s="427"/>
      <c r="Q10" s="427"/>
      <c r="R10" s="427"/>
      <c r="S10" s="427"/>
      <c r="T10" s="429"/>
    </row>
    <row r="11" spans="1:20" ht="15.75">
      <c r="A11" s="430"/>
      <c r="B11" s="427" t="s">
        <v>449</v>
      </c>
      <c r="C11" s="427"/>
      <c r="D11" s="427"/>
      <c r="E11" s="427"/>
      <c r="F11" s="427"/>
      <c r="G11" s="427"/>
      <c r="H11" s="427"/>
      <c r="I11" s="427"/>
      <c r="J11" s="427"/>
      <c r="K11" s="427"/>
      <c r="L11" s="427"/>
      <c r="M11" s="427"/>
      <c r="N11" s="427"/>
      <c r="O11" s="427"/>
      <c r="P11" s="427"/>
      <c r="Q11" s="427"/>
      <c r="R11" s="427"/>
      <c r="S11" s="427"/>
      <c r="T11" s="429"/>
    </row>
    <row r="12" spans="1:20" ht="15.75">
      <c r="A12" s="430"/>
      <c r="B12" s="427" t="s">
        <v>450</v>
      </c>
      <c r="C12" s="427"/>
      <c r="D12" s="427"/>
      <c r="E12" s="427"/>
      <c r="F12" s="427"/>
      <c r="G12" s="427"/>
      <c r="H12" s="427"/>
      <c r="I12" s="427"/>
      <c r="J12" s="427"/>
      <c r="K12" s="427"/>
      <c r="L12" s="427"/>
      <c r="M12" s="427"/>
      <c r="N12" s="427"/>
      <c r="O12" s="427"/>
      <c r="P12" s="427"/>
      <c r="Q12" s="427"/>
      <c r="R12" s="427"/>
      <c r="S12" s="427"/>
      <c r="T12" s="429"/>
    </row>
    <row r="13" spans="1:20" ht="15.75">
      <c r="A13" s="430"/>
      <c r="B13" s="427" t="s">
        <v>451</v>
      </c>
      <c r="C13" s="427"/>
      <c r="D13" s="427"/>
      <c r="E13" s="427"/>
      <c r="F13" s="427"/>
      <c r="G13" s="427"/>
      <c r="H13" s="427"/>
      <c r="I13" s="427"/>
      <c r="J13" s="427"/>
      <c r="K13" s="427"/>
      <c r="L13" s="427"/>
      <c r="M13" s="427"/>
      <c r="N13" s="427"/>
      <c r="O13" s="427"/>
      <c r="P13" s="427"/>
      <c r="Q13" s="427"/>
      <c r="R13" s="427"/>
      <c r="S13" s="427"/>
      <c r="T13" s="429"/>
    </row>
    <row r="14" spans="1:20" ht="15.75">
      <c r="A14" s="430"/>
      <c r="B14" s="427" t="s">
        <v>452</v>
      </c>
      <c r="C14" s="427"/>
      <c r="D14" s="427"/>
      <c r="E14" s="427"/>
      <c r="F14" s="427"/>
      <c r="G14" s="427"/>
      <c r="H14" s="427"/>
      <c r="I14" s="427"/>
      <c r="J14" s="427"/>
      <c r="K14" s="427"/>
      <c r="L14" s="427"/>
      <c r="M14" s="427"/>
      <c r="N14" s="427"/>
      <c r="O14" s="427"/>
      <c r="P14" s="427"/>
      <c r="Q14" s="427"/>
      <c r="R14" s="427"/>
      <c r="S14" s="427"/>
      <c r="T14" s="429"/>
    </row>
    <row r="15" spans="1:20">
      <c r="A15" s="430"/>
      <c r="B15" s="430"/>
      <c r="C15" s="430"/>
      <c r="D15" s="430"/>
      <c r="E15" s="430"/>
      <c r="F15" s="430"/>
      <c r="G15" s="430"/>
      <c r="H15" s="430"/>
      <c r="I15" s="430"/>
      <c r="J15" s="430"/>
      <c r="K15" s="430"/>
      <c r="L15" s="430"/>
      <c r="M15" s="430"/>
      <c r="N15" s="430"/>
      <c r="O15" s="430"/>
      <c r="P15" s="430"/>
      <c r="Q15" s="430"/>
      <c r="R15" s="430"/>
      <c r="S15" s="430"/>
      <c r="T15" s="429"/>
    </row>
    <row r="16" spans="1:20" ht="15.75">
      <c r="A16" s="430"/>
      <c r="B16" s="426" t="s">
        <v>453</v>
      </c>
      <c r="C16" s="700" t="s">
        <v>454</v>
      </c>
      <c r="D16" s="700"/>
      <c r="E16" s="426" t="s">
        <v>455</v>
      </c>
      <c r="F16" s="426" t="s">
        <v>456</v>
      </c>
      <c r="G16" s="426" t="s">
        <v>457</v>
      </c>
      <c r="H16" s="426" t="s">
        <v>458</v>
      </c>
      <c r="I16" s="426" t="s">
        <v>459</v>
      </c>
      <c r="J16" s="426" t="s">
        <v>460</v>
      </c>
      <c r="K16" s="426" t="s">
        <v>461</v>
      </c>
      <c r="L16" s="426" t="s">
        <v>462</v>
      </c>
      <c r="M16" s="426" t="s">
        <v>463</v>
      </c>
      <c r="N16" s="426" t="s">
        <v>464</v>
      </c>
      <c r="O16" s="426" t="s">
        <v>465</v>
      </c>
      <c r="P16" s="426" t="s">
        <v>466</v>
      </c>
      <c r="Q16" s="426" t="s">
        <v>467</v>
      </c>
      <c r="R16" s="426" t="s">
        <v>468</v>
      </c>
      <c r="S16" s="426" t="s">
        <v>469</v>
      </c>
      <c r="T16" s="429"/>
    </row>
    <row r="17" spans="1:20" ht="15.75">
      <c r="A17" s="430"/>
      <c r="B17" s="425"/>
      <c r="C17" s="694"/>
      <c r="D17" s="694"/>
      <c r="E17" s="424" t="s">
        <v>470</v>
      </c>
      <c r="F17" s="424"/>
      <c r="G17" s="424"/>
      <c r="H17" s="424" t="s">
        <v>471</v>
      </c>
      <c r="I17" s="424" t="s">
        <v>472</v>
      </c>
      <c r="J17" s="424" t="s">
        <v>473</v>
      </c>
      <c r="K17" s="424" t="s">
        <v>474</v>
      </c>
      <c r="L17" s="423">
        <v>542</v>
      </c>
      <c r="M17" s="423">
        <v>0</v>
      </c>
      <c r="N17" s="424" t="s">
        <v>475</v>
      </c>
      <c r="O17" s="424" t="s">
        <v>476</v>
      </c>
      <c r="P17" s="424" t="s">
        <v>477</v>
      </c>
      <c r="Q17" s="424" t="s">
        <v>478</v>
      </c>
      <c r="R17" s="422"/>
      <c r="S17" s="422"/>
      <c r="T17" s="429"/>
    </row>
    <row r="18" spans="1:20" ht="15.75">
      <c r="A18" s="430"/>
      <c r="B18" s="425"/>
      <c r="C18" s="694"/>
      <c r="D18" s="694"/>
      <c r="E18" s="424" t="s">
        <v>479</v>
      </c>
      <c r="F18" s="424"/>
      <c r="G18" s="424"/>
      <c r="H18" s="424" t="s">
        <v>471</v>
      </c>
      <c r="I18" s="424" t="s">
        <v>472</v>
      </c>
      <c r="J18" s="424" t="s">
        <v>473</v>
      </c>
      <c r="K18" s="424" t="s">
        <v>474</v>
      </c>
      <c r="L18" s="423">
        <v>542</v>
      </c>
      <c r="M18" s="423">
        <v>0</v>
      </c>
      <c r="N18" s="424" t="s">
        <v>480</v>
      </c>
      <c r="O18" s="424" t="s">
        <v>476</v>
      </c>
      <c r="P18" s="424" t="s">
        <v>477</v>
      </c>
      <c r="Q18" s="424" t="s">
        <v>478</v>
      </c>
      <c r="R18" s="422"/>
      <c r="S18" s="422"/>
      <c r="T18" s="429"/>
    </row>
    <row r="19" spans="1:20" ht="15.75">
      <c r="A19" s="430"/>
      <c r="B19" s="425"/>
      <c r="C19" s="694"/>
      <c r="D19" s="694"/>
      <c r="E19" s="424" t="s">
        <v>481</v>
      </c>
      <c r="F19" s="424"/>
      <c r="G19" s="424"/>
      <c r="H19" s="424" t="s">
        <v>471</v>
      </c>
      <c r="I19" s="424" t="s">
        <v>472</v>
      </c>
      <c r="J19" s="424" t="s">
        <v>482</v>
      </c>
      <c r="K19" s="424" t="s">
        <v>474</v>
      </c>
      <c r="L19" s="423">
        <v>12180</v>
      </c>
      <c r="M19" s="423">
        <v>0</v>
      </c>
      <c r="N19" s="424" t="s">
        <v>483</v>
      </c>
      <c r="O19" s="424" t="s">
        <v>484</v>
      </c>
      <c r="P19" s="424" t="s">
        <v>477</v>
      </c>
      <c r="Q19" s="424" t="s">
        <v>478</v>
      </c>
      <c r="R19" s="422"/>
      <c r="S19" s="422"/>
      <c r="T19" s="429"/>
    </row>
    <row r="20" spans="1:20" ht="15.75">
      <c r="A20" s="430"/>
      <c r="B20" s="425"/>
      <c r="C20" s="694"/>
      <c r="D20" s="694"/>
      <c r="E20" s="424" t="s">
        <v>485</v>
      </c>
      <c r="F20" s="424"/>
      <c r="G20" s="424"/>
      <c r="H20" s="424" t="s">
        <v>471</v>
      </c>
      <c r="I20" s="424" t="s">
        <v>472</v>
      </c>
      <c r="J20" s="424" t="s">
        <v>266</v>
      </c>
      <c r="K20" s="424" t="s">
        <v>474</v>
      </c>
      <c r="L20" s="423">
        <v>20802.599999999999</v>
      </c>
      <c r="M20" s="423">
        <v>2.67</v>
      </c>
      <c r="N20" s="424" t="s">
        <v>486</v>
      </c>
      <c r="O20" s="424" t="s">
        <v>487</v>
      </c>
      <c r="P20" s="424" t="s">
        <v>477</v>
      </c>
      <c r="Q20" s="424" t="s">
        <v>478</v>
      </c>
      <c r="R20" s="422"/>
      <c r="S20" s="422"/>
      <c r="T20" s="429"/>
    </row>
    <row r="21" spans="1:20" ht="15.75">
      <c r="A21" s="430"/>
      <c r="B21" s="425"/>
      <c r="C21" s="694"/>
      <c r="D21" s="694"/>
      <c r="E21" s="424" t="s">
        <v>488</v>
      </c>
      <c r="F21" s="424"/>
      <c r="G21" s="424"/>
      <c r="H21" s="424" t="s">
        <v>471</v>
      </c>
      <c r="I21" s="424" t="s">
        <v>472</v>
      </c>
      <c r="J21" s="424" t="s">
        <v>266</v>
      </c>
      <c r="K21" s="424" t="s">
        <v>474</v>
      </c>
      <c r="L21" s="423">
        <v>7698.6</v>
      </c>
      <c r="M21" s="423">
        <v>0.99</v>
      </c>
      <c r="N21" s="424" t="s">
        <v>489</v>
      </c>
      <c r="O21" s="424" t="s">
        <v>487</v>
      </c>
      <c r="P21" s="424" t="s">
        <v>477</v>
      </c>
      <c r="Q21" s="424" t="s">
        <v>478</v>
      </c>
      <c r="R21" s="422"/>
      <c r="S21" s="422"/>
      <c r="T21" s="429"/>
    </row>
    <row r="22" spans="1:20" ht="15.75">
      <c r="A22" s="430"/>
      <c r="B22" s="425"/>
      <c r="C22" s="694"/>
      <c r="D22" s="694"/>
      <c r="E22" s="424" t="s">
        <v>490</v>
      </c>
      <c r="F22" s="424"/>
      <c r="G22" s="424"/>
      <c r="H22" s="424" t="s">
        <v>471</v>
      </c>
      <c r="I22" s="424" t="s">
        <v>472</v>
      </c>
      <c r="J22" s="424" t="s">
        <v>482</v>
      </c>
      <c r="K22" s="424" t="s">
        <v>474</v>
      </c>
      <c r="L22" s="423">
        <v>12350.51</v>
      </c>
      <c r="M22" s="423">
        <v>2.69</v>
      </c>
      <c r="N22" s="424" t="s">
        <v>491</v>
      </c>
      <c r="O22" s="424" t="s">
        <v>483</v>
      </c>
      <c r="P22" s="424" t="s">
        <v>477</v>
      </c>
      <c r="Q22" s="424" t="s">
        <v>478</v>
      </c>
      <c r="R22" s="422"/>
      <c r="S22" s="422"/>
      <c r="T22" s="429"/>
    </row>
    <row r="23" spans="1:20" ht="15.75">
      <c r="A23" s="430"/>
      <c r="B23" s="425"/>
      <c r="C23" s="694"/>
      <c r="D23" s="694"/>
      <c r="E23" s="424" t="s">
        <v>492</v>
      </c>
      <c r="F23" s="424"/>
      <c r="G23" s="424"/>
      <c r="H23" s="424" t="s">
        <v>471</v>
      </c>
      <c r="I23" s="424" t="s">
        <v>472</v>
      </c>
      <c r="J23" s="424" t="s">
        <v>266</v>
      </c>
      <c r="K23" s="424" t="s">
        <v>474</v>
      </c>
      <c r="L23" s="423">
        <v>10384</v>
      </c>
      <c r="M23" s="423">
        <v>0</v>
      </c>
      <c r="N23" s="424" t="s">
        <v>493</v>
      </c>
      <c r="O23" s="424" t="s">
        <v>487</v>
      </c>
      <c r="P23" s="424" t="s">
        <v>477</v>
      </c>
      <c r="Q23" s="424" t="s">
        <v>478</v>
      </c>
      <c r="R23" s="422"/>
      <c r="S23" s="422"/>
      <c r="T23" s="429"/>
    </row>
    <row r="24" spans="1:20" ht="15.75">
      <c r="A24" s="430"/>
      <c r="B24" s="425"/>
      <c r="C24" s="694"/>
      <c r="D24" s="694"/>
      <c r="E24" s="424" t="s">
        <v>494</v>
      </c>
      <c r="F24" s="424"/>
      <c r="G24" s="424"/>
      <c r="H24" s="424" t="s">
        <v>471</v>
      </c>
      <c r="I24" s="424" t="s">
        <v>472</v>
      </c>
      <c r="J24" s="424" t="s">
        <v>266</v>
      </c>
      <c r="K24" s="424" t="s">
        <v>474</v>
      </c>
      <c r="L24" s="423">
        <v>8675</v>
      </c>
      <c r="M24" s="423">
        <v>0</v>
      </c>
      <c r="N24" s="424" t="s">
        <v>493</v>
      </c>
      <c r="O24" s="424" t="s">
        <v>487</v>
      </c>
      <c r="P24" s="424" t="s">
        <v>477</v>
      </c>
      <c r="Q24" s="424" t="s">
        <v>478</v>
      </c>
      <c r="R24" s="422"/>
      <c r="S24" s="422"/>
      <c r="T24" s="429"/>
    </row>
    <row r="25" spans="1:20" ht="15.75">
      <c r="A25" s="430"/>
      <c r="B25" s="425"/>
      <c r="C25" s="694"/>
      <c r="D25" s="694"/>
      <c r="E25" s="424" t="s">
        <v>492</v>
      </c>
      <c r="F25" s="424"/>
      <c r="G25" s="424"/>
      <c r="H25" s="424" t="s">
        <v>471</v>
      </c>
      <c r="I25" s="424" t="s">
        <v>472</v>
      </c>
      <c r="J25" s="424" t="s">
        <v>266</v>
      </c>
      <c r="K25" s="424" t="s">
        <v>474</v>
      </c>
      <c r="L25" s="423">
        <v>16805</v>
      </c>
      <c r="M25" s="423">
        <v>0</v>
      </c>
      <c r="N25" s="424" t="s">
        <v>493</v>
      </c>
      <c r="O25" s="424" t="s">
        <v>487</v>
      </c>
      <c r="P25" s="424" t="s">
        <v>477</v>
      </c>
      <c r="Q25" s="424" t="s">
        <v>478</v>
      </c>
      <c r="R25" s="422"/>
      <c r="S25" s="422"/>
      <c r="T25" s="429"/>
    </row>
    <row r="26" spans="1:20" ht="15.75">
      <c r="A26" s="430"/>
      <c r="B26" s="425"/>
      <c r="C26" s="694"/>
      <c r="D26" s="694"/>
      <c r="E26" s="424" t="s">
        <v>495</v>
      </c>
      <c r="F26" s="424"/>
      <c r="G26" s="424"/>
      <c r="H26" s="424" t="s">
        <v>471</v>
      </c>
      <c r="I26" s="424" t="s">
        <v>472</v>
      </c>
      <c r="J26" s="424" t="s">
        <v>482</v>
      </c>
      <c r="K26" s="424" t="s">
        <v>474</v>
      </c>
      <c r="L26" s="423">
        <v>116601.3</v>
      </c>
      <c r="M26" s="423">
        <v>22.8</v>
      </c>
      <c r="N26" s="424" t="s">
        <v>496</v>
      </c>
      <c r="O26" s="424" t="s">
        <v>497</v>
      </c>
      <c r="P26" s="424" t="s">
        <v>477</v>
      </c>
      <c r="Q26" s="424" t="s">
        <v>478</v>
      </c>
      <c r="R26" s="422"/>
      <c r="S26" s="422"/>
      <c r="T26" s="429"/>
    </row>
    <row r="27" spans="1:20" ht="15.75">
      <c r="A27" s="430"/>
      <c r="B27" s="425"/>
      <c r="C27" s="694"/>
      <c r="D27" s="694"/>
      <c r="E27" s="424" t="s">
        <v>492</v>
      </c>
      <c r="F27" s="424"/>
      <c r="G27" s="424"/>
      <c r="H27" s="424" t="s">
        <v>471</v>
      </c>
      <c r="I27" s="424" t="s">
        <v>472</v>
      </c>
      <c r="J27" s="424" t="s">
        <v>266</v>
      </c>
      <c r="K27" s="424" t="s">
        <v>474</v>
      </c>
      <c r="L27" s="423">
        <v>13821</v>
      </c>
      <c r="M27" s="423">
        <v>0</v>
      </c>
      <c r="N27" s="424" t="s">
        <v>493</v>
      </c>
      <c r="O27" s="424" t="s">
        <v>487</v>
      </c>
      <c r="P27" s="424" t="s">
        <v>477</v>
      </c>
      <c r="Q27" s="424" t="s">
        <v>478</v>
      </c>
      <c r="R27" s="422"/>
      <c r="S27" s="422"/>
      <c r="T27" s="429"/>
    </row>
    <row r="28" spans="1:20" ht="15.75">
      <c r="A28" s="430"/>
      <c r="B28" s="421"/>
      <c r="C28" s="420" t="s">
        <v>498</v>
      </c>
      <c r="D28" s="419" t="s">
        <v>159</v>
      </c>
      <c r="E28" s="418">
        <v>12</v>
      </c>
      <c r="F28" s="418"/>
      <c r="G28" s="418"/>
      <c r="H28" s="418"/>
      <c r="I28" s="418"/>
      <c r="J28" s="418"/>
      <c r="K28" s="418"/>
      <c r="L28" s="418">
        <f>SUM(L17:L27)</f>
        <v>220402.01</v>
      </c>
      <c r="M28" s="418">
        <f>SUM(M17:M27)</f>
        <v>29.15</v>
      </c>
      <c r="N28" s="418"/>
      <c r="O28" s="418"/>
      <c r="P28" s="418"/>
      <c r="Q28" s="418"/>
      <c r="R28" s="418">
        <v>273790</v>
      </c>
      <c r="S28" s="418">
        <v>109</v>
      </c>
      <c r="T28" s="429"/>
    </row>
    <row r="29" spans="1:20" ht="15.75">
      <c r="A29" s="430"/>
      <c r="B29" s="425"/>
      <c r="C29" s="699" t="s">
        <v>499</v>
      </c>
      <c r="D29" s="699"/>
      <c r="E29" s="424" t="s">
        <v>500</v>
      </c>
      <c r="F29" s="424"/>
      <c r="G29" s="424"/>
      <c r="H29" s="424" t="s">
        <v>471</v>
      </c>
      <c r="I29" s="424" t="s">
        <v>472</v>
      </c>
      <c r="J29" s="424" t="s">
        <v>482</v>
      </c>
      <c r="K29" s="424" t="s">
        <v>474</v>
      </c>
      <c r="L29" s="423">
        <v>40770.910000000003</v>
      </c>
      <c r="M29" s="423">
        <v>3.7696999999999998</v>
      </c>
      <c r="N29" s="424" t="s">
        <v>501</v>
      </c>
      <c r="O29" s="424" t="s">
        <v>502</v>
      </c>
      <c r="P29" s="424" t="s">
        <v>477</v>
      </c>
      <c r="Q29" s="424" t="s">
        <v>478</v>
      </c>
      <c r="R29" s="422"/>
      <c r="S29" s="422"/>
      <c r="T29" s="429"/>
    </row>
    <row r="30" spans="1:20" ht="15.75">
      <c r="A30" s="430"/>
      <c r="B30" s="425"/>
      <c r="C30" s="694"/>
      <c r="D30" s="694"/>
      <c r="E30" s="424" t="s">
        <v>500</v>
      </c>
      <c r="F30" s="424"/>
      <c r="G30" s="424"/>
      <c r="H30" s="424" t="s">
        <v>471</v>
      </c>
      <c r="I30" s="424" t="s">
        <v>472</v>
      </c>
      <c r="J30" s="424" t="s">
        <v>482</v>
      </c>
      <c r="K30" s="424" t="s">
        <v>474</v>
      </c>
      <c r="L30" s="423">
        <v>1111.1600000000001</v>
      </c>
      <c r="M30" s="423">
        <v>0.2492</v>
      </c>
      <c r="N30" s="424" t="s">
        <v>501</v>
      </c>
      <c r="O30" s="424" t="s">
        <v>503</v>
      </c>
      <c r="P30" s="424" t="s">
        <v>477</v>
      </c>
      <c r="Q30" s="424" t="s">
        <v>478</v>
      </c>
      <c r="R30" s="422"/>
      <c r="S30" s="422"/>
      <c r="T30" s="429"/>
    </row>
    <row r="31" spans="1:20" ht="15.75">
      <c r="A31" s="430"/>
      <c r="B31" s="425"/>
      <c r="C31" s="694"/>
      <c r="D31" s="694"/>
      <c r="E31" s="424" t="s">
        <v>500</v>
      </c>
      <c r="F31" s="424"/>
      <c r="G31" s="424"/>
      <c r="H31" s="424" t="s">
        <v>471</v>
      </c>
      <c r="I31" s="424" t="s">
        <v>472</v>
      </c>
      <c r="J31" s="424" t="s">
        <v>482</v>
      </c>
      <c r="K31" s="424" t="s">
        <v>474</v>
      </c>
      <c r="L31" s="423">
        <v>10714.93</v>
      </c>
      <c r="M31" s="423">
        <v>1.4906999999999999</v>
      </c>
      <c r="N31" s="424" t="s">
        <v>501</v>
      </c>
      <c r="O31" s="424" t="s">
        <v>504</v>
      </c>
      <c r="P31" s="424" t="s">
        <v>477</v>
      </c>
      <c r="Q31" s="424" t="s">
        <v>478</v>
      </c>
      <c r="R31" s="422"/>
      <c r="S31" s="422"/>
      <c r="T31" s="429"/>
    </row>
    <row r="32" spans="1:20" ht="15.75">
      <c r="A32" s="430"/>
      <c r="B32" s="425"/>
      <c r="C32" s="694"/>
      <c r="D32" s="694"/>
      <c r="E32" s="424" t="s">
        <v>500</v>
      </c>
      <c r="F32" s="424"/>
      <c r="G32" s="424"/>
      <c r="H32" s="424" t="s">
        <v>471</v>
      </c>
      <c r="I32" s="424" t="s">
        <v>472</v>
      </c>
      <c r="J32" s="424" t="s">
        <v>482</v>
      </c>
      <c r="K32" s="424" t="s">
        <v>474</v>
      </c>
      <c r="L32" s="423">
        <v>59899.28</v>
      </c>
      <c r="M32" s="423">
        <v>6.12</v>
      </c>
      <c r="N32" s="424" t="s">
        <v>501</v>
      </c>
      <c r="O32" s="424" t="s">
        <v>503</v>
      </c>
      <c r="P32" s="424" t="s">
        <v>477</v>
      </c>
      <c r="Q32" s="424" t="s">
        <v>478</v>
      </c>
      <c r="R32" s="422"/>
      <c r="S32" s="422"/>
      <c r="T32" s="429"/>
    </row>
    <row r="33" spans="1:20" ht="15.75">
      <c r="A33" s="430"/>
      <c r="B33" s="425"/>
      <c r="C33" s="694"/>
      <c r="D33" s="694"/>
      <c r="E33" s="424" t="s">
        <v>505</v>
      </c>
      <c r="F33" s="424"/>
      <c r="G33" s="424"/>
      <c r="H33" s="424" t="s">
        <v>471</v>
      </c>
      <c r="I33" s="424" t="s">
        <v>472</v>
      </c>
      <c r="J33" s="424" t="s">
        <v>482</v>
      </c>
      <c r="K33" s="424" t="s">
        <v>474</v>
      </c>
      <c r="L33" s="423">
        <v>19603.439999999999</v>
      </c>
      <c r="M33" s="423">
        <v>6.33</v>
      </c>
      <c r="N33" s="424" t="s">
        <v>506</v>
      </c>
      <c r="O33" s="424" t="s">
        <v>483</v>
      </c>
      <c r="P33" s="424" t="s">
        <v>477</v>
      </c>
      <c r="Q33" s="424" t="s">
        <v>478</v>
      </c>
      <c r="R33" s="422"/>
      <c r="S33" s="422"/>
      <c r="T33" s="429"/>
    </row>
    <row r="34" spans="1:20" ht="15.75">
      <c r="A34" s="430"/>
      <c r="B34" s="425"/>
      <c r="C34" s="694"/>
      <c r="D34" s="694"/>
      <c r="E34" s="424" t="s">
        <v>507</v>
      </c>
      <c r="F34" s="424"/>
      <c r="G34" s="424"/>
      <c r="H34" s="424" t="s">
        <v>471</v>
      </c>
      <c r="I34" s="424" t="s">
        <v>472</v>
      </c>
      <c r="J34" s="424" t="s">
        <v>482</v>
      </c>
      <c r="K34" s="424" t="s">
        <v>474</v>
      </c>
      <c r="L34" s="423">
        <v>11508</v>
      </c>
      <c r="M34" s="423">
        <v>0</v>
      </c>
      <c r="N34" s="424" t="s">
        <v>508</v>
      </c>
      <c r="O34" s="424" t="s">
        <v>509</v>
      </c>
      <c r="P34" s="424" t="s">
        <v>477</v>
      </c>
      <c r="Q34" s="424" t="s">
        <v>478</v>
      </c>
      <c r="R34" s="422"/>
      <c r="S34" s="422"/>
      <c r="T34" s="429"/>
    </row>
    <row r="35" spans="1:20" ht="15.75">
      <c r="A35" s="430"/>
      <c r="B35" s="425"/>
      <c r="C35" s="694"/>
      <c r="D35" s="694"/>
      <c r="E35" s="424" t="s">
        <v>510</v>
      </c>
      <c r="F35" s="424"/>
      <c r="G35" s="424"/>
      <c r="H35" s="424" t="s">
        <v>471</v>
      </c>
      <c r="I35" s="424" t="s">
        <v>472</v>
      </c>
      <c r="J35" s="424" t="s">
        <v>266</v>
      </c>
      <c r="K35" s="424" t="s">
        <v>474</v>
      </c>
      <c r="L35" s="423">
        <v>59580</v>
      </c>
      <c r="M35" s="423">
        <v>0</v>
      </c>
      <c r="N35" s="424" t="s">
        <v>511</v>
      </c>
      <c r="O35" s="424" t="s">
        <v>512</v>
      </c>
      <c r="P35" s="424" t="s">
        <v>477</v>
      </c>
      <c r="Q35" s="424" t="s">
        <v>478</v>
      </c>
      <c r="R35" s="422"/>
      <c r="S35" s="422"/>
      <c r="T35" s="429"/>
    </row>
    <row r="36" spans="1:20" ht="15.75">
      <c r="A36" s="430"/>
      <c r="B36" s="425"/>
      <c r="C36" s="694"/>
      <c r="D36" s="694"/>
      <c r="E36" s="424" t="s">
        <v>510</v>
      </c>
      <c r="F36" s="424"/>
      <c r="G36" s="424"/>
      <c r="H36" s="424" t="s">
        <v>471</v>
      </c>
      <c r="I36" s="424" t="s">
        <v>472</v>
      </c>
      <c r="J36" s="424" t="s">
        <v>266</v>
      </c>
      <c r="K36" s="424" t="s">
        <v>474</v>
      </c>
      <c r="L36" s="423">
        <v>62240</v>
      </c>
      <c r="M36" s="423">
        <v>0</v>
      </c>
      <c r="N36" s="424" t="s">
        <v>511</v>
      </c>
      <c r="O36" s="424" t="s">
        <v>512</v>
      </c>
      <c r="P36" s="424" t="s">
        <v>477</v>
      </c>
      <c r="Q36" s="424" t="s">
        <v>478</v>
      </c>
      <c r="R36" s="422"/>
      <c r="S36" s="422"/>
      <c r="T36" s="429"/>
    </row>
    <row r="37" spans="1:20" ht="15.75">
      <c r="A37" s="430"/>
      <c r="B37" s="425"/>
      <c r="C37" s="694"/>
      <c r="D37" s="694"/>
      <c r="E37" s="424" t="s">
        <v>513</v>
      </c>
      <c r="F37" s="424"/>
      <c r="G37" s="424"/>
      <c r="H37" s="424" t="s">
        <v>471</v>
      </c>
      <c r="I37" s="424" t="s">
        <v>472</v>
      </c>
      <c r="J37" s="424" t="s">
        <v>514</v>
      </c>
      <c r="K37" s="424" t="s">
        <v>474</v>
      </c>
      <c r="L37" s="423">
        <v>51918</v>
      </c>
      <c r="M37" s="423">
        <v>6.4</v>
      </c>
      <c r="N37" s="424" t="s">
        <v>515</v>
      </c>
      <c r="O37" s="424" t="s">
        <v>516</v>
      </c>
      <c r="P37" s="424" t="s">
        <v>477</v>
      </c>
      <c r="Q37" s="424" t="s">
        <v>478</v>
      </c>
      <c r="R37" s="422"/>
      <c r="S37" s="422"/>
      <c r="T37" s="429"/>
    </row>
    <row r="38" spans="1:20" ht="15.75">
      <c r="A38" s="430"/>
      <c r="B38" s="425"/>
      <c r="C38" s="694"/>
      <c r="D38" s="694"/>
      <c r="E38" s="424" t="s">
        <v>517</v>
      </c>
      <c r="F38" s="424"/>
      <c r="G38" s="424"/>
      <c r="H38" s="424" t="s">
        <v>471</v>
      </c>
      <c r="I38" s="424" t="s">
        <v>472</v>
      </c>
      <c r="J38" s="424" t="s">
        <v>482</v>
      </c>
      <c r="K38" s="424" t="s">
        <v>474</v>
      </c>
      <c r="L38" s="423">
        <v>188642</v>
      </c>
      <c r="M38" s="423">
        <v>43.8</v>
      </c>
      <c r="N38" s="424" t="s">
        <v>518</v>
      </c>
      <c r="O38" s="424" t="s">
        <v>519</v>
      </c>
      <c r="P38" s="424" t="s">
        <v>477</v>
      </c>
      <c r="Q38" s="424" t="s">
        <v>478</v>
      </c>
      <c r="R38" s="422"/>
      <c r="S38" s="422"/>
      <c r="T38" s="429"/>
    </row>
    <row r="39" spans="1:20" ht="15.75">
      <c r="A39" s="430"/>
      <c r="B39" s="425"/>
      <c r="C39" s="694"/>
      <c r="D39" s="694"/>
      <c r="E39" s="424" t="s">
        <v>520</v>
      </c>
      <c r="F39" s="424"/>
      <c r="G39" s="424"/>
      <c r="H39" s="424" t="s">
        <v>471</v>
      </c>
      <c r="I39" s="424" t="s">
        <v>472</v>
      </c>
      <c r="J39" s="424" t="s">
        <v>482</v>
      </c>
      <c r="K39" s="424" t="s">
        <v>474</v>
      </c>
      <c r="L39" s="423">
        <v>196630</v>
      </c>
      <c r="M39" s="423">
        <v>46.9</v>
      </c>
      <c r="N39" s="424" t="s">
        <v>521</v>
      </c>
      <c r="O39" s="424" t="s">
        <v>516</v>
      </c>
      <c r="P39" s="424" t="s">
        <v>477</v>
      </c>
      <c r="Q39" s="424" t="s">
        <v>478</v>
      </c>
      <c r="R39" s="422"/>
      <c r="S39" s="422"/>
      <c r="T39" s="429"/>
    </row>
    <row r="40" spans="1:20" ht="15.75">
      <c r="A40" s="430"/>
      <c r="B40" s="425"/>
      <c r="C40" s="694"/>
      <c r="D40" s="694"/>
      <c r="E40" s="424" t="s">
        <v>522</v>
      </c>
      <c r="F40" s="424"/>
      <c r="G40" s="424"/>
      <c r="H40" s="424" t="s">
        <v>471</v>
      </c>
      <c r="I40" s="424" t="s">
        <v>472</v>
      </c>
      <c r="J40" s="424" t="s">
        <v>482</v>
      </c>
      <c r="K40" s="424" t="s">
        <v>474</v>
      </c>
      <c r="L40" s="423">
        <v>195796.28</v>
      </c>
      <c r="M40" s="423">
        <v>42.62</v>
      </c>
      <c r="N40" s="424" t="s">
        <v>523</v>
      </c>
      <c r="O40" s="424" t="s">
        <v>487</v>
      </c>
      <c r="P40" s="424" t="s">
        <v>477</v>
      </c>
      <c r="Q40" s="424" t="s">
        <v>478</v>
      </c>
      <c r="R40" s="422"/>
      <c r="S40" s="422"/>
      <c r="T40" s="429"/>
    </row>
    <row r="41" spans="1:20" ht="15.75">
      <c r="A41" s="430"/>
      <c r="B41" s="425"/>
      <c r="C41" s="694"/>
      <c r="D41" s="694"/>
      <c r="E41" s="424" t="s">
        <v>517</v>
      </c>
      <c r="F41" s="424"/>
      <c r="G41" s="424"/>
      <c r="H41" s="424" t="s">
        <v>471</v>
      </c>
      <c r="I41" s="424" t="s">
        <v>472</v>
      </c>
      <c r="J41" s="424" t="s">
        <v>482</v>
      </c>
      <c r="K41" s="424" t="s">
        <v>474</v>
      </c>
      <c r="L41" s="423">
        <v>155863</v>
      </c>
      <c r="M41" s="423">
        <v>36.200000000000003</v>
      </c>
      <c r="N41" s="424" t="s">
        <v>518</v>
      </c>
      <c r="O41" s="424" t="s">
        <v>519</v>
      </c>
      <c r="P41" s="424" t="s">
        <v>477</v>
      </c>
      <c r="Q41" s="424" t="s">
        <v>478</v>
      </c>
      <c r="R41" s="422"/>
      <c r="S41" s="422"/>
      <c r="T41" s="429"/>
    </row>
    <row r="42" spans="1:20" ht="15.75">
      <c r="A42" s="430"/>
      <c r="B42" s="425"/>
      <c r="C42" s="694"/>
      <c r="D42" s="694"/>
      <c r="E42" s="424" t="s">
        <v>524</v>
      </c>
      <c r="F42" s="424"/>
      <c r="G42" s="424"/>
      <c r="H42" s="424" t="s">
        <v>471</v>
      </c>
      <c r="I42" s="424" t="s">
        <v>472</v>
      </c>
      <c r="J42" s="424" t="s">
        <v>482</v>
      </c>
      <c r="K42" s="424" t="s">
        <v>474</v>
      </c>
      <c r="L42" s="423">
        <v>53967.5</v>
      </c>
      <c r="M42" s="423">
        <v>11.66</v>
      </c>
      <c r="N42" s="424" t="s">
        <v>525</v>
      </c>
      <c r="O42" s="424" t="s">
        <v>487</v>
      </c>
      <c r="P42" s="424" t="s">
        <v>477</v>
      </c>
      <c r="Q42" s="424" t="s">
        <v>478</v>
      </c>
      <c r="R42" s="422"/>
      <c r="S42" s="422"/>
      <c r="T42" s="429"/>
    </row>
    <row r="43" spans="1:20" ht="15.75">
      <c r="A43" s="430"/>
      <c r="B43" s="425"/>
      <c r="C43" s="694"/>
      <c r="D43" s="694"/>
      <c r="E43" s="424" t="s">
        <v>526</v>
      </c>
      <c r="F43" s="424"/>
      <c r="G43" s="424"/>
      <c r="H43" s="424" t="s">
        <v>471</v>
      </c>
      <c r="I43" s="424" t="s">
        <v>472</v>
      </c>
      <c r="J43" s="424" t="s">
        <v>482</v>
      </c>
      <c r="K43" s="424" t="s">
        <v>474</v>
      </c>
      <c r="L43" s="423">
        <v>4134.6000000000004</v>
      </c>
      <c r="M43" s="423">
        <v>0.9</v>
      </c>
      <c r="N43" s="424" t="s">
        <v>527</v>
      </c>
      <c r="O43" s="424" t="s">
        <v>487</v>
      </c>
      <c r="P43" s="424" t="s">
        <v>477</v>
      </c>
      <c r="Q43" s="424" t="s">
        <v>478</v>
      </c>
      <c r="R43" s="422"/>
      <c r="S43" s="422"/>
      <c r="T43" s="429"/>
    </row>
    <row r="44" spans="1:20" ht="15.75">
      <c r="A44" s="430"/>
      <c r="B44" s="425"/>
      <c r="C44" s="694"/>
      <c r="D44" s="694"/>
      <c r="E44" s="424" t="s">
        <v>528</v>
      </c>
      <c r="F44" s="424"/>
      <c r="G44" s="424"/>
      <c r="H44" s="424" t="s">
        <v>471</v>
      </c>
      <c r="I44" s="424" t="s">
        <v>472</v>
      </c>
      <c r="J44" s="424" t="s">
        <v>473</v>
      </c>
      <c r="K44" s="424" t="s">
        <v>474</v>
      </c>
      <c r="L44" s="423">
        <v>2601.6</v>
      </c>
      <c r="M44" s="423">
        <v>0</v>
      </c>
      <c r="N44" s="424" t="s">
        <v>475</v>
      </c>
      <c r="O44" s="424" t="s">
        <v>476</v>
      </c>
      <c r="P44" s="424" t="s">
        <v>477</v>
      </c>
      <c r="Q44" s="424" t="s">
        <v>478</v>
      </c>
      <c r="R44" s="422"/>
      <c r="S44" s="422"/>
      <c r="T44" s="429"/>
    </row>
    <row r="45" spans="1:20" ht="15.75">
      <c r="A45" s="430"/>
      <c r="B45" s="425"/>
      <c r="C45" s="694"/>
      <c r="D45" s="694"/>
      <c r="E45" s="424" t="s">
        <v>529</v>
      </c>
      <c r="F45" s="424"/>
      <c r="G45" s="424"/>
      <c r="H45" s="424" t="s">
        <v>471</v>
      </c>
      <c r="I45" s="424" t="s">
        <v>472</v>
      </c>
      <c r="J45" s="424" t="s">
        <v>473</v>
      </c>
      <c r="K45" s="424" t="s">
        <v>474</v>
      </c>
      <c r="L45" s="423">
        <v>2168</v>
      </c>
      <c r="M45" s="423">
        <v>0</v>
      </c>
      <c r="N45" s="424" t="s">
        <v>475</v>
      </c>
      <c r="O45" s="424" t="s">
        <v>476</v>
      </c>
      <c r="P45" s="424" t="s">
        <v>477</v>
      </c>
      <c r="Q45" s="424" t="s">
        <v>478</v>
      </c>
      <c r="R45" s="422"/>
      <c r="S45" s="422"/>
      <c r="T45" s="429"/>
    </row>
    <row r="46" spans="1:20" ht="15.75">
      <c r="A46" s="430"/>
      <c r="B46" s="425"/>
      <c r="C46" s="694"/>
      <c r="D46" s="694"/>
      <c r="E46" s="424" t="s">
        <v>530</v>
      </c>
      <c r="F46" s="424"/>
      <c r="G46" s="424"/>
      <c r="H46" s="424" t="s">
        <v>471</v>
      </c>
      <c r="I46" s="424" t="s">
        <v>472</v>
      </c>
      <c r="J46" s="424" t="s">
        <v>266</v>
      </c>
      <c r="K46" s="424" t="s">
        <v>474</v>
      </c>
      <c r="L46" s="423">
        <v>29640</v>
      </c>
      <c r="M46" s="423">
        <v>0</v>
      </c>
      <c r="N46" s="424" t="s">
        <v>531</v>
      </c>
      <c r="O46" s="424" t="s">
        <v>512</v>
      </c>
      <c r="P46" s="424" t="s">
        <v>477</v>
      </c>
      <c r="Q46" s="424" t="s">
        <v>478</v>
      </c>
      <c r="R46" s="422"/>
      <c r="S46" s="422"/>
      <c r="T46" s="429"/>
    </row>
    <row r="47" spans="1:20" ht="15.75">
      <c r="A47" s="430"/>
      <c r="B47" s="425"/>
      <c r="C47" s="694"/>
      <c r="D47" s="694"/>
      <c r="E47" s="424" t="s">
        <v>532</v>
      </c>
      <c r="F47" s="424"/>
      <c r="G47" s="424"/>
      <c r="H47" s="424" t="s">
        <v>471</v>
      </c>
      <c r="I47" s="424" t="s">
        <v>472</v>
      </c>
      <c r="J47" s="424" t="s">
        <v>266</v>
      </c>
      <c r="K47" s="424" t="s">
        <v>474</v>
      </c>
      <c r="L47" s="423">
        <v>18837</v>
      </c>
      <c r="M47" s="423">
        <v>2.42</v>
      </c>
      <c r="N47" s="424" t="s">
        <v>533</v>
      </c>
      <c r="O47" s="424" t="s">
        <v>487</v>
      </c>
      <c r="P47" s="424" t="s">
        <v>477</v>
      </c>
      <c r="Q47" s="424" t="s">
        <v>478</v>
      </c>
      <c r="R47" s="422"/>
      <c r="S47" s="422"/>
      <c r="T47" s="429"/>
    </row>
    <row r="48" spans="1:20" ht="15.75">
      <c r="A48" s="430"/>
      <c r="B48" s="425"/>
      <c r="C48" s="694"/>
      <c r="D48" s="694"/>
      <c r="E48" s="424" t="s">
        <v>534</v>
      </c>
      <c r="F48" s="424"/>
      <c r="G48" s="424"/>
      <c r="H48" s="424" t="s">
        <v>471</v>
      </c>
      <c r="I48" s="424" t="s">
        <v>472</v>
      </c>
      <c r="J48" s="424" t="s">
        <v>266</v>
      </c>
      <c r="K48" s="424" t="s">
        <v>474</v>
      </c>
      <c r="L48" s="423">
        <v>18837</v>
      </c>
      <c r="M48" s="423">
        <v>2.42</v>
      </c>
      <c r="N48" s="424" t="s">
        <v>489</v>
      </c>
      <c r="O48" s="424" t="s">
        <v>487</v>
      </c>
      <c r="P48" s="424" t="s">
        <v>477</v>
      </c>
      <c r="Q48" s="424" t="s">
        <v>478</v>
      </c>
      <c r="R48" s="422"/>
      <c r="S48" s="422"/>
      <c r="T48" s="429"/>
    </row>
    <row r="49" spans="1:20" ht="15.75">
      <c r="A49" s="430"/>
      <c r="B49" s="425"/>
      <c r="C49" s="694"/>
      <c r="D49" s="694"/>
      <c r="E49" s="424" t="s">
        <v>535</v>
      </c>
      <c r="F49" s="424"/>
      <c r="G49" s="424"/>
      <c r="H49" s="424" t="s">
        <v>471</v>
      </c>
      <c r="I49" s="424" t="s">
        <v>472</v>
      </c>
      <c r="J49" s="424" t="s">
        <v>266</v>
      </c>
      <c r="K49" s="424" t="s">
        <v>474</v>
      </c>
      <c r="L49" s="423">
        <v>20802.599999999999</v>
      </c>
      <c r="M49" s="423">
        <v>2.67</v>
      </c>
      <c r="N49" s="424" t="s">
        <v>533</v>
      </c>
      <c r="O49" s="424" t="s">
        <v>487</v>
      </c>
      <c r="P49" s="424" t="s">
        <v>477</v>
      </c>
      <c r="Q49" s="424" t="s">
        <v>478</v>
      </c>
      <c r="R49" s="422"/>
      <c r="S49" s="422"/>
      <c r="T49" s="429"/>
    </row>
    <row r="50" spans="1:20" ht="15.75">
      <c r="A50" s="430"/>
      <c r="B50" s="425"/>
      <c r="C50" s="694"/>
      <c r="D50" s="694"/>
      <c r="E50" s="424" t="s">
        <v>536</v>
      </c>
      <c r="F50" s="424"/>
      <c r="G50" s="424"/>
      <c r="H50" s="424" t="s">
        <v>471</v>
      </c>
      <c r="I50" s="424" t="s">
        <v>472</v>
      </c>
      <c r="J50" s="424" t="s">
        <v>482</v>
      </c>
      <c r="K50" s="424" t="s">
        <v>474</v>
      </c>
      <c r="L50" s="423">
        <v>56781.84</v>
      </c>
      <c r="M50" s="423">
        <v>12.36</v>
      </c>
      <c r="N50" s="424" t="s">
        <v>537</v>
      </c>
      <c r="O50" s="424" t="s">
        <v>538</v>
      </c>
      <c r="P50" s="424" t="s">
        <v>477</v>
      </c>
      <c r="Q50" s="424" t="s">
        <v>478</v>
      </c>
      <c r="R50" s="422"/>
      <c r="S50" s="422"/>
      <c r="T50" s="429"/>
    </row>
    <row r="51" spans="1:20" ht="15.75">
      <c r="A51" s="430"/>
      <c r="B51" s="425"/>
      <c r="C51" s="694"/>
      <c r="D51" s="694"/>
      <c r="E51" s="424" t="s">
        <v>539</v>
      </c>
      <c r="F51" s="424"/>
      <c r="G51" s="424"/>
      <c r="H51" s="424" t="s">
        <v>471</v>
      </c>
      <c r="I51" s="424" t="s">
        <v>472</v>
      </c>
      <c r="J51" s="424" t="s">
        <v>482</v>
      </c>
      <c r="K51" s="424" t="s">
        <v>474</v>
      </c>
      <c r="L51" s="423">
        <v>63633.05</v>
      </c>
      <c r="M51" s="423">
        <v>11.5</v>
      </c>
      <c r="N51" s="424" t="s">
        <v>540</v>
      </c>
      <c r="O51" s="424" t="s">
        <v>483</v>
      </c>
      <c r="P51" s="424" t="s">
        <v>477</v>
      </c>
      <c r="Q51" s="424" t="s">
        <v>478</v>
      </c>
      <c r="R51" s="422"/>
      <c r="S51" s="422"/>
      <c r="T51" s="429"/>
    </row>
    <row r="52" spans="1:20" ht="15.75">
      <c r="A52" s="430"/>
      <c r="B52" s="425"/>
      <c r="C52" s="694"/>
      <c r="D52" s="694"/>
      <c r="E52" s="424" t="s">
        <v>541</v>
      </c>
      <c r="F52" s="424"/>
      <c r="G52" s="424"/>
      <c r="H52" s="424" t="s">
        <v>471</v>
      </c>
      <c r="I52" s="424" t="s">
        <v>472</v>
      </c>
      <c r="J52" s="424" t="s">
        <v>482</v>
      </c>
      <c r="K52" s="424" t="s">
        <v>474</v>
      </c>
      <c r="L52" s="423">
        <v>29030.400000000001</v>
      </c>
      <c r="M52" s="423">
        <v>0</v>
      </c>
      <c r="N52" s="424" t="s">
        <v>542</v>
      </c>
      <c r="O52" s="424" t="s">
        <v>484</v>
      </c>
      <c r="P52" s="424" t="s">
        <v>477</v>
      </c>
      <c r="Q52" s="424" t="s">
        <v>478</v>
      </c>
      <c r="R52" s="422"/>
      <c r="S52" s="422"/>
      <c r="T52" s="429"/>
    </row>
    <row r="53" spans="1:20" ht="15.75">
      <c r="A53" s="430"/>
      <c r="B53" s="425"/>
      <c r="C53" s="694"/>
      <c r="D53" s="694"/>
      <c r="E53" s="424" t="s">
        <v>543</v>
      </c>
      <c r="F53" s="424"/>
      <c r="G53" s="424"/>
      <c r="H53" s="424" t="s">
        <v>471</v>
      </c>
      <c r="I53" s="424" t="s">
        <v>472</v>
      </c>
      <c r="J53" s="424" t="s">
        <v>482</v>
      </c>
      <c r="K53" s="424" t="s">
        <v>474</v>
      </c>
      <c r="L53" s="423">
        <v>61559.6</v>
      </c>
      <c r="M53" s="423">
        <v>13.4</v>
      </c>
      <c r="N53" s="424" t="s">
        <v>544</v>
      </c>
      <c r="O53" s="424" t="s">
        <v>545</v>
      </c>
      <c r="P53" s="424" t="s">
        <v>477</v>
      </c>
      <c r="Q53" s="424" t="s">
        <v>478</v>
      </c>
      <c r="R53" s="422"/>
      <c r="S53" s="422"/>
      <c r="T53" s="429"/>
    </row>
    <row r="54" spans="1:20" ht="15.75">
      <c r="A54" s="430"/>
      <c r="B54" s="425"/>
      <c r="C54" s="694"/>
      <c r="D54" s="694"/>
      <c r="E54" s="424" t="s">
        <v>546</v>
      </c>
      <c r="F54" s="424"/>
      <c r="G54" s="424"/>
      <c r="H54" s="424" t="s">
        <v>471</v>
      </c>
      <c r="I54" s="424" t="s">
        <v>472</v>
      </c>
      <c r="J54" s="424" t="s">
        <v>482</v>
      </c>
      <c r="K54" s="424" t="s">
        <v>474</v>
      </c>
      <c r="L54" s="423">
        <v>60457.04</v>
      </c>
      <c r="M54" s="423">
        <v>13.16</v>
      </c>
      <c r="N54" s="424" t="s">
        <v>547</v>
      </c>
      <c r="O54" s="424" t="s">
        <v>487</v>
      </c>
      <c r="P54" s="424" t="s">
        <v>477</v>
      </c>
      <c r="Q54" s="424" t="s">
        <v>478</v>
      </c>
      <c r="R54" s="422"/>
      <c r="S54" s="422"/>
      <c r="T54" s="429"/>
    </row>
    <row r="55" spans="1:20" ht="15.75">
      <c r="A55" s="430"/>
      <c r="B55" s="425"/>
      <c r="C55" s="694"/>
      <c r="D55" s="694"/>
      <c r="E55" s="424" t="s">
        <v>548</v>
      </c>
      <c r="F55" s="424"/>
      <c r="G55" s="424"/>
      <c r="H55" s="424" t="s">
        <v>471</v>
      </c>
      <c r="I55" s="424" t="s">
        <v>472</v>
      </c>
      <c r="J55" s="424" t="s">
        <v>482</v>
      </c>
      <c r="K55" s="424" t="s">
        <v>474</v>
      </c>
      <c r="L55" s="423">
        <v>47878.9</v>
      </c>
      <c r="M55" s="423">
        <v>6.11</v>
      </c>
      <c r="N55" s="424" t="s">
        <v>549</v>
      </c>
      <c r="O55" s="424" t="s">
        <v>550</v>
      </c>
      <c r="P55" s="424" t="s">
        <v>477</v>
      </c>
      <c r="Q55" s="424" t="s">
        <v>478</v>
      </c>
      <c r="R55" s="422"/>
      <c r="S55" s="422"/>
      <c r="T55" s="429"/>
    </row>
    <row r="56" spans="1:20" ht="15.75">
      <c r="A56" s="430"/>
      <c r="B56" s="425"/>
      <c r="C56" s="694"/>
      <c r="D56" s="694"/>
      <c r="E56" s="424" t="s">
        <v>548</v>
      </c>
      <c r="F56" s="424"/>
      <c r="G56" s="424"/>
      <c r="H56" s="424" t="s">
        <v>471</v>
      </c>
      <c r="I56" s="424" t="s">
        <v>472</v>
      </c>
      <c r="J56" s="424" t="s">
        <v>482</v>
      </c>
      <c r="K56" s="424" t="s">
        <v>474</v>
      </c>
      <c r="L56" s="423">
        <v>5783.4</v>
      </c>
      <c r="M56" s="423">
        <v>0</v>
      </c>
      <c r="N56" s="424" t="s">
        <v>549</v>
      </c>
      <c r="O56" s="424" t="s">
        <v>550</v>
      </c>
      <c r="P56" s="424" t="s">
        <v>477</v>
      </c>
      <c r="Q56" s="424" t="s">
        <v>478</v>
      </c>
      <c r="R56" s="422"/>
      <c r="S56" s="422"/>
      <c r="T56" s="429"/>
    </row>
    <row r="57" spans="1:20" ht="15.75">
      <c r="A57" s="430"/>
      <c r="B57" s="425"/>
      <c r="C57" s="694"/>
      <c r="D57" s="694"/>
      <c r="E57" s="424" t="s">
        <v>551</v>
      </c>
      <c r="F57" s="424"/>
      <c r="G57" s="424"/>
      <c r="H57" s="424" t="s">
        <v>471</v>
      </c>
      <c r="I57" s="424" t="s">
        <v>472</v>
      </c>
      <c r="J57" s="424" t="s">
        <v>482</v>
      </c>
      <c r="K57" s="424" t="s">
        <v>474</v>
      </c>
      <c r="L57" s="423">
        <v>10080</v>
      </c>
      <c r="M57" s="423">
        <v>0</v>
      </c>
      <c r="N57" s="424" t="s">
        <v>549</v>
      </c>
      <c r="O57" s="424" t="s">
        <v>483</v>
      </c>
      <c r="P57" s="424" t="s">
        <v>477</v>
      </c>
      <c r="Q57" s="424" t="s">
        <v>478</v>
      </c>
      <c r="R57" s="422"/>
      <c r="S57" s="422"/>
      <c r="T57" s="429"/>
    </row>
    <row r="58" spans="1:20" ht="15.75">
      <c r="A58" s="430"/>
      <c r="B58" s="425"/>
      <c r="C58" s="694"/>
      <c r="D58" s="694"/>
      <c r="E58" s="424" t="s">
        <v>552</v>
      </c>
      <c r="F58" s="424"/>
      <c r="G58" s="424"/>
      <c r="H58" s="424" t="s">
        <v>471</v>
      </c>
      <c r="I58" s="424" t="s">
        <v>472</v>
      </c>
      <c r="J58" s="424" t="s">
        <v>482</v>
      </c>
      <c r="K58" s="424" t="s">
        <v>474</v>
      </c>
      <c r="L58" s="423">
        <v>39748.11</v>
      </c>
      <c r="M58" s="423">
        <v>6.74</v>
      </c>
      <c r="N58" s="424" t="s">
        <v>553</v>
      </c>
      <c r="O58" s="424" t="s">
        <v>554</v>
      </c>
      <c r="P58" s="424" t="s">
        <v>477</v>
      </c>
      <c r="Q58" s="424" t="s">
        <v>478</v>
      </c>
      <c r="R58" s="422"/>
      <c r="S58" s="422"/>
      <c r="T58" s="429"/>
    </row>
    <row r="59" spans="1:20" ht="15.75">
      <c r="A59" s="430"/>
      <c r="B59" s="425"/>
      <c r="C59" s="694"/>
      <c r="D59" s="694"/>
      <c r="E59" s="424" t="s">
        <v>555</v>
      </c>
      <c r="F59" s="424"/>
      <c r="G59" s="424"/>
      <c r="H59" s="424" t="s">
        <v>471</v>
      </c>
      <c r="I59" s="424" t="s">
        <v>472</v>
      </c>
      <c r="J59" s="424" t="s">
        <v>482</v>
      </c>
      <c r="K59" s="424" t="s">
        <v>474</v>
      </c>
      <c r="L59" s="423">
        <v>26199.599999999999</v>
      </c>
      <c r="M59" s="423">
        <v>0</v>
      </c>
      <c r="N59" s="424" t="s">
        <v>556</v>
      </c>
      <c r="O59" s="424" t="s">
        <v>557</v>
      </c>
      <c r="P59" s="424" t="s">
        <v>477</v>
      </c>
      <c r="Q59" s="424" t="s">
        <v>478</v>
      </c>
      <c r="R59" s="422"/>
      <c r="S59" s="422"/>
      <c r="T59" s="429"/>
    </row>
    <row r="60" spans="1:20" ht="15.75">
      <c r="A60" s="430"/>
      <c r="B60" s="425"/>
      <c r="C60" s="694"/>
      <c r="D60" s="694"/>
      <c r="E60" s="424" t="s">
        <v>558</v>
      </c>
      <c r="F60" s="424"/>
      <c r="G60" s="424"/>
      <c r="H60" s="424" t="s">
        <v>471</v>
      </c>
      <c r="I60" s="424" t="s">
        <v>472</v>
      </c>
      <c r="J60" s="424" t="s">
        <v>482</v>
      </c>
      <c r="K60" s="424" t="s">
        <v>474</v>
      </c>
      <c r="L60" s="423">
        <v>12476.45</v>
      </c>
      <c r="M60" s="423">
        <v>3.19</v>
      </c>
      <c r="N60" s="424" t="s">
        <v>559</v>
      </c>
      <c r="O60" s="424" t="s">
        <v>560</v>
      </c>
      <c r="P60" s="424" t="s">
        <v>477</v>
      </c>
      <c r="Q60" s="424" t="s">
        <v>478</v>
      </c>
      <c r="R60" s="422"/>
      <c r="S60" s="422"/>
      <c r="T60" s="429"/>
    </row>
    <row r="61" spans="1:20" ht="15.75">
      <c r="A61" s="430"/>
      <c r="B61" s="425"/>
      <c r="C61" s="694"/>
      <c r="D61" s="694"/>
      <c r="E61" s="424" t="s">
        <v>561</v>
      </c>
      <c r="F61" s="424"/>
      <c r="G61" s="424"/>
      <c r="H61" s="424" t="s">
        <v>471</v>
      </c>
      <c r="I61" s="424" t="s">
        <v>472</v>
      </c>
      <c r="J61" s="424" t="s">
        <v>482</v>
      </c>
      <c r="K61" s="424" t="s">
        <v>474</v>
      </c>
      <c r="L61" s="423">
        <v>103138.6</v>
      </c>
      <c r="M61" s="423">
        <v>23.4</v>
      </c>
      <c r="N61" s="424" t="s">
        <v>496</v>
      </c>
      <c r="O61" s="424" t="s">
        <v>562</v>
      </c>
      <c r="P61" s="424" t="s">
        <v>477</v>
      </c>
      <c r="Q61" s="424" t="s">
        <v>478</v>
      </c>
      <c r="R61" s="422"/>
      <c r="S61" s="422"/>
      <c r="T61" s="429"/>
    </row>
    <row r="62" spans="1:20" ht="15.75">
      <c r="A62" s="430"/>
      <c r="B62" s="425"/>
      <c r="C62" s="694"/>
      <c r="D62" s="694"/>
      <c r="E62" s="424" t="s">
        <v>563</v>
      </c>
      <c r="F62" s="424"/>
      <c r="G62" s="424"/>
      <c r="H62" s="424" t="s">
        <v>471</v>
      </c>
      <c r="I62" s="424" t="s">
        <v>472</v>
      </c>
      <c r="J62" s="424" t="s">
        <v>482</v>
      </c>
      <c r="K62" s="424" t="s">
        <v>474</v>
      </c>
      <c r="L62" s="423">
        <v>26029.19</v>
      </c>
      <c r="M62" s="423">
        <v>5.65</v>
      </c>
      <c r="N62" s="424" t="s">
        <v>483</v>
      </c>
      <c r="O62" s="424" t="s">
        <v>564</v>
      </c>
      <c r="P62" s="424" t="s">
        <v>477</v>
      </c>
      <c r="Q62" s="424" t="s">
        <v>478</v>
      </c>
      <c r="R62" s="422"/>
      <c r="S62" s="422"/>
      <c r="T62" s="429"/>
    </row>
    <row r="63" spans="1:20" ht="15.75">
      <c r="A63" s="430"/>
      <c r="B63" s="425"/>
      <c r="C63" s="694"/>
      <c r="D63" s="694"/>
      <c r="E63" s="424" t="s">
        <v>565</v>
      </c>
      <c r="F63" s="424"/>
      <c r="G63" s="424"/>
      <c r="H63" s="424" t="s">
        <v>471</v>
      </c>
      <c r="I63" s="424" t="s">
        <v>472</v>
      </c>
      <c r="J63" s="424" t="s">
        <v>514</v>
      </c>
      <c r="K63" s="424" t="s">
        <v>474</v>
      </c>
      <c r="L63" s="423">
        <v>292009</v>
      </c>
      <c r="M63" s="423">
        <v>9.6999999999999993</v>
      </c>
      <c r="N63" s="424" t="s">
        <v>557</v>
      </c>
      <c r="O63" s="424" t="s">
        <v>503</v>
      </c>
      <c r="P63" s="424" t="s">
        <v>477</v>
      </c>
      <c r="Q63" s="424" t="s">
        <v>478</v>
      </c>
      <c r="R63" s="422"/>
      <c r="S63" s="422"/>
      <c r="T63" s="429"/>
    </row>
    <row r="64" spans="1:20" ht="15.75">
      <c r="A64" s="430"/>
      <c r="B64" s="425"/>
      <c r="C64" s="694"/>
      <c r="D64" s="694"/>
      <c r="E64" s="424" t="s">
        <v>566</v>
      </c>
      <c r="F64" s="424"/>
      <c r="G64" s="424"/>
      <c r="H64" s="424" t="s">
        <v>471</v>
      </c>
      <c r="I64" s="424" t="s">
        <v>472</v>
      </c>
      <c r="J64" s="424" t="s">
        <v>482</v>
      </c>
      <c r="K64" s="424" t="s">
        <v>474</v>
      </c>
      <c r="L64" s="423">
        <v>65242.1</v>
      </c>
      <c r="M64" s="423">
        <v>16.687000000000001</v>
      </c>
      <c r="N64" s="424" t="s">
        <v>567</v>
      </c>
      <c r="O64" s="424" t="s">
        <v>568</v>
      </c>
      <c r="P64" s="424" t="s">
        <v>477</v>
      </c>
      <c r="Q64" s="424" t="s">
        <v>478</v>
      </c>
      <c r="R64" s="422"/>
      <c r="S64" s="422"/>
      <c r="T64" s="429"/>
    </row>
    <row r="65" spans="1:20" ht="15.75">
      <c r="A65" s="430"/>
      <c r="B65" s="425"/>
      <c r="C65" s="694"/>
      <c r="D65" s="694"/>
      <c r="E65" s="424" t="s">
        <v>569</v>
      </c>
      <c r="F65" s="424"/>
      <c r="G65" s="424"/>
      <c r="H65" s="424" t="s">
        <v>471</v>
      </c>
      <c r="I65" s="424" t="s">
        <v>472</v>
      </c>
      <c r="J65" s="424" t="s">
        <v>266</v>
      </c>
      <c r="K65" s="424" t="s">
        <v>474</v>
      </c>
      <c r="L65" s="423">
        <v>90712</v>
      </c>
      <c r="M65" s="423">
        <v>22</v>
      </c>
      <c r="N65" s="424" t="s">
        <v>570</v>
      </c>
      <c r="O65" s="424" t="s">
        <v>516</v>
      </c>
      <c r="P65" s="424" t="s">
        <v>477</v>
      </c>
      <c r="Q65" s="424" t="s">
        <v>478</v>
      </c>
      <c r="R65" s="422"/>
      <c r="S65" s="422"/>
      <c r="T65" s="429"/>
    </row>
    <row r="66" spans="1:20" ht="15.75">
      <c r="A66" s="430"/>
      <c r="B66" s="421"/>
      <c r="C66" s="420" t="s">
        <v>498</v>
      </c>
      <c r="D66" s="419" t="s">
        <v>159</v>
      </c>
      <c r="E66" s="418">
        <v>37</v>
      </c>
      <c r="F66" s="418"/>
      <c r="G66" s="418"/>
      <c r="H66" s="418"/>
      <c r="I66" s="418"/>
      <c r="J66" s="418"/>
      <c r="K66" s="418"/>
      <c r="L66" s="418">
        <f>SUM(L29:L65)</f>
        <v>2196024.5800000005</v>
      </c>
      <c r="M66" s="418">
        <f>SUM(M29:M65)</f>
        <v>357.84659999999991</v>
      </c>
      <c r="N66" s="418"/>
      <c r="O66" s="418"/>
      <c r="P66" s="418"/>
      <c r="Q66" s="418"/>
      <c r="R66" s="418">
        <v>2196025</v>
      </c>
      <c r="S66" s="418">
        <v>358</v>
      </c>
      <c r="T66" s="429"/>
    </row>
    <row r="67" spans="1:20" ht="15.75">
      <c r="A67" s="430"/>
      <c r="B67" s="420" t="s">
        <v>498</v>
      </c>
      <c r="C67" s="417"/>
      <c r="D67" s="419" t="s">
        <v>159</v>
      </c>
      <c r="E67" s="418">
        <v>49</v>
      </c>
      <c r="F67" s="418"/>
      <c r="G67" s="418"/>
      <c r="H67" s="418"/>
      <c r="I67" s="418"/>
      <c r="J67" s="418"/>
      <c r="K67" s="418"/>
      <c r="L67" s="418">
        <f>L66+L28</f>
        <v>2416426.5900000008</v>
      </c>
      <c r="M67" s="418">
        <f>M66+M28</f>
        <v>386.99659999999989</v>
      </c>
      <c r="N67" s="418"/>
      <c r="O67" s="418"/>
      <c r="P67" s="418"/>
      <c r="Q67" s="418"/>
      <c r="R67" s="418">
        <v>2469815</v>
      </c>
      <c r="S67" s="418">
        <v>467</v>
      </c>
      <c r="T67" s="429"/>
    </row>
    <row r="68" spans="1:20" ht="15.75">
      <c r="A68" s="430"/>
      <c r="B68" s="416" t="s">
        <v>571</v>
      </c>
      <c r="C68" s="699" t="s">
        <v>572</v>
      </c>
      <c r="D68" s="699"/>
      <c r="E68" s="424" t="s">
        <v>573</v>
      </c>
      <c r="F68" s="424"/>
      <c r="G68" s="424"/>
      <c r="H68" s="424" t="s">
        <v>471</v>
      </c>
      <c r="I68" s="424" t="s">
        <v>472</v>
      </c>
      <c r="J68" s="424" t="s">
        <v>482</v>
      </c>
      <c r="K68" s="424" t="s">
        <v>474</v>
      </c>
      <c r="L68" s="423">
        <v>3263.25</v>
      </c>
      <c r="M68" s="423">
        <v>1.26</v>
      </c>
      <c r="N68" s="424" t="s">
        <v>574</v>
      </c>
      <c r="O68" s="424" t="s">
        <v>575</v>
      </c>
      <c r="P68" s="424" t="s">
        <v>477</v>
      </c>
      <c r="Q68" s="424" t="s">
        <v>478</v>
      </c>
      <c r="R68" s="422"/>
      <c r="S68" s="422"/>
      <c r="T68" s="429"/>
    </row>
    <row r="69" spans="1:20" ht="15.75">
      <c r="A69" s="430"/>
      <c r="B69" s="425"/>
      <c r="C69" s="694"/>
      <c r="D69" s="694"/>
      <c r="E69" s="424" t="s">
        <v>576</v>
      </c>
      <c r="F69" s="424"/>
      <c r="G69" s="424"/>
      <c r="H69" s="424" t="s">
        <v>471</v>
      </c>
      <c r="I69" s="424" t="s">
        <v>472</v>
      </c>
      <c r="J69" s="424" t="s">
        <v>482</v>
      </c>
      <c r="K69" s="424" t="s">
        <v>474</v>
      </c>
      <c r="L69" s="423">
        <v>10789.8</v>
      </c>
      <c r="M69" s="423">
        <v>0</v>
      </c>
      <c r="N69" s="424" t="s">
        <v>577</v>
      </c>
      <c r="O69" s="424" t="s">
        <v>578</v>
      </c>
      <c r="P69" s="424" t="s">
        <v>477</v>
      </c>
      <c r="Q69" s="424" t="s">
        <v>478</v>
      </c>
      <c r="R69" s="422"/>
      <c r="S69" s="422"/>
      <c r="T69" s="429"/>
    </row>
    <row r="70" spans="1:20" ht="15.75">
      <c r="A70" s="430"/>
      <c r="B70" s="425"/>
      <c r="C70" s="694"/>
      <c r="D70" s="694"/>
      <c r="E70" s="424" t="s">
        <v>579</v>
      </c>
      <c r="F70" s="424"/>
      <c r="G70" s="424"/>
      <c r="H70" s="424" t="s">
        <v>471</v>
      </c>
      <c r="I70" s="424" t="s">
        <v>472</v>
      </c>
      <c r="J70" s="424" t="s">
        <v>482</v>
      </c>
      <c r="K70" s="424" t="s">
        <v>474</v>
      </c>
      <c r="L70" s="423">
        <v>116858.52</v>
      </c>
      <c r="M70" s="423">
        <v>23.34</v>
      </c>
      <c r="N70" s="424" t="s">
        <v>580</v>
      </c>
      <c r="O70" s="424" t="s">
        <v>581</v>
      </c>
      <c r="P70" s="424" t="s">
        <v>477</v>
      </c>
      <c r="Q70" s="424" t="s">
        <v>478</v>
      </c>
      <c r="R70" s="422"/>
      <c r="S70" s="422"/>
      <c r="T70" s="429"/>
    </row>
    <row r="71" spans="1:20" ht="15.75">
      <c r="A71" s="430"/>
      <c r="B71" s="421"/>
      <c r="C71" s="420" t="s">
        <v>498</v>
      </c>
      <c r="D71" s="419" t="s">
        <v>159</v>
      </c>
      <c r="E71" s="418">
        <v>3</v>
      </c>
      <c r="F71" s="418"/>
      <c r="G71" s="418"/>
      <c r="H71" s="418"/>
      <c r="I71" s="418"/>
      <c r="J71" s="418"/>
      <c r="K71" s="418"/>
      <c r="L71" s="418">
        <f>SUM(L68:L70)</f>
        <v>130911.57</v>
      </c>
      <c r="M71" s="418">
        <f>SUM(M68:M70)</f>
        <v>24.6</v>
      </c>
      <c r="N71" s="418"/>
      <c r="O71" s="418"/>
      <c r="P71" s="418"/>
      <c r="Q71" s="418"/>
      <c r="R71" s="418">
        <v>130912</v>
      </c>
      <c r="S71" s="418">
        <v>25</v>
      </c>
      <c r="T71" s="429"/>
    </row>
    <row r="72" spans="1:20" ht="15.75">
      <c r="A72" s="430"/>
      <c r="B72" s="425"/>
      <c r="C72" s="699" t="s">
        <v>499</v>
      </c>
      <c r="D72" s="699"/>
      <c r="E72" s="424" t="s">
        <v>582</v>
      </c>
      <c r="F72" s="424"/>
      <c r="G72" s="424"/>
      <c r="H72" s="424" t="s">
        <v>471</v>
      </c>
      <c r="I72" s="424" t="s">
        <v>472</v>
      </c>
      <c r="J72" s="424" t="s">
        <v>482</v>
      </c>
      <c r="K72" s="424" t="s">
        <v>474</v>
      </c>
      <c r="L72" s="423">
        <v>79274.12</v>
      </c>
      <c r="M72" s="423">
        <v>17.29</v>
      </c>
      <c r="N72" s="424" t="s">
        <v>583</v>
      </c>
      <c r="O72" s="424" t="s">
        <v>584</v>
      </c>
      <c r="P72" s="424" t="s">
        <v>477</v>
      </c>
      <c r="Q72" s="424" t="s">
        <v>478</v>
      </c>
      <c r="R72" s="422"/>
      <c r="S72" s="422"/>
      <c r="T72" s="429"/>
    </row>
    <row r="73" spans="1:20" ht="15.75">
      <c r="A73" s="430"/>
      <c r="B73" s="425"/>
      <c r="C73" s="694"/>
      <c r="D73" s="694"/>
      <c r="E73" s="424" t="s">
        <v>585</v>
      </c>
      <c r="F73" s="424"/>
      <c r="G73" s="424"/>
      <c r="H73" s="424" t="s">
        <v>471</v>
      </c>
      <c r="I73" s="424" t="s">
        <v>472</v>
      </c>
      <c r="J73" s="424" t="s">
        <v>482</v>
      </c>
      <c r="K73" s="424" t="s">
        <v>474</v>
      </c>
      <c r="L73" s="423">
        <v>322675.8</v>
      </c>
      <c r="M73" s="423">
        <v>50.8</v>
      </c>
      <c r="N73" s="424" t="s">
        <v>540</v>
      </c>
      <c r="O73" s="424" t="s">
        <v>584</v>
      </c>
      <c r="P73" s="424" t="s">
        <v>477</v>
      </c>
      <c r="Q73" s="424" t="s">
        <v>478</v>
      </c>
      <c r="R73" s="422"/>
      <c r="S73" s="422"/>
      <c r="T73" s="429"/>
    </row>
    <row r="74" spans="1:20" ht="15.75">
      <c r="A74" s="430"/>
      <c r="B74" s="425"/>
      <c r="C74" s="694"/>
      <c r="D74" s="694"/>
      <c r="E74" s="424" t="s">
        <v>586</v>
      </c>
      <c r="F74" s="424"/>
      <c r="G74" s="424"/>
      <c r="H74" s="424" t="s">
        <v>471</v>
      </c>
      <c r="I74" s="424" t="s">
        <v>472</v>
      </c>
      <c r="J74" s="424" t="s">
        <v>482</v>
      </c>
      <c r="K74" s="424" t="s">
        <v>474</v>
      </c>
      <c r="L74" s="423">
        <v>59354.48</v>
      </c>
      <c r="M74" s="423">
        <v>12.92</v>
      </c>
      <c r="N74" s="424" t="s">
        <v>483</v>
      </c>
      <c r="O74" s="424" t="s">
        <v>587</v>
      </c>
      <c r="P74" s="424" t="s">
        <v>477</v>
      </c>
      <c r="Q74" s="424" t="s">
        <v>478</v>
      </c>
      <c r="R74" s="422"/>
      <c r="S74" s="422"/>
      <c r="T74" s="429"/>
    </row>
    <row r="75" spans="1:20" ht="15.75">
      <c r="A75" s="430"/>
      <c r="B75" s="425"/>
      <c r="C75" s="694"/>
      <c r="D75" s="694"/>
      <c r="E75" s="424" t="s">
        <v>588</v>
      </c>
      <c r="F75" s="424"/>
      <c r="G75" s="424"/>
      <c r="H75" s="424" t="s">
        <v>471</v>
      </c>
      <c r="I75" s="424" t="s">
        <v>472</v>
      </c>
      <c r="J75" s="424" t="s">
        <v>473</v>
      </c>
      <c r="K75" s="424" t="s">
        <v>474</v>
      </c>
      <c r="L75" s="423">
        <v>271068</v>
      </c>
      <c r="M75" s="423">
        <v>25.9</v>
      </c>
      <c r="N75" s="424" t="s">
        <v>589</v>
      </c>
      <c r="O75" s="424" t="s">
        <v>590</v>
      </c>
      <c r="P75" s="424" t="s">
        <v>477</v>
      </c>
      <c r="Q75" s="424" t="s">
        <v>478</v>
      </c>
      <c r="R75" s="422"/>
      <c r="S75" s="422"/>
      <c r="T75" s="429"/>
    </row>
    <row r="76" spans="1:20" ht="15.75">
      <c r="A76" s="430"/>
      <c r="B76" s="425"/>
      <c r="C76" s="694"/>
      <c r="D76" s="694"/>
      <c r="E76" s="424" t="s">
        <v>591</v>
      </c>
      <c r="F76" s="424"/>
      <c r="G76" s="424"/>
      <c r="H76" s="424" t="s">
        <v>471</v>
      </c>
      <c r="I76" s="424" t="s">
        <v>472</v>
      </c>
      <c r="J76" s="424" t="s">
        <v>266</v>
      </c>
      <c r="K76" s="424" t="s">
        <v>474</v>
      </c>
      <c r="L76" s="423">
        <v>35927</v>
      </c>
      <c r="M76" s="423">
        <v>0</v>
      </c>
      <c r="N76" s="424" t="s">
        <v>592</v>
      </c>
      <c r="O76" s="424" t="s">
        <v>578</v>
      </c>
      <c r="P76" s="424" t="s">
        <v>477</v>
      </c>
      <c r="Q76" s="424" t="s">
        <v>478</v>
      </c>
      <c r="R76" s="422"/>
      <c r="S76" s="422"/>
      <c r="T76" s="429"/>
    </row>
    <row r="77" spans="1:20" ht="15.75">
      <c r="A77" s="430"/>
      <c r="B77" s="425"/>
      <c r="C77" s="694"/>
      <c r="D77" s="694"/>
      <c r="E77" s="424" t="s">
        <v>593</v>
      </c>
      <c r="F77" s="424"/>
      <c r="G77" s="424"/>
      <c r="H77" s="424" t="s">
        <v>471</v>
      </c>
      <c r="I77" s="424" t="s">
        <v>472</v>
      </c>
      <c r="J77" s="424" t="s">
        <v>482</v>
      </c>
      <c r="K77" s="424" t="s">
        <v>474</v>
      </c>
      <c r="L77" s="423">
        <v>26497.42</v>
      </c>
      <c r="M77" s="423">
        <v>6.59</v>
      </c>
      <c r="N77" s="424" t="s">
        <v>594</v>
      </c>
      <c r="O77" s="424" t="s">
        <v>595</v>
      </c>
      <c r="P77" s="424" t="s">
        <v>477</v>
      </c>
      <c r="Q77" s="424" t="s">
        <v>478</v>
      </c>
      <c r="R77" s="422"/>
      <c r="S77" s="422"/>
      <c r="T77" s="429"/>
    </row>
    <row r="78" spans="1:20" ht="15.75">
      <c r="A78" s="430"/>
      <c r="B78" s="425"/>
      <c r="C78" s="694"/>
      <c r="D78" s="694"/>
      <c r="E78" s="424" t="s">
        <v>596</v>
      </c>
      <c r="F78" s="424"/>
      <c r="G78" s="424"/>
      <c r="H78" s="424" t="s">
        <v>471</v>
      </c>
      <c r="I78" s="424" t="s">
        <v>472</v>
      </c>
      <c r="J78" s="424" t="s">
        <v>482</v>
      </c>
      <c r="K78" s="424" t="s">
        <v>474</v>
      </c>
      <c r="L78" s="423">
        <v>7098</v>
      </c>
      <c r="M78" s="423">
        <v>0</v>
      </c>
      <c r="N78" s="424" t="s">
        <v>594</v>
      </c>
      <c r="O78" s="424" t="s">
        <v>597</v>
      </c>
      <c r="P78" s="424" t="s">
        <v>477</v>
      </c>
      <c r="Q78" s="424" t="s">
        <v>478</v>
      </c>
      <c r="R78" s="422"/>
      <c r="S78" s="422"/>
      <c r="T78" s="429"/>
    </row>
    <row r="79" spans="1:20" ht="15.75">
      <c r="A79" s="430"/>
      <c r="B79" s="425"/>
      <c r="C79" s="694"/>
      <c r="D79" s="694"/>
      <c r="E79" s="424" t="s">
        <v>598</v>
      </c>
      <c r="F79" s="424"/>
      <c r="G79" s="424"/>
      <c r="H79" s="424" t="s">
        <v>471</v>
      </c>
      <c r="I79" s="424" t="s">
        <v>472</v>
      </c>
      <c r="J79" s="424" t="s">
        <v>599</v>
      </c>
      <c r="K79" s="424" t="s">
        <v>474</v>
      </c>
      <c r="L79" s="423">
        <v>159378</v>
      </c>
      <c r="M79" s="423">
        <v>0</v>
      </c>
      <c r="N79" s="424" t="s">
        <v>600</v>
      </c>
      <c r="O79" s="424" t="s">
        <v>601</v>
      </c>
      <c r="P79" s="424" t="s">
        <v>477</v>
      </c>
      <c r="Q79" s="424" t="s">
        <v>478</v>
      </c>
      <c r="R79" s="422"/>
      <c r="S79" s="422"/>
      <c r="T79" s="429"/>
    </row>
    <row r="80" spans="1:20" ht="15.75">
      <c r="A80" s="430"/>
      <c r="B80" s="425"/>
      <c r="C80" s="694"/>
      <c r="D80" s="694"/>
      <c r="E80" s="424" t="s">
        <v>602</v>
      </c>
      <c r="F80" s="424"/>
      <c r="G80" s="424"/>
      <c r="H80" s="424" t="s">
        <v>471</v>
      </c>
      <c r="I80" s="424" t="s">
        <v>472</v>
      </c>
      <c r="J80" s="424" t="s">
        <v>514</v>
      </c>
      <c r="K80" s="424" t="s">
        <v>474</v>
      </c>
      <c r="L80" s="423">
        <v>468250</v>
      </c>
      <c r="M80" s="423">
        <v>53.4</v>
      </c>
      <c r="N80" s="424" t="s">
        <v>493</v>
      </c>
      <c r="O80" s="424" t="s">
        <v>603</v>
      </c>
      <c r="P80" s="424" t="s">
        <v>477</v>
      </c>
      <c r="Q80" s="424" t="s">
        <v>478</v>
      </c>
      <c r="R80" s="422"/>
      <c r="S80" s="422"/>
      <c r="T80" s="429"/>
    </row>
    <row r="81" spans="1:20" ht="15.75">
      <c r="A81" s="430"/>
      <c r="B81" s="421"/>
      <c r="C81" s="420" t="s">
        <v>498</v>
      </c>
      <c r="D81" s="419" t="s">
        <v>159</v>
      </c>
      <c r="E81" s="418">
        <v>9</v>
      </c>
      <c r="F81" s="418"/>
      <c r="G81" s="418"/>
      <c r="H81" s="418"/>
      <c r="I81" s="418"/>
      <c r="J81" s="418"/>
      <c r="K81" s="418"/>
      <c r="L81" s="418">
        <f>SUM(L72:L80)</f>
        <v>1429522.8199999998</v>
      </c>
      <c r="M81" s="418">
        <f>SUM(M72:M80)</f>
        <v>166.9</v>
      </c>
      <c r="N81" s="418"/>
      <c r="O81" s="418"/>
      <c r="P81" s="418"/>
      <c r="Q81" s="418"/>
      <c r="R81" s="418">
        <v>1429523</v>
      </c>
      <c r="S81" s="418">
        <v>167</v>
      </c>
      <c r="T81" s="429"/>
    </row>
    <row r="82" spans="1:20" ht="15.75">
      <c r="A82" s="430"/>
      <c r="B82" s="420" t="s">
        <v>498</v>
      </c>
      <c r="C82" s="417"/>
      <c r="D82" s="419" t="s">
        <v>159</v>
      </c>
      <c r="E82" s="418">
        <v>12</v>
      </c>
      <c r="F82" s="418"/>
      <c r="G82" s="418"/>
      <c r="H82" s="418"/>
      <c r="I82" s="418"/>
      <c r="J82" s="418"/>
      <c r="K82" s="418"/>
      <c r="L82" s="418">
        <f>L81+L71</f>
        <v>1560434.39</v>
      </c>
      <c r="M82" s="418">
        <f>M81+M71</f>
        <v>191.5</v>
      </c>
      <c r="N82" s="418"/>
      <c r="O82" s="418"/>
      <c r="P82" s="418"/>
      <c r="Q82" s="418"/>
      <c r="R82" s="418">
        <v>1560434</v>
      </c>
      <c r="S82" s="418">
        <v>192</v>
      </c>
      <c r="T82" s="429"/>
    </row>
    <row r="83" spans="1:20" ht="15.75">
      <c r="A83" s="430"/>
      <c r="B83" s="415" t="s">
        <v>112</v>
      </c>
      <c r="C83" s="414"/>
      <c r="D83" s="413" t="s">
        <v>159</v>
      </c>
      <c r="E83" s="412">
        <v>61</v>
      </c>
      <c r="F83" s="412"/>
      <c r="G83" s="412"/>
      <c r="H83" s="412"/>
      <c r="I83" s="412"/>
      <c r="J83" s="412"/>
      <c r="K83" s="412"/>
      <c r="L83" s="412">
        <f>L82+L67</f>
        <v>3976860.9800000004</v>
      </c>
      <c r="M83" s="412">
        <f>M82+M67</f>
        <v>578.49659999999994</v>
      </c>
      <c r="N83" s="412"/>
      <c r="O83" s="412"/>
      <c r="P83" s="412"/>
      <c r="Q83" s="412"/>
      <c r="R83" s="412">
        <v>4030249</v>
      </c>
      <c r="S83" s="412">
        <v>658</v>
      </c>
      <c r="T83" s="429"/>
    </row>
    <row r="84" spans="1:20" ht="15.75">
      <c r="A84" s="411"/>
      <c r="B84" s="411"/>
      <c r="C84" s="411"/>
      <c r="D84" s="411"/>
      <c r="E84" s="411"/>
      <c r="F84" s="411"/>
      <c r="G84" s="411"/>
      <c r="H84" s="411"/>
      <c r="I84" s="411"/>
      <c r="J84" s="411"/>
      <c r="K84" s="411"/>
      <c r="L84" s="411"/>
      <c r="M84" s="411"/>
      <c r="N84" s="411"/>
      <c r="O84" s="411"/>
      <c r="P84" s="411"/>
      <c r="Q84" s="411"/>
      <c r="R84" s="411"/>
      <c r="S84" s="411"/>
      <c r="T84" s="410"/>
    </row>
    <row r="85" spans="1:20" ht="15.75">
      <c r="A85" s="411"/>
      <c r="B85" s="411"/>
      <c r="C85" s="411"/>
      <c r="D85" s="411"/>
      <c r="E85" s="411"/>
      <c r="F85" s="411"/>
      <c r="G85" s="411"/>
      <c r="H85" s="411"/>
      <c r="I85" s="411"/>
      <c r="J85" s="411"/>
      <c r="K85" s="411"/>
      <c r="L85" s="411"/>
      <c r="M85" s="411"/>
      <c r="N85" s="411"/>
      <c r="O85" s="411"/>
      <c r="P85" s="411"/>
      <c r="Q85" s="411"/>
      <c r="R85" s="411"/>
      <c r="S85" s="411"/>
      <c r="T85" s="410"/>
    </row>
    <row r="86" spans="1:20" ht="15.75">
      <c r="A86" s="411"/>
      <c r="B86" s="411" t="s">
        <v>604</v>
      </c>
      <c r="C86" s="411"/>
      <c r="D86" s="411"/>
      <c r="E86" s="411"/>
      <c r="F86" s="411"/>
      <c r="G86" s="411"/>
      <c r="H86" s="411"/>
      <c r="I86" s="411"/>
      <c r="J86" s="411"/>
      <c r="K86" s="411"/>
      <c r="L86" s="411"/>
      <c r="M86" s="411"/>
      <c r="N86" s="411"/>
      <c r="O86" s="411"/>
      <c r="P86" s="411"/>
      <c r="Q86" s="411"/>
      <c r="R86" s="411"/>
      <c r="S86" s="411"/>
      <c r="T86" s="410"/>
    </row>
    <row r="87" spans="1:20" ht="15.75">
      <c r="A87" s="409"/>
      <c r="B87" s="409" t="s">
        <v>605</v>
      </c>
      <c r="C87" s="409"/>
      <c r="D87" s="409"/>
      <c r="E87" s="409"/>
      <c r="F87" s="409"/>
      <c r="G87" s="409"/>
      <c r="H87" s="409"/>
      <c r="I87" s="409"/>
      <c r="J87" s="409"/>
      <c r="K87" s="409"/>
      <c r="L87" s="409"/>
      <c r="M87" s="409"/>
      <c r="N87" s="409"/>
      <c r="O87" s="409"/>
      <c r="P87" s="409"/>
      <c r="Q87" s="409"/>
      <c r="R87" s="409"/>
      <c r="S87" s="409"/>
      <c r="T87" s="408"/>
    </row>
    <row r="89" spans="1:20" ht="15.75" thickBot="1"/>
    <row r="90" spans="1:20" ht="15.75" thickBot="1">
      <c r="F90" s="407" t="s">
        <v>606</v>
      </c>
      <c r="G90" s="406"/>
      <c r="H90" s="406"/>
      <c r="I90" s="406"/>
      <c r="J90" s="406" t="s">
        <v>607</v>
      </c>
      <c r="K90" s="405" t="s">
        <v>608</v>
      </c>
      <c r="L90" s="695">
        <v>2019</v>
      </c>
      <c r="M90" s="696"/>
      <c r="N90" s="695">
        <v>2020</v>
      </c>
      <c r="O90" s="696"/>
      <c r="P90" s="697">
        <v>2021</v>
      </c>
      <c r="Q90" s="698"/>
    </row>
    <row r="91" spans="1:20">
      <c r="A91" s="407">
        <v>2019</v>
      </c>
      <c r="B91" s="406"/>
      <c r="C91" s="406"/>
      <c r="D91" s="406"/>
      <c r="E91" s="406"/>
      <c r="F91" s="407" t="s">
        <v>609</v>
      </c>
      <c r="G91" s="406" t="s">
        <v>610</v>
      </c>
      <c r="H91" s="406" t="s">
        <v>611</v>
      </c>
      <c r="I91" s="406" t="s">
        <v>612</v>
      </c>
      <c r="J91" s="406"/>
      <c r="K91" s="405"/>
      <c r="L91" s="407" t="s">
        <v>613</v>
      </c>
      <c r="M91" s="405" t="s">
        <v>614</v>
      </c>
      <c r="N91" s="407" t="s">
        <v>613</v>
      </c>
      <c r="O91" s="405" t="s">
        <v>614</v>
      </c>
      <c r="P91" s="407" t="s">
        <v>613</v>
      </c>
      <c r="Q91" s="405" t="s">
        <v>614</v>
      </c>
    </row>
    <row r="92" spans="1:20">
      <c r="A92" s="404" t="s">
        <v>572</v>
      </c>
      <c r="B92" s="435" t="s">
        <v>472</v>
      </c>
      <c r="C92" s="435" t="s">
        <v>266</v>
      </c>
      <c r="D92" s="403">
        <f t="shared" ref="D92:E94" si="0">SUMIF($J$17:$J$27,$C92,L$17:L$27)</f>
        <v>78186.2</v>
      </c>
      <c r="E92" s="403">
        <f t="shared" si="0"/>
        <v>3.66</v>
      </c>
      <c r="F92" s="402">
        <v>0.88060499999999997</v>
      </c>
      <c r="G92" s="401">
        <v>0.89260799999999996</v>
      </c>
      <c r="H92" s="400">
        <v>1.0635159999999999</v>
      </c>
      <c r="I92" s="399">
        <v>1.1910299</v>
      </c>
      <c r="J92" s="401">
        <v>1</v>
      </c>
      <c r="K92" s="398">
        <v>0.995</v>
      </c>
      <c r="L92" s="397">
        <f t="shared" ref="L92:L93" si="1">D92*F92*H92</f>
        <v>73224.308843876905</v>
      </c>
      <c r="M92" s="396">
        <f>E92*G92*I92</f>
        <v>3.8910295101438717</v>
      </c>
      <c r="N92" s="397">
        <f>D92*F92*J92*H92</f>
        <v>73224.308843876905</v>
      </c>
      <c r="O92" s="396">
        <f>E92*G92*J92*I92</f>
        <v>3.8910295101438717</v>
      </c>
      <c r="P92" s="397">
        <f>D92*F92*K92*H92</f>
        <v>72858.187299657511</v>
      </c>
      <c r="Q92" s="396">
        <f>E92*G92*K92*I92</f>
        <v>3.8715743625931522</v>
      </c>
    </row>
    <row r="93" spans="1:20">
      <c r="A93" s="404"/>
      <c r="B93" s="435" t="s">
        <v>472</v>
      </c>
      <c r="C93" s="435" t="s">
        <v>482</v>
      </c>
      <c r="D93" s="403">
        <f t="shared" si="0"/>
        <v>141131.81</v>
      </c>
      <c r="E93" s="403">
        <f t="shared" si="0"/>
        <v>25.490000000000002</v>
      </c>
      <c r="F93" s="402">
        <v>0.88060499999999997</v>
      </c>
      <c r="G93" s="401">
        <v>0.89260799999999996</v>
      </c>
      <c r="H93" s="400">
        <v>1.0635159999999999</v>
      </c>
      <c r="I93" s="399">
        <f>I92</f>
        <v>1.1910299</v>
      </c>
      <c r="J93" s="401">
        <f>J92</f>
        <v>1</v>
      </c>
      <c r="K93" s="398">
        <f>K92</f>
        <v>0.995</v>
      </c>
      <c r="L93" s="397">
        <f t="shared" si="1"/>
        <v>132175.23352120139</v>
      </c>
      <c r="M93" s="396">
        <f>E93*G93*I93</f>
        <v>27.099000604799809</v>
      </c>
      <c r="N93" s="397">
        <f>D93*F93*J93*H93</f>
        <v>132175.23352120139</v>
      </c>
      <c r="O93" s="396">
        <f>E93*G93*J93*I93</f>
        <v>27.099000604799809</v>
      </c>
      <c r="P93" s="397">
        <f>D93*F93*K93*H93</f>
        <v>131514.35735359538</v>
      </c>
      <c r="Q93" s="396">
        <f>E93*G93*K93*I93</f>
        <v>26.963505601775807</v>
      </c>
    </row>
    <row r="94" spans="1:20">
      <c r="A94" s="404"/>
      <c r="B94" s="435" t="str">
        <f>I17</f>
        <v>Business Retrofit</v>
      </c>
      <c r="C94" s="435" t="str">
        <f>J17</f>
        <v>Refrigeration</v>
      </c>
      <c r="D94" s="403">
        <f t="shared" si="0"/>
        <v>1084</v>
      </c>
      <c r="E94" s="403">
        <f t="shared" si="0"/>
        <v>0</v>
      </c>
      <c r="F94" s="402">
        <f>F93</f>
        <v>0.88060499999999997</v>
      </c>
      <c r="G94" s="400">
        <f t="shared" ref="G94:K94" si="2">G93</f>
        <v>0.89260799999999996</v>
      </c>
      <c r="H94" s="400">
        <f t="shared" si="2"/>
        <v>1.0635159999999999</v>
      </c>
      <c r="I94" s="400">
        <f t="shared" si="2"/>
        <v>1.1910299</v>
      </c>
      <c r="J94" s="400">
        <f t="shared" si="2"/>
        <v>1</v>
      </c>
      <c r="K94" s="395">
        <f t="shared" si="2"/>
        <v>0.995</v>
      </c>
      <c r="L94" s="397"/>
      <c r="M94" s="396"/>
      <c r="N94" s="397"/>
      <c r="O94" s="396"/>
      <c r="P94" s="397"/>
      <c r="Q94" s="396"/>
    </row>
    <row r="95" spans="1:20">
      <c r="A95" s="404"/>
      <c r="D95" s="403"/>
      <c r="E95" s="403"/>
      <c r="F95" s="402"/>
      <c r="G95" s="401"/>
      <c r="H95" s="400"/>
      <c r="I95" s="399"/>
      <c r="J95" s="401"/>
      <c r="K95" s="398"/>
      <c r="L95" s="397"/>
      <c r="M95" s="396"/>
      <c r="N95" s="397"/>
      <c r="O95" s="396"/>
      <c r="P95" s="397"/>
      <c r="Q95" s="396"/>
    </row>
    <row r="96" spans="1:20">
      <c r="A96" s="404"/>
      <c r="B96" s="394" t="s">
        <v>615</v>
      </c>
      <c r="D96" s="393">
        <f>SUM(D92:D94)</f>
        <v>220402.01</v>
      </c>
      <c r="E96" s="393">
        <f>SUM(E92:E94)</f>
        <v>29.150000000000002</v>
      </c>
      <c r="F96" s="392"/>
      <c r="G96" s="401"/>
      <c r="H96" s="391"/>
      <c r="J96" s="401"/>
      <c r="K96" s="398"/>
      <c r="L96" s="390">
        <f t="shared" ref="L96:Q96" si="3">L92+L93</f>
        <v>205399.54236507829</v>
      </c>
      <c r="M96" s="389">
        <f t="shared" si="3"/>
        <v>30.990030114943679</v>
      </c>
      <c r="N96" s="390">
        <f t="shared" si="3"/>
        <v>205399.54236507829</v>
      </c>
      <c r="O96" s="389">
        <f t="shared" si="3"/>
        <v>30.990030114943679</v>
      </c>
      <c r="P96" s="390">
        <f t="shared" si="3"/>
        <v>204372.54465325287</v>
      </c>
      <c r="Q96" s="389">
        <f t="shared" si="3"/>
        <v>30.835079964368958</v>
      </c>
    </row>
    <row r="97" spans="1:17">
      <c r="A97" s="404"/>
      <c r="D97" s="403"/>
      <c r="E97" s="403"/>
      <c r="F97" s="392"/>
      <c r="G97" s="401"/>
      <c r="H97" s="391"/>
      <c r="J97" s="401"/>
      <c r="K97" s="398"/>
      <c r="L97" s="397"/>
      <c r="M97" s="396"/>
      <c r="N97" s="404"/>
      <c r="O97" s="388"/>
      <c r="P97" s="404"/>
      <c r="Q97" s="388"/>
    </row>
    <row r="98" spans="1:17">
      <c r="A98" s="404" t="s">
        <v>499</v>
      </c>
      <c r="B98" s="435" t="str">
        <f>I64</f>
        <v>Business Retrofit</v>
      </c>
      <c r="C98" s="435" t="s">
        <v>616</v>
      </c>
      <c r="D98" s="403">
        <f>SUMIFS(L$29:L$65,$I$29:$I$65,$B98,J$29:J$65,$C98)</f>
        <v>0</v>
      </c>
      <c r="E98" s="403">
        <f t="shared" ref="E98:E99" si="4">SUMIFS(M$29:M$65,$I$29:$I$65,$B98,J$29:J$65,$C98)</f>
        <v>0</v>
      </c>
      <c r="F98" s="387">
        <f>F99</f>
        <v>0.88060499999999997</v>
      </c>
      <c r="G98" s="401">
        <f>G99</f>
        <v>0.89260799999999996</v>
      </c>
      <c r="H98" s="400">
        <f>H93</f>
        <v>1.0635159999999999</v>
      </c>
      <c r="I98" s="386">
        <f>I93</f>
        <v>1.1910299</v>
      </c>
      <c r="J98" s="401">
        <f>J93</f>
        <v>1</v>
      </c>
      <c r="K98" s="398">
        <f>K93</f>
        <v>0.995</v>
      </c>
      <c r="L98" s="397">
        <f t="shared" ref="L98:M103" si="5">D98*F98*H98</f>
        <v>0</v>
      </c>
      <c r="M98" s="396">
        <f>E98*G98*I98</f>
        <v>0</v>
      </c>
      <c r="N98" s="397">
        <f>D98*F98*J98*H98</f>
        <v>0</v>
      </c>
      <c r="O98" s="396">
        <f>E98*G98*J98*I98</f>
        <v>0</v>
      </c>
      <c r="P98" s="397">
        <f>D98*F98*K98*H98</f>
        <v>0</v>
      </c>
      <c r="Q98" s="396">
        <f>E98*G98*K98*I98</f>
        <v>0</v>
      </c>
    </row>
    <row r="99" spans="1:17">
      <c r="A99" s="404"/>
      <c r="B99" s="435" t="s">
        <v>472</v>
      </c>
      <c r="C99" s="435" t="s">
        <v>482</v>
      </c>
      <c r="D99" s="403">
        <f>SUMIFS(L$29:L$65,$I$29:$I$65,$B99,J$29:J$65,$C99)</f>
        <v>1546679.3800000001</v>
      </c>
      <c r="E99" s="403">
        <f t="shared" si="4"/>
        <v>312.23660000000001</v>
      </c>
      <c r="F99" s="387">
        <f>F93</f>
        <v>0.88060499999999997</v>
      </c>
      <c r="G99" s="401">
        <f>G93</f>
        <v>0.89260799999999996</v>
      </c>
      <c r="H99" s="400">
        <f>H98</f>
        <v>1.0635159999999999</v>
      </c>
      <c r="I99" s="386">
        <f>I98</f>
        <v>1.1910299</v>
      </c>
      <c r="J99" s="401">
        <f t="shared" ref="J99:K102" si="6">J98</f>
        <v>1</v>
      </c>
      <c r="K99" s="398">
        <f t="shared" si="6"/>
        <v>0.995</v>
      </c>
      <c r="L99" s="397">
        <f t="shared" si="5"/>
        <v>1448523.2509519078</v>
      </c>
      <c r="M99" s="396">
        <f t="shared" si="5"/>
        <v>331.94585375600769</v>
      </c>
      <c r="N99" s="397">
        <f t="shared" ref="N99:N103" si="7">D99*F99*J99*H99</f>
        <v>1448523.2509519078</v>
      </c>
      <c r="O99" s="396">
        <f t="shared" ref="O99:O103" si="8">E99*G99*J99*I99</f>
        <v>331.94585375600769</v>
      </c>
      <c r="P99" s="397">
        <f t="shared" ref="P99:P103" si="9">D99*F99*K99*H99</f>
        <v>1441280.6346971483</v>
      </c>
      <c r="Q99" s="396">
        <f t="shared" ref="Q99:Q103" si="10">E99*G99*K99*I99</f>
        <v>330.28612448722765</v>
      </c>
    </row>
    <row r="100" spans="1:17">
      <c r="A100" s="404"/>
      <c r="B100" s="435" t="s">
        <v>472</v>
      </c>
      <c r="C100" s="435" t="s">
        <v>514</v>
      </c>
      <c r="D100" s="403">
        <f t="shared" ref="D100:D103" si="11">SUMIFS(L$29:L$65,$I$29:$I$65,$B100,J$29:J$65,$C100)</f>
        <v>343927</v>
      </c>
      <c r="E100" s="403">
        <f>SUMIFS(M$29:M$65,$I$29:$I$65,$B100,J$29:J$65,$C100)</f>
        <v>16.100000000000001</v>
      </c>
      <c r="F100" s="387">
        <f>F99</f>
        <v>0.88060499999999997</v>
      </c>
      <c r="G100" s="401">
        <f>G99</f>
        <v>0.89260799999999996</v>
      </c>
      <c r="H100" s="400">
        <f t="shared" ref="H100:I103" si="12">H99</f>
        <v>1.0635159999999999</v>
      </c>
      <c r="I100" s="386">
        <f t="shared" si="12"/>
        <v>1.1910299</v>
      </c>
      <c r="J100" s="401">
        <f t="shared" si="6"/>
        <v>1</v>
      </c>
      <c r="K100" s="398">
        <f t="shared" si="6"/>
        <v>0.995</v>
      </c>
      <c r="L100" s="397">
        <f>D100*F100*H100</f>
        <v>322100.5352318958</v>
      </c>
      <c r="M100" s="396">
        <f t="shared" si="5"/>
        <v>17.11627735336512</v>
      </c>
      <c r="N100" s="397">
        <f t="shared" si="7"/>
        <v>322100.5352318958</v>
      </c>
      <c r="O100" s="396">
        <f t="shared" si="8"/>
        <v>17.11627735336512</v>
      </c>
      <c r="P100" s="397">
        <f t="shared" si="9"/>
        <v>320490.03255573631</v>
      </c>
      <c r="Q100" s="396">
        <f t="shared" si="10"/>
        <v>17.030695966598294</v>
      </c>
    </row>
    <row r="101" spans="1:17">
      <c r="A101" s="404"/>
      <c r="B101" s="435" t="s">
        <v>472</v>
      </c>
      <c r="C101" s="435" t="str">
        <f>J44</f>
        <v>Refrigeration</v>
      </c>
      <c r="D101" s="403">
        <f t="shared" si="11"/>
        <v>4769.6000000000004</v>
      </c>
      <c r="E101" s="403">
        <f>SUMIFS(M$29:M$65,$I$29:$I$65,$B101,J$29:J$65,$C101)</f>
        <v>0</v>
      </c>
      <c r="F101" s="387">
        <f>F99</f>
        <v>0.88060499999999997</v>
      </c>
      <c r="G101" s="401">
        <f>G100</f>
        <v>0.89260799999999996</v>
      </c>
      <c r="H101" s="400">
        <f t="shared" si="12"/>
        <v>1.0635159999999999</v>
      </c>
      <c r="I101" s="386">
        <f t="shared" si="12"/>
        <v>1.1910299</v>
      </c>
      <c r="J101" s="401">
        <f t="shared" si="6"/>
        <v>1</v>
      </c>
      <c r="K101" s="398">
        <f t="shared" si="6"/>
        <v>0.995</v>
      </c>
      <c r="L101" s="397">
        <f t="shared" ref="L101:L103" si="13">D101*F101*H101</f>
        <v>4466.9092942457273</v>
      </c>
      <c r="M101" s="396">
        <f t="shared" si="5"/>
        <v>0</v>
      </c>
      <c r="N101" s="397">
        <f t="shared" si="7"/>
        <v>4466.9092942457273</v>
      </c>
      <c r="O101" s="396">
        <f t="shared" si="8"/>
        <v>0</v>
      </c>
      <c r="P101" s="397">
        <f t="shared" si="9"/>
        <v>4444.574747774499</v>
      </c>
      <c r="Q101" s="396">
        <f t="shared" si="10"/>
        <v>0</v>
      </c>
    </row>
    <row r="102" spans="1:17">
      <c r="A102" s="404"/>
      <c r="B102" s="435" t="s">
        <v>472</v>
      </c>
      <c r="C102" s="435" t="s">
        <v>266</v>
      </c>
      <c r="D102" s="403">
        <f t="shared" si="11"/>
        <v>300648.59999999998</v>
      </c>
      <c r="E102" s="403">
        <f t="shared" ref="E102:E103" si="14">SUMIFS(M$29:M$65,$I$29:$I$65,$B102,J$29:J$65,$C102)</f>
        <v>29.509999999999998</v>
      </c>
      <c r="F102" s="387">
        <f>F100</f>
        <v>0.88060499999999997</v>
      </c>
      <c r="G102" s="401">
        <f>G101</f>
        <v>0.89260799999999996</v>
      </c>
      <c r="H102" s="400">
        <f t="shared" si="12"/>
        <v>1.0635159999999999</v>
      </c>
      <c r="I102" s="386">
        <f t="shared" si="12"/>
        <v>1.1910299</v>
      </c>
      <c r="J102" s="401">
        <f t="shared" si="6"/>
        <v>1</v>
      </c>
      <c r="K102" s="398">
        <f t="shared" si="6"/>
        <v>0.995</v>
      </c>
      <c r="L102" s="397">
        <f t="shared" si="13"/>
        <v>281568.69038115686</v>
      </c>
      <c r="M102" s="396">
        <f t="shared" si="5"/>
        <v>31.372754329056189</v>
      </c>
      <c r="N102" s="397">
        <f t="shared" si="7"/>
        <v>281568.69038115686</v>
      </c>
      <c r="O102" s="396">
        <f t="shared" si="8"/>
        <v>31.372754329056189</v>
      </c>
      <c r="P102" s="397">
        <f t="shared" si="9"/>
        <v>280160.84692925104</v>
      </c>
      <c r="Q102" s="396">
        <f t="shared" si="10"/>
        <v>31.215890557410908</v>
      </c>
    </row>
    <row r="103" spans="1:17">
      <c r="A103" s="404"/>
      <c r="B103" s="435" t="s">
        <v>472</v>
      </c>
      <c r="C103" s="435" t="s">
        <v>617</v>
      </c>
      <c r="D103" s="403">
        <f t="shared" si="11"/>
        <v>0</v>
      </c>
      <c r="E103" s="403">
        <f t="shared" si="14"/>
        <v>0</v>
      </c>
      <c r="F103" s="387">
        <f>F101</f>
        <v>0.88060499999999997</v>
      </c>
      <c r="G103" s="401">
        <f>G101</f>
        <v>0.89260799999999996</v>
      </c>
      <c r="H103" s="400">
        <f t="shared" si="12"/>
        <v>1.0635159999999999</v>
      </c>
      <c r="I103" s="386">
        <f t="shared" si="12"/>
        <v>1.1910299</v>
      </c>
      <c r="J103" s="401">
        <v>1</v>
      </c>
      <c r="K103" s="398">
        <v>1</v>
      </c>
      <c r="L103" s="397">
        <f t="shared" si="13"/>
        <v>0</v>
      </c>
      <c r="M103" s="396">
        <f t="shared" si="5"/>
        <v>0</v>
      </c>
      <c r="N103" s="397">
        <f t="shared" si="7"/>
        <v>0</v>
      </c>
      <c r="O103" s="396">
        <f t="shared" si="8"/>
        <v>0</v>
      </c>
      <c r="P103" s="397">
        <f t="shared" si="9"/>
        <v>0</v>
      </c>
      <c r="Q103" s="396">
        <f t="shared" si="10"/>
        <v>0</v>
      </c>
    </row>
    <row r="104" spans="1:17">
      <c r="A104" s="404"/>
      <c r="B104" s="394" t="s">
        <v>618</v>
      </c>
      <c r="D104" s="393">
        <f>SUM(D98:D103)</f>
        <v>2196024.58</v>
      </c>
      <c r="E104" s="393">
        <f>SUM(E98:E103)</f>
        <v>357.84660000000002</v>
      </c>
      <c r="F104" s="404"/>
      <c r="K104" s="388"/>
      <c r="L104" s="390">
        <f t="shared" ref="L104:Q104" si="15">SUM(L98:L103)</f>
        <v>2056659.3858592063</v>
      </c>
      <c r="M104" s="389">
        <f t="shared" si="15"/>
        <v>380.43488543842898</v>
      </c>
      <c r="N104" s="390">
        <f t="shared" si="15"/>
        <v>2056659.3858592063</v>
      </c>
      <c r="O104" s="389">
        <f t="shared" si="15"/>
        <v>380.43488543842898</v>
      </c>
      <c r="P104" s="390">
        <f t="shared" si="15"/>
        <v>2046376.0889299102</v>
      </c>
      <c r="Q104" s="389">
        <f t="shared" si="15"/>
        <v>378.53271101123681</v>
      </c>
    </row>
    <row r="105" spans="1:17">
      <c r="A105" s="404"/>
      <c r="F105" s="404"/>
      <c r="K105" s="388"/>
      <c r="L105" s="404"/>
      <c r="M105" s="388"/>
      <c r="N105" s="404"/>
      <c r="O105" s="388"/>
      <c r="P105" s="404"/>
      <c r="Q105" s="388"/>
    </row>
    <row r="106" spans="1:17" ht="15.75" thickBot="1">
      <c r="A106" s="385"/>
      <c r="B106" s="384"/>
      <c r="C106" s="384"/>
      <c r="D106" s="383">
        <f>D96+D104</f>
        <v>2416426.59</v>
      </c>
      <c r="E106" s="383">
        <f>E96+E104</f>
        <v>386.9966</v>
      </c>
      <c r="F106" s="385"/>
      <c r="G106" s="384"/>
      <c r="H106" s="384"/>
      <c r="I106" s="384"/>
      <c r="J106" s="384"/>
      <c r="K106" s="382"/>
      <c r="L106" s="381">
        <f t="shared" ref="L106:Q106" si="16">L96+L104</f>
        <v>2262058.9282242847</v>
      </c>
      <c r="M106" s="380">
        <f t="shared" si="16"/>
        <v>411.42491555337267</v>
      </c>
      <c r="N106" s="381">
        <f t="shared" si="16"/>
        <v>2262058.9282242847</v>
      </c>
      <c r="O106" s="380">
        <f t="shared" si="16"/>
        <v>411.42491555337267</v>
      </c>
      <c r="P106" s="381">
        <f t="shared" si="16"/>
        <v>2250748.6335831629</v>
      </c>
      <c r="Q106" s="380">
        <f t="shared" si="16"/>
        <v>409.36779097560577</v>
      </c>
    </row>
    <row r="107" spans="1:17">
      <c r="A107" s="407">
        <v>2020</v>
      </c>
      <c r="B107" s="406"/>
      <c r="C107" s="406"/>
      <c r="D107" s="406"/>
      <c r="E107" s="406"/>
      <c r="F107" s="407" t="s">
        <v>609</v>
      </c>
      <c r="G107" s="406" t="s">
        <v>610</v>
      </c>
      <c r="H107" s="406" t="s">
        <v>611</v>
      </c>
      <c r="I107" s="406" t="s">
        <v>612</v>
      </c>
      <c r="J107" s="406"/>
      <c r="K107" s="405"/>
      <c r="L107" s="407" t="s">
        <v>613</v>
      </c>
      <c r="M107" s="405" t="s">
        <v>614</v>
      </c>
      <c r="N107" s="407" t="s">
        <v>613</v>
      </c>
      <c r="O107" s="405" t="s">
        <v>614</v>
      </c>
      <c r="P107" s="407" t="s">
        <v>613</v>
      </c>
      <c r="Q107" s="405" t="s">
        <v>614</v>
      </c>
    </row>
    <row r="108" spans="1:17">
      <c r="A108" s="404" t="s">
        <v>572</v>
      </c>
      <c r="B108" s="435" t="s">
        <v>472</v>
      </c>
      <c r="C108" s="435" t="str">
        <f>J68</f>
        <v>Lighting</v>
      </c>
      <c r="D108" s="403">
        <f>SUMIFS(L$68:L$70,$I$68:$I$70,$B108,J$68:J$70,$C108)</f>
        <v>130911.57</v>
      </c>
      <c r="E108" s="403">
        <f>SUMIFS(M$68:M$70,$I$68:$I$70,$B108,J$68:J$70,$C108)</f>
        <v>24.6</v>
      </c>
      <c r="F108" s="387">
        <f>F94</f>
        <v>0.88060499999999997</v>
      </c>
      <c r="G108" s="379">
        <f t="shared" ref="G108:K108" si="17">G94</f>
        <v>0.89260799999999996</v>
      </c>
      <c r="H108" s="379">
        <f t="shared" si="17"/>
        <v>1.0635159999999999</v>
      </c>
      <c r="I108" s="379">
        <f t="shared" si="17"/>
        <v>1.1910299</v>
      </c>
      <c r="J108" s="379">
        <f t="shared" si="17"/>
        <v>1</v>
      </c>
      <c r="K108" s="378">
        <f t="shared" si="17"/>
        <v>0.995</v>
      </c>
      <c r="L108" s="397"/>
      <c r="M108" s="396"/>
      <c r="N108" s="397">
        <f>D108*F108*H108</f>
        <v>122603.59542882007</v>
      </c>
      <c r="O108" s="396">
        <f>E108*G108*I108</f>
        <v>26.15282129768832</v>
      </c>
      <c r="P108" s="397">
        <f>D108*F108*J108*H108</f>
        <v>122603.59542882007</v>
      </c>
      <c r="Q108" s="396">
        <f>E108*G108*J108*I108</f>
        <v>26.15282129768832</v>
      </c>
    </row>
    <row r="109" spans="1:17">
      <c r="A109" s="404"/>
      <c r="B109" s="394" t="s">
        <v>618</v>
      </c>
      <c r="D109" s="393">
        <f>SUM(D108:D108)</f>
        <v>130911.57</v>
      </c>
      <c r="E109" s="393">
        <f>SUM(E108:E108)</f>
        <v>24.6</v>
      </c>
      <c r="F109" s="404"/>
      <c r="K109" s="388"/>
      <c r="L109" s="390"/>
      <c r="M109" s="389"/>
      <c r="N109" s="390">
        <f>SUM(N108:N108)</f>
        <v>122603.59542882007</v>
      </c>
      <c r="O109" s="389">
        <f>SUM(O108:O108)</f>
        <v>26.15282129768832</v>
      </c>
      <c r="P109" s="390">
        <f>SUM(P108:P108)</f>
        <v>122603.59542882007</v>
      </c>
      <c r="Q109" s="389">
        <f>SUM(Q108:Q108)</f>
        <v>26.15282129768832</v>
      </c>
    </row>
    <row r="110" spans="1:17">
      <c r="A110" s="404"/>
      <c r="F110" s="404"/>
      <c r="K110" s="388"/>
      <c r="L110" s="404"/>
      <c r="M110" s="388"/>
      <c r="N110" s="404"/>
      <c r="O110" s="388"/>
      <c r="P110" s="404"/>
      <c r="Q110" s="388"/>
    </row>
    <row r="111" spans="1:17">
      <c r="A111" s="404" t="s">
        <v>499</v>
      </c>
      <c r="B111" s="435" t="s">
        <v>472</v>
      </c>
      <c r="C111" s="435" t="s">
        <v>482</v>
      </c>
      <c r="D111" s="403">
        <f>SUMIFS(L$72:L$80,$I$72:$I$80,$B111,$J$72:$J$80,$C111)</f>
        <v>494899.81999999995</v>
      </c>
      <c r="E111" s="403">
        <f>SUMIFS(M$72:M$80,$I$72:$I$80,$B111,$J$72:$J$80,$C111)</f>
        <v>87.600000000000009</v>
      </c>
      <c r="F111" s="387">
        <f>F99</f>
        <v>0.88060499999999997</v>
      </c>
      <c r="G111" s="401">
        <f>G99</f>
        <v>0.89260799999999996</v>
      </c>
      <c r="H111" s="401">
        <f t="shared" ref="H111:K112" si="18">H99</f>
        <v>1.0635159999999999</v>
      </c>
      <c r="I111" s="401">
        <f t="shared" si="18"/>
        <v>1.1910299</v>
      </c>
      <c r="J111" s="401">
        <f t="shared" si="18"/>
        <v>1</v>
      </c>
      <c r="K111" s="398">
        <f t="shared" si="18"/>
        <v>0.995</v>
      </c>
      <c r="L111" s="397"/>
      <c r="M111" s="396"/>
      <c r="N111" s="397">
        <f>D111*F111*H111</f>
        <v>463492.24372663058</v>
      </c>
      <c r="O111" s="396">
        <f>E111*G111*I111</f>
        <v>93.129558767377929</v>
      </c>
      <c r="P111" s="397">
        <f>D111*F111*J111*H111</f>
        <v>463492.24372663058</v>
      </c>
      <c r="Q111" s="396">
        <f>E111*G111*J111*I111</f>
        <v>93.129558767377929</v>
      </c>
    </row>
    <row r="112" spans="1:17">
      <c r="A112" s="404"/>
      <c r="B112" s="435" t="s">
        <v>472</v>
      </c>
      <c r="C112" s="435" t="s">
        <v>514</v>
      </c>
      <c r="D112" s="403">
        <f t="shared" ref="D112:E115" si="19">SUMIFS(L$72:L$80,$I$72:$I$80,$B112,$J$72:$J$80,$C112)</f>
        <v>468250</v>
      </c>
      <c r="E112" s="403">
        <f t="shared" si="19"/>
        <v>53.4</v>
      </c>
      <c r="F112" s="387">
        <f>F100</f>
        <v>0.88060499999999997</v>
      </c>
      <c r="G112" s="401">
        <f>G100</f>
        <v>0.89260799999999996</v>
      </c>
      <c r="H112" s="401">
        <f t="shared" si="18"/>
        <v>1.0635159999999999</v>
      </c>
      <c r="I112" s="401">
        <f t="shared" si="18"/>
        <v>1.1910299</v>
      </c>
      <c r="J112" s="401">
        <f t="shared" si="18"/>
        <v>1</v>
      </c>
      <c r="K112" s="398">
        <f t="shared" si="18"/>
        <v>0.995</v>
      </c>
      <c r="L112" s="397"/>
      <c r="M112" s="396"/>
      <c r="N112" s="397">
        <f t="shared" ref="N112:O115" si="20">D112*F112*H112</f>
        <v>438533.68773703498</v>
      </c>
      <c r="O112" s="396">
        <f t="shared" si="20"/>
        <v>56.770758426689277</v>
      </c>
      <c r="P112" s="397">
        <f>D112*F112*J112*H112</f>
        <v>438533.68773703498</v>
      </c>
      <c r="Q112" s="396">
        <f>E112*G112*J112*I112</f>
        <v>56.770758426689277</v>
      </c>
    </row>
    <row r="113" spans="1:17">
      <c r="A113" s="404"/>
      <c r="B113" s="435" t="str">
        <f>B112</f>
        <v>Business Retrofit</v>
      </c>
      <c r="C113" s="435" t="str">
        <f>J75</f>
        <v>Refrigeration</v>
      </c>
      <c r="D113" s="403">
        <f t="shared" si="19"/>
        <v>271068</v>
      </c>
      <c r="E113" s="403">
        <f t="shared" si="19"/>
        <v>25.9</v>
      </c>
      <c r="F113" s="387">
        <f>F112</f>
        <v>0.88060499999999997</v>
      </c>
      <c r="G113" s="379">
        <f t="shared" ref="G113:K115" si="21">G112</f>
        <v>0.89260799999999996</v>
      </c>
      <c r="H113" s="379">
        <f t="shared" si="21"/>
        <v>1.0635159999999999</v>
      </c>
      <c r="I113" s="379">
        <f t="shared" si="21"/>
        <v>1.1910299</v>
      </c>
      <c r="J113" s="379">
        <f t="shared" si="21"/>
        <v>1</v>
      </c>
      <c r="K113" s="378">
        <f t="shared" si="21"/>
        <v>0.995</v>
      </c>
      <c r="L113" s="397"/>
      <c r="M113" s="396"/>
      <c r="N113" s="397">
        <f t="shared" si="20"/>
        <v>253865.34899626821</v>
      </c>
      <c r="O113" s="396">
        <f t="shared" si="20"/>
        <v>27.534880959761278</v>
      </c>
      <c r="P113" s="397">
        <f t="shared" ref="P113:P115" si="22">D113*F113*J113*H113</f>
        <v>253865.34899626821</v>
      </c>
      <c r="Q113" s="396">
        <f t="shared" ref="Q113:Q115" si="23">E113*G113*J113*I113</f>
        <v>27.534880959761278</v>
      </c>
    </row>
    <row r="114" spans="1:17">
      <c r="A114" s="404"/>
      <c r="B114" s="435" t="str">
        <f t="shared" ref="B114:B115" si="24">B113</f>
        <v>Business Retrofit</v>
      </c>
      <c r="C114" s="435" t="str">
        <f>J76</f>
        <v>Other</v>
      </c>
      <c r="D114" s="403">
        <f t="shared" si="19"/>
        <v>35927</v>
      </c>
      <c r="E114" s="403">
        <f t="shared" si="19"/>
        <v>0</v>
      </c>
      <c r="F114" s="387">
        <f t="shared" ref="F114:F115" si="25">F113</f>
        <v>0.88060499999999997</v>
      </c>
      <c r="G114" s="379">
        <f t="shared" si="21"/>
        <v>0.89260799999999996</v>
      </c>
      <c r="H114" s="379">
        <f t="shared" si="21"/>
        <v>1.0635159999999999</v>
      </c>
      <c r="I114" s="379">
        <f t="shared" si="21"/>
        <v>1.1910299</v>
      </c>
      <c r="J114" s="379">
        <f t="shared" si="21"/>
        <v>1</v>
      </c>
      <c r="K114" s="378">
        <f t="shared" si="21"/>
        <v>0.995</v>
      </c>
      <c r="L114" s="397"/>
      <c r="M114" s="396"/>
      <c r="N114" s="397">
        <f t="shared" si="20"/>
        <v>33646.983020455853</v>
      </c>
      <c r="O114" s="396">
        <f t="shared" si="20"/>
        <v>0</v>
      </c>
      <c r="P114" s="397">
        <f t="shared" si="22"/>
        <v>33646.983020455853</v>
      </c>
      <c r="Q114" s="396">
        <f t="shared" si="23"/>
        <v>0</v>
      </c>
    </row>
    <row r="115" spans="1:17">
      <c r="A115" s="404"/>
      <c r="B115" s="435" t="str">
        <f t="shared" si="24"/>
        <v>Business Retrofit</v>
      </c>
      <c r="C115" s="435" t="str">
        <f>J79</f>
        <v>Monitoring &amp; Targeting</v>
      </c>
      <c r="D115" s="403">
        <f t="shared" si="19"/>
        <v>159378</v>
      </c>
      <c r="E115" s="403">
        <f t="shared" si="19"/>
        <v>0</v>
      </c>
      <c r="F115" s="387">
        <f t="shared" si="25"/>
        <v>0.88060499999999997</v>
      </c>
      <c r="G115" s="379">
        <f t="shared" si="21"/>
        <v>0.89260799999999996</v>
      </c>
      <c r="H115" s="379">
        <f t="shared" si="21"/>
        <v>1.0635159999999999</v>
      </c>
      <c r="I115" s="379">
        <f t="shared" si="21"/>
        <v>1.1910299</v>
      </c>
      <c r="J115" s="379">
        <f t="shared" si="21"/>
        <v>1</v>
      </c>
      <c r="K115" s="378">
        <f t="shared" si="21"/>
        <v>0.995</v>
      </c>
      <c r="L115" s="397"/>
      <c r="M115" s="396"/>
      <c r="N115" s="397">
        <f t="shared" si="20"/>
        <v>149263.47481933402</v>
      </c>
      <c r="O115" s="396">
        <f t="shared" si="20"/>
        <v>0</v>
      </c>
      <c r="P115" s="397">
        <f t="shared" si="22"/>
        <v>149263.47481933402</v>
      </c>
      <c r="Q115" s="396">
        <f t="shared" si="23"/>
        <v>0</v>
      </c>
    </row>
    <row r="116" spans="1:17">
      <c r="A116" s="404"/>
      <c r="D116" s="403"/>
      <c r="E116" s="403"/>
      <c r="F116" s="387"/>
      <c r="G116" s="401"/>
      <c r="H116" s="401"/>
      <c r="I116" s="401"/>
      <c r="J116" s="401"/>
      <c r="K116" s="401"/>
      <c r="L116" s="397"/>
      <c r="M116" s="396"/>
      <c r="N116" s="397"/>
      <c r="O116" s="396"/>
      <c r="P116" s="397"/>
      <c r="Q116" s="396"/>
    </row>
    <row r="117" spans="1:17">
      <c r="A117" s="404"/>
      <c r="B117" s="394" t="s">
        <v>618</v>
      </c>
      <c r="D117" s="393">
        <f>SUM(D111:D115)</f>
        <v>1429522.8199999998</v>
      </c>
      <c r="E117" s="393">
        <f>SUM(E111:E115)</f>
        <v>166.9</v>
      </c>
      <c r="F117" s="404"/>
      <c r="K117" s="388"/>
      <c r="L117" s="390"/>
      <c r="M117" s="389"/>
      <c r="N117" s="390">
        <f>SUM(N111:N115)</f>
        <v>1338801.7382997235</v>
      </c>
      <c r="O117" s="389">
        <f>SUM(O111:O115)</f>
        <v>177.43519815382848</v>
      </c>
      <c r="P117" s="390">
        <f>SUM(P111:P115)</f>
        <v>1338801.7382997235</v>
      </c>
      <c r="Q117" s="389">
        <f>SUM(Q111:Q115)</f>
        <v>177.43519815382848</v>
      </c>
    </row>
    <row r="118" spans="1:17">
      <c r="A118" s="404"/>
      <c r="F118" s="404"/>
      <c r="K118" s="388"/>
      <c r="L118" s="404"/>
      <c r="M118" s="388"/>
      <c r="N118" s="404"/>
      <c r="O118" s="388"/>
      <c r="P118" s="404"/>
      <c r="Q118" s="388"/>
    </row>
    <row r="119" spans="1:17" ht="15.75" thickBot="1">
      <c r="A119" s="385"/>
      <c r="B119" s="384"/>
      <c r="C119" s="384"/>
      <c r="D119" s="383">
        <f>D117+D109</f>
        <v>1560434.39</v>
      </c>
      <c r="E119" s="383">
        <f>E117</f>
        <v>166.9</v>
      </c>
      <c r="F119" s="385"/>
      <c r="G119" s="384"/>
      <c r="H119" s="384"/>
      <c r="I119" s="384"/>
      <c r="J119" s="384"/>
      <c r="K119" s="382"/>
      <c r="L119" s="381"/>
      <c r="M119" s="380"/>
      <c r="N119" s="381">
        <f>N117</f>
        <v>1338801.7382997235</v>
      </c>
      <c r="O119" s="380">
        <f>O117</f>
        <v>177.43519815382848</v>
      </c>
      <c r="P119" s="381">
        <f>P117</f>
        <v>1338801.7382997235</v>
      </c>
      <c r="Q119" s="380">
        <f>Q117</f>
        <v>177.43519815382848</v>
      </c>
    </row>
    <row r="121" spans="1:17" ht="15.75" thickBot="1">
      <c r="D121" s="377">
        <f>D119+D106</f>
        <v>3976860.9799999995</v>
      </c>
    </row>
    <row r="122" spans="1:17">
      <c r="J122" s="407" t="s">
        <v>619</v>
      </c>
      <c r="K122" s="406" t="s">
        <v>620</v>
      </c>
      <c r="L122" s="406" t="s">
        <v>572</v>
      </c>
      <c r="M122" s="405" t="s">
        <v>499</v>
      </c>
    </row>
    <row r="123" spans="1:17">
      <c r="J123" s="404">
        <v>2019</v>
      </c>
      <c r="K123" s="435">
        <v>2019</v>
      </c>
      <c r="L123" s="377">
        <f>L96</f>
        <v>205399.54236507829</v>
      </c>
      <c r="M123" s="396">
        <f>L104</f>
        <v>2056659.3858592063</v>
      </c>
    </row>
    <row r="124" spans="1:17">
      <c r="J124" s="404">
        <v>2019</v>
      </c>
      <c r="K124" s="435">
        <v>2020</v>
      </c>
      <c r="L124" s="377">
        <f>N96</f>
        <v>205399.54236507829</v>
      </c>
      <c r="M124" s="396">
        <f>N104</f>
        <v>2056659.3858592063</v>
      </c>
    </row>
    <row r="125" spans="1:17">
      <c r="J125" s="404">
        <v>2019</v>
      </c>
      <c r="K125" s="435">
        <v>2021</v>
      </c>
      <c r="L125" s="377">
        <f>P96</f>
        <v>204372.54465325287</v>
      </c>
      <c r="M125" s="396">
        <f>P104</f>
        <v>2046376.0889299102</v>
      </c>
    </row>
    <row r="126" spans="1:17">
      <c r="J126" s="404"/>
      <c r="M126" s="388"/>
    </row>
    <row r="127" spans="1:17">
      <c r="J127" s="404">
        <v>2020</v>
      </c>
      <c r="K127" s="435">
        <v>2020</v>
      </c>
      <c r="L127" s="377">
        <f>N109</f>
        <v>122603.59542882007</v>
      </c>
      <c r="M127" s="396">
        <f>N117</f>
        <v>1338801.7382997235</v>
      </c>
    </row>
    <row r="128" spans="1:17">
      <c r="J128" s="404">
        <v>2020</v>
      </c>
      <c r="K128" s="435">
        <v>2021</v>
      </c>
      <c r="L128" s="377">
        <f>P109</f>
        <v>122603.59542882007</v>
      </c>
      <c r="M128" s="396">
        <f>P117</f>
        <v>1338801.7382997235</v>
      </c>
    </row>
    <row r="129" spans="10:13">
      <c r="J129" s="404"/>
      <c r="M129" s="388"/>
    </row>
    <row r="130" spans="10:13">
      <c r="J130" s="404"/>
      <c r="L130" s="435" t="s">
        <v>572</v>
      </c>
      <c r="M130" s="388" t="s">
        <v>499</v>
      </c>
    </row>
    <row r="131" spans="10:13">
      <c r="J131" s="404">
        <v>2019</v>
      </c>
      <c r="K131" s="435">
        <v>2019</v>
      </c>
      <c r="L131" s="377">
        <f>M96</f>
        <v>30.990030114943679</v>
      </c>
      <c r="M131" s="396">
        <f>M104</f>
        <v>380.43488543842898</v>
      </c>
    </row>
    <row r="132" spans="10:13">
      <c r="J132" s="404">
        <v>2019</v>
      </c>
      <c r="K132" s="435">
        <v>2020</v>
      </c>
      <c r="L132" s="377">
        <f>O96</f>
        <v>30.990030114943679</v>
      </c>
      <c r="M132" s="396">
        <f>O104</f>
        <v>380.43488543842898</v>
      </c>
    </row>
    <row r="133" spans="10:13">
      <c r="J133" s="404">
        <v>2019</v>
      </c>
      <c r="K133" s="435">
        <v>2021</v>
      </c>
      <c r="L133" s="377">
        <f>Q96</f>
        <v>30.835079964368958</v>
      </c>
      <c r="M133" s="396">
        <f>Q104</f>
        <v>378.53271101123681</v>
      </c>
    </row>
    <row r="134" spans="10:13">
      <c r="J134" s="404"/>
      <c r="L134" s="377"/>
      <c r="M134" s="396"/>
    </row>
    <row r="135" spans="10:13">
      <c r="J135" s="404">
        <v>2020</v>
      </c>
      <c r="K135" s="435">
        <v>2020</v>
      </c>
      <c r="L135" s="377">
        <f>O109</f>
        <v>26.15282129768832</v>
      </c>
      <c r="M135" s="396">
        <f>O117</f>
        <v>177.43519815382848</v>
      </c>
    </row>
    <row r="136" spans="10:13" ht="15.75" thickBot="1">
      <c r="J136" s="385">
        <v>2020</v>
      </c>
      <c r="K136" s="384">
        <v>2021</v>
      </c>
      <c r="L136" s="383">
        <f>Q109</f>
        <v>26.15282129768832</v>
      </c>
      <c r="M136" s="380">
        <f>Q117</f>
        <v>177.43519815382848</v>
      </c>
    </row>
  </sheetData>
  <mergeCells count="64">
    <mergeCell ref="C21:D21"/>
    <mergeCell ref="C16:D16"/>
    <mergeCell ref="C17:D17"/>
    <mergeCell ref="C18:D18"/>
    <mergeCell ref="C19:D19"/>
    <mergeCell ref="C20:D20"/>
    <mergeCell ref="C34:D34"/>
    <mergeCell ref="C22:D22"/>
    <mergeCell ref="C23:D23"/>
    <mergeCell ref="C24:D24"/>
    <mergeCell ref="C25:D25"/>
    <mergeCell ref="C26:D26"/>
    <mergeCell ref="C27:D27"/>
    <mergeCell ref="C29:D29"/>
    <mergeCell ref="C30:D30"/>
    <mergeCell ref="C31:D31"/>
    <mergeCell ref="C32:D32"/>
    <mergeCell ref="C33:D33"/>
    <mergeCell ref="C46:D46"/>
    <mergeCell ref="C35:D35"/>
    <mergeCell ref="C36:D36"/>
    <mergeCell ref="C37:D37"/>
    <mergeCell ref="C38:D38"/>
    <mergeCell ref="C39:D39"/>
    <mergeCell ref="C40:D40"/>
    <mergeCell ref="C41:D41"/>
    <mergeCell ref="C42:D42"/>
    <mergeCell ref="C43:D43"/>
    <mergeCell ref="C44:D44"/>
    <mergeCell ref="C45:D45"/>
    <mergeCell ref="C58:D58"/>
    <mergeCell ref="C47:D47"/>
    <mergeCell ref="C48:D48"/>
    <mergeCell ref="C49:D49"/>
    <mergeCell ref="C50:D50"/>
    <mergeCell ref="C51:D51"/>
    <mergeCell ref="C52:D52"/>
    <mergeCell ref="C53:D53"/>
    <mergeCell ref="C54:D54"/>
    <mergeCell ref="C55:D55"/>
    <mergeCell ref="C56:D56"/>
    <mergeCell ref="C57:D57"/>
    <mergeCell ref="C73:D73"/>
    <mergeCell ref="C59:D59"/>
    <mergeCell ref="C60:D60"/>
    <mergeCell ref="C61:D61"/>
    <mergeCell ref="C62:D62"/>
    <mergeCell ref="C63:D63"/>
    <mergeCell ref="C64:D64"/>
    <mergeCell ref="C65:D65"/>
    <mergeCell ref="C68:D68"/>
    <mergeCell ref="C69:D69"/>
    <mergeCell ref="C70:D70"/>
    <mergeCell ref="C72:D72"/>
    <mergeCell ref="C80:D80"/>
    <mergeCell ref="L90:M90"/>
    <mergeCell ref="N90:O90"/>
    <mergeCell ref="P90:Q90"/>
    <mergeCell ref="C74:D74"/>
    <mergeCell ref="C75:D75"/>
    <mergeCell ref="C76:D76"/>
    <mergeCell ref="C77:D77"/>
    <mergeCell ref="C78:D78"/>
    <mergeCell ref="C79:D79"/>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D000CC-9B51-4C5F-BFE4-3BA02D821A89}">
  <sheetPr>
    <pageSetUpPr fitToPage="1"/>
  </sheetPr>
  <dimension ref="A13:ET1361"/>
  <sheetViews>
    <sheetView topLeftCell="A682" zoomScale="90" zoomScaleNormal="90" workbookViewId="0">
      <pane xSplit="2" topLeftCell="C1" activePane="topRight" state="frozen"/>
      <selection pane="topRight" activeCell="J915" sqref="J915"/>
    </sheetView>
  </sheetViews>
  <sheetFormatPr defaultColWidth="9.28515625" defaultRowHeight="15" outlineLevelRow="1" outlineLevelCol="1"/>
  <cols>
    <col min="1" max="1" width="4.42578125" style="591" customWidth="1"/>
    <col min="2" max="2" width="44.28515625" style="568" customWidth="1"/>
    <col min="3" max="3" width="13.42578125" style="568" customWidth="1"/>
    <col min="4" max="4" width="11.28515625" style="568" bestFit="1" customWidth="1"/>
    <col min="5" max="13" width="11.28515625" style="568" bestFit="1" customWidth="1" outlineLevel="1"/>
    <col min="14" max="15" width="11.28515625" style="568" customWidth="1" outlineLevel="1"/>
    <col min="16" max="16" width="13.42578125" style="568" customWidth="1" outlineLevel="1"/>
    <col min="17" max="17" width="15.7109375" style="568" customWidth="1"/>
    <col min="18" max="26" width="9.28515625" style="568" customWidth="1" outlineLevel="1"/>
    <col min="27" max="27" width="16.42578125" style="568" customWidth="1"/>
    <col min="28" max="29" width="15" style="568" customWidth="1"/>
    <col min="30" max="30" width="17.7109375" style="568" customWidth="1"/>
    <col min="31" max="31" width="19.7109375" style="568" customWidth="1"/>
    <col min="32" max="32" width="18.7109375" style="568" customWidth="1"/>
    <col min="33" max="37" width="14.7109375" style="568" customWidth="1"/>
    <col min="38" max="40" width="17.28515625" style="568" customWidth="1"/>
    <col min="41" max="41" width="14.42578125" style="568" customWidth="1"/>
    <col min="42" max="42" width="11.7109375" style="568" customWidth="1"/>
    <col min="43" max="16384" width="9.28515625" style="568"/>
  </cols>
  <sheetData>
    <row r="13" spans="2:41" ht="15.75" thickBot="1"/>
    <row r="14" spans="2:41" ht="26.25" customHeight="1" thickBot="1">
      <c r="B14" s="713" t="s">
        <v>231</v>
      </c>
      <c r="C14" s="470" t="s">
        <v>232</v>
      </c>
      <c r="D14" s="584"/>
      <c r="E14" s="476"/>
      <c r="F14" s="476"/>
      <c r="G14" s="476"/>
      <c r="H14" s="476"/>
      <c r="I14" s="476"/>
      <c r="J14" s="476"/>
      <c r="K14" s="476"/>
      <c r="L14" s="476"/>
      <c r="M14" s="476"/>
      <c r="N14" s="476"/>
      <c r="O14" s="476"/>
      <c r="P14" s="476"/>
      <c r="Q14" s="476"/>
      <c r="R14" s="476"/>
      <c r="S14" s="476"/>
      <c r="T14" s="476"/>
      <c r="U14" s="476"/>
      <c r="V14" s="476"/>
      <c r="W14" s="476"/>
      <c r="X14" s="476"/>
      <c r="Y14" s="476"/>
      <c r="Z14" s="476"/>
      <c r="AA14" s="476"/>
      <c r="AB14" s="476"/>
      <c r="AC14" s="476"/>
      <c r="AD14" s="476"/>
      <c r="AE14" s="476"/>
      <c r="AF14" s="476"/>
      <c r="AG14" s="476"/>
      <c r="AH14" s="476"/>
      <c r="AI14" s="476"/>
      <c r="AJ14" s="476"/>
      <c r="AK14" s="476"/>
      <c r="AL14" s="476"/>
      <c r="AM14" s="476"/>
      <c r="AN14" s="476"/>
      <c r="AO14" s="476"/>
    </row>
    <row r="15" spans="2:41" ht="26.25" customHeight="1" thickBot="1">
      <c r="B15" s="713"/>
      <c r="C15" s="469" t="s">
        <v>233</v>
      </c>
      <c r="D15" s="476"/>
      <c r="E15" s="476"/>
      <c r="F15" s="476"/>
      <c r="G15" s="476"/>
      <c r="H15" s="476"/>
      <c r="I15" s="476"/>
      <c r="J15" s="476"/>
      <c r="K15" s="476"/>
      <c r="L15" s="476"/>
      <c r="M15" s="476"/>
      <c r="N15" s="476"/>
      <c r="O15" s="476"/>
      <c r="P15" s="476"/>
      <c r="Q15" s="476"/>
      <c r="R15" s="476"/>
      <c r="S15" s="476"/>
      <c r="T15" s="476"/>
      <c r="U15" s="476"/>
      <c r="V15" s="476"/>
      <c r="W15" s="476"/>
      <c r="X15" s="476"/>
      <c r="Y15" s="476"/>
      <c r="Z15" s="476"/>
      <c r="AA15" s="476"/>
      <c r="AB15" s="476"/>
      <c r="AC15" s="476"/>
      <c r="AD15" s="476"/>
      <c r="AE15" s="476"/>
      <c r="AF15" s="476"/>
      <c r="AG15" s="476"/>
      <c r="AH15" s="476"/>
      <c r="AI15" s="476"/>
      <c r="AJ15" s="476"/>
      <c r="AK15" s="476"/>
      <c r="AL15" s="476"/>
      <c r="AM15" s="476"/>
      <c r="AN15" s="476"/>
      <c r="AO15" s="476"/>
    </row>
    <row r="16" spans="2:41" ht="28.5" customHeight="1" thickBot="1">
      <c r="B16" s="713"/>
      <c r="C16" s="714" t="s">
        <v>234</v>
      </c>
      <c r="D16" s="715"/>
      <c r="E16" s="476"/>
      <c r="F16" s="476"/>
      <c r="G16" s="476"/>
      <c r="H16" s="476"/>
      <c r="I16" s="476"/>
      <c r="J16" s="476"/>
      <c r="K16" s="476"/>
      <c r="L16" s="476"/>
      <c r="M16" s="476"/>
      <c r="N16" s="476"/>
      <c r="O16" s="476"/>
      <c r="P16" s="476"/>
      <c r="Q16" s="476"/>
      <c r="R16" s="476"/>
      <c r="S16" s="476"/>
      <c r="T16" s="476"/>
      <c r="U16" s="476"/>
      <c r="V16" s="476"/>
      <c r="W16" s="476"/>
      <c r="X16" s="476"/>
      <c r="Y16" s="476"/>
      <c r="Z16" s="476"/>
      <c r="AA16" s="476"/>
      <c r="AB16" s="476"/>
      <c r="AC16" s="476"/>
      <c r="AD16" s="476"/>
      <c r="AE16" s="476"/>
      <c r="AF16" s="476"/>
      <c r="AG16" s="476"/>
      <c r="AH16" s="476"/>
      <c r="AI16" s="476"/>
      <c r="AJ16" s="476"/>
      <c r="AK16" s="476"/>
      <c r="AL16" s="476"/>
      <c r="AM16" s="476"/>
      <c r="AN16" s="476"/>
      <c r="AO16" s="476"/>
    </row>
    <row r="17" spans="2:41" ht="15.75">
      <c r="C17" s="476"/>
      <c r="D17" s="476"/>
      <c r="E17" s="476"/>
      <c r="F17" s="476"/>
      <c r="G17" s="476"/>
      <c r="H17" s="476"/>
      <c r="I17" s="476"/>
      <c r="J17" s="476"/>
      <c r="K17" s="476"/>
      <c r="L17" s="476"/>
      <c r="M17" s="476"/>
      <c r="N17" s="476"/>
      <c r="O17" s="476"/>
      <c r="P17" s="476"/>
      <c r="Q17" s="476"/>
      <c r="R17" s="476"/>
      <c r="S17" s="476"/>
      <c r="T17" s="476"/>
      <c r="U17" s="476"/>
      <c r="V17" s="476"/>
      <c r="W17" s="476"/>
      <c r="X17" s="476"/>
      <c r="Y17" s="476"/>
      <c r="Z17" s="476"/>
      <c r="AA17" s="476"/>
      <c r="AB17" s="476"/>
      <c r="AC17" s="476"/>
      <c r="AD17" s="476"/>
      <c r="AE17" s="476"/>
      <c r="AF17" s="476"/>
      <c r="AG17" s="476"/>
      <c r="AH17" s="476"/>
      <c r="AI17" s="476"/>
      <c r="AJ17" s="476"/>
      <c r="AK17" s="476"/>
      <c r="AL17" s="476"/>
      <c r="AM17" s="476"/>
      <c r="AN17" s="476"/>
      <c r="AO17" s="476"/>
    </row>
    <row r="18" spans="2:41" ht="71.25" customHeight="1">
      <c r="B18" s="713" t="s">
        <v>235</v>
      </c>
      <c r="C18" s="712" t="s">
        <v>236</v>
      </c>
      <c r="D18" s="712"/>
      <c r="E18" s="712"/>
      <c r="F18" s="712"/>
      <c r="G18" s="712"/>
      <c r="H18" s="712"/>
      <c r="I18" s="712"/>
      <c r="J18" s="712"/>
      <c r="K18" s="712"/>
      <c r="L18" s="712"/>
      <c r="M18" s="712"/>
      <c r="N18" s="712"/>
      <c r="O18" s="712"/>
      <c r="P18" s="712"/>
      <c r="Q18" s="712"/>
      <c r="R18" s="712"/>
      <c r="S18" s="712"/>
      <c r="T18" s="712"/>
      <c r="U18" s="712"/>
      <c r="V18" s="712"/>
      <c r="W18" s="712"/>
      <c r="X18" s="712"/>
      <c r="Y18" s="712"/>
      <c r="Z18" s="712"/>
      <c r="AA18" s="468"/>
      <c r="AB18" s="468"/>
      <c r="AC18" s="468"/>
      <c r="AD18" s="468"/>
      <c r="AE18" s="468"/>
      <c r="AF18" s="468"/>
      <c r="AG18" s="478"/>
      <c r="AH18" s="476"/>
      <c r="AI18" s="476"/>
      <c r="AJ18" s="476"/>
      <c r="AK18" s="476"/>
      <c r="AL18" s="476"/>
      <c r="AM18" s="476"/>
      <c r="AN18" s="476"/>
      <c r="AO18" s="476"/>
    </row>
    <row r="19" spans="2:41" ht="45.75" customHeight="1">
      <c r="B19" s="713"/>
      <c r="C19" s="712" t="s">
        <v>237</v>
      </c>
      <c r="D19" s="712"/>
      <c r="E19" s="712"/>
      <c r="F19" s="712"/>
      <c r="G19" s="712"/>
      <c r="H19" s="712"/>
      <c r="I19" s="712"/>
      <c r="J19" s="712"/>
      <c r="K19" s="712"/>
      <c r="L19" s="712"/>
      <c r="M19" s="712"/>
      <c r="N19" s="712"/>
      <c r="O19" s="712"/>
      <c r="P19" s="712"/>
      <c r="Q19" s="712"/>
      <c r="R19" s="712"/>
      <c r="S19" s="712"/>
      <c r="T19" s="712"/>
      <c r="U19" s="712"/>
      <c r="V19" s="712"/>
      <c r="W19" s="712"/>
      <c r="X19" s="712"/>
      <c r="Y19" s="712"/>
      <c r="Z19" s="712"/>
      <c r="AA19" s="468"/>
      <c r="AB19" s="468"/>
      <c r="AC19" s="468"/>
      <c r="AD19" s="468"/>
      <c r="AE19" s="468"/>
      <c r="AF19" s="468"/>
      <c r="AG19" s="478"/>
      <c r="AH19" s="476"/>
      <c r="AI19" s="476"/>
      <c r="AJ19" s="476"/>
      <c r="AK19" s="476"/>
      <c r="AL19" s="476"/>
      <c r="AM19" s="476"/>
      <c r="AN19" s="476"/>
      <c r="AO19" s="476"/>
    </row>
    <row r="20" spans="2:41" ht="62.25" customHeight="1">
      <c r="B20" s="471"/>
      <c r="C20" s="712" t="s">
        <v>238</v>
      </c>
      <c r="D20" s="712"/>
      <c r="E20" s="712"/>
      <c r="F20" s="712"/>
      <c r="G20" s="712"/>
      <c r="H20" s="712"/>
      <c r="I20" s="712"/>
      <c r="J20" s="712"/>
      <c r="K20" s="712"/>
      <c r="L20" s="712"/>
      <c r="M20" s="712"/>
      <c r="N20" s="712"/>
      <c r="O20" s="712"/>
      <c r="P20" s="712"/>
      <c r="Q20" s="712"/>
      <c r="R20" s="712"/>
      <c r="S20" s="712"/>
      <c r="T20" s="712"/>
      <c r="U20" s="712"/>
      <c r="V20" s="712"/>
      <c r="W20" s="712"/>
      <c r="X20" s="712"/>
      <c r="Y20" s="712"/>
      <c r="Z20" s="712"/>
      <c r="AA20" s="468"/>
      <c r="AB20" s="468"/>
      <c r="AC20" s="468"/>
      <c r="AD20" s="468"/>
      <c r="AE20" s="468"/>
      <c r="AF20" s="468"/>
      <c r="AG20" s="569"/>
      <c r="AH20" s="476"/>
      <c r="AI20" s="476"/>
      <c r="AJ20" s="476"/>
      <c r="AK20" s="476"/>
      <c r="AL20" s="476"/>
      <c r="AM20" s="476"/>
      <c r="AN20" s="476"/>
      <c r="AO20" s="476"/>
    </row>
    <row r="21" spans="2:41" ht="37.5" customHeight="1">
      <c r="B21" s="471"/>
      <c r="C21" s="712" t="s">
        <v>239</v>
      </c>
      <c r="D21" s="712"/>
      <c r="E21" s="712"/>
      <c r="F21" s="712"/>
      <c r="G21" s="712"/>
      <c r="H21" s="712"/>
      <c r="I21" s="712"/>
      <c r="J21" s="712"/>
      <c r="K21" s="712"/>
      <c r="L21" s="712"/>
      <c r="M21" s="712"/>
      <c r="N21" s="712"/>
      <c r="O21" s="712"/>
      <c r="P21" s="712"/>
      <c r="Q21" s="712"/>
      <c r="R21" s="712"/>
      <c r="S21" s="712"/>
      <c r="T21" s="712"/>
      <c r="U21" s="712"/>
      <c r="V21" s="712"/>
      <c r="W21" s="712"/>
      <c r="X21" s="712"/>
      <c r="Y21" s="712"/>
      <c r="Z21" s="712"/>
      <c r="AA21" s="468"/>
      <c r="AB21" s="468"/>
      <c r="AC21" s="468"/>
      <c r="AD21" s="468"/>
      <c r="AE21" s="468"/>
      <c r="AF21" s="468"/>
      <c r="AG21" s="479"/>
      <c r="AH21" s="476"/>
      <c r="AI21" s="476"/>
      <c r="AJ21" s="476"/>
      <c r="AK21" s="476"/>
      <c r="AL21" s="476"/>
      <c r="AM21" s="476"/>
      <c r="AN21" s="476"/>
      <c r="AO21" s="476"/>
    </row>
    <row r="22" spans="2:41" ht="54.75" customHeight="1">
      <c r="B22" s="471"/>
      <c r="C22" s="712" t="s">
        <v>240</v>
      </c>
      <c r="D22" s="712"/>
      <c r="E22" s="712"/>
      <c r="F22" s="712"/>
      <c r="G22" s="712"/>
      <c r="H22" s="712"/>
      <c r="I22" s="712"/>
      <c r="J22" s="712"/>
      <c r="K22" s="712"/>
      <c r="L22" s="712"/>
      <c r="M22" s="712"/>
      <c r="N22" s="712"/>
      <c r="O22" s="712"/>
      <c r="P22" s="712"/>
      <c r="Q22" s="712"/>
      <c r="R22" s="712"/>
      <c r="S22" s="712"/>
      <c r="T22" s="712"/>
      <c r="U22" s="712"/>
      <c r="V22" s="712"/>
      <c r="W22" s="712"/>
      <c r="X22" s="712"/>
      <c r="Y22" s="712"/>
      <c r="Z22" s="712"/>
      <c r="AA22" s="468"/>
      <c r="AB22" s="468"/>
      <c r="AC22" s="468"/>
      <c r="AD22" s="468"/>
      <c r="AE22" s="468"/>
      <c r="AF22" s="468"/>
      <c r="AG22" s="569"/>
      <c r="AH22" s="476"/>
      <c r="AI22" s="476"/>
      <c r="AJ22" s="476"/>
      <c r="AK22" s="476"/>
      <c r="AL22" s="476"/>
      <c r="AM22" s="476"/>
      <c r="AN22" s="476"/>
      <c r="AO22" s="476"/>
    </row>
    <row r="23" spans="2:41" ht="15.75">
      <c r="B23" s="471"/>
      <c r="C23" s="479"/>
      <c r="D23" s="479"/>
      <c r="E23" s="479"/>
      <c r="F23" s="479"/>
      <c r="G23" s="479"/>
      <c r="H23" s="479"/>
      <c r="I23" s="479"/>
      <c r="J23" s="479"/>
      <c r="K23" s="479"/>
      <c r="L23" s="479"/>
      <c r="M23" s="479"/>
      <c r="N23" s="479"/>
      <c r="O23" s="479"/>
      <c r="P23" s="479"/>
      <c r="Q23" s="479"/>
      <c r="R23" s="479"/>
      <c r="S23" s="479"/>
      <c r="T23" s="479"/>
      <c r="U23" s="479"/>
      <c r="V23" s="479"/>
      <c r="W23" s="479"/>
      <c r="X23" s="479"/>
      <c r="Y23" s="479"/>
      <c r="Z23" s="479"/>
      <c r="AA23" s="479"/>
      <c r="AB23" s="479"/>
      <c r="AC23" s="479"/>
      <c r="AD23" s="479"/>
      <c r="AE23" s="479"/>
      <c r="AF23" s="479"/>
      <c r="AG23" s="479"/>
      <c r="AH23" s="476"/>
      <c r="AI23" s="476"/>
      <c r="AJ23" s="476"/>
      <c r="AK23" s="476"/>
      <c r="AL23" s="476"/>
      <c r="AM23" s="476"/>
      <c r="AN23" s="476"/>
      <c r="AO23" s="476"/>
    </row>
    <row r="24" spans="2:41" ht="15.75">
      <c r="B24" s="713" t="s">
        <v>241</v>
      </c>
      <c r="C24" s="603" t="s">
        <v>242</v>
      </c>
      <c r="D24" s="479"/>
      <c r="E24" s="479"/>
      <c r="F24" s="479"/>
      <c r="G24" s="479"/>
      <c r="H24" s="479"/>
      <c r="I24" s="479"/>
      <c r="J24" s="479"/>
      <c r="K24" s="479"/>
      <c r="L24" s="479"/>
      <c r="M24" s="479"/>
      <c r="N24" s="479"/>
      <c r="O24" s="479"/>
      <c r="P24" s="479"/>
      <c r="Q24" s="479"/>
      <c r="R24" s="479"/>
      <c r="S24" s="479"/>
      <c r="T24" s="479"/>
      <c r="U24" s="479"/>
      <c r="V24" s="479"/>
      <c r="W24" s="479"/>
      <c r="X24" s="479"/>
      <c r="Y24" s="479"/>
      <c r="Z24" s="479"/>
      <c r="AA24" s="479"/>
      <c r="AB24" s="479"/>
      <c r="AC24" s="479"/>
      <c r="AD24" s="479"/>
      <c r="AE24" s="479"/>
      <c r="AF24" s="479"/>
      <c r="AG24" s="479"/>
      <c r="AH24" s="476"/>
      <c r="AI24" s="476"/>
      <c r="AJ24" s="476"/>
      <c r="AK24" s="476"/>
      <c r="AL24" s="476"/>
      <c r="AM24" s="476"/>
      <c r="AN24" s="476"/>
      <c r="AO24" s="476"/>
    </row>
    <row r="25" spans="2:41" ht="15.75">
      <c r="B25" s="713"/>
      <c r="C25" s="603" t="s">
        <v>243</v>
      </c>
      <c r="D25" s="479"/>
      <c r="E25" s="479"/>
      <c r="F25" s="479"/>
      <c r="G25" s="479"/>
      <c r="H25" s="479"/>
      <c r="I25" s="479"/>
      <c r="J25" s="479"/>
      <c r="K25" s="479"/>
      <c r="L25" s="479"/>
      <c r="M25" s="479"/>
      <c r="N25" s="479"/>
      <c r="O25" s="479"/>
      <c r="P25" s="479"/>
      <c r="Q25" s="479"/>
      <c r="R25" s="479"/>
      <c r="S25" s="479"/>
      <c r="T25" s="479"/>
      <c r="U25" s="479"/>
      <c r="V25" s="479"/>
      <c r="W25" s="479"/>
      <c r="X25" s="479"/>
      <c r="Y25" s="479"/>
      <c r="Z25" s="479"/>
      <c r="AA25" s="479"/>
      <c r="AB25" s="479"/>
      <c r="AC25" s="479"/>
      <c r="AD25" s="479"/>
      <c r="AE25" s="479"/>
      <c r="AF25" s="479"/>
      <c r="AG25" s="479"/>
      <c r="AH25" s="476"/>
      <c r="AI25" s="476"/>
      <c r="AJ25" s="476"/>
      <c r="AK25" s="476"/>
      <c r="AL25" s="476"/>
      <c r="AM25" s="476"/>
      <c r="AN25" s="476"/>
      <c r="AO25" s="476"/>
    </row>
    <row r="26" spans="2:41" ht="15.75">
      <c r="B26" s="471"/>
      <c r="C26" s="603" t="s">
        <v>244</v>
      </c>
      <c r="D26" s="479"/>
      <c r="E26" s="479"/>
      <c r="F26" s="479"/>
      <c r="G26" s="479"/>
      <c r="H26" s="479"/>
      <c r="I26" s="479"/>
      <c r="J26" s="479"/>
      <c r="K26" s="479"/>
      <c r="L26" s="479"/>
      <c r="M26" s="479"/>
      <c r="N26" s="479"/>
      <c r="O26" s="479"/>
      <c r="P26" s="479"/>
      <c r="Q26" s="479"/>
      <c r="R26" s="479"/>
      <c r="S26" s="479"/>
      <c r="T26" s="479"/>
      <c r="U26" s="479"/>
      <c r="V26" s="479"/>
      <c r="W26" s="479"/>
      <c r="X26" s="479"/>
      <c r="Y26" s="479"/>
      <c r="Z26" s="479"/>
      <c r="AA26" s="479"/>
      <c r="AB26" s="479"/>
      <c r="AC26" s="479"/>
      <c r="AD26" s="479"/>
      <c r="AE26" s="479"/>
      <c r="AF26" s="479"/>
      <c r="AG26" s="479"/>
      <c r="AH26" s="476"/>
      <c r="AI26" s="476"/>
      <c r="AJ26" s="476"/>
      <c r="AK26" s="476"/>
      <c r="AL26" s="476"/>
      <c r="AM26" s="476"/>
      <c r="AN26" s="476"/>
      <c r="AO26" s="476"/>
    </row>
    <row r="27" spans="2:41" ht="15.75">
      <c r="B27" s="471"/>
      <c r="C27" s="603" t="s">
        <v>245</v>
      </c>
      <c r="D27" s="479"/>
      <c r="E27" s="479"/>
      <c r="F27" s="479"/>
      <c r="G27" s="479"/>
      <c r="H27" s="479"/>
      <c r="I27" s="479"/>
      <c r="J27" s="479"/>
      <c r="K27" s="479"/>
      <c r="L27" s="479"/>
      <c r="M27" s="479"/>
      <c r="N27" s="479"/>
      <c r="O27" s="479"/>
      <c r="P27" s="479"/>
      <c r="Q27" s="479"/>
      <c r="R27" s="479"/>
      <c r="S27" s="479"/>
      <c r="T27" s="479"/>
      <c r="U27" s="479"/>
      <c r="V27" s="479"/>
      <c r="W27" s="479"/>
      <c r="X27" s="479"/>
      <c r="Y27" s="479"/>
      <c r="Z27" s="479"/>
      <c r="AA27" s="479"/>
      <c r="AB27" s="479"/>
      <c r="AC27" s="479"/>
      <c r="AD27" s="479"/>
      <c r="AE27" s="479"/>
      <c r="AF27" s="479"/>
      <c r="AG27" s="479"/>
      <c r="AH27" s="476"/>
      <c r="AI27" s="476"/>
      <c r="AJ27" s="476"/>
      <c r="AK27" s="476"/>
      <c r="AL27" s="476"/>
      <c r="AM27" s="476"/>
      <c r="AN27" s="476"/>
      <c r="AO27" s="476"/>
    </row>
    <row r="28" spans="2:41" ht="15.75">
      <c r="B28" s="471"/>
      <c r="C28" s="603" t="s">
        <v>246</v>
      </c>
      <c r="D28" s="479"/>
      <c r="E28" s="479"/>
      <c r="F28" s="479"/>
      <c r="G28" s="479"/>
      <c r="H28" s="479"/>
      <c r="I28" s="479"/>
      <c r="J28" s="479"/>
      <c r="K28" s="479"/>
      <c r="L28" s="479"/>
      <c r="M28" s="479"/>
      <c r="N28" s="479"/>
      <c r="O28" s="479"/>
      <c r="P28" s="479"/>
      <c r="Q28" s="479"/>
      <c r="R28" s="479"/>
      <c r="S28" s="479"/>
      <c r="T28" s="479"/>
      <c r="U28" s="479"/>
      <c r="V28" s="479"/>
      <c r="W28" s="479"/>
      <c r="X28" s="479"/>
      <c r="Y28" s="479"/>
      <c r="Z28" s="479"/>
      <c r="AA28" s="479"/>
      <c r="AB28" s="479"/>
      <c r="AC28" s="479"/>
      <c r="AD28" s="479"/>
      <c r="AE28" s="479"/>
      <c r="AF28" s="479"/>
      <c r="AG28" s="479"/>
      <c r="AH28" s="476"/>
      <c r="AI28" s="476"/>
      <c r="AJ28" s="476"/>
      <c r="AK28" s="476"/>
      <c r="AL28" s="476"/>
      <c r="AM28" s="476"/>
      <c r="AN28" s="476"/>
      <c r="AO28" s="476"/>
    </row>
    <row r="29" spans="2:41" ht="15.75">
      <c r="B29" s="471"/>
      <c r="C29" s="603" t="s">
        <v>247</v>
      </c>
      <c r="D29" s="479"/>
      <c r="E29" s="479"/>
      <c r="F29" s="479"/>
      <c r="G29" s="479"/>
      <c r="H29" s="479"/>
      <c r="I29" s="479"/>
      <c r="J29" s="479"/>
      <c r="K29" s="479"/>
      <c r="L29" s="479"/>
      <c r="M29" s="479"/>
      <c r="N29" s="479"/>
      <c r="O29" s="479"/>
      <c r="P29" s="479"/>
      <c r="Q29" s="479"/>
      <c r="R29" s="479"/>
      <c r="S29" s="479"/>
      <c r="T29" s="479"/>
      <c r="U29" s="479"/>
      <c r="V29" s="479"/>
      <c r="W29" s="479"/>
      <c r="X29" s="479"/>
      <c r="Y29" s="479"/>
      <c r="Z29" s="479"/>
      <c r="AA29" s="479"/>
      <c r="AB29" s="479"/>
      <c r="AC29" s="479"/>
      <c r="AD29" s="479"/>
      <c r="AE29" s="479"/>
      <c r="AF29" s="479"/>
      <c r="AG29" s="479"/>
      <c r="AH29" s="476"/>
      <c r="AI29" s="476"/>
      <c r="AJ29" s="476"/>
      <c r="AK29" s="476"/>
      <c r="AL29" s="476"/>
      <c r="AM29" s="476"/>
      <c r="AN29" s="476"/>
      <c r="AO29" s="476"/>
    </row>
    <row r="30" spans="2:41" ht="15.75">
      <c r="B30" s="471"/>
      <c r="C30" s="479"/>
      <c r="D30" s="479"/>
      <c r="E30" s="479"/>
      <c r="F30" s="479"/>
      <c r="G30" s="479"/>
      <c r="H30" s="479"/>
      <c r="I30" s="479"/>
      <c r="J30" s="479"/>
      <c r="K30" s="479"/>
      <c r="L30" s="479"/>
      <c r="M30" s="479"/>
      <c r="N30" s="479"/>
      <c r="O30" s="479"/>
      <c r="P30" s="479"/>
      <c r="Q30" s="479"/>
      <c r="R30" s="479"/>
      <c r="S30" s="479"/>
      <c r="T30" s="479"/>
      <c r="U30" s="479"/>
      <c r="V30" s="479"/>
      <c r="W30" s="479"/>
      <c r="X30" s="479"/>
      <c r="Y30" s="479"/>
      <c r="Z30" s="479"/>
      <c r="AA30" s="479"/>
      <c r="AB30" s="479"/>
      <c r="AC30" s="479"/>
      <c r="AD30" s="479"/>
      <c r="AE30" s="479"/>
      <c r="AF30" s="479"/>
      <c r="AG30" s="479"/>
      <c r="AH30" s="476"/>
      <c r="AI30" s="476"/>
      <c r="AJ30" s="476"/>
      <c r="AK30" s="476"/>
      <c r="AL30" s="476"/>
      <c r="AM30" s="476"/>
      <c r="AN30" s="476"/>
      <c r="AO30" s="476"/>
    </row>
    <row r="31" spans="2:41" ht="15.75">
      <c r="B31" s="471"/>
      <c r="C31" s="479"/>
      <c r="D31" s="479"/>
      <c r="E31" s="479"/>
      <c r="F31" s="479"/>
      <c r="G31" s="479"/>
      <c r="H31" s="479"/>
      <c r="I31" s="479"/>
      <c r="J31" s="479"/>
      <c r="K31" s="479"/>
      <c r="L31" s="479"/>
      <c r="M31" s="479"/>
      <c r="N31" s="479"/>
      <c r="O31" s="479"/>
      <c r="P31" s="479"/>
      <c r="Q31" s="479"/>
      <c r="R31" s="479"/>
      <c r="S31" s="479"/>
      <c r="T31" s="479"/>
      <c r="U31" s="479"/>
      <c r="V31" s="479"/>
      <c r="W31" s="479"/>
      <c r="X31" s="479"/>
      <c r="Y31" s="479"/>
      <c r="Z31" s="479"/>
      <c r="AA31" s="479"/>
      <c r="AB31" s="479"/>
      <c r="AC31" s="479"/>
      <c r="AD31" s="479"/>
      <c r="AE31" s="479"/>
      <c r="AF31" s="479"/>
      <c r="AG31" s="479"/>
      <c r="AH31" s="476"/>
      <c r="AI31" s="476"/>
      <c r="AJ31" s="476"/>
      <c r="AK31" s="476"/>
      <c r="AL31" s="476"/>
      <c r="AM31" s="476"/>
      <c r="AN31" s="476"/>
      <c r="AO31" s="476"/>
    </row>
    <row r="32" spans="2:41">
      <c r="C32" s="474"/>
      <c r="D32" s="474"/>
      <c r="E32" s="474"/>
      <c r="F32" s="474"/>
      <c r="G32" s="474"/>
      <c r="H32" s="474"/>
      <c r="I32" s="474"/>
      <c r="J32" s="474"/>
      <c r="K32" s="474"/>
      <c r="L32" s="474"/>
      <c r="M32" s="474"/>
      <c r="N32" s="474"/>
      <c r="O32" s="474"/>
      <c r="P32" s="474"/>
      <c r="Q32" s="474"/>
      <c r="R32" s="474"/>
      <c r="S32" s="474"/>
      <c r="T32" s="474"/>
      <c r="U32" s="474"/>
      <c r="V32" s="474"/>
      <c r="W32" s="474"/>
      <c r="X32" s="474"/>
      <c r="Y32" s="474"/>
      <c r="Z32" s="474"/>
      <c r="AA32" s="474"/>
      <c r="AB32" s="474"/>
      <c r="AC32" s="474"/>
      <c r="AD32" s="474"/>
      <c r="AE32" s="474"/>
      <c r="AF32" s="474"/>
      <c r="AG32" s="474"/>
      <c r="AH32" s="474"/>
      <c r="AI32" s="474"/>
      <c r="AJ32" s="474"/>
      <c r="AK32" s="474"/>
      <c r="AL32" s="474"/>
      <c r="AM32" s="474"/>
      <c r="AN32" s="474"/>
      <c r="AO32" s="474"/>
    </row>
    <row r="33" spans="1:41" ht="15.75">
      <c r="B33" s="482" t="s">
        <v>248</v>
      </c>
      <c r="C33" s="483"/>
      <c r="D33" s="601"/>
      <c r="E33" s="474"/>
      <c r="F33" s="474"/>
      <c r="G33" s="474"/>
      <c r="H33" s="474"/>
      <c r="I33" s="474"/>
      <c r="J33" s="474"/>
      <c r="K33" s="474"/>
      <c r="L33" s="474"/>
      <c r="M33" s="474"/>
      <c r="N33" s="474"/>
      <c r="O33" s="474"/>
      <c r="P33" s="474"/>
      <c r="Q33" s="483"/>
      <c r="R33" s="474"/>
      <c r="S33" s="474"/>
      <c r="T33" s="474"/>
      <c r="U33" s="474"/>
      <c r="V33" s="474"/>
      <c r="W33" s="474"/>
      <c r="X33" s="474"/>
      <c r="Y33" s="474"/>
      <c r="Z33" s="474"/>
      <c r="AA33" s="478"/>
      <c r="AB33" s="477"/>
      <c r="AC33" s="477"/>
      <c r="AD33" s="477"/>
      <c r="AE33" s="477"/>
      <c r="AF33" s="477"/>
      <c r="AG33" s="477"/>
      <c r="AH33" s="477"/>
      <c r="AI33" s="477"/>
      <c r="AJ33" s="477"/>
      <c r="AK33" s="477"/>
      <c r="AL33" s="477"/>
      <c r="AM33" s="477"/>
      <c r="AN33" s="477"/>
      <c r="AO33" s="477"/>
    </row>
    <row r="34" spans="1:41" ht="36.75" customHeight="1">
      <c r="B34" s="701" t="s">
        <v>157</v>
      </c>
      <c r="C34" s="703" t="s">
        <v>249</v>
      </c>
      <c r="D34" s="485" t="s">
        <v>250</v>
      </c>
      <c r="E34" s="705" t="s">
        <v>251</v>
      </c>
      <c r="F34" s="706"/>
      <c r="G34" s="706"/>
      <c r="H34" s="706"/>
      <c r="I34" s="706"/>
      <c r="J34" s="706"/>
      <c r="K34" s="706"/>
      <c r="L34" s="706"/>
      <c r="M34" s="707"/>
      <c r="N34" s="610"/>
      <c r="O34" s="610"/>
      <c r="P34" s="703" t="s">
        <v>252</v>
      </c>
      <c r="Q34" s="485" t="s">
        <v>253</v>
      </c>
      <c r="R34" s="705" t="s">
        <v>254</v>
      </c>
      <c r="S34" s="706"/>
      <c r="T34" s="706"/>
      <c r="U34" s="706"/>
      <c r="V34" s="706"/>
      <c r="W34" s="706"/>
      <c r="X34" s="706"/>
      <c r="Y34" s="706"/>
      <c r="Z34" s="707"/>
      <c r="AA34" s="709" t="s">
        <v>255</v>
      </c>
      <c r="AB34" s="710"/>
      <c r="AC34" s="710"/>
      <c r="AD34" s="710"/>
      <c r="AE34" s="710"/>
      <c r="AF34" s="710"/>
      <c r="AG34" s="710"/>
      <c r="AH34" s="710"/>
      <c r="AI34" s="710"/>
      <c r="AJ34" s="710"/>
      <c r="AK34" s="710"/>
      <c r="AL34" s="710"/>
      <c r="AM34" s="710"/>
      <c r="AN34" s="710"/>
      <c r="AO34" s="711"/>
    </row>
    <row r="35" spans="1:41" ht="65.25" customHeight="1">
      <c r="B35" s="702"/>
      <c r="C35" s="704"/>
      <c r="D35" s="486">
        <v>2015</v>
      </c>
      <c r="E35" s="486">
        <v>2016</v>
      </c>
      <c r="F35" s="486">
        <v>2017</v>
      </c>
      <c r="G35" s="486">
        <v>2018</v>
      </c>
      <c r="H35" s="486">
        <v>2019</v>
      </c>
      <c r="I35" s="486">
        <v>2020</v>
      </c>
      <c r="J35" s="486">
        <v>2021</v>
      </c>
      <c r="K35" s="486">
        <v>2022</v>
      </c>
      <c r="L35" s="486">
        <v>2023</v>
      </c>
      <c r="M35" s="570">
        <v>2024</v>
      </c>
      <c r="N35" s="570"/>
      <c r="O35" s="570"/>
      <c r="P35" s="708"/>
      <c r="Q35" s="486">
        <v>2015</v>
      </c>
      <c r="R35" s="486">
        <v>2016</v>
      </c>
      <c r="S35" s="486">
        <v>2017</v>
      </c>
      <c r="T35" s="486">
        <v>2018</v>
      </c>
      <c r="U35" s="486">
        <v>2019</v>
      </c>
      <c r="V35" s="486">
        <v>2020</v>
      </c>
      <c r="W35" s="486">
        <v>2021</v>
      </c>
      <c r="X35" s="486">
        <v>2022</v>
      </c>
      <c r="Y35" s="486">
        <v>2023</v>
      </c>
      <c r="Z35" s="570">
        <v>2024</v>
      </c>
      <c r="AA35" s="486" t="s">
        <v>431</v>
      </c>
      <c r="AB35" s="486" t="s">
        <v>432</v>
      </c>
      <c r="AC35" s="486" t="s">
        <v>433</v>
      </c>
      <c r="AD35" s="486" t="s">
        <v>434</v>
      </c>
      <c r="AE35" s="486" t="s">
        <v>435</v>
      </c>
      <c r="AF35" s="486" t="s">
        <v>771</v>
      </c>
      <c r="AG35" s="486" t="s">
        <v>771</v>
      </c>
      <c r="AH35" s="486" t="s">
        <v>771</v>
      </c>
      <c r="AI35" s="486" t="s">
        <v>771</v>
      </c>
      <c r="AJ35" s="486" t="s">
        <v>771</v>
      </c>
      <c r="AK35" s="486" t="s">
        <v>771</v>
      </c>
      <c r="AL35" s="486" t="s">
        <v>771</v>
      </c>
      <c r="AM35" s="486" t="s">
        <v>771</v>
      </c>
      <c r="AN35" s="486" t="s">
        <v>771</v>
      </c>
      <c r="AO35" s="487" t="s">
        <v>112</v>
      </c>
    </row>
    <row r="36" spans="1:41" ht="16.5" customHeight="1">
      <c r="B36" s="588" t="s">
        <v>256</v>
      </c>
      <c r="C36" s="489"/>
      <c r="D36" s="489"/>
      <c r="E36" s="489"/>
      <c r="F36" s="489"/>
      <c r="G36" s="489"/>
      <c r="H36" s="489"/>
      <c r="I36" s="489"/>
      <c r="J36" s="489"/>
      <c r="K36" s="489"/>
      <c r="L36" s="489"/>
      <c r="M36" s="489"/>
      <c r="N36" s="489"/>
      <c r="O36" s="489"/>
      <c r="P36" s="490"/>
      <c r="Q36" s="489"/>
      <c r="R36" s="489"/>
      <c r="S36" s="489"/>
      <c r="T36" s="489"/>
      <c r="U36" s="489"/>
      <c r="V36" s="489"/>
      <c r="W36" s="489"/>
      <c r="X36" s="489"/>
      <c r="Y36" s="489"/>
      <c r="Z36" s="489"/>
      <c r="AA36" s="354" t="s">
        <v>161</v>
      </c>
      <c r="AB36" s="354" t="s">
        <v>161</v>
      </c>
      <c r="AC36" s="354" t="s">
        <v>161</v>
      </c>
      <c r="AD36" s="354" t="s">
        <v>161</v>
      </c>
      <c r="AE36" s="354" t="s">
        <v>161</v>
      </c>
      <c r="AF36" s="354">
        <v>0</v>
      </c>
      <c r="AG36" s="354">
        <v>0</v>
      </c>
      <c r="AH36" s="354">
        <v>0</v>
      </c>
      <c r="AI36" s="354">
        <v>0</v>
      </c>
      <c r="AJ36" s="354">
        <v>0</v>
      </c>
      <c r="AK36" s="354">
        <v>0</v>
      </c>
      <c r="AL36" s="354">
        <v>0</v>
      </c>
      <c r="AM36" s="354">
        <v>0</v>
      </c>
      <c r="AN36" s="354">
        <v>0</v>
      </c>
      <c r="AO36" s="491"/>
    </row>
    <row r="37" spans="1:41" ht="16.5" customHeight="1" outlineLevel="1">
      <c r="B37" s="488" t="s">
        <v>257</v>
      </c>
      <c r="C37" s="489"/>
      <c r="D37" s="489"/>
      <c r="E37" s="489"/>
      <c r="F37" s="489"/>
      <c r="G37" s="489"/>
      <c r="H37" s="489"/>
      <c r="I37" s="489"/>
      <c r="J37" s="489"/>
      <c r="K37" s="489"/>
      <c r="L37" s="489"/>
      <c r="M37" s="489"/>
      <c r="N37" s="489"/>
      <c r="O37" s="489"/>
      <c r="P37" s="490"/>
      <c r="Q37" s="489"/>
      <c r="R37" s="489"/>
      <c r="S37" s="489"/>
      <c r="T37" s="489"/>
      <c r="U37" s="489"/>
      <c r="V37" s="489"/>
      <c r="W37" s="489"/>
      <c r="X37" s="489"/>
      <c r="Y37" s="489"/>
      <c r="Z37" s="489"/>
      <c r="AA37" s="354"/>
      <c r="AB37" s="354"/>
      <c r="AC37" s="354"/>
      <c r="AD37" s="354"/>
      <c r="AE37" s="354"/>
      <c r="AF37" s="354"/>
      <c r="AG37" s="354"/>
      <c r="AH37" s="354"/>
      <c r="AI37" s="354"/>
      <c r="AJ37" s="354"/>
      <c r="AK37" s="354"/>
      <c r="AL37" s="354"/>
      <c r="AM37" s="354"/>
      <c r="AN37" s="354"/>
      <c r="AO37" s="491"/>
    </row>
    <row r="38" spans="1:41" outlineLevel="1">
      <c r="A38" s="591">
        <v>1</v>
      </c>
      <c r="B38" s="509" t="s">
        <v>83</v>
      </c>
      <c r="C38" s="354" t="s">
        <v>258</v>
      </c>
      <c r="D38" s="493">
        <v>731825</v>
      </c>
      <c r="E38" s="493">
        <f>SUMIFS('2017 Persistence Report'!CH:CH,'2017 Persistence Report'!$C:$C,$B38,'2017 Persistence Report'!$A:$A,2015)</f>
        <v>725167</v>
      </c>
      <c r="F38" s="493">
        <f>SUMIFS('2017 Persistence Report'!CI:CI,'2017 Persistence Report'!$C:$C,$B38,'2017 Persistence Report'!$A:$A,2015)</f>
        <v>725167</v>
      </c>
      <c r="G38" s="493">
        <f>SUMIFS('2017 Persistence Report'!CJ:CJ,'2017 Persistence Report'!$C:$C,$B38,'2017 Persistence Report'!$A:$A,2015)</f>
        <v>725167</v>
      </c>
      <c r="H38" s="493">
        <f>SUMIFS('2017 Persistence Report'!CK:CK,'2017 Persistence Report'!$C:$C,$B38,'2017 Persistence Report'!$A:$A,2015)</f>
        <v>725167</v>
      </c>
      <c r="I38" s="493">
        <f>SUMIFS('2017 Persistence Report'!CL:CL,'2017 Persistence Report'!$C:$C,$B38,'2017 Persistence Report'!$A:$A,2015)</f>
        <v>725167</v>
      </c>
      <c r="J38" s="493">
        <f>SUMIFS('2017 Persistence Report'!CM:CM,'2017 Persistence Report'!$C:$C,$B38,'2017 Persistence Report'!$A:$A,2015)</f>
        <v>725167</v>
      </c>
      <c r="K38" s="493">
        <f>SUMIFS('2017 Persistence Report'!CN:CN,'2017 Persistence Report'!$C:$C,$B38,'2017 Persistence Report'!$A:$A,2015)</f>
        <v>724878</v>
      </c>
      <c r="L38" s="493">
        <f>SUMIFS('2017 Persistence Report'!CO:CO,'2017 Persistence Report'!$C:$C,$B38,'2017 Persistence Report'!$A:$A,2015)</f>
        <v>724878</v>
      </c>
      <c r="M38" s="493">
        <f>SUMIFS('2017 Persistence Report'!CP:CP,'2017 Persistence Report'!$C:$C,$B38,'2017 Persistence Report'!$A:$A,2015)</f>
        <v>724878</v>
      </c>
      <c r="N38" s="493">
        <f>SUMIFS('2017 Persistence Report'!CQ:CQ,'2017 Persistence Report'!$C:$C,$B38,'2017 Persistence Report'!$A:$A,2015)</f>
        <v>668797</v>
      </c>
      <c r="O38" s="493">
        <f>SUMIFS('2017 Persistence Report'!CR:CR,'2017 Persistence Report'!$C:$C,$B38,'2017 Persistence Report'!$A:$A,2015)</f>
        <v>666371</v>
      </c>
      <c r="P38" s="354"/>
      <c r="Q38" s="493">
        <v>48</v>
      </c>
      <c r="R38" s="493">
        <v>47</v>
      </c>
      <c r="S38" s="493">
        <v>47</v>
      </c>
      <c r="T38" s="493">
        <v>47</v>
      </c>
      <c r="U38" s="493">
        <v>47</v>
      </c>
      <c r="V38" s="493">
        <v>47</v>
      </c>
      <c r="W38" s="493">
        <v>47</v>
      </c>
      <c r="X38" s="493">
        <v>47</v>
      </c>
      <c r="Y38" s="493">
        <v>47</v>
      </c>
      <c r="Z38" s="493">
        <v>47</v>
      </c>
      <c r="AA38" s="553">
        <v>1</v>
      </c>
      <c r="AB38" s="553"/>
      <c r="AC38" s="553"/>
      <c r="AD38" s="553"/>
      <c r="AE38" s="553"/>
      <c r="AF38" s="553"/>
      <c r="AG38" s="553"/>
      <c r="AH38" s="553"/>
      <c r="AI38" s="553"/>
      <c r="AJ38" s="553"/>
      <c r="AK38" s="553"/>
      <c r="AL38" s="553"/>
      <c r="AM38" s="553"/>
      <c r="AN38" s="553"/>
      <c r="AO38" s="494">
        <f>SUM(AA38:AN38)</f>
        <v>1</v>
      </c>
    </row>
    <row r="39" spans="1:41" outlineLevel="1">
      <c r="B39" s="492" t="s">
        <v>259</v>
      </c>
      <c r="C39" s="354" t="s">
        <v>260</v>
      </c>
      <c r="D39" s="493">
        <v>127559</v>
      </c>
      <c r="E39" s="493">
        <f>SUMIFS('2017 Persistence Report'!CH:CH,'2017 Persistence Report'!$C:$C,$B38,'2017 Persistence Report'!$A:$A,"2015a")</f>
        <v>125716</v>
      </c>
      <c r="F39" s="493">
        <f>SUMIFS('2017 Persistence Report'!CI:CI,'2017 Persistence Report'!$C:$C,$B38,'2017 Persistence Report'!$A:$A,"2015a")</f>
        <v>125716</v>
      </c>
      <c r="G39" s="493">
        <f>SUMIFS('2017 Persistence Report'!CJ:CJ,'2017 Persistence Report'!$C:$C,$B38,'2017 Persistence Report'!$A:$A,"2015a")</f>
        <v>125716</v>
      </c>
      <c r="H39" s="493">
        <f>SUMIFS('2017 Persistence Report'!CK:CK,'2017 Persistence Report'!$C:$C,$B38,'2017 Persistence Report'!$A:$A,"2015a")</f>
        <v>125716</v>
      </c>
      <c r="I39" s="493">
        <f>SUMIFS('2017 Persistence Report'!CL:CL,'2017 Persistence Report'!$C:$C,$B38,'2017 Persistence Report'!$A:$A,"2015a")</f>
        <v>125716</v>
      </c>
      <c r="J39" s="493">
        <f>SUMIFS('2017 Persistence Report'!CM:CM,'2017 Persistence Report'!$C:$C,$B38,'2017 Persistence Report'!$A:$A,"2015a")</f>
        <v>125716</v>
      </c>
      <c r="K39" s="493">
        <f>SUMIFS('2017 Persistence Report'!CN:CN,'2017 Persistence Report'!$C:$C,$B38,'2017 Persistence Report'!$A:$A,"2015a")</f>
        <v>125667</v>
      </c>
      <c r="L39" s="493">
        <f>SUMIFS('2017 Persistence Report'!CO:CO,'2017 Persistence Report'!$C:$C,$B38,'2017 Persistence Report'!$A:$A,"2015a")</f>
        <v>125667</v>
      </c>
      <c r="M39" s="493">
        <f>SUMIFS('2017 Persistence Report'!CP:CP,'2017 Persistence Report'!$C:$C,$B38,'2017 Persistence Report'!$A:$A,"2015a")</f>
        <v>125667</v>
      </c>
      <c r="N39" s="493">
        <f>SUMIFS('2017 Persistence Report'!CQ:CQ,'2017 Persistence Report'!$C:$C,$B38,'2017 Persistence Report'!$A:$A,"2015a")</f>
        <v>121345</v>
      </c>
      <c r="O39" s="493">
        <f>SUMIFS('2017 Persistence Report'!CR:CR,'2017 Persistence Report'!$C:$C,$B38,'2017 Persistence Report'!$A:$A,"2015a")</f>
        <v>121213</v>
      </c>
      <c r="P39" s="582"/>
      <c r="Q39" s="493">
        <v>8</v>
      </c>
      <c r="R39" s="493">
        <v>8</v>
      </c>
      <c r="S39" s="493">
        <v>8</v>
      </c>
      <c r="T39" s="493">
        <v>8</v>
      </c>
      <c r="U39" s="493">
        <v>8</v>
      </c>
      <c r="V39" s="493">
        <v>8</v>
      </c>
      <c r="W39" s="493">
        <v>8</v>
      </c>
      <c r="X39" s="493">
        <v>8</v>
      </c>
      <c r="Y39" s="493">
        <v>8</v>
      </c>
      <c r="Z39" s="493">
        <v>8</v>
      </c>
      <c r="AA39" s="554">
        <f>AA38</f>
        <v>1</v>
      </c>
      <c r="AB39" s="554">
        <f t="shared" ref="AB39:AN39" si="0">AB38</f>
        <v>0</v>
      </c>
      <c r="AC39" s="554">
        <f t="shared" si="0"/>
        <v>0</v>
      </c>
      <c r="AD39" s="554">
        <f t="shared" si="0"/>
        <v>0</v>
      </c>
      <c r="AE39" s="554">
        <f t="shared" si="0"/>
        <v>0</v>
      </c>
      <c r="AF39" s="554">
        <f t="shared" si="0"/>
        <v>0</v>
      </c>
      <c r="AG39" s="554">
        <f t="shared" si="0"/>
        <v>0</v>
      </c>
      <c r="AH39" s="554">
        <f t="shared" si="0"/>
        <v>0</v>
      </c>
      <c r="AI39" s="554">
        <f t="shared" si="0"/>
        <v>0</v>
      </c>
      <c r="AJ39" s="554">
        <f t="shared" si="0"/>
        <v>0</v>
      </c>
      <c r="AK39" s="554">
        <f t="shared" si="0"/>
        <v>0</v>
      </c>
      <c r="AL39" s="554">
        <f t="shared" si="0"/>
        <v>0</v>
      </c>
      <c r="AM39" s="554">
        <f t="shared" si="0"/>
        <v>0</v>
      </c>
      <c r="AN39" s="554">
        <f t="shared" si="0"/>
        <v>0</v>
      </c>
      <c r="AO39" s="495"/>
    </row>
    <row r="40" spans="1:41" ht="15.75" outlineLevel="1">
      <c r="B40" s="496"/>
      <c r="C40" s="497"/>
      <c r="D40" s="497"/>
      <c r="E40" s="497"/>
      <c r="F40" s="497"/>
      <c r="G40" s="497"/>
      <c r="H40" s="497"/>
      <c r="I40" s="497"/>
      <c r="J40" s="497"/>
      <c r="K40" s="497"/>
      <c r="L40" s="497"/>
      <c r="M40" s="497"/>
      <c r="N40" s="497"/>
      <c r="O40" s="497"/>
      <c r="P40" s="498"/>
      <c r="Q40" s="497"/>
      <c r="R40" s="497"/>
      <c r="S40" s="497"/>
      <c r="T40" s="497"/>
      <c r="U40" s="497"/>
      <c r="V40" s="497"/>
      <c r="W40" s="497"/>
      <c r="X40" s="497"/>
      <c r="Y40" s="497"/>
      <c r="Z40" s="497"/>
      <c r="AA40" s="555"/>
      <c r="AB40" s="556"/>
      <c r="AC40" s="556"/>
      <c r="AD40" s="556"/>
      <c r="AE40" s="556"/>
      <c r="AF40" s="556"/>
      <c r="AG40" s="556"/>
      <c r="AH40" s="556"/>
      <c r="AI40" s="556"/>
      <c r="AJ40" s="556"/>
      <c r="AK40" s="556"/>
      <c r="AL40" s="556"/>
      <c r="AM40" s="556"/>
      <c r="AN40" s="556"/>
      <c r="AO40" s="500"/>
    </row>
    <row r="41" spans="1:41" outlineLevel="1">
      <c r="A41" s="591">
        <v>2</v>
      </c>
      <c r="B41" s="509" t="s">
        <v>84</v>
      </c>
      <c r="C41" s="354" t="s">
        <v>258</v>
      </c>
      <c r="D41" s="493">
        <v>1349961</v>
      </c>
      <c r="E41" s="493">
        <f>SUMIFS('2017 Persistence Report'!CH:CH,'2017 Persistence Report'!$C:$C,$B41,'2017 Persistence Report'!$A:$A,2015)</f>
        <v>1325969</v>
      </c>
      <c r="F41" s="493">
        <f>SUMIFS('2017 Persistence Report'!CI:CI,'2017 Persistence Report'!$C:$C,$B41,'2017 Persistence Report'!$A:$A,2015)</f>
        <v>1325969</v>
      </c>
      <c r="G41" s="493">
        <f>SUMIFS('2017 Persistence Report'!CJ:CJ,'2017 Persistence Report'!$C:$C,$B41,'2017 Persistence Report'!$A:$A,2015)</f>
        <v>1325969</v>
      </c>
      <c r="H41" s="493">
        <f>SUMIFS('2017 Persistence Report'!CK:CK,'2017 Persistence Report'!$C:$C,$B41,'2017 Persistence Report'!$A:$A,2015)</f>
        <v>1325969</v>
      </c>
      <c r="I41" s="493">
        <f>SUMIFS('2017 Persistence Report'!CL:CL,'2017 Persistence Report'!$C:$C,$B41,'2017 Persistence Report'!$A:$A,2015)</f>
        <v>1325969</v>
      </c>
      <c r="J41" s="493">
        <f>SUMIFS('2017 Persistence Report'!CM:CM,'2017 Persistence Report'!$C:$C,$B41,'2017 Persistence Report'!$A:$A,2015)</f>
        <v>1325969</v>
      </c>
      <c r="K41" s="493">
        <f>SUMIFS('2017 Persistence Report'!CN:CN,'2017 Persistence Report'!$C:$C,$B41,'2017 Persistence Report'!$A:$A,2015)</f>
        <v>1325275</v>
      </c>
      <c r="L41" s="493">
        <f>SUMIFS('2017 Persistence Report'!CO:CO,'2017 Persistence Report'!$C:$C,$B41,'2017 Persistence Report'!$A:$A,2015)</f>
        <v>1325275</v>
      </c>
      <c r="M41" s="493">
        <f>SUMIFS('2017 Persistence Report'!CP:CP,'2017 Persistence Report'!$C:$C,$B41,'2017 Persistence Report'!$A:$A,2015)</f>
        <v>1325275</v>
      </c>
      <c r="N41" s="493">
        <f>SUMIFS('2017 Persistence Report'!CQ:CQ,'2017 Persistence Report'!$C:$C,$B41,'2017 Persistence Report'!$A:$A,2015)</f>
        <v>1222094</v>
      </c>
      <c r="O41" s="493">
        <f>SUMIFS('2017 Persistence Report'!CR:CR,'2017 Persistence Report'!$C:$C,$B41,'2017 Persistence Report'!$A:$A,2015)</f>
        <v>1159168</v>
      </c>
      <c r="P41" s="354"/>
      <c r="Q41" s="493">
        <v>91</v>
      </c>
      <c r="R41" s="493">
        <v>90</v>
      </c>
      <c r="S41" s="493">
        <v>90</v>
      </c>
      <c r="T41" s="493">
        <v>90</v>
      </c>
      <c r="U41" s="493">
        <v>90</v>
      </c>
      <c r="V41" s="493">
        <v>90</v>
      </c>
      <c r="W41" s="493">
        <v>90</v>
      </c>
      <c r="X41" s="493">
        <v>90</v>
      </c>
      <c r="Y41" s="493">
        <v>90</v>
      </c>
      <c r="Z41" s="493">
        <v>90</v>
      </c>
      <c r="AA41" s="553">
        <v>1</v>
      </c>
      <c r="AB41" s="553"/>
      <c r="AC41" s="553"/>
      <c r="AD41" s="553"/>
      <c r="AE41" s="553"/>
      <c r="AF41" s="553"/>
      <c r="AG41" s="553"/>
      <c r="AH41" s="553"/>
      <c r="AI41" s="553"/>
      <c r="AJ41" s="553"/>
      <c r="AK41" s="553"/>
      <c r="AL41" s="553"/>
      <c r="AM41" s="553"/>
      <c r="AN41" s="553"/>
      <c r="AO41" s="494">
        <f>SUM(AA41:AN41)</f>
        <v>1</v>
      </c>
    </row>
    <row r="42" spans="1:41" outlineLevel="1">
      <c r="B42" s="492" t="s">
        <v>259</v>
      </c>
      <c r="C42" s="354" t="s">
        <v>260</v>
      </c>
      <c r="D42" s="493">
        <v>13964</v>
      </c>
      <c r="E42" s="493">
        <f>SUMIFS('2017 Persistence Report'!CH:CH,'2017 Persistence Report'!$C:$C,$B41,'2017 Persistence Report'!$A:$A,"2015a")</f>
        <v>13800</v>
      </c>
      <c r="F42" s="493">
        <f>SUMIFS('2017 Persistence Report'!CI:CI,'2017 Persistence Report'!$C:$C,$B41,'2017 Persistence Report'!$A:$A,"2015a")</f>
        <v>13800</v>
      </c>
      <c r="G42" s="493">
        <f>SUMIFS('2017 Persistence Report'!CJ:CJ,'2017 Persistence Report'!$C:$C,$B41,'2017 Persistence Report'!$A:$A,"2015a")</f>
        <v>13800</v>
      </c>
      <c r="H42" s="493">
        <f>SUMIFS('2017 Persistence Report'!CK:CK,'2017 Persistence Report'!$C:$C,$B41,'2017 Persistence Report'!$A:$A,"2015a")</f>
        <v>13800</v>
      </c>
      <c r="I42" s="493">
        <f>SUMIFS('2017 Persistence Report'!CL:CL,'2017 Persistence Report'!$C:$C,$B41,'2017 Persistence Report'!$A:$A,"2015a")</f>
        <v>13800</v>
      </c>
      <c r="J42" s="493">
        <f>SUMIFS('2017 Persistence Report'!CM:CM,'2017 Persistence Report'!$C:$C,$B41,'2017 Persistence Report'!$A:$A,"2015a")</f>
        <v>13800</v>
      </c>
      <c r="K42" s="493">
        <f>SUMIFS('2017 Persistence Report'!CN:CN,'2017 Persistence Report'!$C:$C,$B41,'2017 Persistence Report'!$A:$A,"2015a")</f>
        <v>13765</v>
      </c>
      <c r="L42" s="493">
        <f>SUMIFS('2017 Persistence Report'!CO:CO,'2017 Persistence Report'!$C:$C,$B41,'2017 Persistence Report'!$A:$A,"2015a")</f>
        <v>13765</v>
      </c>
      <c r="M42" s="493">
        <f>SUMIFS('2017 Persistence Report'!CP:CP,'2017 Persistence Report'!$C:$C,$B41,'2017 Persistence Report'!$A:$A,"2015a")</f>
        <v>13765</v>
      </c>
      <c r="N42" s="493">
        <f>SUMIFS('2017 Persistence Report'!CQ:CQ,'2017 Persistence Report'!$C:$C,$B41,'2017 Persistence Report'!$A:$A,"2015a")</f>
        <v>11674</v>
      </c>
      <c r="O42" s="493">
        <f>SUMIFS('2017 Persistence Report'!CR:CR,'2017 Persistence Report'!$C:$C,$B41,'2017 Persistence Report'!$A:$A,"2015a")</f>
        <v>11579</v>
      </c>
      <c r="P42" s="582"/>
      <c r="Q42" s="493">
        <v>1</v>
      </c>
      <c r="R42" s="493">
        <v>1</v>
      </c>
      <c r="S42" s="493">
        <v>1</v>
      </c>
      <c r="T42" s="493">
        <v>1</v>
      </c>
      <c r="U42" s="493">
        <v>1</v>
      </c>
      <c r="V42" s="493">
        <v>1</v>
      </c>
      <c r="W42" s="493">
        <v>1</v>
      </c>
      <c r="X42" s="493">
        <v>1</v>
      </c>
      <c r="Y42" s="493">
        <v>1</v>
      </c>
      <c r="Z42" s="493">
        <v>1</v>
      </c>
      <c r="AA42" s="554">
        <f>AA41</f>
        <v>1</v>
      </c>
      <c r="AB42" s="554">
        <f t="shared" ref="AB42:AN42" si="1">AB41</f>
        <v>0</v>
      </c>
      <c r="AC42" s="554">
        <f t="shared" si="1"/>
        <v>0</v>
      </c>
      <c r="AD42" s="554">
        <f t="shared" si="1"/>
        <v>0</v>
      </c>
      <c r="AE42" s="554">
        <f t="shared" si="1"/>
        <v>0</v>
      </c>
      <c r="AF42" s="554">
        <f t="shared" si="1"/>
        <v>0</v>
      </c>
      <c r="AG42" s="554">
        <f t="shared" si="1"/>
        <v>0</v>
      </c>
      <c r="AH42" s="554">
        <f t="shared" si="1"/>
        <v>0</v>
      </c>
      <c r="AI42" s="554">
        <f t="shared" si="1"/>
        <v>0</v>
      </c>
      <c r="AJ42" s="554">
        <f t="shared" si="1"/>
        <v>0</v>
      </c>
      <c r="AK42" s="554">
        <f t="shared" si="1"/>
        <v>0</v>
      </c>
      <c r="AL42" s="554">
        <f t="shared" si="1"/>
        <v>0</v>
      </c>
      <c r="AM42" s="554">
        <f t="shared" si="1"/>
        <v>0</v>
      </c>
      <c r="AN42" s="554">
        <f t="shared" si="1"/>
        <v>0</v>
      </c>
      <c r="AO42" s="495"/>
    </row>
    <row r="43" spans="1:41" ht="15.75" outlineLevel="1">
      <c r="B43" s="496"/>
      <c r="C43" s="497"/>
      <c r="D43" s="502"/>
      <c r="E43" s="502"/>
      <c r="F43" s="502"/>
      <c r="G43" s="502"/>
      <c r="H43" s="502"/>
      <c r="I43" s="502"/>
      <c r="J43" s="502"/>
      <c r="K43" s="502"/>
      <c r="L43" s="502"/>
      <c r="M43" s="502"/>
      <c r="N43" s="502"/>
      <c r="O43" s="502"/>
      <c r="P43" s="498"/>
      <c r="Q43" s="502"/>
      <c r="R43" s="502"/>
      <c r="S43" s="502"/>
      <c r="T43" s="502"/>
      <c r="U43" s="502"/>
      <c r="V43" s="502"/>
      <c r="W43" s="502"/>
      <c r="X43" s="502"/>
      <c r="Y43" s="502"/>
      <c r="Z43" s="502"/>
      <c r="AA43" s="555"/>
      <c r="AB43" s="556"/>
      <c r="AC43" s="556"/>
      <c r="AD43" s="556"/>
      <c r="AE43" s="556"/>
      <c r="AF43" s="556"/>
      <c r="AG43" s="556"/>
      <c r="AH43" s="556"/>
      <c r="AI43" s="556"/>
      <c r="AJ43" s="556"/>
      <c r="AK43" s="556"/>
      <c r="AL43" s="556"/>
      <c r="AM43" s="556"/>
      <c r="AN43" s="556"/>
      <c r="AO43" s="500"/>
    </row>
    <row r="44" spans="1:41" outlineLevel="1">
      <c r="A44" s="591">
        <v>3</v>
      </c>
      <c r="B44" s="509" t="s">
        <v>82</v>
      </c>
      <c r="C44" s="354" t="s">
        <v>258</v>
      </c>
      <c r="D44" s="493">
        <v>30128</v>
      </c>
      <c r="E44" s="493">
        <f>SUMIFS('2017 Persistence Report'!CH:CH,'2017 Persistence Report'!$C:$C,$B44,'2017 Persistence Report'!$A:$A,2015)</f>
        <v>30128</v>
      </c>
      <c r="F44" s="493">
        <f>SUMIFS('2017 Persistence Report'!CI:CI,'2017 Persistence Report'!$C:$C,$B44,'2017 Persistence Report'!$A:$A,2015)</f>
        <v>30128</v>
      </c>
      <c r="G44" s="493">
        <f>SUMIFS('2017 Persistence Report'!CJ:CJ,'2017 Persistence Report'!$C:$C,$B44,'2017 Persistence Report'!$A:$A,2015)</f>
        <v>30128</v>
      </c>
      <c r="H44" s="493">
        <f>SUMIFS('2017 Persistence Report'!CK:CK,'2017 Persistence Report'!$C:$C,$B44,'2017 Persistence Report'!$A:$A,2015)</f>
        <v>15872</v>
      </c>
      <c r="I44" s="493">
        <f>SUMIFS('2017 Persistence Report'!CL:CL,'2017 Persistence Report'!$C:$C,$B44,'2017 Persistence Report'!$A:$A,2015)</f>
        <v>0</v>
      </c>
      <c r="J44" s="493">
        <f>SUMIFS('2017 Persistence Report'!CM:CM,'2017 Persistence Report'!$C:$C,$B44,'2017 Persistence Report'!$A:$A,2015)</f>
        <v>0</v>
      </c>
      <c r="K44" s="493">
        <f>SUMIFS('2017 Persistence Report'!CN:CN,'2017 Persistence Report'!$C:$C,$B44,'2017 Persistence Report'!$A:$A,2015)</f>
        <v>0</v>
      </c>
      <c r="L44" s="493">
        <f>SUMIFS('2017 Persistence Report'!CO:CO,'2017 Persistence Report'!$C:$C,$B44,'2017 Persistence Report'!$A:$A,2015)</f>
        <v>0</v>
      </c>
      <c r="M44" s="493">
        <f>SUMIFS('2017 Persistence Report'!CP:CP,'2017 Persistence Report'!$C:$C,$B44,'2017 Persistence Report'!$A:$A,2015)</f>
        <v>0</v>
      </c>
      <c r="N44" s="493">
        <f>SUMIFS('2017 Persistence Report'!CQ:CQ,'2017 Persistence Report'!$C:$C,$B44,'2017 Persistence Report'!$A:$A,2015)</f>
        <v>0</v>
      </c>
      <c r="O44" s="493">
        <f>SUMIFS('2017 Persistence Report'!CR:CR,'2017 Persistence Report'!$C:$C,$B44,'2017 Persistence Report'!$A:$A,2015)</f>
        <v>0</v>
      </c>
      <c r="P44" s="354"/>
      <c r="Q44" s="493">
        <v>4</v>
      </c>
      <c r="R44" s="493">
        <v>4</v>
      </c>
      <c r="S44" s="493">
        <v>4</v>
      </c>
      <c r="T44" s="493">
        <v>4</v>
      </c>
      <c r="U44" s="493">
        <v>2</v>
      </c>
      <c r="V44" s="493">
        <v>0</v>
      </c>
      <c r="W44" s="493">
        <v>0</v>
      </c>
      <c r="X44" s="493">
        <v>0</v>
      </c>
      <c r="Y44" s="493">
        <v>0</v>
      </c>
      <c r="Z44" s="493">
        <v>0</v>
      </c>
      <c r="AA44" s="553">
        <v>1</v>
      </c>
      <c r="AB44" s="553"/>
      <c r="AC44" s="553"/>
      <c r="AD44" s="553"/>
      <c r="AE44" s="553"/>
      <c r="AF44" s="553"/>
      <c r="AG44" s="553"/>
      <c r="AH44" s="553"/>
      <c r="AI44" s="553"/>
      <c r="AJ44" s="553"/>
      <c r="AK44" s="553"/>
      <c r="AL44" s="553"/>
      <c r="AM44" s="553"/>
      <c r="AN44" s="553"/>
      <c r="AO44" s="494">
        <f>SUM(AA44:AN44)</f>
        <v>1</v>
      </c>
    </row>
    <row r="45" spans="1:41" outlineLevel="1">
      <c r="B45" s="492" t="s">
        <v>259</v>
      </c>
      <c r="C45" s="354" t="s">
        <v>260</v>
      </c>
      <c r="D45" s="493"/>
      <c r="E45" s="493"/>
      <c r="F45" s="493"/>
      <c r="G45" s="493"/>
      <c r="H45" s="493"/>
      <c r="I45" s="493"/>
      <c r="J45" s="493"/>
      <c r="K45" s="493"/>
      <c r="L45" s="493"/>
      <c r="M45" s="493"/>
      <c r="N45" s="611"/>
      <c r="O45" s="611"/>
      <c r="P45" s="582"/>
      <c r="Q45" s="493"/>
      <c r="R45" s="493"/>
      <c r="S45" s="493"/>
      <c r="T45" s="493"/>
      <c r="U45" s="493"/>
      <c r="V45" s="493"/>
      <c r="W45" s="493"/>
      <c r="X45" s="493"/>
      <c r="Y45" s="493"/>
      <c r="Z45" s="493"/>
      <c r="AA45" s="554">
        <f>AA44</f>
        <v>1</v>
      </c>
      <c r="AB45" s="554">
        <f t="shared" ref="AB45:AN45" si="2">AB44</f>
        <v>0</v>
      </c>
      <c r="AC45" s="554">
        <f t="shared" si="2"/>
        <v>0</v>
      </c>
      <c r="AD45" s="554">
        <f t="shared" si="2"/>
        <v>0</v>
      </c>
      <c r="AE45" s="554">
        <f t="shared" si="2"/>
        <v>0</v>
      </c>
      <c r="AF45" s="554">
        <f t="shared" si="2"/>
        <v>0</v>
      </c>
      <c r="AG45" s="554">
        <f t="shared" si="2"/>
        <v>0</v>
      </c>
      <c r="AH45" s="554">
        <f t="shared" si="2"/>
        <v>0</v>
      </c>
      <c r="AI45" s="554">
        <f t="shared" si="2"/>
        <v>0</v>
      </c>
      <c r="AJ45" s="554">
        <f t="shared" si="2"/>
        <v>0</v>
      </c>
      <c r="AK45" s="554">
        <f t="shared" si="2"/>
        <v>0</v>
      </c>
      <c r="AL45" s="554">
        <f t="shared" si="2"/>
        <v>0</v>
      </c>
      <c r="AM45" s="554">
        <f t="shared" si="2"/>
        <v>0</v>
      </c>
      <c r="AN45" s="554">
        <f t="shared" si="2"/>
        <v>0</v>
      </c>
      <c r="AO45" s="495"/>
    </row>
    <row r="46" spans="1:41" outlineLevel="1">
      <c r="B46" s="492"/>
      <c r="C46" s="503"/>
      <c r="D46" s="354"/>
      <c r="E46" s="354"/>
      <c r="F46" s="354"/>
      <c r="G46" s="354"/>
      <c r="H46" s="354"/>
      <c r="I46" s="354"/>
      <c r="J46" s="354"/>
      <c r="K46" s="354"/>
      <c r="L46" s="354"/>
      <c r="M46" s="354"/>
      <c r="N46" s="354"/>
      <c r="O46" s="354"/>
      <c r="P46" s="354"/>
      <c r="Q46" s="354"/>
      <c r="R46" s="354"/>
      <c r="S46" s="354"/>
      <c r="T46" s="354"/>
      <c r="U46" s="354"/>
      <c r="V46" s="354"/>
      <c r="W46" s="354"/>
      <c r="X46" s="354"/>
      <c r="Y46" s="354"/>
      <c r="Z46" s="354"/>
      <c r="AA46" s="555"/>
      <c r="AB46" s="555"/>
      <c r="AC46" s="555"/>
      <c r="AD46" s="555"/>
      <c r="AE46" s="555"/>
      <c r="AF46" s="555"/>
      <c r="AG46" s="555"/>
      <c r="AH46" s="555"/>
      <c r="AI46" s="555"/>
      <c r="AJ46" s="555"/>
      <c r="AK46" s="555"/>
      <c r="AL46" s="555"/>
      <c r="AM46" s="555"/>
      <c r="AN46" s="555"/>
      <c r="AO46" s="504"/>
    </row>
    <row r="47" spans="1:41" outlineLevel="1">
      <c r="A47" s="591">
        <v>4</v>
      </c>
      <c r="B47" s="509" t="s">
        <v>85</v>
      </c>
      <c r="C47" s="354" t="s">
        <v>258</v>
      </c>
      <c r="D47" s="493">
        <v>1300734</v>
      </c>
      <c r="E47" s="493">
        <f>SUMIFS('2017 Persistence Report'!CH:CH,'2017 Persistence Report'!$C:$C,$B47,'2017 Persistence Report'!$A:$A,2015)</f>
        <v>1300734</v>
      </c>
      <c r="F47" s="493">
        <f>SUMIFS('2017 Persistence Report'!CI:CI,'2017 Persistence Report'!$C:$C,$B47,'2017 Persistence Report'!$A:$A,2015)</f>
        <v>1300734</v>
      </c>
      <c r="G47" s="493">
        <f>SUMIFS('2017 Persistence Report'!CJ:CJ,'2017 Persistence Report'!$C:$C,$B47,'2017 Persistence Report'!$A:$A,2015)</f>
        <v>1300734</v>
      </c>
      <c r="H47" s="493">
        <f>SUMIFS('2017 Persistence Report'!CK:CK,'2017 Persistence Report'!$C:$C,$B47,'2017 Persistence Report'!$A:$A,2015)</f>
        <v>1300734</v>
      </c>
      <c r="I47" s="493">
        <f>SUMIFS('2017 Persistence Report'!CL:CL,'2017 Persistence Report'!$C:$C,$B47,'2017 Persistence Report'!$A:$A,2015)</f>
        <v>1300734</v>
      </c>
      <c r="J47" s="493">
        <f>SUMIFS('2017 Persistence Report'!CM:CM,'2017 Persistence Report'!$C:$C,$B47,'2017 Persistence Report'!$A:$A,2015)</f>
        <v>1300734</v>
      </c>
      <c r="K47" s="493">
        <f>SUMIFS('2017 Persistence Report'!CN:CN,'2017 Persistence Report'!$C:$C,$B47,'2017 Persistence Report'!$A:$A,2015)</f>
        <v>1300734</v>
      </c>
      <c r="L47" s="493">
        <f>SUMIFS('2017 Persistence Report'!CO:CO,'2017 Persistence Report'!$C:$C,$B47,'2017 Persistence Report'!$A:$A,2015)</f>
        <v>1300734</v>
      </c>
      <c r="M47" s="493">
        <f>SUMIFS('2017 Persistence Report'!CP:CP,'2017 Persistence Report'!$C:$C,$B47,'2017 Persistence Report'!$A:$A,2015)</f>
        <v>1300734</v>
      </c>
      <c r="N47" s="493">
        <f>SUMIFS('2017 Persistence Report'!CQ:CQ,'2017 Persistence Report'!$C:$C,$B47,'2017 Persistence Report'!$A:$A,2015)</f>
        <v>1300734</v>
      </c>
      <c r="O47" s="493">
        <f>SUMIFS('2017 Persistence Report'!CR:CR,'2017 Persistence Report'!$C:$C,$B47,'2017 Persistence Report'!$A:$A,2015)</f>
        <v>1300734</v>
      </c>
      <c r="P47" s="354"/>
      <c r="Q47" s="493">
        <v>687</v>
      </c>
      <c r="R47" s="493">
        <v>687</v>
      </c>
      <c r="S47" s="493">
        <v>687</v>
      </c>
      <c r="T47" s="493">
        <v>687</v>
      </c>
      <c r="U47" s="493">
        <v>687</v>
      </c>
      <c r="V47" s="493">
        <v>687</v>
      </c>
      <c r="W47" s="493">
        <v>687</v>
      </c>
      <c r="X47" s="493">
        <v>687</v>
      </c>
      <c r="Y47" s="493">
        <v>687</v>
      </c>
      <c r="Z47" s="493">
        <v>687</v>
      </c>
      <c r="AA47" s="553">
        <v>1</v>
      </c>
      <c r="AB47" s="553"/>
      <c r="AC47" s="553"/>
      <c r="AD47" s="553"/>
      <c r="AE47" s="553"/>
      <c r="AF47" s="553"/>
      <c r="AG47" s="553"/>
      <c r="AH47" s="553"/>
      <c r="AI47" s="553"/>
      <c r="AJ47" s="553"/>
      <c r="AK47" s="553"/>
      <c r="AL47" s="553"/>
      <c r="AM47" s="553"/>
      <c r="AN47" s="553"/>
      <c r="AO47" s="494">
        <f>SUM(AA47:AN47)</f>
        <v>1</v>
      </c>
    </row>
    <row r="48" spans="1:41" outlineLevel="1">
      <c r="B48" s="492" t="s">
        <v>259</v>
      </c>
      <c r="C48" s="354" t="s">
        <v>260</v>
      </c>
      <c r="D48" s="493">
        <v>44216</v>
      </c>
      <c r="E48" s="493">
        <f>SUMIFS('2017 Persistence Report'!CH:CH,'2017 Persistence Report'!$C:$C,$B47,'2017 Persistence Report'!$A:$A,"2015a")</f>
        <v>44216</v>
      </c>
      <c r="F48" s="493">
        <f>SUMIFS('2017 Persistence Report'!CI:CI,'2017 Persistence Report'!$C:$C,$B47,'2017 Persistence Report'!$A:$A,"2015a")</f>
        <v>44216</v>
      </c>
      <c r="G48" s="493">
        <f>SUMIFS('2017 Persistence Report'!CJ:CJ,'2017 Persistence Report'!$C:$C,$B47,'2017 Persistence Report'!$A:$A,"2015a")</f>
        <v>44216</v>
      </c>
      <c r="H48" s="493">
        <f>SUMIFS('2017 Persistence Report'!CK:CK,'2017 Persistence Report'!$C:$C,$B47,'2017 Persistence Report'!$A:$A,"2015a")</f>
        <v>44216</v>
      </c>
      <c r="I48" s="493">
        <f>SUMIFS('2017 Persistence Report'!CL:CL,'2017 Persistence Report'!$C:$C,$B47,'2017 Persistence Report'!$A:$A,"2015a")</f>
        <v>44216</v>
      </c>
      <c r="J48" s="493">
        <f>SUMIFS('2017 Persistence Report'!CM:CM,'2017 Persistence Report'!$C:$C,$B47,'2017 Persistence Report'!$A:$A,"2015a")</f>
        <v>44216</v>
      </c>
      <c r="K48" s="493">
        <f>SUMIFS('2017 Persistence Report'!CN:CN,'2017 Persistence Report'!$C:$C,$B47,'2017 Persistence Report'!$A:$A,"2015a")</f>
        <v>44216</v>
      </c>
      <c r="L48" s="493">
        <f>SUMIFS('2017 Persistence Report'!CO:CO,'2017 Persistence Report'!$C:$C,$B47,'2017 Persistence Report'!$A:$A,"2015a")</f>
        <v>44216</v>
      </c>
      <c r="M48" s="493">
        <f>SUMIFS('2017 Persistence Report'!CP:CP,'2017 Persistence Report'!$C:$C,$B47,'2017 Persistence Report'!$A:$A,"2015a")</f>
        <v>44216</v>
      </c>
      <c r="N48" s="493">
        <f>SUMIFS('2017 Persistence Report'!CQ:CQ,'2017 Persistence Report'!$C:$C,$B47,'2017 Persistence Report'!$A:$A,"2015a")</f>
        <v>44216</v>
      </c>
      <c r="O48" s="493">
        <f>SUMIFS('2017 Persistence Report'!CR:CR,'2017 Persistence Report'!$C:$C,$B47,'2017 Persistence Report'!$A:$A,"2015a")</f>
        <v>44216</v>
      </c>
      <c r="P48" s="582"/>
      <c r="Q48" s="493">
        <v>23</v>
      </c>
      <c r="R48" s="493">
        <v>23</v>
      </c>
      <c r="S48" s="493">
        <v>23</v>
      </c>
      <c r="T48" s="493">
        <v>23</v>
      </c>
      <c r="U48" s="493">
        <v>23</v>
      </c>
      <c r="V48" s="493">
        <v>23</v>
      </c>
      <c r="W48" s="493">
        <v>23</v>
      </c>
      <c r="X48" s="493">
        <v>23</v>
      </c>
      <c r="Y48" s="493">
        <v>23</v>
      </c>
      <c r="Z48" s="493">
        <v>23</v>
      </c>
      <c r="AA48" s="554">
        <f>AA47</f>
        <v>1</v>
      </c>
      <c r="AB48" s="554">
        <f t="shared" ref="AB48:AN48" si="3">AB47</f>
        <v>0</v>
      </c>
      <c r="AC48" s="554">
        <f t="shared" si="3"/>
        <v>0</v>
      </c>
      <c r="AD48" s="554">
        <f t="shared" si="3"/>
        <v>0</v>
      </c>
      <c r="AE48" s="554">
        <f t="shared" si="3"/>
        <v>0</v>
      </c>
      <c r="AF48" s="554">
        <f t="shared" si="3"/>
        <v>0</v>
      </c>
      <c r="AG48" s="554">
        <f t="shared" si="3"/>
        <v>0</v>
      </c>
      <c r="AH48" s="554">
        <f t="shared" si="3"/>
        <v>0</v>
      </c>
      <c r="AI48" s="554">
        <f t="shared" si="3"/>
        <v>0</v>
      </c>
      <c r="AJ48" s="554">
        <f t="shared" si="3"/>
        <v>0</v>
      </c>
      <c r="AK48" s="554">
        <f t="shared" si="3"/>
        <v>0</v>
      </c>
      <c r="AL48" s="554">
        <f t="shared" si="3"/>
        <v>0</v>
      </c>
      <c r="AM48" s="554">
        <f t="shared" si="3"/>
        <v>0</v>
      </c>
      <c r="AN48" s="554">
        <f t="shared" si="3"/>
        <v>0</v>
      </c>
      <c r="AO48" s="495"/>
    </row>
    <row r="49" spans="1:41" outlineLevel="1">
      <c r="B49" s="492"/>
      <c r="C49" s="503"/>
      <c r="D49" s="502"/>
      <c r="E49" s="502"/>
      <c r="F49" s="502"/>
      <c r="G49" s="502"/>
      <c r="H49" s="502"/>
      <c r="I49" s="502"/>
      <c r="J49" s="502"/>
      <c r="K49" s="502"/>
      <c r="L49" s="502"/>
      <c r="M49" s="502"/>
      <c r="N49" s="502"/>
      <c r="O49" s="502"/>
      <c r="P49" s="354"/>
      <c r="Q49" s="502"/>
      <c r="R49" s="502"/>
      <c r="S49" s="502"/>
      <c r="T49" s="502"/>
      <c r="U49" s="502"/>
      <c r="V49" s="502"/>
      <c r="W49" s="502"/>
      <c r="X49" s="502"/>
      <c r="Y49" s="502"/>
      <c r="Z49" s="502"/>
      <c r="AA49" s="555"/>
      <c r="AB49" s="555"/>
      <c r="AC49" s="555"/>
      <c r="AD49" s="555"/>
      <c r="AE49" s="555"/>
      <c r="AF49" s="555"/>
      <c r="AG49" s="555"/>
      <c r="AH49" s="555"/>
      <c r="AI49" s="555"/>
      <c r="AJ49" s="555"/>
      <c r="AK49" s="555"/>
      <c r="AL49" s="555"/>
      <c r="AM49" s="555"/>
      <c r="AN49" s="555"/>
      <c r="AO49" s="504"/>
    </row>
    <row r="50" spans="1:41" ht="18" customHeight="1" outlineLevel="1">
      <c r="A50" s="591">
        <v>5</v>
      </c>
      <c r="B50" s="509" t="s">
        <v>86</v>
      </c>
      <c r="C50" s="354" t="s">
        <v>258</v>
      </c>
      <c r="D50" s="493"/>
      <c r="E50" s="493"/>
      <c r="F50" s="493"/>
      <c r="G50" s="493"/>
      <c r="H50" s="493"/>
      <c r="I50" s="493"/>
      <c r="J50" s="493"/>
      <c r="K50" s="493"/>
      <c r="L50" s="493"/>
      <c r="M50" s="493"/>
      <c r="N50" s="611"/>
      <c r="O50" s="611"/>
      <c r="P50" s="354"/>
      <c r="Q50" s="493"/>
      <c r="R50" s="493"/>
      <c r="S50" s="493"/>
      <c r="T50" s="493"/>
      <c r="U50" s="493"/>
      <c r="V50" s="493"/>
      <c r="W50" s="493"/>
      <c r="X50" s="493"/>
      <c r="Y50" s="493"/>
      <c r="Z50" s="493"/>
      <c r="AA50" s="553"/>
      <c r="AB50" s="553"/>
      <c r="AC50" s="553"/>
      <c r="AD50" s="553"/>
      <c r="AE50" s="553"/>
      <c r="AF50" s="553"/>
      <c r="AG50" s="553"/>
      <c r="AH50" s="553"/>
      <c r="AI50" s="553"/>
      <c r="AJ50" s="553"/>
      <c r="AK50" s="553"/>
      <c r="AL50" s="553"/>
      <c r="AM50" s="553"/>
      <c r="AN50" s="553"/>
      <c r="AO50" s="494">
        <f>SUM(AA50:AN50)</f>
        <v>0</v>
      </c>
    </row>
    <row r="51" spans="1:41" outlineLevel="1">
      <c r="B51" s="492" t="s">
        <v>259</v>
      </c>
      <c r="C51" s="354" t="s">
        <v>260</v>
      </c>
      <c r="D51" s="493"/>
      <c r="E51" s="493"/>
      <c r="F51" s="493"/>
      <c r="G51" s="493"/>
      <c r="H51" s="493"/>
      <c r="I51" s="493"/>
      <c r="J51" s="493"/>
      <c r="K51" s="493"/>
      <c r="L51" s="493"/>
      <c r="M51" s="493"/>
      <c r="N51" s="611"/>
      <c r="O51" s="611"/>
      <c r="P51" s="582"/>
      <c r="Q51" s="493"/>
      <c r="R51" s="493"/>
      <c r="S51" s="493"/>
      <c r="T51" s="493"/>
      <c r="U51" s="493"/>
      <c r="V51" s="493"/>
      <c r="W51" s="493"/>
      <c r="X51" s="493"/>
      <c r="Y51" s="493"/>
      <c r="Z51" s="493"/>
      <c r="AA51" s="554">
        <f>AA50</f>
        <v>0</v>
      </c>
      <c r="AB51" s="554">
        <f t="shared" ref="AB51:AN51" si="4">AB50</f>
        <v>0</v>
      </c>
      <c r="AC51" s="554">
        <f t="shared" si="4"/>
        <v>0</v>
      </c>
      <c r="AD51" s="554">
        <f t="shared" si="4"/>
        <v>0</v>
      </c>
      <c r="AE51" s="554">
        <f t="shared" si="4"/>
        <v>0</v>
      </c>
      <c r="AF51" s="554">
        <f t="shared" si="4"/>
        <v>0</v>
      </c>
      <c r="AG51" s="554">
        <f t="shared" si="4"/>
        <v>0</v>
      </c>
      <c r="AH51" s="554">
        <f t="shared" si="4"/>
        <v>0</v>
      </c>
      <c r="AI51" s="554">
        <f t="shared" si="4"/>
        <v>0</v>
      </c>
      <c r="AJ51" s="554">
        <f t="shared" si="4"/>
        <v>0</v>
      </c>
      <c r="AK51" s="554">
        <f t="shared" si="4"/>
        <v>0</v>
      </c>
      <c r="AL51" s="554">
        <f t="shared" si="4"/>
        <v>0</v>
      </c>
      <c r="AM51" s="554">
        <f t="shared" si="4"/>
        <v>0</v>
      </c>
      <c r="AN51" s="554">
        <f t="shared" si="4"/>
        <v>0</v>
      </c>
      <c r="AO51" s="495"/>
    </row>
    <row r="52" spans="1:41" outlineLevel="1">
      <c r="B52" s="492"/>
      <c r="C52" s="354"/>
      <c r="D52" s="354"/>
      <c r="E52" s="354"/>
      <c r="F52" s="354"/>
      <c r="G52" s="354"/>
      <c r="H52" s="354"/>
      <c r="I52" s="354"/>
      <c r="J52" s="354"/>
      <c r="K52" s="354"/>
      <c r="L52" s="354"/>
      <c r="M52" s="354"/>
      <c r="N52" s="354"/>
      <c r="O52" s="354"/>
      <c r="P52" s="354"/>
      <c r="Q52" s="354"/>
      <c r="R52" s="354"/>
      <c r="S52" s="354"/>
      <c r="T52" s="354"/>
      <c r="U52" s="354"/>
      <c r="V52" s="354"/>
      <c r="W52" s="354"/>
      <c r="X52" s="354"/>
      <c r="Y52" s="354"/>
      <c r="Z52" s="354"/>
      <c r="AA52" s="563"/>
      <c r="AB52" s="564"/>
      <c r="AC52" s="564"/>
      <c r="AD52" s="564"/>
      <c r="AE52" s="564"/>
      <c r="AF52" s="564"/>
      <c r="AG52" s="564"/>
      <c r="AH52" s="564"/>
      <c r="AI52" s="564"/>
      <c r="AJ52" s="564"/>
      <c r="AK52" s="564"/>
      <c r="AL52" s="564"/>
      <c r="AM52" s="564"/>
      <c r="AN52" s="564"/>
      <c r="AO52" s="495"/>
    </row>
    <row r="53" spans="1:41" ht="16.5" customHeight="1" outlineLevel="1">
      <c r="B53" s="512" t="s">
        <v>261</v>
      </c>
      <c r="C53" s="489"/>
      <c r="D53" s="489"/>
      <c r="E53" s="489"/>
      <c r="F53" s="489"/>
      <c r="G53" s="489"/>
      <c r="H53" s="489"/>
      <c r="I53" s="489"/>
      <c r="J53" s="489"/>
      <c r="K53" s="489"/>
      <c r="L53" s="489"/>
      <c r="M53" s="489"/>
      <c r="N53" s="489"/>
      <c r="O53" s="489"/>
      <c r="P53" s="490"/>
      <c r="Q53" s="489"/>
      <c r="R53" s="489"/>
      <c r="S53" s="489"/>
      <c r="T53" s="489"/>
      <c r="U53" s="489"/>
      <c r="V53" s="489"/>
      <c r="W53" s="489"/>
      <c r="X53" s="489"/>
      <c r="Y53" s="489"/>
      <c r="Z53" s="489"/>
      <c r="AA53" s="557"/>
      <c r="AB53" s="557"/>
      <c r="AC53" s="557"/>
      <c r="AD53" s="557"/>
      <c r="AE53" s="557"/>
      <c r="AF53" s="557"/>
      <c r="AG53" s="557"/>
      <c r="AH53" s="557"/>
      <c r="AI53" s="557"/>
      <c r="AJ53" s="557"/>
      <c r="AK53" s="557"/>
      <c r="AL53" s="557"/>
      <c r="AM53" s="557"/>
      <c r="AN53" s="557"/>
      <c r="AO53" s="491"/>
    </row>
    <row r="54" spans="1:41" outlineLevel="1">
      <c r="A54" s="591">
        <v>6</v>
      </c>
      <c r="B54" s="509" t="s">
        <v>87</v>
      </c>
      <c r="C54" s="354" t="s">
        <v>258</v>
      </c>
      <c r="D54" s="493"/>
      <c r="E54" s="493"/>
      <c r="F54" s="493"/>
      <c r="G54" s="493"/>
      <c r="H54" s="493"/>
      <c r="I54" s="493"/>
      <c r="J54" s="493"/>
      <c r="K54" s="493"/>
      <c r="L54" s="493"/>
      <c r="M54" s="493"/>
      <c r="N54" s="493"/>
      <c r="O54" s="493"/>
      <c r="P54" s="493">
        <v>12</v>
      </c>
      <c r="Q54" s="493"/>
      <c r="R54" s="493"/>
      <c r="S54" s="493"/>
      <c r="T54" s="493"/>
      <c r="U54" s="493"/>
      <c r="V54" s="493"/>
      <c r="W54" s="493"/>
      <c r="X54" s="493"/>
      <c r="Y54" s="493"/>
      <c r="Z54" s="493"/>
      <c r="AA54" s="558"/>
      <c r="AB54" s="553"/>
      <c r="AC54" s="553">
        <v>1</v>
      </c>
      <c r="AD54" s="553"/>
      <c r="AE54" s="553"/>
      <c r="AF54" s="553"/>
      <c r="AG54" s="553"/>
      <c r="AH54" s="558"/>
      <c r="AI54" s="558"/>
      <c r="AJ54" s="558"/>
      <c r="AK54" s="558"/>
      <c r="AL54" s="558"/>
      <c r="AM54" s="558"/>
      <c r="AN54" s="558"/>
      <c r="AO54" s="494">
        <f>SUM(AA54:AN54)</f>
        <v>1</v>
      </c>
    </row>
    <row r="55" spans="1:41" outlineLevel="1">
      <c r="B55" s="492" t="s">
        <v>259</v>
      </c>
      <c r="C55" s="354" t="s">
        <v>260</v>
      </c>
      <c r="D55" s="493">
        <v>311335</v>
      </c>
      <c r="E55" s="493">
        <f>SUMIFS('2017 Persistence Report'!CH:CH,'2017 Persistence Report'!$C:$C,$B54,'2017 Persistence Report'!$A:$A,"2015a")</f>
        <v>311335</v>
      </c>
      <c r="F55" s="493">
        <f>SUMIFS('2017 Persistence Report'!CI:CI,'2017 Persistence Report'!$C:$C,$B54,'2017 Persistence Report'!$A:$A,"2015a")</f>
        <v>311335</v>
      </c>
      <c r="G55" s="493">
        <f>SUMIFS('2017 Persistence Report'!CJ:CJ,'2017 Persistence Report'!$C:$C,$B54,'2017 Persistence Report'!$A:$A,"2015a")</f>
        <v>311335</v>
      </c>
      <c r="H55" s="493">
        <f>SUMIFS('2017 Persistence Report'!CK:CK,'2017 Persistence Report'!$C:$C,$B54,'2017 Persistence Report'!$A:$A,"2015a")</f>
        <v>311335</v>
      </c>
      <c r="I55" s="493">
        <f>SUMIFS('2017 Persistence Report'!CL:CL,'2017 Persistence Report'!$C:$C,$B54,'2017 Persistence Report'!$A:$A,"2015a")</f>
        <v>311335</v>
      </c>
      <c r="J55" s="493">
        <f>SUMIFS('2017 Persistence Report'!CM:CM,'2017 Persistence Report'!$C:$C,$B54,'2017 Persistence Report'!$A:$A,"2015a")</f>
        <v>311335</v>
      </c>
      <c r="K55" s="493">
        <f>SUMIFS('2017 Persistence Report'!CN:CN,'2017 Persistence Report'!$C:$C,$B54,'2017 Persistence Report'!$A:$A,"2015a")</f>
        <v>311335</v>
      </c>
      <c r="L55" s="493">
        <f>SUMIFS('2017 Persistence Report'!CO:CO,'2017 Persistence Report'!$C:$C,$B54,'2017 Persistence Report'!$A:$A,"2015a")</f>
        <v>311335</v>
      </c>
      <c r="M55" s="493">
        <f>SUMIFS('2017 Persistence Report'!CP:CP,'2017 Persistence Report'!$C:$C,$B54,'2017 Persistence Report'!$A:$A,"2015a")</f>
        <v>311335</v>
      </c>
      <c r="N55" s="493">
        <f>SUMIFS('2017 Persistence Report'!CQ:CQ,'2017 Persistence Report'!$C:$C,$B54,'2017 Persistence Report'!$A:$A,"2015a")</f>
        <v>311335</v>
      </c>
      <c r="O55" s="493">
        <f>SUMIFS('2017 Persistence Report'!CR:CR,'2017 Persistence Report'!$C:$C,$B54,'2017 Persistence Report'!$A:$A,"2015a")</f>
        <v>311335</v>
      </c>
      <c r="P55" s="493">
        <f>P54</f>
        <v>12</v>
      </c>
      <c r="Q55" s="493">
        <v>66</v>
      </c>
      <c r="R55" s="493">
        <v>66</v>
      </c>
      <c r="S55" s="493">
        <v>66</v>
      </c>
      <c r="T55" s="493">
        <v>66</v>
      </c>
      <c r="U55" s="493">
        <v>74</v>
      </c>
      <c r="V55" s="493">
        <v>74</v>
      </c>
      <c r="W55" s="493">
        <v>74</v>
      </c>
      <c r="X55" s="493">
        <v>74</v>
      </c>
      <c r="Y55" s="493">
        <v>74</v>
      </c>
      <c r="Z55" s="493">
        <v>74</v>
      </c>
      <c r="AA55" s="554">
        <f>AA54</f>
        <v>0</v>
      </c>
      <c r="AB55" s="554">
        <f t="shared" ref="AB55:AN55" si="5">AB54</f>
        <v>0</v>
      </c>
      <c r="AC55" s="554">
        <f t="shared" si="5"/>
        <v>1</v>
      </c>
      <c r="AD55" s="554">
        <f t="shared" si="5"/>
        <v>0</v>
      </c>
      <c r="AE55" s="554">
        <f t="shared" si="5"/>
        <v>0</v>
      </c>
      <c r="AF55" s="554">
        <f t="shared" si="5"/>
        <v>0</v>
      </c>
      <c r="AG55" s="554">
        <f t="shared" si="5"/>
        <v>0</v>
      </c>
      <c r="AH55" s="554">
        <f t="shared" si="5"/>
        <v>0</v>
      </c>
      <c r="AI55" s="554">
        <f t="shared" si="5"/>
        <v>0</v>
      </c>
      <c r="AJ55" s="554">
        <f t="shared" si="5"/>
        <v>0</v>
      </c>
      <c r="AK55" s="554">
        <f t="shared" si="5"/>
        <v>0</v>
      </c>
      <c r="AL55" s="554">
        <f t="shared" si="5"/>
        <v>0</v>
      </c>
      <c r="AM55" s="554">
        <f t="shared" si="5"/>
        <v>0</v>
      </c>
      <c r="AN55" s="554">
        <f t="shared" si="5"/>
        <v>0</v>
      </c>
      <c r="AO55" s="506"/>
    </row>
    <row r="56" spans="1:41" outlineLevel="1">
      <c r="B56" s="505"/>
      <c r="C56" s="507"/>
      <c r="D56" s="354"/>
      <c r="E56" s="354"/>
      <c r="F56" s="354"/>
      <c r="G56" s="354"/>
      <c r="H56" s="354"/>
      <c r="I56" s="354"/>
      <c r="J56" s="354"/>
      <c r="K56" s="354"/>
      <c r="L56" s="354"/>
      <c r="M56" s="354"/>
      <c r="N56" s="354"/>
      <c r="O56" s="354"/>
      <c r="P56" s="354"/>
      <c r="Q56" s="354"/>
      <c r="R56" s="354"/>
      <c r="S56" s="354"/>
      <c r="T56" s="354"/>
      <c r="U56" s="354"/>
      <c r="V56" s="354"/>
      <c r="W56" s="354"/>
      <c r="X56" s="354"/>
      <c r="Y56" s="354"/>
      <c r="Z56" s="354"/>
      <c r="AA56" s="559"/>
      <c r="AB56" s="559"/>
      <c r="AC56" s="559"/>
      <c r="AD56" s="559"/>
      <c r="AE56" s="559"/>
      <c r="AF56" s="559"/>
      <c r="AG56" s="559"/>
      <c r="AH56" s="559"/>
      <c r="AI56" s="559"/>
      <c r="AJ56" s="559"/>
      <c r="AK56" s="559"/>
      <c r="AL56" s="559"/>
      <c r="AM56" s="559"/>
      <c r="AN56" s="559"/>
      <c r="AO56" s="508"/>
    </row>
    <row r="57" spans="1:41" ht="28.5" customHeight="1" outlineLevel="1">
      <c r="A57" s="591">
        <v>7</v>
      </c>
      <c r="B57" s="509" t="s">
        <v>88</v>
      </c>
      <c r="C57" s="354" t="s">
        <v>258</v>
      </c>
      <c r="D57" s="493">
        <v>9140210</v>
      </c>
      <c r="E57" s="493">
        <f>SUMIFS('2017 Persistence Report'!CH:CH,'2017 Persistence Report'!$C:$C,$B57,'2017 Persistence Report'!$A:$A,2015)</f>
        <v>9140210</v>
      </c>
      <c r="F57" s="493">
        <f>SUMIFS('2017 Persistence Report'!CI:CI,'2017 Persistence Report'!$C:$C,$B57,'2017 Persistence Report'!$A:$A,2015)</f>
        <v>9062242</v>
      </c>
      <c r="G57" s="493">
        <f>SUMIFS('2017 Persistence Report'!CJ:CJ,'2017 Persistence Report'!$C:$C,$B57,'2017 Persistence Report'!$A:$A,2015)</f>
        <v>9034032</v>
      </c>
      <c r="H57" s="493">
        <f>SUMIFS('2017 Persistence Report'!CK:CK,'2017 Persistence Report'!$C:$C,$B57,'2017 Persistence Report'!$A:$A,2015)</f>
        <v>9034032</v>
      </c>
      <c r="I57" s="493">
        <f>SUMIFS('2017 Persistence Report'!CL:CL,'2017 Persistence Report'!$C:$C,$B57,'2017 Persistence Report'!$A:$A,2015)</f>
        <v>8880615</v>
      </c>
      <c r="J57" s="493">
        <f>SUMIFS('2017 Persistence Report'!CM:CM,'2017 Persistence Report'!$C:$C,$B57,'2017 Persistence Report'!$A:$A,2015)</f>
        <v>8614208</v>
      </c>
      <c r="K57" s="493">
        <f>SUMIFS('2017 Persistence Report'!CN:CN,'2017 Persistence Report'!$C:$C,$B57,'2017 Persistence Report'!$A:$A,2015)</f>
        <v>8614208</v>
      </c>
      <c r="L57" s="493">
        <f>SUMIFS('2017 Persistence Report'!CO:CO,'2017 Persistence Report'!$C:$C,$B57,'2017 Persistence Report'!$A:$A,2015)</f>
        <v>8409446</v>
      </c>
      <c r="M57" s="493">
        <f>SUMIFS('2017 Persistence Report'!CP:CP,'2017 Persistence Report'!$C:$C,$B57,'2017 Persistence Report'!$A:$A,2015)</f>
        <v>7488728</v>
      </c>
      <c r="N57" s="493">
        <f>SUMIFS('2017 Persistence Report'!CQ:CQ,'2017 Persistence Report'!$C:$C,$B57,'2017 Persistence Report'!$A:$A,2015)</f>
        <v>4868276</v>
      </c>
      <c r="O57" s="493">
        <f>SUMIFS('2017 Persistence Report'!CR:CR,'2017 Persistence Report'!$C:$C,$B57,'2017 Persistence Report'!$A:$A,2015)</f>
        <v>4503234</v>
      </c>
      <c r="P57" s="493">
        <v>12</v>
      </c>
      <c r="Q57" s="493">
        <v>1456</v>
      </c>
      <c r="R57" s="493">
        <v>1456</v>
      </c>
      <c r="S57" s="493">
        <v>1431</v>
      </c>
      <c r="T57" s="493">
        <v>1422</v>
      </c>
      <c r="U57" s="493">
        <v>1422</v>
      </c>
      <c r="V57" s="493">
        <v>1380</v>
      </c>
      <c r="W57" s="493">
        <v>1330</v>
      </c>
      <c r="X57" s="493">
        <v>1330</v>
      </c>
      <c r="Y57" s="493">
        <v>1275</v>
      </c>
      <c r="Z57" s="493">
        <v>1111</v>
      </c>
      <c r="AA57" s="599"/>
      <c r="AB57" s="467">
        <v>0.39887070478229369</v>
      </c>
      <c r="AC57" s="553">
        <f>1-AB57</f>
        <v>0.60112929521770631</v>
      </c>
      <c r="AD57" s="553"/>
      <c r="AE57" s="599"/>
      <c r="AF57" s="553"/>
      <c r="AG57" s="553"/>
      <c r="AH57" s="558"/>
      <c r="AI57" s="558"/>
      <c r="AJ57" s="558"/>
      <c r="AK57" s="558"/>
      <c r="AL57" s="558"/>
      <c r="AM57" s="558"/>
      <c r="AN57" s="558"/>
      <c r="AO57" s="494">
        <f>SUM(AA57:AN57)</f>
        <v>1</v>
      </c>
    </row>
    <row r="58" spans="1:41" ht="28.5" customHeight="1" outlineLevel="1">
      <c r="B58" s="509" t="s">
        <v>262</v>
      </c>
      <c r="C58" s="354" t="s">
        <v>260</v>
      </c>
      <c r="D58" s="466">
        <v>225611</v>
      </c>
      <c r="E58" s="493">
        <f>SUMIFS('2017 Persistence Report'!CH:CH,'2017 Persistence Report'!$C:$C,$B57,'2017 Persistence Report'!$A:$A,"2015a")</f>
        <v>225611</v>
      </c>
      <c r="F58" s="493">
        <f>SUMIFS('2017 Persistence Report'!CI:CI,'2017 Persistence Report'!$C:$C,$B57,'2017 Persistence Report'!$A:$A,"2015a")</f>
        <v>225611</v>
      </c>
      <c r="G58" s="493">
        <f>SUMIFS('2017 Persistence Report'!CJ:CJ,'2017 Persistence Report'!$C:$C,$B57,'2017 Persistence Report'!$A:$A,"2015a")</f>
        <v>225611</v>
      </c>
      <c r="H58" s="493">
        <f>SUMIFS('2017 Persistence Report'!CK:CK,'2017 Persistence Report'!$C:$C,$B57,'2017 Persistence Report'!$A:$A,"2015a")</f>
        <v>225611</v>
      </c>
      <c r="I58" s="493">
        <f>SUMIFS('2017 Persistence Report'!CL:CL,'2017 Persistence Report'!$C:$C,$B57,'2017 Persistence Report'!$A:$A,"2015a")</f>
        <v>225611</v>
      </c>
      <c r="J58" s="493">
        <f>SUMIFS('2017 Persistence Report'!CM:CM,'2017 Persistence Report'!$C:$C,$B57,'2017 Persistence Report'!$A:$A,"2015a")</f>
        <v>214507</v>
      </c>
      <c r="K58" s="493">
        <f>SUMIFS('2017 Persistence Report'!CN:CN,'2017 Persistence Report'!$C:$C,$B57,'2017 Persistence Report'!$A:$A,"2015a")</f>
        <v>214507</v>
      </c>
      <c r="L58" s="493">
        <f>SUMIFS('2017 Persistence Report'!CO:CO,'2017 Persistence Report'!$C:$C,$B57,'2017 Persistence Report'!$A:$A,"2015a")</f>
        <v>211669</v>
      </c>
      <c r="M58" s="493">
        <f>SUMIFS('2017 Persistence Report'!CP:CP,'2017 Persistence Report'!$C:$C,$B57,'2017 Persistence Report'!$A:$A,"2015a")</f>
        <v>164130</v>
      </c>
      <c r="N58" s="493">
        <f>SUMIFS('2017 Persistence Report'!CQ:CQ,'2017 Persistence Report'!$C:$C,$B57,'2017 Persistence Report'!$A:$A,"2015a")</f>
        <v>116781</v>
      </c>
      <c r="O58" s="493">
        <f>SUMIFS('2017 Persistence Report'!CR:CR,'2017 Persistence Report'!$C:$C,$B57,'2017 Persistence Report'!$A:$A,"2015a")</f>
        <v>115040</v>
      </c>
      <c r="P58" s="466">
        <v>12</v>
      </c>
      <c r="Q58" s="466">
        <v>28</v>
      </c>
      <c r="R58" s="466">
        <v>28</v>
      </c>
      <c r="S58" s="466">
        <v>28</v>
      </c>
      <c r="T58" s="466">
        <v>28</v>
      </c>
      <c r="U58" s="466">
        <v>28</v>
      </c>
      <c r="V58" s="466">
        <v>28</v>
      </c>
      <c r="W58" s="466">
        <v>27</v>
      </c>
      <c r="X58" s="466">
        <v>27</v>
      </c>
      <c r="Y58" s="466">
        <v>27</v>
      </c>
      <c r="Z58" s="466">
        <v>22</v>
      </c>
      <c r="AA58" s="599"/>
      <c r="AB58" s="467">
        <v>0.1336931446325797</v>
      </c>
      <c r="AC58" s="553">
        <f>1-AB58</f>
        <v>0.86630685536742025</v>
      </c>
      <c r="AD58" s="553"/>
      <c r="AE58" s="599"/>
      <c r="AF58" s="553"/>
      <c r="AG58" s="553"/>
      <c r="AH58" s="558"/>
      <c r="AI58" s="558"/>
      <c r="AJ58" s="558"/>
      <c r="AK58" s="558"/>
      <c r="AL58" s="558"/>
      <c r="AM58" s="558"/>
      <c r="AN58" s="558"/>
      <c r="AO58" s="494"/>
    </row>
    <row r="59" spans="1:41" outlineLevel="1">
      <c r="B59" s="492" t="s">
        <v>263</v>
      </c>
      <c r="C59" s="525" t="s">
        <v>260</v>
      </c>
      <c r="D59" s="493">
        <v>-28439</v>
      </c>
      <c r="E59" s="493">
        <f>SUMIFS('2017 Persistence Report'!CH:CH,'2017 Persistence Report'!$C:$C,$B57,'2017 Persistence Report'!$A:$A,"2015b")</f>
        <v>-28439</v>
      </c>
      <c r="F59" s="493">
        <f>SUMIFS('2017 Persistence Report'!CI:CI,'2017 Persistence Report'!$C:$C,$B57,'2017 Persistence Report'!$A:$A,"2015b")</f>
        <v>49530</v>
      </c>
      <c r="G59" s="493">
        <f>SUMIFS('2017 Persistence Report'!CJ:CJ,'2017 Persistence Report'!$C:$C,$B57,'2017 Persistence Report'!$A:$A,"2015b")</f>
        <v>73760</v>
      </c>
      <c r="H59" s="493">
        <f>SUMIFS('2017 Persistence Report'!CK:CK,'2017 Persistence Report'!$C:$C,$B57,'2017 Persistence Report'!$A:$A,"2015b")</f>
        <v>73760</v>
      </c>
      <c r="I59" s="493">
        <f>SUMIFS('2017 Persistence Report'!CL:CL,'2017 Persistence Report'!$C:$C,$B57,'2017 Persistence Report'!$A:$A,"2015b")</f>
        <v>73760</v>
      </c>
      <c r="J59" s="493">
        <f>SUMIFS('2017 Persistence Report'!CM:CM,'2017 Persistence Report'!$C:$C,$B57,'2017 Persistence Report'!$A:$A,"2015b")</f>
        <v>351272</v>
      </c>
      <c r="K59" s="493">
        <f>SUMIFS('2017 Persistence Report'!CN:CN,'2017 Persistence Report'!$C:$C,$B57,'2017 Persistence Report'!$A:$A,"2015b")</f>
        <v>351272</v>
      </c>
      <c r="L59" s="493">
        <f>SUMIFS('2017 Persistence Report'!CO:CO,'2017 Persistence Report'!$C:$C,$B57,'2017 Persistence Report'!$A:$A,"2015b")</f>
        <v>490581</v>
      </c>
      <c r="M59" s="493">
        <f>SUMIFS('2017 Persistence Report'!CP:CP,'2017 Persistence Report'!$C:$C,$B57,'2017 Persistence Report'!$A:$A,"2015b")</f>
        <v>454139</v>
      </c>
      <c r="N59" s="493">
        <f>SUMIFS('2017 Persistence Report'!CQ:CQ,'2017 Persistence Report'!$C:$C,$B57,'2017 Persistence Report'!$A:$A,"2015b")</f>
        <v>137196</v>
      </c>
      <c r="O59" s="493">
        <f>SUMIFS('2017 Persistence Report'!CR:CR,'2017 Persistence Report'!$C:$C,$B57,'2017 Persistence Report'!$A:$A,"2015b")</f>
        <v>55831</v>
      </c>
      <c r="P59" s="493">
        <f>P57</f>
        <v>12</v>
      </c>
      <c r="Q59" s="493">
        <v>-21</v>
      </c>
      <c r="R59" s="493">
        <v>-21</v>
      </c>
      <c r="S59" s="493">
        <v>4</v>
      </c>
      <c r="T59" s="493">
        <v>11</v>
      </c>
      <c r="U59" s="493">
        <v>11</v>
      </c>
      <c r="V59" s="493">
        <v>11</v>
      </c>
      <c r="W59" s="493">
        <v>62</v>
      </c>
      <c r="X59" s="493">
        <v>62</v>
      </c>
      <c r="Y59" s="493">
        <v>96</v>
      </c>
      <c r="Z59" s="493">
        <v>80</v>
      </c>
      <c r="AA59" s="554">
        <f>AA57</f>
        <v>0</v>
      </c>
      <c r="AB59" s="554">
        <f>AB58</f>
        <v>0.1336931446325797</v>
      </c>
      <c r="AC59" s="553">
        <f>1-AB59</f>
        <v>0.86630685536742025</v>
      </c>
      <c r="AD59" s="554">
        <f t="shared" ref="AD59:AN59" si="6">AD57</f>
        <v>0</v>
      </c>
      <c r="AE59" s="554">
        <f t="shared" si="6"/>
        <v>0</v>
      </c>
      <c r="AF59" s="554">
        <f t="shared" si="6"/>
        <v>0</v>
      </c>
      <c r="AG59" s="554">
        <f t="shared" si="6"/>
        <v>0</v>
      </c>
      <c r="AH59" s="554">
        <f t="shared" si="6"/>
        <v>0</v>
      </c>
      <c r="AI59" s="554">
        <f t="shared" si="6"/>
        <v>0</v>
      </c>
      <c r="AJ59" s="554">
        <f t="shared" si="6"/>
        <v>0</v>
      </c>
      <c r="AK59" s="554">
        <f t="shared" si="6"/>
        <v>0</v>
      </c>
      <c r="AL59" s="554">
        <f t="shared" si="6"/>
        <v>0</v>
      </c>
      <c r="AM59" s="554">
        <f t="shared" si="6"/>
        <v>0</v>
      </c>
      <c r="AN59" s="554">
        <f t="shared" si="6"/>
        <v>0</v>
      </c>
      <c r="AO59" s="506"/>
    </row>
    <row r="60" spans="1:41" outlineLevel="1">
      <c r="B60" s="509"/>
      <c r="C60" s="507"/>
      <c r="D60" s="354"/>
      <c r="E60" s="354"/>
      <c r="F60" s="354"/>
      <c r="G60" s="354"/>
      <c r="H60" s="354"/>
      <c r="I60" s="354"/>
      <c r="J60" s="354"/>
      <c r="K60" s="354"/>
      <c r="L60" s="354"/>
      <c r="M60" s="354"/>
      <c r="N60" s="354"/>
      <c r="O60" s="354"/>
      <c r="P60" s="354"/>
      <c r="Q60" s="354"/>
      <c r="R60" s="354"/>
      <c r="S60" s="354"/>
      <c r="T60" s="354"/>
      <c r="U60" s="354"/>
      <c r="V60" s="354"/>
      <c r="W60" s="354"/>
      <c r="X60" s="354"/>
      <c r="Y60" s="354"/>
      <c r="Z60" s="354"/>
      <c r="AA60" s="559"/>
      <c r="AB60" s="560"/>
      <c r="AC60" s="559"/>
      <c r="AD60" s="559"/>
      <c r="AE60" s="559"/>
      <c r="AF60" s="559"/>
      <c r="AG60" s="559"/>
      <c r="AH60" s="559"/>
      <c r="AI60" s="559"/>
      <c r="AJ60" s="559"/>
      <c r="AK60" s="559"/>
      <c r="AL60" s="559"/>
      <c r="AM60" s="559"/>
      <c r="AN60" s="559"/>
      <c r="AO60" s="508"/>
    </row>
    <row r="61" spans="1:41" ht="30" outlineLevel="1">
      <c r="A61" s="591">
        <v>8</v>
      </c>
      <c r="B61" s="509" t="s">
        <v>89</v>
      </c>
      <c r="C61" s="354" t="s">
        <v>258</v>
      </c>
      <c r="D61" s="493">
        <v>210326</v>
      </c>
      <c r="E61" s="493">
        <f>SUMIFS('2017 Persistence Report'!CH:CH,'2017 Persistence Report'!$C:$C,$B61,'2017 Persistence Report'!$A:$A,2015)</f>
        <v>204993</v>
      </c>
      <c r="F61" s="493">
        <f>SUMIFS('2017 Persistence Report'!CI:CI,'2017 Persistence Report'!$C:$C,$B61,'2017 Persistence Report'!$A:$A,2015)</f>
        <v>161478</v>
      </c>
      <c r="G61" s="493">
        <f>SUMIFS('2017 Persistence Report'!CJ:CJ,'2017 Persistence Report'!$C:$C,$B61,'2017 Persistence Report'!$A:$A,2015)</f>
        <v>161405</v>
      </c>
      <c r="H61" s="493">
        <f>SUMIFS('2017 Persistence Report'!CK:CK,'2017 Persistence Report'!$C:$C,$B61,'2017 Persistence Report'!$A:$A,2015)</f>
        <v>161405</v>
      </c>
      <c r="I61" s="493">
        <f>SUMIFS('2017 Persistence Report'!CL:CL,'2017 Persistence Report'!$C:$C,$B61,'2017 Persistence Report'!$A:$A,2015)</f>
        <v>161405</v>
      </c>
      <c r="J61" s="493">
        <f>SUMIFS('2017 Persistence Report'!CM:CM,'2017 Persistence Report'!$C:$C,$B61,'2017 Persistence Report'!$A:$A,2015)</f>
        <v>161405</v>
      </c>
      <c r="K61" s="493">
        <f>SUMIFS('2017 Persistence Report'!CN:CN,'2017 Persistence Report'!$C:$C,$B61,'2017 Persistence Report'!$A:$A,2015)</f>
        <v>161405</v>
      </c>
      <c r="L61" s="493">
        <f>SUMIFS('2017 Persistence Report'!CO:CO,'2017 Persistence Report'!$C:$C,$B61,'2017 Persistence Report'!$A:$A,2015)</f>
        <v>161405</v>
      </c>
      <c r="M61" s="493">
        <f>SUMIFS('2017 Persistence Report'!CP:CP,'2017 Persistence Report'!$C:$C,$B61,'2017 Persistence Report'!$A:$A,2015)</f>
        <v>161405</v>
      </c>
      <c r="N61" s="493">
        <f>SUMIFS('2017 Persistence Report'!CQ:CQ,'2017 Persistence Report'!$C:$C,$B61,'2017 Persistence Report'!$A:$A,2015)</f>
        <v>159966</v>
      </c>
      <c r="O61" s="493">
        <f>SUMIFS('2017 Persistence Report'!CR:CR,'2017 Persistence Report'!$C:$C,$B61,'2017 Persistence Report'!$A:$A,2015)</f>
        <v>55395</v>
      </c>
      <c r="P61" s="493">
        <v>12</v>
      </c>
      <c r="Q61" s="493">
        <v>52</v>
      </c>
      <c r="R61" s="493">
        <v>51</v>
      </c>
      <c r="S61" s="493">
        <v>38</v>
      </c>
      <c r="T61" s="493">
        <v>38</v>
      </c>
      <c r="U61" s="493">
        <v>38</v>
      </c>
      <c r="V61" s="493">
        <v>38</v>
      </c>
      <c r="W61" s="493">
        <v>38</v>
      </c>
      <c r="X61" s="493">
        <v>38</v>
      </c>
      <c r="Y61" s="493">
        <v>38</v>
      </c>
      <c r="Z61" s="493">
        <v>38</v>
      </c>
      <c r="AA61" s="558"/>
      <c r="AB61" s="467">
        <v>1</v>
      </c>
      <c r="AC61" s="553"/>
      <c r="AD61" s="553"/>
      <c r="AE61" s="553"/>
      <c r="AF61" s="553"/>
      <c r="AG61" s="553"/>
      <c r="AH61" s="558"/>
      <c r="AI61" s="558"/>
      <c r="AJ61" s="558"/>
      <c r="AK61" s="558"/>
      <c r="AL61" s="558"/>
      <c r="AM61" s="558"/>
      <c r="AN61" s="558"/>
      <c r="AO61" s="494">
        <f>SUM(AA61:AN61)</f>
        <v>1</v>
      </c>
    </row>
    <row r="62" spans="1:41" outlineLevel="1">
      <c r="B62" s="492" t="s">
        <v>259</v>
      </c>
      <c r="C62" s="354" t="s">
        <v>260</v>
      </c>
      <c r="D62" s="493">
        <v>-43565</v>
      </c>
      <c r="E62" s="493">
        <f>SUMIFS('2017 Persistence Report'!CH:CH,'2017 Persistence Report'!$C:$C,$B61,'2017 Persistence Report'!$A:$A,"2015b")</f>
        <v>-38232</v>
      </c>
      <c r="F62" s="493">
        <f>SUMIFS('2017 Persistence Report'!CI:CI,'2017 Persistence Report'!$C:$C,$B61,'2017 Persistence Report'!$A:$A,"2015b")</f>
        <v>5283</v>
      </c>
      <c r="G62" s="493">
        <f>SUMIFS('2017 Persistence Report'!CJ:CJ,'2017 Persistence Report'!$C:$C,$B61,'2017 Persistence Report'!$A:$A,"2015b")</f>
        <v>7372</v>
      </c>
      <c r="H62" s="493">
        <f>SUMIFS('2017 Persistence Report'!CK:CK,'2017 Persistence Report'!$C:$C,$B61,'2017 Persistence Report'!$A:$A,"2015b")</f>
        <v>7372</v>
      </c>
      <c r="I62" s="493">
        <f>SUMIFS('2017 Persistence Report'!CL:CL,'2017 Persistence Report'!$C:$C,$B61,'2017 Persistence Report'!$A:$A,"2015b")</f>
        <v>7372</v>
      </c>
      <c r="J62" s="493">
        <f>SUMIFS('2017 Persistence Report'!CM:CM,'2017 Persistence Report'!$C:$C,$B61,'2017 Persistence Report'!$A:$A,"2015b")</f>
        <v>7372</v>
      </c>
      <c r="K62" s="493">
        <f>SUMIFS('2017 Persistence Report'!CN:CN,'2017 Persistence Report'!$C:$C,$B61,'2017 Persistence Report'!$A:$A,"2015b")</f>
        <v>7372</v>
      </c>
      <c r="L62" s="493">
        <f>SUMIFS('2017 Persistence Report'!CO:CO,'2017 Persistence Report'!$C:$C,$B61,'2017 Persistence Report'!$A:$A,"2015b")</f>
        <v>7372</v>
      </c>
      <c r="M62" s="493">
        <f>SUMIFS('2017 Persistence Report'!CP:CP,'2017 Persistence Report'!$C:$C,$B61,'2017 Persistence Report'!$A:$A,"2015b")</f>
        <v>7372</v>
      </c>
      <c r="N62" s="493">
        <f>SUMIFS('2017 Persistence Report'!CQ:CQ,'2017 Persistence Report'!$C:$C,$B61,'2017 Persistence Report'!$A:$A,"2015b")</f>
        <v>7372</v>
      </c>
      <c r="O62" s="493">
        <f>SUMIFS('2017 Persistence Report'!CR:CR,'2017 Persistence Report'!$C:$C,$B61,'2017 Persistence Report'!$A:$A,"2015b")</f>
        <v>8772</v>
      </c>
      <c r="P62" s="493">
        <f>P61</f>
        <v>12</v>
      </c>
      <c r="Q62" s="493">
        <v>-12</v>
      </c>
      <c r="R62" s="493">
        <v>-11</v>
      </c>
      <c r="S62" s="493">
        <v>2</v>
      </c>
      <c r="T62" s="493">
        <v>2</v>
      </c>
      <c r="U62" s="493">
        <v>2</v>
      </c>
      <c r="V62" s="493">
        <v>2</v>
      </c>
      <c r="W62" s="493">
        <v>2</v>
      </c>
      <c r="X62" s="493">
        <v>2</v>
      </c>
      <c r="Y62" s="493">
        <v>2</v>
      </c>
      <c r="Z62" s="493">
        <v>2</v>
      </c>
      <c r="AA62" s="554">
        <f>AA61</f>
        <v>0</v>
      </c>
      <c r="AB62" s="554">
        <f t="shared" ref="AB62:AN62" si="7">AB61</f>
        <v>1</v>
      </c>
      <c r="AC62" s="554">
        <f t="shared" si="7"/>
        <v>0</v>
      </c>
      <c r="AD62" s="554">
        <f t="shared" si="7"/>
        <v>0</v>
      </c>
      <c r="AE62" s="554">
        <f t="shared" si="7"/>
        <v>0</v>
      </c>
      <c r="AF62" s="554">
        <f t="shared" si="7"/>
        <v>0</v>
      </c>
      <c r="AG62" s="554">
        <f t="shared" si="7"/>
        <v>0</v>
      </c>
      <c r="AH62" s="554">
        <f t="shared" si="7"/>
        <v>0</v>
      </c>
      <c r="AI62" s="554">
        <f t="shared" si="7"/>
        <v>0</v>
      </c>
      <c r="AJ62" s="554">
        <f t="shared" si="7"/>
        <v>0</v>
      </c>
      <c r="AK62" s="554">
        <f t="shared" si="7"/>
        <v>0</v>
      </c>
      <c r="AL62" s="554">
        <f t="shared" si="7"/>
        <v>0</v>
      </c>
      <c r="AM62" s="554">
        <f t="shared" si="7"/>
        <v>0</v>
      </c>
      <c r="AN62" s="554">
        <f t="shared" si="7"/>
        <v>0</v>
      </c>
      <c r="AO62" s="506"/>
    </row>
    <row r="63" spans="1:41" outlineLevel="1">
      <c r="B63" s="509"/>
      <c r="C63" s="507"/>
      <c r="D63" s="511"/>
      <c r="E63" s="511"/>
      <c r="F63" s="511"/>
      <c r="G63" s="511"/>
      <c r="H63" s="511"/>
      <c r="I63" s="511"/>
      <c r="J63" s="511"/>
      <c r="K63" s="511"/>
      <c r="L63" s="511"/>
      <c r="M63" s="511"/>
      <c r="N63" s="511"/>
      <c r="O63" s="511"/>
      <c r="P63" s="354"/>
      <c r="Q63" s="511"/>
      <c r="R63" s="511"/>
      <c r="S63" s="511"/>
      <c r="T63" s="511"/>
      <c r="U63" s="511"/>
      <c r="V63" s="511"/>
      <c r="W63" s="511"/>
      <c r="X63" s="511"/>
      <c r="Y63" s="511"/>
      <c r="Z63" s="511"/>
      <c r="AA63" s="559"/>
      <c r="AB63" s="560"/>
      <c r="AC63" s="559"/>
      <c r="AD63" s="559"/>
      <c r="AE63" s="559"/>
      <c r="AF63" s="559"/>
      <c r="AG63" s="559"/>
      <c r="AH63" s="559"/>
      <c r="AI63" s="559"/>
      <c r="AJ63" s="559"/>
      <c r="AK63" s="559"/>
      <c r="AL63" s="559"/>
      <c r="AM63" s="559"/>
      <c r="AN63" s="559"/>
      <c r="AO63" s="508"/>
    </row>
    <row r="64" spans="1:41" ht="30" outlineLevel="1">
      <c r="A64" s="591">
        <v>9</v>
      </c>
      <c r="B64" s="509" t="s">
        <v>90</v>
      </c>
      <c r="C64" s="354" t="s">
        <v>258</v>
      </c>
      <c r="D64" s="493"/>
      <c r="E64" s="493"/>
      <c r="F64" s="493"/>
      <c r="G64" s="493"/>
      <c r="H64" s="493"/>
      <c r="I64" s="493"/>
      <c r="J64" s="493"/>
      <c r="K64" s="493"/>
      <c r="L64" s="493"/>
      <c r="M64" s="493"/>
      <c r="N64" s="493"/>
      <c r="O64" s="493"/>
      <c r="P64" s="493">
        <v>12</v>
      </c>
      <c r="Q64" s="493"/>
      <c r="R64" s="493"/>
      <c r="S64" s="493"/>
      <c r="T64" s="493"/>
      <c r="U64" s="493"/>
      <c r="V64" s="493"/>
      <c r="W64" s="493"/>
      <c r="X64" s="493"/>
      <c r="Y64" s="493"/>
      <c r="Z64" s="493"/>
      <c r="AA64" s="558"/>
      <c r="AB64" s="553"/>
      <c r="AC64" s="553">
        <v>1</v>
      </c>
      <c r="AD64" s="553"/>
      <c r="AE64" s="553"/>
      <c r="AF64" s="553"/>
      <c r="AG64" s="553"/>
      <c r="AH64" s="558"/>
      <c r="AI64" s="558"/>
      <c r="AJ64" s="558"/>
      <c r="AK64" s="558"/>
      <c r="AL64" s="558"/>
      <c r="AM64" s="558"/>
      <c r="AN64" s="558"/>
      <c r="AO64" s="494">
        <f>SUM(AA64:AN64)</f>
        <v>1</v>
      </c>
    </row>
    <row r="65" spans="1:41" outlineLevel="1">
      <c r="B65" s="492" t="s">
        <v>259</v>
      </c>
      <c r="C65" s="354" t="s">
        <v>260</v>
      </c>
      <c r="D65" s="493">
        <v>22611</v>
      </c>
      <c r="E65" s="493">
        <f>SUMIFS('2017 Persistence Report'!CH:CH,'2017 Persistence Report'!$C:$C,$B64,'2017 Persistence Report'!$A:$A,"2015a")</f>
        <v>22611</v>
      </c>
      <c r="F65" s="493">
        <f>SUMIFS('2017 Persistence Report'!CI:CI,'2017 Persistence Report'!$C:$C,$B64,'2017 Persistence Report'!$A:$A,"2015a")</f>
        <v>22611</v>
      </c>
      <c r="G65" s="493">
        <f>SUMIFS('2017 Persistence Report'!CJ:CJ,'2017 Persistence Report'!$C:$C,$B64,'2017 Persistence Report'!$A:$A,"2015a")</f>
        <v>22611</v>
      </c>
      <c r="H65" s="493">
        <f>SUMIFS('2017 Persistence Report'!CK:CK,'2017 Persistence Report'!$C:$C,$B64,'2017 Persistence Report'!$A:$A,"2015a")</f>
        <v>22611</v>
      </c>
      <c r="I65" s="493">
        <f>SUMIFS('2017 Persistence Report'!CL:CL,'2017 Persistence Report'!$C:$C,$B64,'2017 Persistence Report'!$A:$A,"2015a")</f>
        <v>22611</v>
      </c>
      <c r="J65" s="493">
        <f>SUMIFS('2017 Persistence Report'!CM:CM,'2017 Persistence Report'!$C:$C,$B64,'2017 Persistence Report'!$A:$A,"2015a")</f>
        <v>22611</v>
      </c>
      <c r="K65" s="493">
        <f>SUMIFS('2017 Persistence Report'!CN:CN,'2017 Persistence Report'!$C:$C,$B64,'2017 Persistence Report'!$A:$A,"2015a")</f>
        <v>22611</v>
      </c>
      <c r="L65" s="493">
        <f>SUMIFS('2017 Persistence Report'!CO:CO,'2017 Persistence Report'!$C:$C,$B64,'2017 Persistence Report'!$A:$A,"2015a")</f>
        <v>22611</v>
      </c>
      <c r="M65" s="493">
        <f>SUMIFS('2017 Persistence Report'!CP:CP,'2017 Persistence Report'!$C:$C,$B64,'2017 Persistence Report'!$A:$A,"2015a")</f>
        <v>22611</v>
      </c>
      <c r="N65" s="493">
        <f>SUMIFS('2017 Persistence Report'!CQ:CQ,'2017 Persistence Report'!$C:$C,$B64,'2017 Persistence Report'!$A:$A,"2015a")</f>
        <v>22611</v>
      </c>
      <c r="O65" s="493">
        <f>SUMIFS('2017 Persistence Report'!CR:CR,'2017 Persistence Report'!$C:$C,$B64,'2017 Persistence Report'!$A:$A,"2015a")</f>
        <v>22611</v>
      </c>
      <c r="P65" s="493">
        <f>P64</f>
        <v>12</v>
      </c>
      <c r="Q65" s="493">
        <v>13</v>
      </c>
      <c r="R65" s="493">
        <v>13</v>
      </c>
      <c r="S65" s="493">
        <v>13</v>
      </c>
      <c r="T65" s="493">
        <v>13</v>
      </c>
      <c r="U65" s="493">
        <v>13</v>
      </c>
      <c r="V65" s="493">
        <v>13</v>
      </c>
      <c r="W65" s="493">
        <v>13</v>
      </c>
      <c r="X65" s="493">
        <v>13</v>
      </c>
      <c r="Y65" s="493">
        <v>13</v>
      </c>
      <c r="Z65" s="493">
        <v>13</v>
      </c>
      <c r="AA65" s="554">
        <f>AA64</f>
        <v>0</v>
      </c>
      <c r="AB65" s="554">
        <f t="shared" ref="AB65:AN65" si="8">AB64</f>
        <v>0</v>
      </c>
      <c r="AC65" s="554">
        <f t="shared" si="8"/>
        <v>1</v>
      </c>
      <c r="AD65" s="554">
        <f t="shared" si="8"/>
        <v>0</v>
      </c>
      <c r="AE65" s="554">
        <f t="shared" si="8"/>
        <v>0</v>
      </c>
      <c r="AF65" s="554">
        <f t="shared" si="8"/>
        <v>0</v>
      </c>
      <c r="AG65" s="554">
        <f t="shared" si="8"/>
        <v>0</v>
      </c>
      <c r="AH65" s="554">
        <f t="shared" si="8"/>
        <v>0</v>
      </c>
      <c r="AI65" s="554">
        <f t="shared" si="8"/>
        <v>0</v>
      </c>
      <c r="AJ65" s="554">
        <f t="shared" si="8"/>
        <v>0</v>
      </c>
      <c r="AK65" s="554">
        <f t="shared" si="8"/>
        <v>0</v>
      </c>
      <c r="AL65" s="554">
        <f t="shared" si="8"/>
        <v>0</v>
      </c>
      <c r="AM65" s="554">
        <f t="shared" si="8"/>
        <v>0</v>
      </c>
      <c r="AN65" s="554">
        <f t="shared" si="8"/>
        <v>0</v>
      </c>
      <c r="AO65" s="506"/>
    </row>
    <row r="66" spans="1:41" outlineLevel="1">
      <c r="B66" s="509"/>
      <c r="C66" s="507"/>
      <c r="D66" s="511"/>
      <c r="E66" s="511"/>
      <c r="F66" s="511"/>
      <c r="G66" s="511"/>
      <c r="H66" s="511"/>
      <c r="I66" s="511"/>
      <c r="J66" s="511"/>
      <c r="K66" s="511"/>
      <c r="L66" s="511"/>
      <c r="M66" s="511"/>
      <c r="N66" s="511"/>
      <c r="O66" s="511"/>
      <c r="P66" s="354"/>
      <c r="Q66" s="511"/>
      <c r="R66" s="511"/>
      <c r="S66" s="511"/>
      <c r="T66" s="511"/>
      <c r="U66" s="511"/>
      <c r="V66" s="511"/>
      <c r="W66" s="511"/>
      <c r="X66" s="511"/>
      <c r="Y66" s="511"/>
      <c r="Z66" s="511"/>
      <c r="AA66" s="559"/>
      <c r="AB66" s="559"/>
      <c r="AC66" s="559"/>
      <c r="AD66" s="559"/>
      <c r="AE66" s="559"/>
      <c r="AF66" s="559"/>
      <c r="AG66" s="559"/>
      <c r="AH66" s="559"/>
      <c r="AI66" s="559"/>
      <c r="AJ66" s="559"/>
      <c r="AK66" s="559"/>
      <c r="AL66" s="559"/>
      <c r="AM66" s="559"/>
      <c r="AN66" s="559"/>
      <c r="AO66" s="508"/>
    </row>
    <row r="67" spans="1:41" ht="30" outlineLevel="1">
      <c r="A67" s="591">
        <v>10</v>
      </c>
      <c r="B67" s="509" t="s">
        <v>91</v>
      </c>
      <c r="C67" s="354" t="s">
        <v>258</v>
      </c>
      <c r="D67" s="493"/>
      <c r="E67" s="493"/>
      <c r="F67" s="493"/>
      <c r="G67" s="493"/>
      <c r="H67" s="493"/>
      <c r="I67" s="493"/>
      <c r="J67" s="493"/>
      <c r="K67" s="493"/>
      <c r="L67" s="493"/>
      <c r="M67" s="493"/>
      <c r="N67" s="493"/>
      <c r="O67" s="493"/>
      <c r="P67" s="493">
        <v>3</v>
      </c>
      <c r="Q67" s="493"/>
      <c r="R67" s="493"/>
      <c r="S67" s="493"/>
      <c r="T67" s="493"/>
      <c r="U67" s="493"/>
      <c r="V67" s="493"/>
      <c r="W67" s="493"/>
      <c r="X67" s="493"/>
      <c r="Y67" s="493"/>
      <c r="Z67" s="493"/>
      <c r="AA67" s="558"/>
      <c r="AB67" s="553"/>
      <c r="AC67" s="553">
        <v>1</v>
      </c>
      <c r="AD67" s="553"/>
      <c r="AE67" s="553"/>
      <c r="AF67" s="553"/>
      <c r="AG67" s="553"/>
      <c r="AH67" s="558"/>
      <c r="AI67" s="558"/>
      <c r="AJ67" s="558"/>
      <c r="AK67" s="558"/>
      <c r="AL67" s="558"/>
      <c r="AM67" s="558"/>
      <c r="AN67" s="558"/>
      <c r="AO67" s="494">
        <f>SUM(AA67:AN67)</f>
        <v>1</v>
      </c>
    </row>
    <row r="68" spans="1:41" outlineLevel="1">
      <c r="B68" s="492" t="s">
        <v>259</v>
      </c>
      <c r="C68" s="354" t="s">
        <v>260</v>
      </c>
      <c r="D68" s="493">
        <v>12666</v>
      </c>
      <c r="E68" s="493">
        <f>SUMIFS('2017 Persistence Report'!CH:CH,'2017 Persistence Report'!$C:$C,$B67,'2017 Persistence Report'!$A:$A,"2015a")</f>
        <v>12666</v>
      </c>
      <c r="F68" s="493">
        <f>SUMIFS('2017 Persistence Report'!CI:CI,'2017 Persistence Report'!$C:$C,$B67,'2017 Persistence Report'!$A:$A,"2015a")</f>
        <v>12666</v>
      </c>
      <c r="G68" s="493">
        <f>SUMIFS('2017 Persistence Report'!CJ:CJ,'2017 Persistence Report'!$C:$C,$B67,'2017 Persistence Report'!$A:$A,"2015a")</f>
        <v>12666</v>
      </c>
      <c r="H68" s="493">
        <f>SUMIFS('2017 Persistence Report'!CK:CK,'2017 Persistence Report'!$C:$C,$B67,'2017 Persistence Report'!$A:$A,"2015a")</f>
        <v>12666</v>
      </c>
      <c r="I68" s="493">
        <f>SUMIFS('2017 Persistence Report'!CL:CL,'2017 Persistence Report'!$C:$C,$B67,'2017 Persistence Report'!$A:$A,"2015a")</f>
        <v>12666</v>
      </c>
      <c r="J68" s="493">
        <f>SUMIFS('2017 Persistence Report'!CM:CM,'2017 Persistence Report'!$C:$C,$B67,'2017 Persistence Report'!$A:$A,"2015a")</f>
        <v>12666</v>
      </c>
      <c r="K68" s="493">
        <f>SUMIFS('2017 Persistence Report'!CN:CN,'2017 Persistence Report'!$C:$C,$B67,'2017 Persistence Report'!$A:$A,"2015a")</f>
        <v>12666</v>
      </c>
      <c r="L68" s="493">
        <f>SUMIFS('2017 Persistence Report'!CO:CO,'2017 Persistence Report'!$C:$C,$B67,'2017 Persistence Report'!$A:$A,"2015a")</f>
        <v>12666</v>
      </c>
      <c r="M68" s="493">
        <f>SUMIFS('2017 Persistence Report'!CP:CP,'2017 Persistence Report'!$C:$C,$B67,'2017 Persistence Report'!$A:$A,"2015a")</f>
        <v>12666</v>
      </c>
      <c r="N68" s="493">
        <f>SUMIFS('2017 Persistence Report'!CQ:CQ,'2017 Persistence Report'!$C:$C,$B67,'2017 Persistence Report'!$A:$A,"2015a")</f>
        <v>0</v>
      </c>
      <c r="O68" s="493">
        <f>SUMIFS('2017 Persistence Report'!CR:CR,'2017 Persistence Report'!$C:$C,$B67,'2017 Persistence Report'!$A:$A,"2015a")</f>
        <v>0</v>
      </c>
      <c r="P68" s="493">
        <f>P67</f>
        <v>3</v>
      </c>
      <c r="Q68" s="493">
        <v>16</v>
      </c>
      <c r="R68" s="493">
        <v>16</v>
      </c>
      <c r="S68" s="493">
        <v>16</v>
      </c>
      <c r="T68" s="493">
        <v>16</v>
      </c>
      <c r="U68" s="493">
        <v>16</v>
      </c>
      <c r="V68" s="493">
        <v>16</v>
      </c>
      <c r="W68" s="493">
        <v>16</v>
      </c>
      <c r="X68" s="493">
        <v>16</v>
      </c>
      <c r="Y68" s="493">
        <v>16</v>
      </c>
      <c r="Z68" s="493">
        <v>16</v>
      </c>
      <c r="AA68" s="554">
        <f>AA67</f>
        <v>0</v>
      </c>
      <c r="AB68" s="554">
        <f t="shared" ref="AB68:AN68" si="9">AB67</f>
        <v>0</v>
      </c>
      <c r="AC68" s="554">
        <f t="shared" si="9"/>
        <v>1</v>
      </c>
      <c r="AD68" s="554">
        <f t="shared" si="9"/>
        <v>0</v>
      </c>
      <c r="AE68" s="554">
        <f t="shared" si="9"/>
        <v>0</v>
      </c>
      <c r="AF68" s="554">
        <f t="shared" si="9"/>
        <v>0</v>
      </c>
      <c r="AG68" s="554">
        <f t="shared" si="9"/>
        <v>0</v>
      </c>
      <c r="AH68" s="554">
        <f t="shared" si="9"/>
        <v>0</v>
      </c>
      <c r="AI68" s="554">
        <f t="shared" si="9"/>
        <v>0</v>
      </c>
      <c r="AJ68" s="554">
        <f t="shared" si="9"/>
        <v>0</v>
      </c>
      <c r="AK68" s="554">
        <f t="shared" si="9"/>
        <v>0</v>
      </c>
      <c r="AL68" s="554">
        <f t="shared" si="9"/>
        <v>0</v>
      </c>
      <c r="AM68" s="554">
        <f t="shared" si="9"/>
        <v>0</v>
      </c>
      <c r="AN68" s="554">
        <f t="shared" si="9"/>
        <v>0</v>
      </c>
      <c r="AO68" s="506"/>
    </row>
    <row r="69" spans="1:41" outlineLevel="1">
      <c r="B69" s="509"/>
      <c r="C69" s="507"/>
      <c r="D69" s="511"/>
      <c r="E69" s="511"/>
      <c r="F69" s="511"/>
      <c r="G69" s="511"/>
      <c r="H69" s="511"/>
      <c r="I69" s="511"/>
      <c r="J69" s="511"/>
      <c r="K69" s="511"/>
      <c r="L69" s="511"/>
      <c r="M69" s="511"/>
      <c r="N69" s="511"/>
      <c r="O69" s="511"/>
      <c r="P69" s="354"/>
      <c r="Q69" s="511"/>
      <c r="R69" s="511"/>
      <c r="S69" s="511"/>
      <c r="T69" s="511"/>
      <c r="U69" s="511"/>
      <c r="V69" s="511"/>
      <c r="W69" s="511"/>
      <c r="X69" s="511"/>
      <c r="Y69" s="511"/>
      <c r="Z69" s="511"/>
      <c r="AA69" s="559"/>
      <c r="AB69" s="560"/>
      <c r="AC69" s="559"/>
      <c r="AD69" s="559"/>
      <c r="AE69" s="559"/>
      <c r="AF69" s="559"/>
      <c r="AG69" s="559"/>
      <c r="AH69" s="559"/>
      <c r="AI69" s="559"/>
      <c r="AJ69" s="559"/>
      <c r="AK69" s="559"/>
      <c r="AL69" s="559"/>
      <c r="AM69" s="559"/>
      <c r="AN69" s="559"/>
      <c r="AO69" s="508"/>
    </row>
    <row r="70" spans="1:41" ht="15.75" outlineLevel="1">
      <c r="B70" s="488" t="s">
        <v>264</v>
      </c>
      <c r="C70" s="489"/>
      <c r="D70" s="489"/>
      <c r="E70" s="489"/>
      <c r="F70" s="489"/>
      <c r="G70" s="489"/>
      <c r="H70" s="489"/>
      <c r="I70" s="489"/>
      <c r="J70" s="489"/>
      <c r="K70" s="489"/>
      <c r="L70" s="489"/>
      <c r="M70" s="489"/>
      <c r="N70" s="489"/>
      <c r="O70" s="489"/>
      <c r="P70" s="490"/>
      <c r="Q70" s="489"/>
      <c r="R70" s="489"/>
      <c r="S70" s="489"/>
      <c r="T70" s="489"/>
      <c r="U70" s="489"/>
      <c r="V70" s="489"/>
      <c r="W70" s="489"/>
      <c r="X70" s="489"/>
      <c r="Y70" s="489"/>
      <c r="Z70" s="489"/>
      <c r="AA70" s="557"/>
      <c r="AB70" s="557"/>
      <c r="AC70" s="557"/>
      <c r="AD70" s="557"/>
      <c r="AE70" s="557"/>
      <c r="AF70" s="557"/>
      <c r="AG70" s="557"/>
      <c r="AH70" s="557"/>
      <c r="AI70" s="557"/>
      <c r="AJ70" s="557"/>
      <c r="AK70" s="557"/>
      <c r="AL70" s="557"/>
      <c r="AM70" s="557"/>
      <c r="AN70" s="557"/>
      <c r="AO70" s="491"/>
    </row>
    <row r="71" spans="1:41" ht="30" outlineLevel="1">
      <c r="A71" s="591">
        <v>11</v>
      </c>
      <c r="B71" s="509" t="s">
        <v>92</v>
      </c>
      <c r="C71" s="354" t="s">
        <v>258</v>
      </c>
      <c r="D71" s="493"/>
      <c r="E71" s="493"/>
      <c r="F71" s="493"/>
      <c r="G71" s="493"/>
      <c r="H71" s="493"/>
      <c r="I71" s="493"/>
      <c r="J71" s="493"/>
      <c r="K71" s="493"/>
      <c r="L71" s="493"/>
      <c r="M71" s="493"/>
      <c r="N71" s="493"/>
      <c r="O71" s="493"/>
      <c r="P71" s="493">
        <v>12</v>
      </c>
      <c r="Q71" s="493"/>
      <c r="R71" s="493"/>
      <c r="S71" s="493"/>
      <c r="T71" s="493"/>
      <c r="U71" s="493"/>
      <c r="V71" s="493"/>
      <c r="W71" s="493"/>
      <c r="X71" s="493"/>
      <c r="Y71" s="493"/>
      <c r="Z71" s="493"/>
      <c r="AA71" s="567"/>
      <c r="AB71" s="553"/>
      <c r="AC71" s="553"/>
      <c r="AD71" s="553"/>
      <c r="AE71" s="553"/>
      <c r="AF71" s="553"/>
      <c r="AG71" s="553"/>
      <c r="AH71" s="558"/>
      <c r="AI71" s="558"/>
      <c r="AJ71" s="558"/>
      <c r="AK71" s="558"/>
      <c r="AL71" s="558"/>
      <c r="AM71" s="558"/>
      <c r="AN71" s="558"/>
      <c r="AO71" s="494">
        <f>SUM(AA71:AN71)</f>
        <v>0</v>
      </c>
    </row>
    <row r="72" spans="1:41" outlineLevel="1">
      <c r="B72" s="492" t="s">
        <v>259</v>
      </c>
      <c r="C72" s="354" t="s">
        <v>260</v>
      </c>
      <c r="D72" s="493"/>
      <c r="E72" s="493"/>
      <c r="F72" s="493"/>
      <c r="G72" s="493"/>
      <c r="H72" s="493"/>
      <c r="I72" s="493"/>
      <c r="J72" s="493"/>
      <c r="K72" s="493"/>
      <c r="L72" s="493"/>
      <c r="M72" s="493"/>
      <c r="N72" s="493"/>
      <c r="O72" s="493"/>
      <c r="P72" s="493">
        <f>P71</f>
        <v>12</v>
      </c>
      <c r="Q72" s="493"/>
      <c r="R72" s="493"/>
      <c r="S72" s="493"/>
      <c r="T72" s="493"/>
      <c r="U72" s="493"/>
      <c r="V72" s="493"/>
      <c r="W72" s="493"/>
      <c r="X72" s="493"/>
      <c r="Y72" s="493"/>
      <c r="Z72" s="493"/>
      <c r="AA72" s="554">
        <f>AA71</f>
        <v>0</v>
      </c>
      <c r="AB72" s="554">
        <f t="shared" ref="AB72:AN72" si="10">AB71</f>
        <v>0</v>
      </c>
      <c r="AC72" s="554">
        <f t="shared" si="10"/>
        <v>0</v>
      </c>
      <c r="AD72" s="554">
        <f t="shared" si="10"/>
        <v>0</v>
      </c>
      <c r="AE72" s="554">
        <f t="shared" si="10"/>
        <v>0</v>
      </c>
      <c r="AF72" s="554">
        <f t="shared" si="10"/>
        <v>0</v>
      </c>
      <c r="AG72" s="554">
        <f t="shared" si="10"/>
        <v>0</v>
      </c>
      <c r="AH72" s="554">
        <f t="shared" si="10"/>
        <v>0</v>
      </c>
      <c r="AI72" s="554">
        <f t="shared" si="10"/>
        <v>0</v>
      </c>
      <c r="AJ72" s="554">
        <f t="shared" si="10"/>
        <v>0</v>
      </c>
      <c r="AK72" s="554">
        <f t="shared" si="10"/>
        <v>0</v>
      </c>
      <c r="AL72" s="554">
        <f t="shared" si="10"/>
        <v>0</v>
      </c>
      <c r="AM72" s="554">
        <f t="shared" si="10"/>
        <v>0</v>
      </c>
      <c r="AN72" s="554">
        <f t="shared" si="10"/>
        <v>0</v>
      </c>
      <c r="AO72" s="495"/>
    </row>
    <row r="73" spans="1:41" outlineLevel="1">
      <c r="B73" s="510"/>
      <c r="C73" s="503"/>
      <c r="D73" s="354"/>
      <c r="E73" s="354"/>
      <c r="F73" s="354"/>
      <c r="G73" s="354"/>
      <c r="H73" s="354"/>
      <c r="I73" s="354"/>
      <c r="J73" s="354"/>
      <c r="K73" s="354"/>
      <c r="L73" s="354"/>
      <c r="M73" s="354"/>
      <c r="N73" s="354"/>
      <c r="O73" s="354"/>
      <c r="P73" s="354"/>
      <c r="Q73" s="354"/>
      <c r="R73" s="354"/>
      <c r="S73" s="354"/>
      <c r="T73" s="354"/>
      <c r="U73" s="354"/>
      <c r="V73" s="354"/>
      <c r="W73" s="354"/>
      <c r="X73" s="354"/>
      <c r="Y73" s="354"/>
      <c r="Z73" s="354"/>
      <c r="AA73" s="555"/>
      <c r="AB73" s="562"/>
      <c r="AC73" s="562"/>
      <c r="AD73" s="562"/>
      <c r="AE73" s="562"/>
      <c r="AF73" s="562"/>
      <c r="AG73" s="562"/>
      <c r="AH73" s="562"/>
      <c r="AI73" s="562"/>
      <c r="AJ73" s="562"/>
      <c r="AK73" s="562"/>
      <c r="AL73" s="562"/>
      <c r="AM73" s="562"/>
      <c r="AN73" s="562"/>
      <c r="AO73" s="504"/>
    </row>
    <row r="74" spans="1:41" ht="30" outlineLevel="1">
      <c r="A74" s="591">
        <v>12</v>
      </c>
      <c r="B74" s="509" t="s">
        <v>94</v>
      </c>
      <c r="C74" s="354" t="s">
        <v>258</v>
      </c>
      <c r="D74" s="493"/>
      <c r="E74" s="493"/>
      <c r="F74" s="493"/>
      <c r="G74" s="493"/>
      <c r="H74" s="493"/>
      <c r="I74" s="493"/>
      <c r="J74" s="493"/>
      <c r="K74" s="493"/>
      <c r="L74" s="493"/>
      <c r="M74" s="493"/>
      <c r="N74" s="493"/>
      <c r="O74" s="493"/>
      <c r="P74" s="493">
        <v>12</v>
      </c>
      <c r="Q74" s="493"/>
      <c r="R74" s="493"/>
      <c r="S74" s="493"/>
      <c r="T74" s="493"/>
      <c r="U74" s="493"/>
      <c r="V74" s="493"/>
      <c r="W74" s="493"/>
      <c r="X74" s="493"/>
      <c r="Y74" s="493"/>
      <c r="Z74" s="493"/>
      <c r="AA74" s="553"/>
      <c r="AB74" s="553"/>
      <c r="AC74" s="553"/>
      <c r="AD74" s="553"/>
      <c r="AE74" s="553"/>
      <c r="AF74" s="553"/>
      <c r="AG74" s="553"/>
      <c r="AH74" s="558"/>
      <c r="AI74" s="558"/>
      <c r="AJ74" s="558"/>
      <c r="AK74" s="558"/>
      <c r="AL74" s="558"/>
      <c r="AM74" s="558"/>
      <c r="AN74" s="558"/>
      <c r="AO74" s="494">
        <f>SUM(AA74:AN74)</f>
        <v>0</v>
      </c>
    </row>
    <row r="75" spans="1:41" outlineLevel="1">
      <c r="B75" s="509" t="s">
        <v>259</v>
      </c>
      <c r="C75" s="354" t="s">
        <v>260</v>
      </c>
      <c r="D75" s="493"/>
      <c r="E75" s="493"/>
      <c r="F75" s="493"/>
      <c r="G75" s="493"/>
      <c r="H75" s="493"/>
      <c r="I75" s="493"/>
      <c r="J75" s="493"/>
      <c r="K75" s="493"/>
      <c r="L75" s="493"/>
      <c r="M75" s="493"/>
      <c r="N75" s="493"/>
      <c r="O75" s="493"/>
      <c r="P75" s="493">
        <f>P74</f>
        <v>12</v>
      </c>
      <c r="Q75" s="493"/>
      <c r="R75" s="493"/>
      <c r="S75" s="493"/>
      <c r="T75" s="493"/>
      <c r="U75" s="493"/>
      <c r="V75" s="493"/>
      <c r="W75" s="493"/>
      <c r="X75" s="493"/>
      <c r="Y75" s="493"/>
      <c r="Z75" s="493"/>
      <c r="AA75" s="554">
        <f>AA74</f>
        <v>0</v>
      </c>
      <c r="AB75" s="554">
        <f t="shared" ref="AB75:AN75" si="11">AB74</f>
        <v>0</v>
      </c>
      <c r="AC75" s="554">
        <f t="shared" si="11"/>
        <v>0</v>
      </c>
      <c r="AD75" s="554">
        <f t="shared" si="11"/>
        <v>0</v>
      </c>
      <c r="AE75" s="554">
        <f t="shared" si="11"/>
        <v>0</v>
      </c>
      <c r="AF75" s="554">
        <f t="shared" si="11"/>
        <v>0</v>
      </c>
      <c r="AG75" s="554">
        <f t="shared" si="11"/>
        <v>0</v>
      </c>
      <c r="AH75" s="554">
        <f t="shared" si="11"/>
        <v>0</v>
      </c>
      <c r="AI75" s="554">
        <f t="shared" si="11"/>
        <v>0</v>
      </c>
      <c r="AJ75" s="554">
        <f t="shared" si="11"/>
        <v>0</v>
      </c>
      <c r="AK75" s="554">
        <f t="shared" si="11"/>
        <v>0</v>
      </c>
      <c r="AL75" s="554">
        <f t="shared" si="11"/>
        <v>0</v>
      </c>
      <c r="AM75" s="554">
        <f t="shared" si="11"/>
        <v>0</v>
      </c>
      <c r="AN75" s="554">
        <f t="shared" si="11"/>
        <v>0</v>
      </c>
      <c r="AO75" s="495"/>
    </row>
    <row r="76" spans="1:41" outlineLevel="1">
      <c r="B76" s="509"/>
      <c r="C76" s="503"/>
      <c r="D76" s="354"/>
      <c r="E76" s="354"/>
      <c r="F76" s="354"/>
      <c r="G76" s="354"/>
      <c r="H76" s="354"/>
      <c r="I76" s="354"/>
      <c r="J76" s="354"/>
      <c r="K76" s="354"/>
      <c r="L76" s="354"/>
      <c r="M76" s="354"/>
      <c r="N76" s="354"/>
      <c r="O76" s="354"/>
      <c r="P76" s="354"/>
      <c r="Q76" s="354"/>
      <c r="R76" s="354"/>
      <c r="S76" s="354"/>
      <c r="T76" s="354"/>
      <c r="U76" s="354"/>
      <c r="V76" s="354"/>
      <c r="W76" s="354"/>
      <c r="X76" s="354"/>
      <c r="Y76" s="354"/>
      <c r="Z76" s="354"/>
      <c r="AA76" s="563"/>
      <c r="AB76" s="563"/>
      <c r="AC76" s="555"/>
      <c r="AD76" s="555"/>
      <c r="AE76" s="555"/>
      <c r="AF76" s="555"/>
      <c r="AG76" s="555"/>
      <c r="AH76" s="555"/>
      <c r="AI76" s="555"/>
      <c r="AJ76" s="555"/>
      <c r="AK76" s="555"/>
      <c r="AL76" s="555"/>
      <c r="AM76" s="555"/>
      <c r="AN76" s="555"/>
      <c r="AO76" s="504"/>
    </row>
    <row r="77" spans="1:41" ht="30" outlineLevel="1">
      <c r="A77" s="591">
        <v>13</v>
      </c>
      <c r="B77" s="509" t="s">
        <v>93</v>
      </c>
      <c r="C77" s="354" t="s">
        <v>258</v>
      </c>
      <c r="D77" s="493">
        <v>20748</v>
      </c>
      <c r="E77" s="493">
        <f>SUMIFS('2017 Persistence Report'!CH:CH,'2017 Persistence Report'!$C:$C,$B77,'2017 Persistence Report'!$A:$A,2015)</f>
        <v>20748</v>
      </c>
      <c r="F77" s="493">
        <f>SUMIFS('2017 Persistence Report'!CI:CI,'2017 Persistence Report'!$C:$C,$B77,'2017 Persistence Report'!$A:$A,2015)</f>
        <v>20748</v>
      </c>
      <c r="G77" s="493">
        <f>SUMIFS('2017 Persistence Report'!CJ:CJ,'2017 Persistence Report'!$C:$C,$B77,'2017 Persistence Report'!$A:$A,2015)</f>
        <v>20748</v>
      </c>
      <c r="H77" s="493">
        <f>SUMIFS('2017 Persistence Report'!CK:CK,'2017 Persistence Report'!$C:$C,$B77,'2017 Persistence Report'!$A:$A,2015)</f>
        <v>20748</v>
      </c>
      <c r="I77" s="493">
        <f>SUMIFS('2017 Persistence Report'!CL:CL,'2017 Persistence Report'!$C:$C,$B77,'2017 Persistence Report'!$A:$A,2015)</f>
        <v>20748</v>
      </c>
      <c r="J77" s="493">
        <f>SUMIFS('2017 Persistence Report'!CM:CM,'2017 Persistence Report'!$C:$C,$B77,'2017 Persistence Report'!$A:$A,2015)</f>
        <v>20748</v>
      </c>
      <c r="K77" s="493">
        <f>SUMIFS('2017 Persistence Report'!CN:CN,'2017 Persistence Report'!$C:$C,$B77,'2017 Persistence Report'!$A:$A,2015)</f>
        <v>20748</v>
      </c>
      <c r="L77" s="493">
        <f>SUMIFS('2017 Persistence Report'!CO:CO,'2017 Persistence Report'!$C:$C,$B77,'2017 Persistence Report'!$A:$A,2015)</f>
        <v>20748</v>
      </c>
      <c r="M77" s="493">
        <f>SUMIFS('2017 Persistence Report'!CP:CP,'2017 Persistence Report'!$C:$C,$B77,'2017 Persistence Report'!$A:$A,2015)</f>
        <v>20748</v>
      </c>
      <c r="N77" s="493">
        <f>SUMIFS('2017 Persistence Report'!CQ:CQ,'2017 Persistence Report'!$C:$C,$B77,'2017 Persistence Report'!$A:$A,2015)</f>
        <v>0</v>
      </c>
      <c r="O77" s="493">
        <f>SUMIFS('2017 Persistence Report'!CR:CR,'2017 Persistence Report'!$C:$C,$B77,'2017 Persistence Report'!$A:$A,2015)</f>
        <v>0</v>
      </c>
      <c r="P77" s="493">
        <v>12</v>
      </c>
      <c r="Q77" s="493">
        <v>6</v>
      </c>
      <c r="R77" s="493">
        <v>6</v>
      </c>
      <c r="S77" s="493">
        <v>6</v>
      </c>
      <c r="T77" s="493">
        <v>6</v>
      </c>
      <c r="U77" s="493">
        <v>6</v>
      </c>
      <c r="V77" s="493">
        <v>6</v>
      </c>
      <c r="W77" s="493">
        <v>6</v>
      </c>
      <c r="X77" s="493">
        <v>6</v>
      </c>
      <c r="Y77" s="493">
        <v>6</v>
      </c>
      <c r="Z77" s="493">
        <v>6</v>
      </c>
      <c r="AA77" s="553"/>
      <c r="AB77" s="553"/>
      <c r="AC77" s="553">
        <v>1</v>
      </c>
      <c r="AD77" s="553"/>
      <c r="AE77" s="553"/>
      <c r="AF77" s="553"/>
      <c r="AG77" s="553"/>
      <c r="AH77" s="558"/>
      <c r="AI77" s="558"/>
      <c r="AJ77" s="558"/>
      <c r="AK77" s="558"/>
      <c r="AL77" s="558"/>
      <c r="AM77" s="558"/>
      <c r="AN77" s="558"/>
      <c r="AO77" s="494">
        <f>SUM(AA77:AN77)</f>
        <v>1</v>
      </c>
    </row>
    <row r="78" spans="1:41" outlineLevel="1">
      <c r="B78" s="509" t="s">
        <v>259</v>
      </c>
      <c r="C78" s="354" t="s">
        <v>260</v>
      </c>
      <c r="D78" s="493"/>
      <c r="E78" s="493"/>
      <c r="F78" s="493"/>
      <c r="G78" s="493"/>
      <c r="H78" s="493"/>
      <c r="I78" s="493"/>
      <c r="J78" s="493"/>
      <c r="K78" s="493"/>
      <c r="L78" s="493"/>
      <c r="M78" s="493"/>
      <c r="N78" s="493"/>
      <c r="O78" s="493"/>
      <c r="P78" s="493">
        <f>P77</f>
        <v>12</v>
      </c>
      <c r="Q78" s="493"/>
      <c r="R78" s="493"/>
      <c r="S78" s="493"/>
      <c r="T78" s="493"/>
      <c r="U78" s="493"/>
      <c r="V78" s="493"/>
      <c r="W78" s="493"/>
      <c r="X78" s="493"/>
      <c r="Y78" s="493"/>
      <c r="Z78" s="493"/>
      <c r="AA78" s="554">
        <f>AA77</f>
        <v>0</v>
      </c>
      <c r="AB78" s="554">
        <f t="shared" ref="AB78:AN78" si="12">AB77</f>
        <v>0</v>
      </c>
      <c r="AC78" s="554">
        <f t="shared" si="12"/>
        <v>1</v>
      </c>
      <c r="AD78" s="554">
        <f t="shared" si="12"/>
        <v>0</v>
      </c>
      <c r="AE78" s="554">
        <f t="shared" si="12"/>
        <v>0</v>
      </c>
      <c r="AF78" s="554">
        <f t="shared" si="12"/>
        <v>0</v>
      </c>
      <c r="AG78" s="554">
        <f t="shared" si="12"/>
        <v>0</v>
      </c>
      <c r="AH78" s="554">
        <f t="shared" si="12"/>
        <v>0</v>
      </c>
      <c r="AI78" s="554">
        <f t="shared" si="12"/>
        <v>0</v>
      </c>
      <c r="AJ78" s="554">
        <f t="shared" si="12"/>
        <v>0</v>
      </c>
      <c r="AK78" s="554">
        <f t="shared" si="12"/>
        <v>0</v>
      </c>
      <c r="AL78" s="554">
        <f t="shared" si="12"/>
        <v>0</v>
      </c>
      <c r="AM78" s="554">
        <f t="shared" si="12"/>
        <v>0</v>
      </c>
      <c r="AN78" s="554">
        <f t="shared" si="12"/>
        <v>0</v>
      </c>
      <c r="AO78" s="504"/>
    </row>
    <row r="79" spans="1:41" outlineLevel="1">
      <c r="B79" s="509"/>
      <c r="C79" s="503"/>
      <c r="D79" s="354"/>
      <c r="E79" s="354"/>
      <c r="F79" s="354"/>
      <c r="G79" s="354"/>
      <c r="H79" s="354"/>
      <c r="I79" s="354"/>
      <c r="J79" s="354"/>
      <c r="K79" s="354"/>
      <c r="L79" s="354"/>
      <c r="M79" s="354"/>
      <c r="N79" s="354"/>
      <c r="O79" s="354"/>
      <c r="P79" s="354"/>
      <c r="Q79" s="354"/>
      <c r="R79" s="354"/>
      <c r="S79" s="354"/>
      <c r="T79" s="354"/>
      <c r="U79" s="354"/>
      <c r="V79" s="354"/>
      <c r="W79" s="354"/>
      <c r="X79" s="354"/>
      <c r="Y79" s="354"/>
      <c r="Z79" s="354"/>
      <c r="AA79" s="555"/>
      <c r="AB79" s="555"/>
      <c r="AC79" s="555"/>
      <c r="AD79" s="555"/>
      <c r="AE79" s="555"/>
      <c r="AF79" s="555"/>
      <c r="AG79" s="555"/>
      <c r="AH79" s="555"/>
      <c r="AI79" s="555"/>
      <c r="AJ79" s="555"/>
      <c r="AK79" s="555"/>
      <c r="AL79" s="555"/>
      <c r="AM79" s="555"/>
      <c r="AN79" s="555"/>
      <c r="AO79" s="504"/>
    </row>
    <row r="80" spans="1:41" ht="15.75" outlineLevel="1">
      <c r="B80" s="488" t="s">
        <v>265</v>
      </c>
      <c r="C80" s="489"/>
      <c r="D80" s="490"/>
      <c r="E80" s="490"/>
      <c r="F80" s="490"/>
      <c r="G80" s="490"/>
      <c r="H80" s="490"/>
      <c r="I80" s="490"/>
      <c r="J80" s="490"/>
      <c r="K80" s="490"/>
      <c r="L80" s="490"/>
      <c r="M80" s="490"/>
      <c r="N80" s="490"/>
      <c r="O80" s="490"/>
      <c r="P80" s="490"/>
      <c r="Q80" s="490"/>
      <c r="R80" s="489"/>
      <c r="S80" s="489"/>
      <c r="T80" s="489"/>
      <c r="U80" s="489"/>
      <c r="V80" s="489"/>
      <c r="W80" s="489"/>
      <c r="X80" s="489"/>
      <c r="Y80" s="489"/>
      <c r="Z80" s="489"/>
      <c r="AA80" s="557"/>
      <c r="AB80" s="557"/>
      <c r="AC80" s="557"/>
      <c r="AD80" s="557"/>
      <c r="AE80" s="557"/>
      <c r="AF80" s="557"/>
      <c r="AG80" s="557"/>
      <c r="AH80" s="557"/>
      <c r="AI80" s="557"/>
      <c r="AJ80" s="557"/>
      <c r="AK80" s="557"/>
      <c r="AL80" s="557"/>
      <c r="AM80" s="557"/>
      <c r="AN80" s="557"/>
      <c r="AO80" s="491"/>
    </row>
    <row r="81" spans="1:42" outlineLevel="1">
      <c r="A81" s="591">
        <v>14</v>
      </c>
      <c r="B81" s="510" t="s">
        <v>95</v>
      </c>
      <c r="C81" s="354" t="s">
        <v>258</v>
      </c>
      <c r="D81" s="493">
        <v>180097</v>
      </c>
      <c r="E81" s="493">
        <f>SUMIFS('2017 Persistence Report'!CH:CH,'2017 Persistence Report'!$C:$C,$B81,'2017 Persistence Report'!$A:$A,2015)</f>
        <v>161459</v>
      </c>
      <c r="F81" s="493">
        <f>SUMIFS('2017 Persistence Report'!CI:CI,'2017 Persistence Report'!$C:$C,$B81,'2017 Persistence Report'!$A:$A,2015)</f>
        <v>158413</v>
      </c>
      <c r="G81" s="493">
        <f>SUMIFS('2017 Persistence Report'!CJ:CJ,'2017 Persistence Report'!$C:$C,$B81,'2017 Persistence Report'!$A:$A,2015)</f>
        <v>156420</v>
      </c>
      <c r="H81" s="493">
        <f>SUMIFS('2017 Persistence Report'!CK:CK,'2017 Persistence Report'!$C:$C,$B81,'2017 Persistence Report'!$A:$A,2015)</f>
        <v>156420</v>
      </c>
      <c r="I81" s="493">
        <f>SUMIFS('2017 Persistence Report'!CL:CL,'2017 Persistence Report'!$C:$C,$B81,'2017 Persistence Report'!$A:$A,2015)</f>
        <v>156420</v>
      </c>
      <c r="J81" s="493">
        <f>SUMIFS('2017 Persistence Report'!CM:CM,'2017 Persistence Report'!$C:$C,$B81,'2017 Persistence Report'!$A:$A,2015)</f>
        <v>153298</v>
      </c>
      <c r="K81" s="493">
        <f>SUMIFS('2017 Persistence Report'!CN:CN,'2017 Persistence Report'!$C:$C,$B81,'2017 Persistence Report'!$A:$A,2015)</f>
        <v>153148</v>
      </c>
      <c r="L81" s="493">
        <f>SUMIFS('2017 Persistence Report'!CO:CO,'2017 Persistence Report'!$C:$C,$B81,'2017 Persistence Report'!$A:$A,2015)</f>
        <v>124518</v>
      </c>
      <c r="M81" s="493">
        <f>SUMIFS('2017 Persistence Report'!CP:CP,'2017 Persistence Report'!$C:$C,$B81,'2017 Persistence Report'!$A:$A,2015)</f>
        <v>124410</v>
      </c>
      <c r="N81" s="493">
        <f>SUMIFS('2017 Persistence Report'!CQ:CQ,'2017 Persistence Report'!$C:$C,$B81,'2017 Persistence Report'!$A:$A,2015)</f>
        <v>122358</v>
      </c>
      <c r="O81" s="493">
        <f>SUMIFS('2017 Persistence Report'!CR:CR,'2017 Persistence Report'!$C:$C,$B81,'2017 Persistence Report'!$A:$A,2015)</f>
        <v>122358</v>
      </c>
      <c r="P81" s="493">
        <v>12</v>
      </c>
      <c r="Q81" s="493">
        <v>49</v>
      </c>
      <c r="R81" s="493">
        <v>48</v>
      </c>
      <c r="S81" s="493">
        <v>48</v>
      </c>
      <c r="T81" s="493">
        <v>48</v>
      </c>
      <c r="U81" s="493">
        <v>48</v>
      </c>
      <c r="V81" s="493">
        <v>48</v>
      </c>
      <c r="W81" s="493">
        <v>47</v>
      </c>
      <c r="X81" s="493">
        <v>47</v>
      </c>
      <c r="Y81" s="493">
        <v>46</v>
      </c>
      <c r="Z81" s="493">
        <v>46</v>
      </c>
      <c r="AA81" s="467">
        <v>1</v>
      </c>
      <c r="AB81" s="553"/>
      <c r="AC81" s="553"/>
      <c r="AD81" s="553"/>
      <c r="AE81" s="553"/>
      <c r="AF81" s="553"/>
      <c r="AG81" s="553"/>
      <c r="AH81" s="553"/>
      <c r="AI81" s="553"/>
      <c r="AJ81" s="553"/>
      <c r="AK81" s="553"/>
      <c r="AL81" s="553"/>
      <c r="AM81" s="553"/>
      <c r="AN81" s="553"/>
      <c r="AO81" s="494">
        <f>SUM(AA81:AN81)</f>
        <v>1</v>
      </c>
    </row>
    <row r="82" spans="1:42" outlineLevel="1">
      <c r="B82" s="492" t="s">
        <v>259</v>
      </c>
      <c r="C82" s="354" t="s">
        <v>260</v>
      </c>
      <c r="D82" s="493"/>
      <c r="E82" s="493"/>
      <c r="F82" s="493"/>
      <c r="G82" s="493"/>
      <c r="H82" s="493"/>
      <c r="I82" s="493"/>
      <c r="J82" s="493"/>
      <c r="K82" s="493"/>
      <c r="L82" s="493"/>
      <c r="M82" s="493"/>
      <c r="N82" s="493"/>
      <c r="O82" s="493"/>
      <c r="P82" s="493">
        <f>P81</f>
        <v>12</v>
      </c>
      <c r="Q82" s="493"/>
      <c r="R82" s="493"/>
      <c r="S82" s="493"/>
      <c r="T82" s="493"/>
      <c r="U82" s="493"/>
      <c r="V82" s="493"/>
      <c r="W82" s="493"/>
      <c r="X82" s="493"/>
      <c r="Y82" s="493"/>
      <c r="Z82" s="493"/>
      <c r="AA82" s="554">
        <f>AA81</f>
        <v>1</v>
      </c>
      <c r="AB82" s="554">
        <f t="shared" ref="AB82:AE82" si="13">AB81</f>
        <v>0</v>
      </c>
      <c r="AC82" s="554">
        <f t="shared" si="13"/>
        <v>0</v>
      </c>
      <c r="AD82" s="554">
        <f t="shared" si="13"/>
        <v>0</v>
      </c>
      <c r="AE82" s="554">
        <f t="shared" si="13"/>
        <v>0</v>
      </c>
      <c r="AF82" s="554">
        <f>AF81</f>
        <v>0</v>
      </c>
      <c r="AG82" s="554">
        <f t="shared" ref="AG82:AN82" si="14">AG81</f>
        <v>0</v>
      </c>
      <c r="AH82" s="554">
        <f t="shared" si="14"/>
        <v>0</v>
      </c>
      <c r="AI82" s="554">
        <f t="shared" si="14"/>
        <v>0</v>
      </c>
      <c r="AJ82" s="554">
        <f t="shared" si="14"/>
        <v>0</v>
      </c>
      <c r="AK82" s="554">
        <f t="shared" si="14"/>
        <v>0</v>
      </c>
      <c r="AL82" s="554">
        <f t="shared" si="14"/>
        <v>0</v>
      </c>
      <c r="AM82" s="554">
        <f t="shared" si="14"/>
        <v>0</v>
      </c>
      <c r="AN82" s="554">
        <f t="shared" si="14"/>
        <v>0</v>
      </c>
      <c r="AO82" s="495"/>
    </row>
    <row r="83" spans="1:42" outlineLevel="1">
      <c r="B83" s="492"/>
      <c r="C83" s="354"/>
      <c r="D83" s="354"/>
      <c r="E83" s="354"/>
      <c r="F83" s="354"/>
      <c r="G83" s="354"/>
      <c r="H83" s="354"/>
      <c r="I83" s="354"/>
      <c r="J83" s="354"/>
      <c r="K83" s="354"/>
      <c r="L83" s="354"/>
      <c r="M83" s="354"/>
      <c r="N83" s="354"/>
      <c r="O83" s="354"/>
      <c r="P83" s="582"/>
      <c r="Q83" s="354"/>
      <c r="R83" s="354"/>
      <c r="S83" s="354"/>
      <c r="T83" s="354"/>
      <c r="U83" s="354"/>
      <c r="V83" s="354"/>
      <c r="W83" s="354"/>
      <c r="X83" s="354"/>
      <c r="Y83" s="354"/>
      <c r="Z83" s="354"/>
      <c r="AA83" s="554"/>
      <c r="AB83" s="554"/>
      <c r="AC83" s="554"/>
      <c r="AD83" s="554"/>
      <c r="AE83" s="554"/>
      <c r="AF83" s="554"/>
      <c r="AG83" s="554"/>
      <c r="AH83" s="554"/>
      <c r="AI83" s="554"/>
      <c r="AJ83" s="554"/>
      <c r="AK83" s="554"/>
      <c r="AL83" s="554"/>
      <c r="AM83" s="554"/>
      <c r="AN83" s="554"/>
      <c r="AO83" s="586"/>
      <c r="AP83" s="604"/>
    </row>
    <row r="84" spans="1:42" s="484" customFormat="1" ht="15.75" outlineLevel="1">
      <c r="A84" s="591"/>
      <c r="B84" s="488" t="s">
        <v>266</v>
      </c>
      <c r="C84" s="354"/>
      <c r="D84" s="354"/>
      <c r="E84" s="354"/>
      <c r="F84" s="354"/>
      <c r="G84" s="354"/>
      <c r="H84" s="354"/>
      <c r="I84" s="354"/>
      <c r="J84" s="354"/>
      <c r="K84" s="354"/>
      <c r="L84" s="354"/>
      <c r="M84" s="354"/>
      <c r="N84" s="354"/>
      <c r="O84" s="354"/>
      <c r="P84" s="354"/>
      <c r="Q84" s="354"/>
      <c r="R84" s="354"/>
      <c r="S84" s="354"/>
      <c r="T84" s="354"/>
      <c r="U84" s="354"/>
      <c r="V84" s="354"/>
      <c r="W84" s="354"/>
      <c r="X84" s="354"/>
      <c r="Y84" s="354"/>
      <c r="Z84" s="354"/>
      <c r="AA84" s="555"/>
      <c r="AB84" s="555"/>
      <c r="AC84" s="555"/>
      <c r="AD84" s="555"/>
      <c r="AE84" s="555"/>
      <c r="AF84" s="555"/>
      <c r="AG84" s="559"/>
      <c r="AH84" s="559"/>
      <c r="AI84" s="559"/>
      <c r="AJ84" s="559"/>
      <c r="AK84" s="559"/>
      <c r="AL84" s="559"/>
      <c r="AM84" s="559"/>
      <c r="AN84" s="559"/>
      <c r="AO84" s="587"/>
      <c r="AP84" s="605"/>
    </row>
    <row r="85" spans="1:42" outlineLevel="1">
      <c r="A85" s="591">
        <v>15</v>
      </c>
      <c r="B85" s="492" t="s">
        <v>96</v>
      </c>
      <c r="C85" s="354" t="s">
        <v>258</v>
      </c>
      <c r="D85" s="493"/>
      <c r="E85" s="493"/>
      <c r="F85" s="493"/>
      <c r="G85" s="493"/>
      <c r="H85" s="493"/>
      <c r="I85" s="493"/>
      <c r="J85" s="493"/>
      <c r="K85" s="493"/>
      <c r="L85" s="493"/>
      <c r="M85" s="493"/>
      <c r="N85" s="493"/>
      <c r="O85" s="493"/>
      <c r="P85" s="493">
        <v>0</v>
      </c>
      <c r="Q85" s="493"/>
      <c r="R85" s="493"/>
      <c r="S85" s="493"/>
      <c r="T85" s="493"/>
      <c r="U85" s="493"/>
      <c r="V85" s="493"/>
      <c r="W85" s="493"/>
      <c r="X85" s="493"/>
      <c r="Y85" s="493"/>
      <c r="Z85" s="493"/>
      <c r="AA85" s="553"/>
      <c r="AB85" s="553"/>
      <c r="AC85" s="553"/>
      <c r="AD85" s="553"/>
      <c r="AE85" s="553"/>
      <c r="AF85" s="553"/>
      <c r="AG85" s="553"/>
      <c r="AH85" s="553"/>
      <c r="AI85" s="553"/>
      <c r="AJ85" s="553"/>
      <c r="AK85" s="553"/>
      <c r="AL85" s="553"/>
      <c r="AM85" s="553"/>
      <c r="AN85" s="553"/>
      <c r="AO85" s="494">
        <f>SUM(AA85:AN85)</f>
        <v>0</v>
      </c>
    </row>
    <row r="86" spans="1:42" outlineLevel="1">
      <c r="B86" s="492" t="s">
        <v>259</v>
      </c>
      <c r="C86" s="354" t="s">
        <v>260</v>
      </c>
      <c r="D86" s="493"/>
      <c r="E86" s="493"/>
      <c r="F86" s="493"/>
      <c r="G86" s="493"/>
      <c r="H86" s="493"/>
      <c r="I86" s="493"/>
      <c r="J86" s="493"/>
      <c r="K86" s="493"/>
      <c r="L86" s="493"/>
      <c r="M86" s="493"/>
      <c r="N86" s="493"/>
      <c r="O86" s="493"/>
      <c r="P86" s="493">
        <f>P85</f>
        <v>0</v>
      </c>
      <c r="Q86" s="493"/>
      <c r="R86" s="493"/>
      <c r="S86" s="493"/>
      <c r="T86" s="493"/>
      <c r="U86" s="493"/>
      <c r="V86" s="493"/>
      <c r="W86" s="493"/>
      <c r="X86" s="493"/>
      <c r="Y86" s="493"/>
      <c r="Z86" s="493"/>
      <c r="AA86" s="554">
        <f>AA85</f>
        <v>0</v>
      </c>
      <c r="AB86" s="554">
        <f t="shared" ref="AB86:AE86" si="15">AB85</f>
        <v>0</v>
      </c>
      <c r="AC86" s="554">
        <f t="shared" si="15"/>
        <v>0</v>
      </c>
      <c r="AD86" s="554">
        <f t="shared" si="15"/>
        <v>0</v>
      </c>
      <c r="AE86" s="554">
        <f t="shared" si="15"/>
        <v>0</v>
      </c>
      <c r="AF86" s="554">
        <f>AF85</f>
        <v>0</v>
      </c>
      <c r="AG86" s="554">
        <f t="shared" ref="AG86:AN86" si="16">AG85</f>
        <v>0</v>
      </c>
      <c r="AH86" s="554">
        <f t="shared" si="16"/>
        <v>0</v>
      </c>
      <c r="AI86" s="554">
        <f t="shared" si="16"/>
        <v>0</v>
      </c>
      <c r="AJ86" s="554">
        <f t="shared" si="16"/>
        <v>0</v>
      </c>
      <c r="AK86" s="554">
        <f t="shared" si="16"/>
        <v>0</v>
      </c>
      <c r="AL86" s="554">
        <f t="shared" si="16"/>
        <v>0</v>
      </c>
      <c r="AM86" s="554">
        <f t="shared" si="16"/>
        <v>0</v>
      </c>
      <c r="AN86" s="554">
        <f t="shared" si="16"/>
        <v>0</v>
      </c>
      <c r="AO86" s="495"/>
    </row>
    <row r="87" spans="1:42" outlineLevel="1">
      <c r="B87" s="510"/>
      <c r="C87" s="503"/>
      <c r="D87" s="354"/>
      <c r="E87" s="354"/>
      <c r="F87" s="354"/>
      <c r="G87" s="354"/>
      <c r="H87" s="354"/>
      <c r="I87" s="354"/>
      <c r="J87" s="354"/>
      <c r="K87" s="354"/>
      <c r="L87" s="354"/>
      <c r="M87" s="354"/>
      <c r="N87" s="354"/>
      <c r="O87" s="354"/>
      <c r="P87" s="354"/>
      <c r="Q87" s="354"/>
      <c r="R87" s="354"/>
      <c r="S87" s="354"/>
      <c r="T87" s="354"/>
      <c r="U87" s="354"/>
      <c r="V87" s="354"/>
      <c r="W87" s="354"/>
      <c r="X87" s="354"/>
      <c r="Y87" s="354"/>
      <c r="Z87" s="354"/>
      <c r="AA87" s="555"/>
      <c r="AB87" s="555"/>
      <c r="AC87" s="555"/>
      <c r="AD87" s="555"/>
      <c r="AE87" s="555"/>
      <c r="AF87" s="555"/>
      <c r="AG87" s="555"/>
      <c r="AH87" s="555"/>
      <c r="AI87" s="555"/>
      <c r="AJ87" s="555"/>
      <c r="AK87" s="555"/>
      <c r="AL87" s="555"/>
      <c r="AM87" s="555"/>
      <c r="AN87" s="555"/>
      <c r="AO87" s="504"/>
    </row>
    <row r="88" spans="1:42" s="484" customFormat="1" outlineLevel="1">
      <c r="A88" s="591">
        <v>16</v>
      </c>
      <c r="B88" s="516" t="s">
        <v>97</v>
      </c>
      <c r="C88" s="354" t="s">
        <v>258</v>
      </c>
      <c r="D88" s="493"/>
      <c r="E88" s="493"/>
      <c r="F88" s="493"/>
      <c r="G88" s="493"/>
      <c r="H88" s="493"/>
      <c r="I88" s="493"/>
      <c r="J88" s="493"/>
      <c r="K88" s="493"/>
      <c r="L88" s="493"/>
      <c r="M88" s="493"/>
      <c r="N88" s="493"/>
      <c r="O88" s="493"/>
      <c r="P88" s="493">
        <v>0</v>
      </c>
      <c r="Q88" s="493"/>
      <c r="R88" s="493"/>
      <c r="S88" s="493"/>
      <c r="T88" s="493"/>
      <c r="U88" s="493"/>
      <c r="V88" s="493"/>
      <c r="W88" s="493"/>
      <c r="X88" s="493"/>
      <c r="Y88" s="493"/>
      <c r="Z88" s="493"/>
      <c r="AA88" s="553"/>
      <c r="AB88" s="553"/>
      <c r="AC88" s="553"/>
      <c r="AD88" s="553"/>
      <c r="AE88" s="553"/>
      <c r="AF88" s="553"/>
      <c r="AG88" s="553"/>
      <c r="AH88" s="553"/>
      <c r="AI88" s="553"/>
      <c r="AJ88" s="553"/>
      <c r="AK88" s="553"/>
      <c r="AL88" s="553"/>
      <c r="AM88" s="553"/>
      <c r="AN88" s="553"/>
      <c r="AO88" s="494">
        <f>SUM(AA88:AN88)</f>
        <v>0</v>
      </c>
    </row>
    <row r="89" spans="1:42" s="484" customFormat="1" outlineLevel="1">
      <c r="A89" s="591"/>
      <c r="B89" s="516" t="s">
        <v>259</v>
      </c>
      <c r="C89" s="354" t="s">
        <v>260</v>
      </c>
      <c r="D89" s="493"/>
      <c r="E89" s="493"/>
      <c r="F89" s="493"/>
      <c r="G89" s="493"/>
      <c r="H89" s="493"/>
      <c r="I89" s="493"/>
      <c r="J89" s="493"/>
      <c r="K89" s="493"/>
      <c r="L89" s="493"/>
      <c r="M89" s="493"/>
      <c r="N89" s="493"/>
      <c r="O89" s="493"/>
      <c r="P89" s="493">
        <f>P88</f>
        <v>0</v>
      </c>
      <c r="Q89" s="493"/>
      <c r="R89" s="493"/>
      <c r="S89" s="493"/>
      <c r="T89" s="493"/>
      <c r="U89" s="493"/>
      <c r="V89" s="493"/>
      <c r="W89" s="493"/>
      <c r="X89" s="493"/>
      <c r="Y89" s="493"/>
      <c r="Z89" s="493"/>
      <c r="AA89" s="554">
        <f>AA88</f>
        <v>0</v>
      </c>
      <c r="AB89" s="554">
        <f t="shared" ref="AB89:AE89" si="17">AB88</f>
        <v>0</v>
      </c>
      <c r="AC89" s="554">
        <f t="shared" si="17"/>
        <v>0</v>
      </c>
      <c r="AD89" s="554">
        <f t="shared" si="17"/>
        <v>0</v>
      </c>
      <c r="AE89" s="554">
        <f t="shared" si="17"/>
        <v>0</v>
      </c>
      <c r="AF89" s="554">
        <f>AF88</f>
        <v>0</v>
      </c>
      <c r="AG89" s="554">
        <f t="shared" ref="AG89:AN89" si="18">AG88</f>
        <v>0</v>
      </c>
      <c r="AH89" s="554">
        <f t="shared" si="18"/>
        <v>0</v>
      </c>
      <c r="AI89" s="554">
        <f t="shared" si="18"/>
        <v>0</v>
      </c>
      <c r="AJ89" s="554">
        <f t="shared" si="18"/>
        <v>0</v>
      </c>
      <c r="AK89" s="554">
        <f t="shared" si="18"/>
        <v>0</v>
      </c>
      <c r="AL89" s="554">
        <f t="shared" si="18"/>
        <v>0</v>
      </c>
      <c r="AM89" s="554">
        <f t="shared" si="18"/>
        <v>0</v>
      </c>
      <c r="AN89" s="554">
        <f t="shared" si="18"/>
        <v>0</v>
      </c>
      <c r="AO89" s="495"/>
    </row>
    <row r="90" spans="1:42" s="484" customFormat="1" outlineLevel="1">
      <c r="A90" s="591"/>
      <c r="B90" s="516"/>
      <c r="C90" s="354"/>
      <c r="D90" s="354"/>
      <c r="E90" s="354"/>
      <c r="F90" s="354"/>
      <c r="G90" s="354"/>
      <c r="H90" s="354"/>
      <c r="I90" s="354"/>
      <c r="J90" s="354"/>
      <c r="K90" s="354"/>
      <c r="L90" s="354"/>
      <c r="M90" s="354"/>
      <c r="N90" s="354"/>
      <c r="O90" s="354"/>
      <c r="P90" s="354"/>
      <c r="Q90" s="354"/>
      <c r="R90" s="354"/>
      <c r="S90" s="354"/>
      <c r="T90" s="354"/>
      <c r="U90" s="354"/>
      <c r="V90" s="354"/>
      <c r="W90" s="354"/>
      <c r="X90" s="354"/>
      <c r="Y90" s="354"/>
      <c r="Z90" s="354"/>
      <c r="AA90" s="555"/>
      <c r="AB90" s="555"/>
      <c r="AC90" s="555"/>
      <c r="AD90" s="555"/>
      <c r="AE90" s="555"/>
      <c r="AF90" s="555"/>
      <c r="AG90" s="559"/>
      <c r="AH90" s="559"/>
      <c r="AI90" s="559"/>
      <c r="AJ90" s="559"/>
      <c r="AK90" s="559"/>
      <c r="AL90" s="559"/>
      <c r="AM90" s="559"/>
      <c r="AN90" s="559"/>
      <c r="AO90" s="508"/>
    </row>
    <row r="91" spans="1:42" ht="15.75" outlineLevel="1">
      <c r="B91" s="589" t="s">
        <v>267</v>
      </c>
      <c r="C91" s="513"/>
      <c r="D91" s="490"/>
      <c r="E91" s="489"/>
      <c r="F91" s="489"/>
      <c r="G91" s="489"/>
      <c r="H91" s="489"/>
      <c r="I91" s="489"/>
      <c r="J91" s="489"/>
      <c r="K91" s="489"/>
      <c r="L91" s="489"/>
      <c r="M91" s="489"/>
      <c r="N91" s="489"/>
      <c r="O91" s="489"/>
      <c r="P91" s="490"/>
      <c r="Q91" s="489"/>
      <c r="R91" s="489"/>
      <c r="S91" s="489"/>
      <c r="T91" s="489"/>
      <c r="U91" s="489"/>
      <c r="V91" s="489"/>
      <c r="W91" s="489"/>
      <c r="X91" s="489"/>
      <c r="Y91" s="489"/>
      <c r="Z91" s="489"/>
      <c r="AA91" s="557"/>
      <c r="AB91" s="557"/>
      <c r="AC91" s="557"/>
      <c r="AD91" s="557"/>
      <c r="AE91" s="557"/>
      <c r="AF91" s="557"/>
      <c r="AG91" s="557"/>
      <c r="AH91" s="557"/>
      <c r="AI91" s="557"/>
      <c r="AJ91" s="557"/>
      <c r="AK91" s="557"/>
      <c r="AL91" s="557"/>
      <c r="AM91" s="557"/>
      <c r="AN91" s="557"/>
      <c r="AO91" s="491"/>
    </row>
    <row r="92" spans="1:42" outlineLevel="1">
      <c r="A92" s="591">
        <v>17</v>
      </c>
      <c r="B92" s="509" t="s">
        <v>223</v>
      </c>
      <c r="C92" s="354" t="s">
        <v>258</v>
      </c>
      <c r="D92" s="493"/>
      <c r="E92" s="493"/>
      <c r="F92" s="493"/>
      <c r="G92" s="493"/>
      <c r="H92" s="493"/>
      <c r="I92" s="493"/>
      <c r="J92" s="493"/>
      <c r="K92" s="493"/>
      <c r="L92" s="493"/>
      <c r="M92" s="493"/>
      <c r="N92" s="493"/>
      <c r="O92" s="493"/>
      <c r="P92" s="493">
        <v>12</v>
      </c>
      <c r="Q92" s="493"/>
      <c r="R92" s="493"/>
      <c r="S92" s="493"/>
      <c r="T92" s="493"/>
      <c r="U92" s="493"/>
      <c r="V92" s="493"/>
      <c r="W92" s="493"/>
      <c r="X92" s="493"/>
      <c r="Y92" s="493"/>
      <c r="Z92" s="493"/>
      <c r="AA92" s="567"/>
      <c r="AB92" s="553"/>
      <c r="AC92" s="553"/>
      <c r="AD92" s="553"/>
      <c r="AE92" s="553"/>
      <c r="AF92" s="553"/>
      <c r="AG92" s="553"/>
      <c r="AH92" s="558"/>
      <c r="AI92" s="558"/>
      <c r="AJ92" s="558"/>
      <c r="AK92" s="558"/>
      <c r="AL92" s="558"/>
      <c r="AM92" s="558"/>
      <c r="AN92" s="558"/>
      <c r="AO92" s="494">
        <f>SUM(AA92:AN92)</f>
        <v>0</v>
      </c>
    </row>
    <row r="93" spans="1:42" outlineLevel="1">
      <c r="B93" s="492" t="s">
        <v>259</v>
      </c>
      <c r="C93" s="354" t="s">
        <v>260</v>
      </c>
      <c r="D93" s="493"/>
      <c r="E93" s="493"/>
      <c r="F93" s="493"/>
      <c r="G93" s="493"/>
      <c r="H93" s="493"/>
      <c r="I93" s="493"/>
      <c r="J93" s="493"/>
      <c r="K93" s="493"/>
      <c r="L93" s="493"/>
      <c r="M93" s="493"/>
      <c r="N93" s="493"/>
      <c r="O93" s="493"/>
      <c r="P93" s="493">
        <f>P92</f>
        <v>12</v>
      </c>
      <c r="Q93" s="493"/>
      <c r="R93" s="493"/>
      <c r="S93" s="493"/>
      <c r="T93" s="493"/>
      <c r="U93" s="493"/>
      <c r="V93" s="493"/>
      <c r="W93" s="493"/>
      <c r="X93" s="493"/>
      <c r="Y93" s="493"/>
      <c r="Z93" s="493"/>
      <c r="AA93" s="554">
        <f>AA92</f>
        <v>0</v>
      </c>
      <c r="AB93" s="554">
        <f t="shared" ref="AB93:AN93" si="19">AB92</f>
        <v>0</v>
      </c>
      <c r="AC93" s="554">
        <f t="shared" si="19"/>
        <v>0</v>
      </c>
      <c r="AD93" s="554">
        <f t="shared" si="19"/>
        <v>0</v>
      </c>
      <c r="AE93" s="554">
        <f t="shared" si="19"/>
        <v>0</v>
      </c>
      <c r="AF93" s="554">
        <f t="shared" si="19"/>
        <v>0</v>
      </c>
      <c r="AG93" s="554">
        <f t="shared" si="19"/>
        <v>0</v>
      </c>
      <c r="AH93" s="554">
        <f t="shared" si="19"/>
        <v>0</v>
      </c>
      <c r="AI93" s="554">
        <f t="shared" si="19"/>
        <v>0</v>
      </c>
      <c r="AJ93" s="554">
        <f t="shared" si="19"/>
        <v>0</v>
      </c>
      <c r="AK93" s="554">
        <f t="shared" si="19"/>
        <v>0</v>
      </c>
      <c r="AL93" s="554">
        <f t="shared" si="19"/>
        <v>0</v>
      </c>
      <c r="AM93" s="554">
        <f t="shared" si="19"/>
        <v>0</v>
      </c>
      <c r="AN93" s="554">
        <f t="shared" si="19"/>
        <v>0</v>
      </c>
      <c r="AO93" s="504"/>
    </row>
    <row r="94" spans="1:42" outlineLevel="1">
      <c r="B94" s="492"/>
      <c r="C94" s="354"/>
      <c r="D94" s="354"/>
      <c r="E94" s="354"/>
      <c r="F94" s="354"/>
      <c r="G94" s="354"/>
      <c r="H94" s="354"/>
      <c r="I94" s="354"/>
      <c r="J94" s="354"/>
      <c r="K94" s="354"/>
      <c r="L94" s="354"/>
      <c r="M94" s="354"/>
      <c r="N94" s="354"/>
      <c r="O94" s="354"/>
      <c r="P94" s="354"/>
      <c r="Q94" s="354"/>
      <c r="R94" s="354"/>
      <c r="S94" s="354"/>
      <c r="T94" s="354"/>
      <c r="U94" s="354"/>
      <c r="V94" s="354"/>
      <c r="W94" s="354"/>
      <c r="X94" s="354"/>
      <c r="Y94" s="354"/>
      <c r="Z94" s="354"/>
      <c r="AA94" s="563"/>
      <c r="AB94" s="566"/>
      <c r="AC94" s="566"/>
      <c r="AD94" s="566"/>
      <c r="AE94" s="566"/>
      <c r="AF94" s="566"/>
      <c r="AG94" s="566"/>
      <c r="AH94" s="566"/>
      <c r="AI94" s="566"/>
      <c r="AJ94" s="566"/>
      <c r="AK94" s="566"/>
      <c r="AL94" s="566"/>
      <c r="AM94" s="566"/>
      <c r="AN94" s="566"/>
      <c r="AO94" s="504"/>
    </row>
    <row r="95" spans="1:42" outlineLevel="1">
      <c r="A95" s="591">
        <v>18</v>
      </c>
      <c r="B95" s="509" t="s">
        <v>220</v>
      </c>
      <c r="C95" s="354" t="s">
        <v>258</v>
      </c>
      <c r="D95" s="493"/>
      <c r="E95" s="493"/>
      <c r="F95" s="493"/>
      <c r="G95" s="493"/>
      <c r="H95" s="493"/>
      <c r="I95" s="493"/>
      <c r="J95" s="493"/>
      <c r="K95" s="493"/>
      <c r="L95" s="493"/>
      <c r="M95" s="493"/>
      <c r="N95" s="493"/>
      <c r="O95" s="493"/>
      <c r="P95" s="493">
        <v>12</v>
      </c>
      <c r="Q95" s="493"/>
      <c r="R95" s="493"/>
      <c r="S95" s="493"/>
      <c r="T95" s="493"/>
      <c r="U95" s="493"/>
      <c r="V95" s="493"/>
      <c r="W95" s="493"/>
      <c r="X95" s="493"/>
      <c r="Y95" s="493"/>
      <c r="Z95" s="493"/>
      <c r="AA95" s="567"/>
      <c r="AB95" s="553"/>
      <c r="AC95" s="553"/>
      <c r="AD95" s="553"/>
      <c r="AE95" s="553"/>
      <c r="AF95" s="553"/>
      <c r="AG95" s="553"/>
      <c r="AH95" s="558"/>
      <c r="AI95" s="558"/>
      <c r="AJ95" s="558"/>
      <c r="AK95" s="558"/>
      <c r="AL95" s="558"/>
      <c r="AM95" s="558"/>
      <c r="AN95" s="558"/>
      <c r="AO95" s="494">
        <f>SUM(AA95:AN95)</f>
        <v>0</v>
      </c>
    </row>
    <row r="96" spans="1:42" outlineLevel="1">
      <c r="B96" s="492" t="s">
        <v>259</v>
      </c>
      <c r="C96" s="354" t="s">
        <v>260</v>
      </c>
      <c r="D96" s="493"/>
      <c r="E96" s="493"/>
      <c r="F96" s="493"/>
      <c r="G96" s="493"/>
      <c r="H96" s="493"/>
      <c r="I96" s="493"/>
      <c r="J96" s="493"/>
      <c r="K96" s="493"/>
      <c r="L96" s="493"/>
      <c r="M96" s="493"/>
      <c r="N96" s="493"/>
      <c r="O96" s="493"/>
      <c r="P96" s="493">
        <f>P95</f>
        <v>12</v>
      </c>
      <c r="Q96" s="493"/>
      <c r="R96" s="493"/>
      <c r="S96" s="493"/>
      <c r="T96" s="493"/>
      <c r="U96" s="493"/>
      <c r="V96" s="493"/>
      <c r="W96" s="493"/>
      <c r="X96" s="493"/>
      <c r="Y96" s="493"/>
      <c r="Z96" s="493"/>
      <c r="AA96" s="554">
        <f>AA95</f>
        <v>0</v>
      </c>
      <c r="AB96" s="554">
        <f t="shared" ref="AB96:AN96" si="20">AB95</f>
        <v>0</v>
      </c>
      <c r="AC96" s="554">
        <f t="shared" si="20"/>
        <v>0</v>
      </c>
      <c r="AD96" s="554">
        <f t="shared" si="20"/>
        <v>0</v>
      </c>
      <c r="AE96" s="554">
        <f t="shared" si="20"/>
        <v>0</v>
      </c>
      <c r="AF96" s="554">
        <f t="shared" si="20"/>
        <v>0</v>
      </c>
      <c r="AG96" s="554">
        <f t="shared" si="20"/>
        <v>0</v>
      </c>
      <c r="AH96" s="554">
        <f t="shared" si="20"/>
        <v>0</v>
      </c>
      <c r="AI96" s="554">
        <f t="shared" si="20"/>
        <v>0</v>
      </c>
      <c r="AJ96" s="554">
        <f t="shared" si="20"/>
        <v>0</v>
      </c>
      <c r="AK96" s="554">
        <f t="shared" si="20"/>
        <v>0</v>
      </c>
      <c r="AL96" s="554">
        <f t="shared" si="20"/>
        <v>0</v>
      </c>
      <c r="AM96" s="554">
        <f t="shared" si="20"/>
        <v>0</v>
      </c>
      <c r="AN96" s="554">
        <f t="shared" si="20"/>
        <v>0</v>
      </c>
      <c r="AO96" s="504"/>
    </row>
    <row r="97" spans="1:41" outlineLevel="1">
      <c r="B97" s="514"/>
      <c r="C97" s="354"/>
      <c r="D97" s="354"/>
      <c r="E97" s="354"/>
      <c r="F97" s="354"/>
      <c r="G97" s="354"/>
      <c r="H97" s="354"/>
      <c r="I97" s="354"/>
      <c r="J97" s="354"/>
      <c r="K97" s="354"/>
      <c r="L97" s="354"/>
      <c r="M97" s="354"/>
      <c r="N97" s="354"/>
      <c r="O97" s="354"/>
      <c r="P97" s="354"/>
      <c r="Q97" s="354"/>
      <c r="R97" s="354"/>
      <c r="S97" s="354"/>
      <c r="T97" s="354"/>
      <c r="U97" s="354"/>
      <c r="V97" s="354"/>
      <c r="W97" s="354"/>
      <c r="X97" s="354"/>
      <c r="Y97" s="354"/>
      <c r="Z97" s="354"/>
      <c r="AA97" s="564"/>
      <c r="AB97" s="565"/>
      <c r="AC97" s="565"/>
      <c r="AD97" s="565"/>
      <c r="AE97" s="565"/>
      <c r="AF97" s="565"/>
      <c r="AG97" s="565"/>
      <c r="AH97" s="565"/>
      <c r="AI97" s="565"/>
      <c r="AJ97" s="565"/>
      <c r="AK97" s="565"/>
      <c r="AL97" s="565"/>
      <c r="AM97" s="565"/>
      <c r="AN97" s="565"/>
      <c r="AO97" s="495"/>
    </row>
    <row r="98" spans="1:41" outlineLevel="1">
      <c r="A98" s="591">
        <v>19</v>
      </c>
      <c r="B98" s="509" t="s">
        <v>222</v>
      </c>
      <c r="C98" s="354" t="s">
        <v>258</v>
      </c>
      <c r="D98" s="493"/>
      <c r="E98" s="493"/>
      <c r="F98" s="493"/>
      <c r="G98" s="493"/>
      <c r="H98" s="493"/>
      <c r="I98" s="493"/>
      <c r="J98" s="493"/>
      <c r="K98" s="493"/>
      <c r="L98" s="493"/>
      <c r="M98" s="493"/>
      <c r="N98" s="493"/>
      <c r="O98" s="493"/>
      <c r="P98" s="493">
        <v>12</v>
      </c>
      <c r="Q98" s="493"/>
      <c r="R98" s="493"/>
      <c r="S98" s="493"/>
      <c r="T98" s="493"/>
      <c r="U98" s="493"/>
      <c r="V98" s="493"/>
      <c r="W98" s="493"/>
      <c r="X98" s="493"/>
      <c r="Y98" s="493"/>
      <c r="Z98" s="493"/>
      <c r="AA98" s="567"/>
      <c r="AB98" s="553"/>
      <c r="AC98" s="553"/>
      <c r="AD98" s="553"/>
      <c r="AE98" s="553"/>
      <c r="AF98" s="553"/>
      <c r="AG98" s="553"/>
      <c r="AH98" s="558"/>
      <c r="AI98" s="558"/>
      <c r="AJ98" s="558"/>
      <c r="AK98" s="558"/>
      <c r="AL98" s="558"/>
      <c r="AM98" s="558"/>
      <c r="AN98" s="558"/>
      <c r="AO98" s="494">
        <f>SUM(AA98:AN98)</f>
        <v>0</v>
      </c>
    </row>
    <row r="99" spans="1:41" outlineLevel="1">
      <c r="B99" s="492" t="s">
        <v>259</v>
      </c>
      <c r="C99" s="354" t="s">
        <v>260</v>
      </c>
      <c r="D99" s="493"/>
      <c r="E99" s="493"/>
      <c r="F99" s="493"/>
      <c r="G99" s="493"/>
      <c r="H99" s="493"/>
      <c r="I99" s="493"/>
      <c r="J99" s="493"/>
      <c r="K99" s="493"/>
      <c r="L99" s="493"/>
      <c r="M99" s="493"/>
      <c r="N99" s="493"/>
      <c r="O99" s="493"/>
      <c r="P99" s="493">
        <f>P98</f>
        <v>12</v>
      </c>
      <c r="Q99" s="493"/>
      <c r="R99" s="493"/>
      <c r="S99" s="493"/>
      <c r="T99" s="493"/>
      <c r="U99" s="493"/>
      <c r="V99" s="493"/>
      <c r="W99" s="493"/>
      <c r="X99" s="493"/>
      <c r="Y99" s="493"/>
      <c r="Z99" s="493"/>
      <c r="AA99" s="554">
        <f>AA98</f>
        <v>0</v>
      </c>
      <c r="AB99" s="554">
        <f t="shared" ref="AB99:AN99" si="21">AB98</f>
        <v>0</v>
      </c>
      <c r="AC99" s="554">
        <f t="shared" si="21"/>
        <v>0</v>
      </c>
      <c r="AD99" s="554">
        <f t="shared" si="21"/>
        <v>0</v>
      </c>
      <c r="AE99" s="554">
        <f t="shared" si="21"/>
        <v>0</v>
      </c>
      <c r="AF99" s="554">
        <f t="shared" si="21"/>
        <v>0</v>
      </c>
      <c r="AG99" s="554">
        <f t="shared" si="21"/>
        <v>0</v>
      </c>
      <c r="AH99" s="554">
        <f t="shared" si="21"/>
        <v>0</v>
      </c>
      <c r="AI99" s="554">
        <f t="shared" si="21"/>
        <v>0</v>
      </c>
      <c r="AJ99" s="554">
        <f t="shared" si="21"/>
        <v>0</v>
      </c>
      <c r="AK99" s="554">
        <f t="shared" si="21"/>
        <v>0</v>
      </c>
      <c r="AL99" s="554">
        <f t="shared" si="21"/>
        <v>0</v>
      </c>
      <c r="AM99" s="554">
        <f t="shared" si="21"/>
        <v>0</v>
      </c>
      <c r="AN99" s="554">
        <f t="shared" si="21"/>
        <v>0</v>
      </c>
      <c r="AO99" s="495"/>
    </row>
    <row r="100" spans="1:41" outlineLevel="1">
      <c r="B100" s="514"/>
      <c r="C100" s="354"/>
      <c r="D100" s="354"/>
      <c r="E100" s="354"/>
      <c r="F100" s="354"/>
      <c r="G100" s="354"/>
      <c r="H100" s="354"/>
      <c r="I100" s="354"/>
      <c r="J100" s="354"/>
      <c r="K100" s="354"/>
      <c r="L100" s="354"/>
      <c r="M100" s="354"/>
      <c r="N100" s="354"/>
      <c r="O100" s="354"/>
      <c r="P100" s="354"/>
      <c r="Q100" s="354"/>
      <c r="R100" s="354"/>
      <c r="S100" s="354"/>
      <c r="T100" s="354"/>
      <c r="U100" s="354"/>
      <c r="V100" s="354"/>
      <c r="W100" s="354"/>
      <c r="X100" s="354"/>
      <c r="Y100" s="354"/>
      <c r="Z100" s="354"/>
      <c r="AA100" s="555"/>
      <c r="AB100" s="555"/>
      <c r="AC100" s="555"/>
      <c r="AD100" s="555"/>
      <c r="AE100" s="555"/>
      <c r="AF100" s="555"/>
      <c r="AG100" s="555"/>
      <c r="AH100" s="555"/>
      <c r="AI100" s="555"/>
      <c r="AJ100" s="555"/>
      <c r="AK100" s="555"/>
      <c r="AL100" s="555"/>
      <c r="AM100" s="555"/>
      <c r="AN100" s="555"/>
      <c r="AO100" s="504"/>
    </row>
    <row r="101" spans="1:41" outlineLevel="1">
      <c r="A101" s="591">
        <v>20</v>
      </c>
      <c r="B101" s="509" t="s">
        <v>221</v>
      </c>
      <c r="C101" s="354" t="s">
        <v>258</v>
      </c>
      <c r="D101" s="493"/>
      <c r="E101" s="493"/>
      <c r="F101" s="493"/>
      <c r="G101" s="493"/>
      <c r="H101" s="493"/>
      <c r="I101" s="493"/>
      <c r="J101" s="493"/>
      <c r="K101" s="493"/>
      <c r="L101" s="493"/>
      <c r="M101" s="493"/>
      <c r="N101" s="493"/>
      <c r="O101" s="493"/>
      <c r="P101" s="493">
        <v>12</v>
      </c>
      <c r="Q101" s="493"/>
      <c r="R101" s="493"/>
      <c r="S101" s="493"/>
      <c r="T101" s="493"/>
      <c r="U101" s="493"/>
      <c r="V101" s="493"/>
      <c r="W101" s="493"/>
      <c r="X101" s="493"/>
      <c r="Y101" s="493"/>
      <c r="Z101" s="493"/>
      <c r="AA101" s="567"/>
      <c r="AB101" s="553"/>
      <c r="AC101" s="553"/>
      <c r="AD101" s="553"/>
      <c r="AE101" s="553"/>
      <c r="AF101" s="553"/>
      <c r="AG101" s="553"/>
      <c r="AH101" s="558"/>
      <c r="AI101" s="558"/>
      <c r="AJ101" s="558"/>
      <c r="AK101" s="558"/>
      <c r="AL101" s="558"/>
      <c r="AM101" s="558"/>
      <c r="AN101" s="558"/>
      <c r="AO101" s="494">
        <f>SUM(AA101:AN101)</f>
        <v>0</v>
      </c>
    </row>
    <row r="102" spans="1:41" outlineLevel="1">
      <c r="B102" s="492" t="s">
        <v>259</v>
      </c>
      <c r="C102" s="354" t="s">
        <v>260</v>
      </c>
      <c r="D102" s="493"/>
      <c r="E102" s="493"/>
      <c r="F102" s="493"/>
      <c r="G102" s="493"/>
      <c r="H102" s="493"/>
      <c r="I102" s="493"/>
      <c r="J102" s="493"/>
      <c r="K102" s="493"/>
      <c r="L102" s="493"/>
      <c r="M102" s="493"/>
      <c r="N102" s="493"/>
      <c r="O102" s="493"/>
      <c r="P102" s="493">
        <f>P101</f>
        <v>12</v>
      </c>
      <c r="Q102" s="493"/>
      <c r="R102" s="493"/>
      <c r="S102" s="493"/>
      <c r="T102" s="493"/>
      <c r="U102" s="493"/>
      <c r="V102" s="493"/>
      <c r="W102" s="493"/>
      <c r="X102" s="493"/>
      <c r="Y102" s="493"/>
      <c r="Z102" s="493"/>
      <c r="AA102" s="554">
        <f t="shared" ref="AA102:AN102" si="22">AA101</f>
        <v>0</v>
      </c>
      <c r="AB102" s="554">
        <f t="shared" si="22"/>
        <v>0</v>
      </c>
      <c r="AC102" s="554">
        <f t="shared" si="22"/>
        <v>0</v>
      </c>
      <c r="AD102" s="554">
        <f t="shared" si="22"/>
        <v>0</v>
      </c>
      <c r="AE102" s="554">
        <f t="shared" si="22"/>
        <v>0</v>
      </c>
      <c r="AF102" s="554">
        <f t="shared" si="22"/>
        <v>0</v>
      </c>
      <c r="AG102" s="554">
        <f t="shared" si="22"/>
        <v>0</v>
      </c>
      <c r="AH102" s="554">
        <f t="shared" si="22"/>
        <v>0</v>
      </c>
      <c r="AI102" s="554">
        <f t="shared" si="22"/>
        <v>0</v>
      </c>
      <c r="AJ102" s="554">
        <f t="shared" si="22"/>
        <v>0</v>
      </c>
      <c r="AK102" s="554">
        <f t="shared" si="22"/>
        <v>0</v>
      </c>
      <c r="AL102" s="554">
        <f t="shared" si="22"/>
        <v>0</v>
      </c>
      <c r="AM102" s="554">
        <f t="shared" si="22"/>
        <v>0</v>
      </c>
      <c r="AN102" s="554">
        <f t="shared" si="22"/>
        <v>0</v>
      </c>
      <c r="AO102" s="504"/>
    </row>
    <row r="103" spans="1:41" ht="15.75" outlineLevel="1">
      <c r="B103" s="515"/>
      <c r="C103" s="498"/>
      <c r="D103" s="354"/>
      <c r="E103" s="354"/>
      <c r="F103" s="354"/>
      <c r="G103" s="354"/>
      <c r="H103" s="354"/>
      <c r="I103" s="354"/>
      <c r="J103" s="354"/>
      <c r="K103" s="354"/>
      <c r="L103" s="354"/>
      <c r="M103" s="354"/>
      <c r="N103" s="354"/>
      <c r="O103" s="354"/>
      <c r="P103" s="498"/>
      <c r="Q103" s="354"/>
      <c r="R103" s="354"/>
      <c r="S103" s="354"/>
      <c r="T103" s="354"/>
      <c r="U103" s="354"/>
      <c r="V103" s="354"/>
      <c r="W103" s="354"/>
      <c r="X103" s="354"/>
      <c r="Y103" s="354"/>
      <c r="Z103" s="354"/>
      <c r="AA103" s="555"/>
      <c r="AB103" s="555"/>
      <c r="AC103" s="555"/>
      <c r="AD103" s="555"/>
      <c r="AE103" s="555"/>
      <c r="AF103" s="555"/>
      <c r="AG103" s="555"/>
      <c r="AH103" s="555"/>
      <c r="AI103" s="555"/>
      <c r="AJ103" s="555"/>
      <c r="AK103" s="555"/>
      <c r="AL103" s="555"/>
      <c r="AM103" s="555"/>
      <c r="AN103" s="555"/>
      <c r="AO103" s="504"/>
    </row>
    <row r="104" spans="1:41" ht="15.75" outlineLevel="1">
      <c r="B104" s="588" t="s">
        <v>268</v>
      </c>
      <c r="C104" s="354"/>
      <c r="D104" s="354"/>
      <c r="E104" s="354"/>
      <c r="F104" s="354"/>
      <c r="G104" s="354"/>
      <c r="H104" s="354"/>
      <c r="I104" s="354"/>
      <c r="J104" s="354"/>
      <c r="K104" s="354"/>
      <c r="L104" s="354"/>
      <c r="M104" s="354"/>
      <c r="N104" s="354"/>
      <c r="O104" s="354"/>
      <c r="P104" s="354"/>
      <c r="Q104" s="354"/>
      <c r="R104" s="354"/>
      <c r="S104" s="354"/>
      <c r="T104" s="354"/>
      <c r="U104" s="354"/>
      <c r="V104" s="354"/>
      <c r="W104" s="354"/>
      <c r="X104" s="354"/>
      <c r="Y104" s="354"/>
      <c r="Z104" s="354"/>
      <c r="AA104" s="563"/>
      <c r="AB104" s="566"/>
      <c r="AC104" s="566"/>
      <c r="AD104" s="566"/>
      <c r="AE104" s="566"/>
      <c r="AF104" s="566"/>
      <c r="AG104" s="566"/>
      <c r="AH104" s="566"/>
      <c r="AI104" s="566"/>
      <c r="AJ104" s="566"/>
      <c r="AK104" s="566"/>
      <c r="AL104" s="566"/>
      <c r="AM104" s="566"/>
      <c r="AN104" s="566"/>
      <c r="AO104" s="504"/>
    </row>
    <row r="105" spans="1:41" ht="15.75" outlineLevel="1">
      <c r="B105" s="488" t="s">
        <v>269</v>
      </c>
      <c r="C105" s="354"/>
      <c r="D105" s="354"/>
      <c r="E105" s="354"/>
      <c r="F105" s="354"/>
      <c r="G105" s="354"/>
      <c r="H105" s="354"/>
      <c r="I105" s="354"/>
      <c r="J105" s="354"/>
      <c r="K105" s="354"/>
      <c r="L105" s="354"/>
      <c r="M105" s="354"/>
      <c r="N105" s="354"/>
      <c r="O105" s="354"/>
      <c r="P105" s="354"/>
      <c r="Q105" s="354"/>
      <c r="R105" s="354"/>
      <c r="S105" s="354"/>
      <c r="T105" s="354"/>
      <c r="U105" s="354"/>
      <c r="V105" s="354"/>
      <c r="W105" s="354"/>
      <c r="X105" s="354"/>
      <c r="Y105" s="354"/>
      <c r="Z105" s="354"/>
      <c r="AA105" s="563"/>
      <c r="AB105" s="566"/>
      <c r="AC105" s="566"/>
      <c r="AD105" s="566"/>
      <c r="AE105" s="566"/>
      <c r="AF105" s="566"/>
      <c r="AG105" s="566"/>
      <c r="AH105" s="566"/>
      <c r="AI105" s="566"/>
      <c r="AJ105" s="566"/>
      <c r="AK105" s="566"/>
      <c r="AL105" s="566"/>
      <c r="AM105" s="566"/>
      <c r="AN105" s="566"/>
      <c r="AO105" s="504"/>
    </row>
    <row r="106" spans="1:41" outlineLevel="1">
      <c r="A106" s="591">
        <v>21</v>
      </c>
      <c r="B106" s="509" t="s">
        <v>16</v>
      </c>
      <c r="C106" s="354" t="s">
        <v>258</v>
      </c>
      <c r="D106" s="493"/>
      <c r="E106" s="493"/>
      <c r="F106" s="493"/>
      <c r="G106" s="493"/>
      <c r="H106" s="493"/>
      <c r="I106" s="493"/>
      <c r="J106" s="493"/>
      <c r="K106" s="493"/>
      <c r="L106" s="493"/>
      <c r="M106" s="493"/>
      <c r="N106" s="611"/>
      <c r="O106" s="611"/>
      <c r="P106" s="354"/>
      <c r="Q106" s="493"/>
      <c r="R106" s="493"/>
      <c r="S106" s="493"/>
      <c r="T106" s="493"/>
      <c r="U106" s="493"/>
      <c r="V106" s="493"/>
      <c r="W106" s="493"/>
      <c r="X106" s="493"/>
      <c r="Y106" s="493"/>
      <c r="Z106" s="493"/>
      <c r="AA106" s="599"/>
      <c r="AB106" s="553"/>
      <c r="AC106" s="553"/>
      <c r="AD106" s="553"/>
      <c r="AE106" s="553"/>
      <c r="AF106" s="553"/>
      <c r="AG106" s="553"/>
      <c r="AH106" s="553"/>
      <c r="AI106" s="553"/>
      <c r="AJ106" s="553"/>
      <c r="AK106" s="553"/>
      <c r="AL106" s="553"/>
      <c r="AM106" s="553"/>
      <c r="AN106" s="553"/>
      <c r="AO106" s="494">
        <f>SUM(AA106:AN106)</f>
        <v>0</v>
      </c>
    </row>
    <row r="107" spans="1:41" outlineLevel="1">
      <c r="B107" s="492" t="s">
        <v>259</v>
      </c>
      <c r="C107" s="354" t="s">
        <v>260</v>
      </c>
      <c r="D107" s="493"/>
      <c r="E107" s="493"/>
      <c r="F107" s="493"/>
      <c r="G107" s="493"/>
      <c r="H107" s="493"/>
      <c r="I107" s="493"/>
      <c r="J107" s="493"/>
      <c r="K107" s="493"/>
      <c r="L107" s="493"/>
      <c r="M107" s="493"/>
      <c r="N107" s="611"/>
      <c r="O107" s="611"/>
      <c r="P107" s="354"/>
      <c r="Q107" s="493"/>
      <c r="R107" s="493"/>
      <c r="S107" s="493"/>
      <c r="T107" s="493"/>
      <c r="U107" s="493"/>
      <c r="V107" s="493"/>
      <c r="W107" s="493"/>
      <c r="X107" s="493"/>
      <c r="Y107" s="493"/>
      <c r="Z107" s="493"/>
      <c r="AA107" s="554">
        <f>AA106</f>
        <v>0</v>
      </c>
      <c r="AB107" s="554">
        <f t="shared" ref="AB107:AN107" si="23">AB106</f>
        <v>0</v>
      </c>
      <c r="AC107" s="554">
        <f t="shared" si="23"/>
        <v>0</v>
      </c>
      <c r="AD107" s="554">
        <f t="shared" si="23"/>
        <v>0</v>
      </c>
      <c r="AE107" s="554">
        <f t="shared" si="23"/>
        <v>0</v>
      </c>
      <c r="AF107" s="554">
        <f t="shared" si="23"/>
        <v>0</v>
      </c>
      <c r="AG107" s="554">
        <f t="shared" si="23"/>
        <v>0</v>
      </c>
      <c r="AH107" s="554">
        <f t="shared" si="23"/>
        <v>0</v>
      </c>
      <c r="AI107" s="554">
        <f t="shared" si="23"/>
        <v>0</v>
      </c>
      <c r="AJ107" s="554">
        <f t="shared" si="23"/>
        <v>0</v>
      </c>
      <c r="AK107" s="554">
        <f t="shared" si="23"/>
        <v>0</v>
      </c>
      <c r="AL107" s="554">
        <f t="shared" si="23"/>
        <v>0</v>
      </c>
      <c r="AM107" s="554">
        <f t="shared" si="23"/>
        <v>0</v>
      </c>
      <c r="AN107" s="554">
        <f t="shared" si="23"/>
        <v>0</v>
      </c>
      <c r="AO107" s="504"/>
    </row>
    <row r="108" spans="1:41" outlineLevel="1">
      <c r="B108" s="492"/>
      <c r="C108" s="354"/>
      <c r="D108" s="354"/>
      <c r="E108" s="354"/>
      <c r="F108" s="354"/>
      <c r="G108" s="354"/>
      <c r="H108" s="354"/>
      <c r="I108" s="354"/>
      <c r="J108" s="354"/>
      <c r="K108" s="354"/>
      <c r="L108" s="354"/>
      <c r="M108" s="354"/>
      <c r="N108" s="354"/>
      <c r="O108" s="354"/>
      <c r="P108" s="354"/>
      <c r="Q108" s="354"/>
      <c r="R108" s="354"/>
      <c r="S108" s="354"/>
      <c r="T108" s="354"/>
      <c r="U108" s="354"/>
      <c r="V108" s="354"/>
      <c r="W108" s="354"/>
      <c r="X108" s="354"/>
      <c r="Y108" s="354"/>
      <c r="Z108" s="354"/>
      <c r="AA108" s="563"/>
      <c r="AB108" s="566"/>
      <c r="AC108" s="566"/>
      <c r="AD108" s="566"/>
      <c r="AE108" s="566"/>
      <c r="AF108" s="566"/>
      <c r="AG108" s="566"/>
      <c r="AH108" s="566"/>
      <c r="AI108" s="566"/>
      <c r="AJ108" s="566"/>
      <c r="AK108" s="566"/>
      <c r="AL108" s="566"/>
      <c r="AM108" s="566"/>
      <c r="AN108" s="566"/>
      <c r="AO108" s="504"/>
    </row>
    <row r="109" spans="1:41" ht="30" outlineLevel="1">
      <c r="A109" s="591">
        <v>22</v>
      </c>
      <c r="B109" s="509" t="s">
        <v>171</v>
      </c>
      <c r="C109" s="354" t="s">
        <v>258</v>
      </c>
      <c r="D109" s="493"/>
      <c r="E109" s="493"/>
      <c r="F109" s="493"/>
      <c r="G109" s="493"/>
      <c r="H109" s="493"/>
      <c r="I109" s="493"/>
      <c r="J109" s="493"/>
      <c r="K109" s="493"/>
      <c r="L109" s="493"/>
      <c r="M109" s="493"/>
      <c r="N109" s="611"/>
      <c r="O109" s="611"/>
      <c r="P109" s="354"/>
      <c r="Q109" s="493"/>
      <c r="R109" s="493"/>
      <c r="S109" s="493"/>
      <c r="T109" s="493"/>
      <c r="U109" s="493"/>
      <c r="V109" s="493"/>
      <c r="W109" s="493"/>
      <c r="X109" s="493"/>
      <c r="Y109" s="493"/>
      <c r="Z109" s="493"/>
      <c r="AA109" s="599"/>
      <c r="AB109" s="553"/>
      <c r="AC109" s="553"/>
      <c r="AD109" s="553"/>
      <c r="AE109" s="553"/>
      <c r="AF109" s="553"/>
      <c r="AG109" s="553"/>
      <c r="AH109" s="553"/>
      <c r="AI109" s="553"/>
      <c r="AJ109" s="553"/>
      <c r="AK109" s="553"/>
      <c r="AL109" s="553"/>
      <c r="AM109" s="553"/>
      <c r="AN109" s="553"/>
      <c r="AO109" s="494">
        <f>SUM(AA109:AN109)</f>
        <v>0</v>
      </c>
    </row>
    <row r="110" spans="1:41" outlineLevel="1">
      <c r="B110" s="492" t="s">
        <v>259</v>
      </c>
      <c r="C110" s="354" t="s">
        <v>260</v>
      </c>
      <c r="D110" s="493"/>
      <c r="E110" s="493"/>
      <c r="F110" s="493"/>
      <c r="G110" s="493"/>
      <c r="H110" s="493"/>
      <c r="I110" s="493"/>
      <c r="J110" s="493"/>
      <c r="K110" s="493"/>
      <c r="L110" s="493"/>
      <c r="M110" s="493"/>
      <c r="N110" s="611"/>
      <c r="O110" s="611"/>
      <c r="P110" s="354"/>
      <c r="Q110" s="493"/>
      <c r="R110" s="493"/>
      <c r="S110" s="493"/>
      <c r="T110" s="493"/>
      <c r="U110" s="493"/>
      <c r="V110" s="493"/>
      <c r="W110" s="493"/>
      <c r="X110" s="493"/>
      <c r="Y110" s="493"/>
      <c r="Z110" s="493"/>
      <c r="AA110" s="554">
        <f>AA109</f>
        <v>0</v>
      </c>
      <c r="AB110" s="554">
        <f t="shared" ref="AB110:AN110" si="24">AB109</f>
        <v>0</v>
      </c>
      <c r="AC110" s="554">
        <f t="shared" si="24"/>
        <v>0</v>
      </c>
      <c r="AD110" s="554">
        <f t="shared" si="24"/>
        <v>0</v>
      </c>
      <c r="AE110" s="554">
        <f t="shared" si="24"/>
        <v>0</v>
      </c>
      <c r="AF110" s="554">
        <f t="shared" si="24"/>
        <v>0</v>
      </c>
      <c r="AG110" s="554">
        <f t="shared" si="24"/>
        <v>0</v>
      </c>
      <c r="AH110" s="554">
        <f t="shared" si="24"/>
        <v>0</v>
      </c>
      <c r="AI110" s="554">
        <f t="shared" si="24"/>
        <v>0</v>
      </c>
      <c r="AJ110" s="554">
        <f t="shared" si="24"/>
        <v>0</v>
      </c>
      <c r="AK110" s="554">
        <f t="shared" si="24"/>
        <v>0</v>
      </c>
      <c r="AL110" s="554">
        <f t="shared" si="24"/>
        <v>0</v>
      </c>
      <c r="AM110" s="554">
        <f t="shared" si="24"/>
        <v>0</v>
      </c>
      <c r="AN110" s="554">
        <f t="shared" si="24"/>
        <v>0</v>
      </c>
      <c r="AO110" s="504"/>
    </row>
    <row r="111" spans="1:41" outlineLevel="1">
      <c r="B111" s="492"/>
      <c r="C111" s="354"/>
      <c r="D111" s="354"/>
      <c r="E111" s="354"/>
      <c r="F111" s="354"/>
      <c r="G111" s="354"/>
      <c r="H111" s="354"/>
      <c r="I111" s="354"/>
      <c r="J111" s="354"/>
      <c r="K111" s="354"/>
      <c r="L111" s="354"/>
      <c r="M111" s="354"/>
      <c r="N111" s="354"/>
      <c r="O111" s="354"/>
      <c r="P111" s="354"/>
      <c r="Q111" s="354"/>
      <c r="R111" s="354"/>
      <c r="S111" s="354"/>
      <c r="T111" s="354"/>
      <c r="U111" s="354"/>
      <c r="V111" s="354"/>
      <c r="W111" s="354"/>
      <c r="X111" s="354"/>
      <c r="Y111" s="354"/>
      <c r="Z111" s="354"/>
      <c r="AA111" s="563"/>
      <c r="AB111" s="566"/>
      <c r="AC111" s="566"/>
      <c r="AD111" s="566"/>
      <c r="AE111" s="566"/>
      <c r="AF111" s="566"/>
      <c r="AG111" s="566"/>
      <c r="AH111" s="566"/>
      <c r="AI111" s="566"/>
      <c r="AJ111" s="566"/>
      <c r="AK111" s="566"/>
      <c r="AL111" s="566"/>
      <c r="AM111" s="566"/>
      <c r="AN111" s="566"/>
      <c r="AO111" s="504"/>
    </row>
    <row r="112" spans="1:41" ht="30" outlineLevel="1">
      <c r="A112" s="591">
        <v>23</v>
      </c>
      <c r="B112" s="509" t="s">
        <v>19</v>
      </c>
      <c r="C112" s="354" t="s">
        <v>258</v>
      </c>
      <c r="D112" s="493"/>
      <c r="E112" s="493"/>
      <c r="F112" s="493"/>
      <c r="G112" s="493"/>
      <c r="H112" s="493"/>
      <c r="I112" s="493"/>
      <c r="J112" s="493"/>
      <c r="K112" s="493"/>
      <c r="L112" s="493"/>
      <c r="M112" s="493"/>
      <c r="N112" s="611"/>
      <c r="O112" s="611"/>
      <c r="P112" s="354"/>
      <c r="Q112" s="493"/>
      <c r="R112" s="493"/>
      <c r="S112" s="493"/>
      <c r="T112" s="493"/>
      <c r="U112" s="493"/>
      <c r="V112" s="493"/>
      <c r="W112" s="493"/>
      <c r="X112" s="493"/>
      <c r="Y112" s="493"/>
      <c r="Z112" s="493"/>
      <c r="AA112" s="553"/>
      <c r="AB112" s="553"/>
      <c r="AC112" s="553"/>
      <c r="AD112" s="553"/>
      <c r="AE112" s="553"/>
      <c r="AF112" s="553"/>
      <c r="AG112" s="553"/>
      <c r="AH112" s="553"/>
      <c r="AI112" s="553"/>
      <c r="AJ112" s="553"/>
      <c r="AK112" s="553"/>
      <c r="AL112" s="553"/>
      <c r="AM112" s="553"/>
      <c r="AN112" s="553"/>
      <c r="AO112" s="494">
        <f>SUM(AA112:AN112)</f>
        <v>0</v>
      </c>
    </row>
    <row r="113" spans="1:41" outlineLevel="1">
      <c r="B113" s="492" t="s">
        <v>259</v>
      </c>
      <c r="C113" s="354" t="s">
        <v>260</v>
      </c>
      <c r="D113" s="493"/>
      <c r="E113" s="493"/>
      <c r="F113" s="493"/>
      <c r="G113" s="493"/>
      <c r="H113" s="493"/>
      <c r="I113" s="493"/>
      <c r="J113" s="493"/>
      <c r="K113" s="493"/>
      <c r="L113" s="493"/>
      <c r="M113" s="493"/>
      <c r="N113" s="611"/>
      <c r="O113" s="611"/>
      <c r="P113" s="354"/>
      <c r="Q113" s="493"/>
      <c r="R113" s="493"/>
      <c r="S113" s="493"/>
      <c r="T113" s="493"/>
      <c r="U113" s="493"/>
      <c r="V113" s="493"/>
      <c r="W113" s="493"/>
      <c r="X113" s="493"/>
      <c r="Y113" s="493"/>
      <c r="Z113" s="493"/>
      <c r="AA113" s="554">
        <f>AA112</f>
        <v>0</v>
      </c>
      <c r="AB113" s="554">
        <f t="shared" ref="AB113:AN113" si="25">AB112</f>
        <v>0</v>
      </c>
      <c r="AC113" s="554">
        <f t="shared" si="25"/>
        <v>0</v>
      </c>
      <c r="AD113" s="554">
        <f t="shared" si="25"/>
        <v>0</v>
      </c>
      <c r="AE113" s="554">
        <f t="shared" si="25"/>
        <v>0</v>
      </c>
      <c r="AF113" s="554">
        <f t="shared" si="25"/>
        <v>0</v>
      </c>
      <c r="AG113" s="554">
        <f t="shared" si="25"/>
        <v>0</v>
      </c>
      <c r="AH113" s="554">
        <f t="shared" si="25"/>
        <v>0</v>
      </c>
      <c r="AI113" s="554">
        <f t="shared" si="25"/>
        <v>0</v>
      </c>
      <c r="AJ113" s="554">
        <f t="shared" si="25"/>
        <v>0</v>
      </c>
      <c r="AK113" s="554">
        <f t="shared" si="25"/>
        <v>0</v>
      </c>
      <c r="AL113" s="554">
        <f t="shared" si="25"/>
        <v>0</v>
      </c>
      <c r="AM113" s="554">
        <f t="shared" si="25"/>
        <v>0</v>
      </c>
      <c r="AN113" s="554">
        <f t="shared" si="25"/>
        <v>0</v>
      </c>
      <c r="AO113" s="504"/>
    </row>
    <row r="114" spans="1:41" outlineLevel="1">
      <c r="B114" s="514"/>
      <c r="C114" s="354"/>
      <c r="D114" s="354"/>
      <c r="E114" s="354"/>
      <c r="F114" s="354"/>
      <c r="G114" s="354"/>
      <c r="H114" s="354"/>
      <c r="I114" s="354"/>
      <c r="J114" s="354"/>
      <c r="K114" s="354"/>
      <c r="L114" s="354"/>
      <c r="M114" s="354"/>
      <c r="N114" s="354"/>
      <c r="O114" s="354"/>
      <c r="P114" s="354"/>
      <c r="Q114" s="354"/>
      <c r="R114" s="354"/>
      <c r="S114" s="354"/>
      <c r="T114" s="354"/>
      <c r="U114" s="354"/>
      <c r="V114" s="354"/>
      <c r="W114" s="354"/>
      <c r="X114" s="354"/>
      <c r="Y114" s="354"/>
      <c r="Z114" s="354"/>
      <c r="AA114" s="563"/>
      <c r="AB114" s="566"/>
      <c r="AC114" s="566"/>
      <c r="AD114" s="566"/>
      <c r="AE114" s="566"/>
      <c r="AF114" s="566"/>
      <c r="AG114" s="566"/>
      <c r="AH114" s="566"/>
      <c r="AI114" s="566"/>
      <c r="AJ114" s="566"/>
      <c r="AK114" s="566"/>
      <c r="AL114" s="566"/>
      <c r="AM114" s="566"/>
      <c r="AN114" s="566"/>
      <c r="AO114" s="504"/>
    </row>
    <row r="115" spans="1:41" ht="30" outlineLevel="1">
      <c r="A115" s="591">
        <v>24</v>
      </c>
      <c r="B115" s="509" t="s">
        <v>20</v>
      </c>
      <c r="C115" s="354" t="s">
        <v>258</v>
      </c>
      <c r="D115" s="493"/>
      <c r="E115" s="493"/>
      <c r="F115" s="493"/>
      <c r="G115" s="493"/>
      <c r="H115" s="493"/>
      <c r="I115" s="493"/>
      <c r="J115" s="493"/>
      <c r="K115" s="493"/>
      <c r="L115" s="493"/>
      <c r="M115" s="493"/>
      <c r="N115" s="611"/>
      <c r="O115" s="611"/>
      <c r="P115" s="354"/>
      <c r="Q115" s="493"/>
      <c r="R115" s="493"/>
      <c r="S115" s="493"/>
      <c r="T115" s="493"/>
      <c r="U115" s="493"/>
      <c r="V115" s="493"/>
      <c r="W115" s="493"/>
      <c r="X115" s="493"/>
      <c r="Y115" s="493"/>
      <c r="Z115" s="493"/>
      <c r="AA115" s="553">
        <v>1</v>
      </c>
      <c r="AB115" s="553"/>
      <c r="AC115" s="553"/>
      <c r="AD115" s="553"/>
      <c r="AE115" s="553"/>
      <c r="AF115" s="553"/>
      <c r="AG115" s="553"/>
      <c r="AH115" s="553"/>
      <c r="AI115" s="553"/>
      <c r="AJ115" s="553"/>
      <c r="AK115" s="553"/>
      <c r="AL115" s="553"/>
      <c r="AM115" s="553"/>
      <c r="AN115" s="553"/>
      <c r="AO115" s="494">
        <f>SUM(AA115:AN115)</f>
        <v>1</v>
      </c>
    </row>
    <row r="116" spans="1:41" outlineLevel="1">
      <c r="B116" s="492" t="s">
        <v>259</v>
      </c>
      <c r="C116" s="525" t="s">
        <v>270</v>
      </c>
      <c r="D116" s="493">
        <v>3544.5144120454788</v>
      </c>
      <c r="E116" s="493">
        <v>3439.3007262292967</v>
      </c>
      <c r="F116" s="493">
        <v>3334.0870404131147</v>
      </c>
      <c r="G116" s="493">
        <v>3228.8733545969326</v>
      </c>
      <c r="H116" s="493">
        <v>3123.6596687807505</v>
      </c>
      <c r="I116" s="493">
        <v>3018.4459829645693</v>
      </c>
      <c r="J116" s="493">
        <v>2913.23229714839</v>
      </c>
      <c r="K116" s="493">
        <v>2808.0186113322102</v>
      </c>
      <c r="L116" s="493">
        <v>2702.8049255160299</v>
      </c>
      <c r="M116" s="493">
        <v>2597.5912396998401</v>
      </c>
      <c r="N116" s="493">
        <v>2492.3775538836599</v>
      </c>
      <c r="O116" s="493">
        <v>2387.1638680674801</v>
      </c>
      <c r="P116" s="354"/>
      <c r="Q116" s="493"/>
      <c r="R116" s="493"/>
      <c r="S116" s="493"/>
      <c r="T116" s="493"/>
      <c r="U116" s="493"/>
      <c r="V116" s="493"/>
      <c r="W116" s="493"/>
      <c r="X116" s="493"/>
      <c r="Y116" s="493"/>
      <c r="Z116" s="493"/>
      <c r="AA116" s="554">
        <f>AA115</f>
        <v>1</v>
      </c>
      <c r="AB116" s="554">
        <f t="shared" ref="AB116:AN116" si="26">AB115</f>
        <v>0</v>
      </c>
      <c r="AC116" s="554">
        <f t="shared" si="26"/>
        <v>0</v>
      </c>
      <c r="AD116" s="554">
        <f t="shared" si="26"/>
        <v>0</v>
      </c>
      <c r="AE116" s="554">
        <f t="shared" si="26"/>
        <v>0</v>
      </c>
      <c r="AF116" s="554">
        <f t="shared" si="26"/>
        <v>0</v>
      </c>
      <c r="AG116" s="554">
        <f t="shared" si="26"/>
        <v>0</v>
      </c>
      <c r="AH116" s="554">
        <f t="shared" si="26"/>
        <v>0</v>
      </c>
      <c r="AI116" s="554">
        <f t="shared" si="26"/>
        <v>0</v>
      </c>
      <c r="AJ116" s="554">
        <f t="shared" si="26"/>
        <v>0</v>
      </c>
      <c r="AK116" s="554">
        <f t="shared" si="26"/>
        <v>0</v>
      </c>
      <c r="AL116" s="554">
        <f t="shared" si="26"/>
        <v>0</v>
      </c>
      <c r="AM116" s="554">
        <f t="shared" si="26"/>
        <v>0</v>
      </c>
      <c r="AN116" s="554">
        <f t="shared" si="26"/>
        <v>0</v>
      </c>
      <c r="AO116" s="504"/>
    </row>
    <row r="117" spans="1:41" outlineLevel="1">
      <c r="B117" s="492"/>
      <c r="C117" s="354"/>
      <c r="D117" s="354"/>
      <c r="E117" s="354"/>
      <c r="F117" s="354"/>
      <c r="G117" s="354"/>
      <c r="H117" s="354"/>
      <c r="I117" s="354"/>
      <c r="J117" s="354"/>
      <c r="K117" s="354"/>
      <c r="L117" s="354"/>
      <c r="M117" s="354"/>
      <c r="N117" s="354"/>
      <c r="O117" s="354"/>
      <c r="P117" s="354"/>
      <c r="Q117" s="354"/>
      <c r="R117" s="354"/>
      <c r="S117" s="354"/>
      <c r="T117" s="354"/>
      <c r="U117" s="354"/>
      <c r="V117" s="354"/>
      <c r="W117" s="354"/>
      <c r="X117" s="354"/>
      <c r="Y117" s="354"/>
      <c r="Z117" s="354"/>
      <c r="AA117" s="555"/>
      <c r="AB117" s="566"/>
      <c r="AC117" s="566"/>
      <c r="AD117" s="566"/>
      <c r="AE117" s="566"/>
      <c r="AF117" s="566"/>
      <c r="AG117" s="566"/>
      <c r="AH117" s="566"/>
      <c r="AI117" s="566"/>
      <c r="AJ117" s="566"/>
      <c r="AK117" s="566"/>
      <c r="AL117" s="566"/>
      <c r="AM117" s="566"/>
      <c r="AN117" s="566"/>
      <c r="AO117" s="504"/>
    </row>
    <row r="118" spans="1:41" ht="15.75" outlineLevel="1">
      <c r="B118" s="488" t="s">
        <v>271</v>
      </c>
      <c r="C118" s="354"/>
      <c r="D118" s="354"/>
      <c r="E118" s="354"/>
      <c r="F118" s="354"/>
      <c r="G118" s="354"/>
      <c r="H118" s="354"/>
      <c r="I118" s="354"/>
      <c r="J118" s="354"/>
      <c r="K118" s="354"/>
      <c r="L118" s="354"/>
      <c r="M118" s="354"/>
      <c r="N118" s="354"/>
      <c r="O118" s="354"/>
      <c r="P118" s="354"/>
      <c r="Q118" s="354"/>
      <c r="R118" s="354"/>
      <c r="S118" s="354"/>
      <c r="T118" s="354"/>
      <c r="U118" s="354"/>
      <c r="V118" s="354"/>
      <c r="W118" s="354"/>
      <c r="X118" s="354"/>
      <c r="Y118" s="354"/>
      <c r="Z118" s="354"/>
      <c r="AA118" s="555"/>
      <c r="AB118" s="566"/>
      <c r="AC118" s="566"/>
      <c r="AD118" s="566"/>
      <c r="AE118" s="566"/>
      <c r="AF118" s="566"/>
      <c r="AG118" s="566"/>
      <c r="AH118" s="566"/>
      <c r="AI118" s="566"/>
      <c r="AJ118" s="566"/>
      <c r="AK118" s="566"/>
      <c r="AL118" s="566"/>
      <c r="AM118" s="566"/>
      <c r="AN118" s="566"/>
      <c r="AO118" s="504"/>
    </row>
    <row r="119" spans="1:41" outlineLevel="1">
      <c r="A119" s="591">
        <v>25</v>
      </c>
      <c r="B119" s="509" t="s">
        <v>21</v>
      </c>
      <c r="C119" s="354" t="s">
        <v>258</v>
      </c>
      <c r="D119" s="493">
        <v>0</v>
      </c>
      <c r="E119" s="493"/>
      <c r="F119" s="493"/>
      <c r="G119" s="493"/>
      <c r="H119" s="493"/>
      <c r="I119" s="493"/>
      <c r="J119" s="493"/>
      <c r="K119" s="493"/>
      <c r="L119" s="493"/>
      <c r="M119" s="493"/>
      <c r="N119" s="493"/>
      <c r="O119" s="493"/>
      <c r="P119" s="493">
        <v>12</v>
      </c>
      <c r="Q119" s="493"/>
      <c r="R119" s="493"/>
      <c r="S119" s="493"/>
      <c r="T119" s="493"/>
      <c r="U119" s="493"/>
      <c r="V119" s="493"/>
      <c r="W119" s="493"/>
      <c r="X119" s="493"/>
      <c r="Y119" s="493"/>
      <c r="Z119" s="493"/>
      <c r="AA119" s="567"/>
      <c r="AB119" s="553"/>
      <c r="AC119" s="553">
        <v>1</v>
      </c>
      <c r="AD119" s="553"/>
      <c r="AE119" s="553"/>
      <c r="AF119" s="553"/>
      <c r="AG119" s="553"/>
      <c r="AH119" s="558"/>
      <c r="AI119" s="558"/>
      <c r="AJ119" s="558"/>
      <c r="AK119" s="558"/>
      <c r="AL119" s="558"/>
      <c r="AM119" s="558"/>
      <c r="AN119" s="558"/>
      <c r="AO119" s="494">
        <f>SUM(AA119:AN119)</f>
        <v>1</v>
      </c>
    </row>
    <row r="120" spans="1:41" outlineLevel="1">
      <c r="B120" s="492" t="s">
        <v>259</v>
      </c>
      <c r="C120" s="354" t="s">
        <v>260</v>
      </c>
      <c r="D120" s="493">
        <v>233501</v>
      </c>
      <c r="E120" s="493">
        <f>SUMIFS('2017 Persistence Report'!CH:CH,'2017 Persistence Report'!$C:$C,$B119,'2017 Persistence Report'!$A:$A,"2015a")</f>
        <v>233501</v>
      </c>
      <c r="F120" s="493">
        <f>SUMIFS('2017 Persistence Report'!CI:CI,'2017 Persistence Report'!$C:$C,$B119,'2017 Persistence Report'!$A:$A,"2015a")</f>
        <v>233501</v>
      </c>
      <c r="G120" s="493">
        <f>SUMIFS('2017 Persistence Report'!CJ:CJ,'2017 Persistence Report'!$C:$C,$B119,'2017 Persistence Report'!$A:$A,"2015a")</f>
        <v>233501</v>
      </c>
      <c r="H120" s="493">
        <f>SUMIFS('2017 Persistence Report'!CK:CK,'2017 Persistence Report'!$C:$C,$B119,'2017 Persistence Report'!$A:$A,"2015a")</f>
        <v>233501</v>
      </c>
      <c r="I120" s="493">
        <f>SUMIFS('2017 Persistence Report'!CL:CL,'2017 Persistence Report'!$C:$C,$B119,'2017 Persistence Report'!$A:$A,"2015a")</f>
        <v>233501</v>
      </c>
      <c r="J120" s="493">
        <f>SUMIFS('2017 Persistence Report'!CM:CM,'2017 Persistence Report'!$C:$C,$B119,'2017 Persistence Report'!$A:$A,"2015a")</f>
        <v>233501</v>
      </c>
      <c r="K120" s="493">
        <f>SUMIFS('2017 Persistence Report'!CN:CN,'2017 Persistence Report'!$C:$C,$B119,'2017 Persistence Report'!$A:$A,"2015a")</f>
        <v>233501</v>
      </c>
      <c r="L120" s="493">
        <f>SUMIFS('2017 Persistence Report'!CO:CO,'2017 Persistence Report'!$C:$C,$B119,'2017 Persistence Report'!$A:$A,"2015a")</f>
        <v>233501</v>
      </c>
      <c r="M120" s="493">
        <f>SUMIFS('2017 Persistence Report'!CP:CP,'2017 Persistence Report'!$C:$C,$B119,'2017 Persistence Report'!$A:$A,"2015a")</f>
        <v>233501</v>
      </c>
      <c r="N120" s="493">
        <f>SUMIFS('2017 Persistence Report'!CQ:CQ,'2017 Persistence Report'!$C:$C,$B119,'2017 Persistence Report'!$A:$A,"2015a")</f>
        <v>233501</v>
      </c>
      <c r="O120" s="493">
        <f>SUMIFS('2017 Persistence Report'!CR:CR,'2017 Persistence Report'!$C:$C,$B119,'2017 Persistence Report'!$A:$A,"2015a")</f>
        <v>233501</v>
      </c>
      <c r="P120" s="493">
        <f>P119</f>
        <v>12</v>
      </c>
      <c r="Q120" s="493">
        <v>50</v>
      </c>
      <c r="R120" s="493">
        <v>50</v>
      </c>
      <c r="S120" s="493">
        <v>50</v>
      </c>
      <c r="T120" s="493">
        <v>50</v>
      </c>
      <c r="U120" s="493">
        <v>50</v>
      </c>
      <c r="V120" s="493">
        <v>50</v>
      </c>
      <c r="W120" s="493">
        <v>50</v>
      </c>
      <c r="X120" s="493">
        <v>50</v>
      </c>
      <c r="Y120" s="493">
        <v>50</v>
      </c>
      <c r="Z120" s="493">
        <v>50</v>
      </c>
      <c r="AA120" s="554">
        <f>AA119</f>
        <v>0</v>
      </c>
      <c r="AB120" s="554">
        <f t="shared" ref="AB120:AN120" si="27">AB119</f>
        <v>0</v>
      </c>
      <c r="AC120" s="554">
        <f t="shared" si="27"/>
        <v>1</v>
      </c>
      <c r="AD120" s="554">
        <f t="shared" si="27"/>
        <v>0</v>
      </c>
      <c r="AE120" s="554">
        <f t="shared" si="27"/>
        <v>0</v>
      </c>
      <c r="AF120" s="554">
        <f t="shared" si="27"/>
        <v>0</v>
      </c>
      <c r="AG120" s="554">
        <f t="shared" si="27"/>
        <v>0</v>
      </c>
      <c r="AH120" s="554">
        <f t="shared" si="27"/>
        <v>0</v>
      </c>
      <c r="AI120" s="554">
        <f t="shared" si="27"/>
        <v>0</v>
      </c>
      <c r="AJ120" s="554">
        <f t="shared" si="27"/>
        <v>0</v>
      </c>
      <c r="AK120" s="554">
        <f t="shared" si="27"/>
        <v>0</v>
      </c>
      <c r="AL120" s="554">
        <f t="shared" si="27"/>
        <v>0</v>
      </c>
      <c r="AM120" s="554">
        <f t="shared" si="27"/>
        <v>0</v>
      </c>
      <c r="AN120" s="554">
        <f t="shared" si="27"/>
        <v>0</v>
      </c>
      <c r="AO120" s="504"/>
    </row>
    <row r="121" spans="1:41" outlineLevel="1">
      <c r="B121" s="492"/>
      <c r="C121" s="354"/>
      <c r="D121" s="354"/>
      <c r="E121" s="354"/>
      <c r="F121" s="354"/>
      <c r="G121" s="354"/>
      <c r="H121" s="354"/>
      <c r="I121" s="354"/>
      <c r="J121" s="354"/>
      <c r="K121" s="354"/>
      <c r="L121" s="354"/>
      <c r="M121" s="354"/>
      <c r="N121" s="354"/>
      <c r="O121" s="354"/>
      <c r="P121" s="354"/>
      <c r="Q121" s="354"/>
      <c r="R121" s="354"/>
      <c r="S121" s="354"/>
      <c r="T121" s="354"/>
      <c r="U121" s="354"/>
      <c r="V121" s="354"/>
      <c r="W121" s="354"/>
      <c r="X121" s="354"/>
      <c r="Y121" s="354"/>
      <c r="Z121" s="354"/>
      <c r="AA121" s="555"/>
      <c r="AB121" s="566"/>
      <c r="AC121" s="566"/>
      <c r="AD121" s="566"/>
      <c r="AE121" s="566"/>
      <c r="AF121" s="566"/>
      <c r="AG121" s="566"/>
      <c r="AH121" s="566"/>
      <c r="AI121" s="566"/>
      <c r="AJ121" s="566"/>
      <c r="AK121" s="566"/>
      <c r="AL121" s="566"/>
      <c r="AM121" s="566"/>
      <c r="AN121" s="566"/>
      <c r="AO121" s="504"/>
    </row>
    <row r="122" spans="1:41" outlineLevel="1">
      <c r="A122" s="591">
        <v>26</v>
      </c>
      <c r="B122" s="509" t="s">
        <v>22</v>
      </c>
      <c r="C122" s="354" t="s">
        <v>258</v>
      </c>
      <c r="D122" s="493">
        <v>61250</v>
      </c>
      <c r="E122" s="493">
        <f>SUMIFS('2017 Persistence Report'!CH:CH,'2017 Persistence Report'!$C:$C,$B122,'2017 Persistence Report'!$A:$A,2015)</f>
        <v>61250</v>
      </c>
      <c r="F122" s="493">
        <f>SUMIFS('2017 Persistence Report'!CI:CI,'2017 Persistence Report'!$C:$C,$B122,'2017 Persistence Report'!$A:$A,2015)</f>
        <v>61250</v>
      </c>
      <c r="G122" s="493">
        <f>SUMIFS('2017 Persistence Report'!CJ:CJ,'2017 Persistence Report'!$C:$C,$B122,'2017 Persistence Report'!$A:$A,2015)</f>
        <v>61250</v>
      </c>
      <c r="H122" s="493">
        <f>SUMIFS('2017 Persistence Report'!CK:CK,'2017 Persistence Report'!$C:$C,$B122,'2017 Persistence Report'!$A:$A,2015)</f>
        <v>61250</v>
      </c>
      <c r="I122" s="493">
        <f>SUMIFS('2017 Persistence Report'!CL:CL,'2017 Persistence Report'!$C:$C,$B122,'2017 Persistence Report'!$A:$A,2015)</f>
        <v>61250</v>
      </c>
      <c r="J122" s="493">
        <f>SUMIFS('2017 Persistence Report'!CM:CM,'2017 Persistence Report'!$C:$C,$B122,'2017 Persistence Report'!$A:$A,2015)</f>
        <v>58411</v>
      </c>
      <c r="K122" s="493">
        <f>SUMIFS('2017 Persistence Report'!CN:CN,'2017 Persistence Report'!$C:$C,$B122,'2017 Persistence Report'!$A:$A,2015)</f>
        <v>58411</v>
      </c>
      <c r="L122" s="493">
        <f>SUMIFS('2017 Persistence Report'!CO:CO,'2017 Persistence Report'!$C:$C,$B122,'2017 Persistence Report'!$A:$A,2015)</f>
        <v>58411</v>
      </c>
      <c r="M122" s="493">
        <f>SUMIFS('2017 Persistence Report'!CP:CP,'2017 Persistence Report'!$C:$C,$B122,'2017 Persistence Report'!$A:$A,2015)</f>
        <v>49157</v>
      </c>
      <c r="N122" s="493">
        <f>SUMIFS('2017 Persistence Report'!CQ:CQ,'2017 Persistence Report'!$C:$C,$B122,'2017 Persistence Report'!$A:$A,2015)</f>
        <v>26462</v>
      </c>
      <c r="O122" s="493">
        <f>SUMIFS('2017 Persistence Report'!CR:CR,'2017 Persistence Report'!$C:$C,$B122,'2017 Persistence Report'!$A:$A,2015)</f>
        <v>26462</v>
      </c>
      <c r="P122" s="493">
        <v>12</v>
      </c>
      <c r="Q122" s="493">
        <v>19</v>
      </c>
      <c r="R122" s="493">
        <v>19</v>
      </c>
      <c r="S122" s="493">
        <v>19</v>
      </c>
      <c r="T122" s="493">
        <v>19</v>
      </c>
      <c r="U122" s="493">
        <v>19</v>
      </c>
      <c r="V122" s="493">
        <v>19</v>
      </c>
      <c r="W122" s="493">
        <v>19</v>
      </c>
      <c r="X122" s="493">
        <v>19</v>
      </c>
      <c r="Y122" s="493">
        <v>19</v>
      </c>
      <c r="Z122" s="493">
        <v>17</v>
      </c>
      <c r="AA122" s="567"/>
      <c r="AB122" s="467">
        <v>0.10884310353479927</v>
      </c>
      <c r="AC122" s="467">
        <f>1-AB122</f>
        <v>0.89115689646520069</v>
      </c>
      <c r="AD122" s="553"/>
      <c r="AE122" s="599"/>
      <c r="AF122" s="553"/>
      <c r="AG122" s="553"/>
      <c r="AH122" s="558"/>
      <c r="AI122" s="558"/>
      <c r="AJ122" s="558"/>
      <c r="AK122" s="558"/>
      <c r="AL122" s="558"/>
      <c r="AM122" s="558"/>
      <c r="AN122" s="558"/>
      <c r="AO122" s="494">
        <f>SUM(AA122:AN122)</f>
        <v>1</v>
      </c>
    </row>
    <row r="123" spans="1:41" outlineLevel="1">
      <c r="B123" s="509" t="s">
        <v>272</v>
      </c>
      <c r="C123" s="354" t="s">
        <v>260</v>
      </c>
      <c r="D123" s="466">
        <v>994637</v>
      </c>
      <c r="E123" s="493">
        <f>SUMIFS('2017 Persistence Report'!CH:CH,'2017 Persistence Report'!$C:$C,$B122,'2017 Persistence Report'!$A:$A,"2015a")</f>
        <v>991980</v>
      </c>
      <c r="F123" s="493">
        <f>SUMIFS('2017 Persistence Report'!CI:CI,'2017 Persistence Report'!$C:$C,$B122,'2017 Persistence Report'!$A:$A,"2015a")</f>
        <v>986490</v>
      </c>
      <c r="G123" s="493">
        <f>SUMIFS('2017 Persistence Report'!CJ:CJ,'2017 Persistence Report'!$C:$C,$B122,'2017 Persistence Report'!$A:$A,"2015a")</f>
        <v>986490</v>
      </c>
      <c r="H123" s="493">
        <f>SUMIFS('2017 Persistence Report'!CK:CK,'2017 Persistence Report'!$C:$C,$B122,'2017 Persistence Report'!$A:$A,"2015a")</f>
        <v>986490</v>
      </c>
      <c r="I123" s="493">
        <f>SUMIFS('2017 Persistence Report'!CL:CL,'2017 Persistence Report'!$C:$C,$B122,'2017 Persistence Report'!$A:$A,"2015a")</f>
        <v>986490</v>
      </c>
      <c r="J123" s="493">
        <f>SUMIFS('2017 Persistence Report'!CM:CM,'2017 Persistence Report'!$C:$C,$B122,'2017 Persistence Report'!$A:$A,"2015a")</f>
        <v>940322</v>
      </c>
      <c r="K123" s="493">
        <f>SUMIFS('2017 Persistence Report'!CN:CN,'2017 Persistence Report'!$C:$C,$B122,'2017 Persistence Report'!$A:$A,"2015a")</f>
        <v>940322</v>
      </c>
      <c r="L123" s="493">
        <f>SUMIFS('2017 Persistence Report'!CO:CO,'2017 Persistence Report'!$C:$C,$B122,'2017 Persistence Report'!$A:$A,"2015a")</f>
        <v>939368</v>
      </c>
      <c r="M123" s="493">
        <f>SUMIFS('2017 Persistence Report'!CP:CP,'2017 Persistence Report'!$C:$C,$B122,'2017 Persistence Report'!$A:$A,"2015a")</f>
        <v>793208</v>
      </c>
      <c r="N123" s="493">
        <f>SUMIFS('2017 Persistence Report'!CQ:CQ,'2017 Persistence Report'!$C:$C,$B122,'2017 Persistence Report'!$A:$A,"2015a")</f>
        <v>422261</v>
      </c>
      <c r="O123" s="493">
        <f>SUMIFS('2017 Persistence Report'!CR:CR,'2017 Persistence Report'!$C:$C,$B122,'2017 Persistence Report'!$A:$A,"2015a")</f>
        <v>391123</v>
      </c>
      <c r="P123" s="466">
        <v>12</v>
      </c>
      <c r="Q123" s="466">
        <v>163</v>
      </c>
      <c r="R123" s="466">
        <v>162</v>
      </c>
      <c r="S123" s="466">
        <v>161</v>
      </c>
      <c r="T123" s="466">
        <v>161</v>
      </c>
      <c r="U123" s="466">
        <v>161</v>
      </c>
      <c r="V123" s="466">
        <v>161</v>
      </c>
      <c r="W123" s="466">
        <v>152</v>
      </c>
      <c r="X123" s="466">
        <v>152</v>
      </c>
      <c r="Y123" s="466">
        <v>152</v>
      </c>
      <c r="Z123" s="466">
        <v>124</v>
      </c>
      <c r="AA123" s="567"/>
      <c r="AB123" s="467">
        <f>AB122</f>
        <v>0.10884310353479927</v>
      </c>
      <c r="AC123" s="467">
        <f>1-AB123</f>
        <v>0.89115689646520069</v>
      </c>
      <c r="AD123" s="553"/>
      <c r="AE123" s="599"/>
      <c r="AF123" s="553"/>
      <c r="AG123" s="553"/>
      <c r="AH123" s="558"/>
      <c r="AI123" s="558"/>
      <c r="AJ123" s="558"/>
      <c r="AK123" s="558"/>
      <c r="AL123" s="558"/>
      <c r="AM123" s="558"/>
      <c r="AN123" s="558"/>
      <c r="AO123" s="494"/>
    </row>
    <row r="124" spans="1:41" outlineLevel="1">
      <c r="B124" s="509" t="s">
        <v>273</v>
      </c>
      <c r="C124" s="525" t="s">
        <v>260</v>
      </c>
      <c r="D124" s="493">
        <v>-32922</v>
      </c>
      <c r="E124" s="493">
        <f>SUMIFS('2017 Persistence Report'!CH:CH,'2017 Persistence Report'!$C:$C,$B122,'2017 Persistence Report'!$A:$A,"2015b")</f>
        <v>-30265</v>
      </c>
      <c r="F124" s="493">
        <f>SUMIFS('2017 Persistence Report'!CI:CI,'2017 Persistence Report'!$C:$C,$B122,'2017 Persistence Report'!$A:$A,"2015b")</f>
        <v>-24774</v>
      </c>
      <c r="G124" s="493">
        <f>SUMIFS('2017 Persistence Report'!CJ:CJ,'2017 Persistence Report'!$C:$C,$B122,'2017 Persistence Report'!$A:$A,"2015b")</f>
        <v>-24638</v>
      </c>
      <c r="H124" s="493">
        <f>SUMIFS('2017 Persistence Report'!CK:CK,'2017 Persistence Report'!$C:$C,$B122,'2017 Persistence Report'!$A:$A,"2015b")</f>
        <v>-24638</v>
      </c>
      <c r="I124" s="493">
        <f>SUMIFS('2017 Persistence Report'!CL:CL,'2017 Persistence Report'!$C:$C,$B122,'2017 Persistence Report'!$A:$A,"2015b")</f>
        <v>-24638</v>
      </c>
      <c r="J124" s="493">
        <f>SUMIFS('2017 Persistence Report'!CM:CM,'2017 Persistence Report'!$C:$C,$B122,'2017 Persistence Report'!$A:$A,"2015b")</f>
        <v>24369</v>
      </c>
      <c r="K124" s="493">
        <f>SUMIFS('2017 Persistence Report'!CN:CN,'2017 Persistence Report'!$C:$C,$B122,'2017 Persistence Report'!$A:$A,"2015b")</f>
        <v>24369</v>
      </c>
      <c r="L124" s="493">
        <f>SUMIFS('2017 Persistence Report'!CO:CO,'2017 Persistence Report'!$C:$C,$B122,'2017 Persistence Report'!$A:$A,"2015b")</f>
        <v>25323</v>
      </c>
      <c r="M124" s="493">
        <f>SUMIFS('2017 Persistence Report'!CP:CP,'2017 Persistence Report'!$C:$C,$B122,'2017 Persistence Report'!$A:$A,"2015b")</f>
        <v>11220</v>
      </c>
      <c r="N124" s="493">
        <f>SUMIFS('2017 Persistence Report'!CQ:CQ,'2017 Persistence Report'!$C:$C,$B122,'2017 Persistence Report'!$A:$A,"2015b")</f>
        <v>-26739</v>
      </c>
      <c r="O124" s="493">
        <f>SUMIFS('2017 Persistence Report'!CR:CR,'2017 Persistence Report'!$C:$C,$B122,'2017 Persistence Report'!$A:$A,"2015b")</f>
        <v>-26756</v>
      </c>
      <c r="P124" s="493">
        <v>12</v>
      </c>
      <c r="Q124" s="493">
        <v>-6</v>
      </c>
      <c r="R124" s="493">
        <v>-5</v>
      </c>
      <c r="S124" s="493">
        <v>-4</v>
      </c>
      <c r="T124" s="493">
        <v>-4</v>
      </c>
      <c r="U124" s="493">
        <v>-4</v>
      </c>
      <c r="V124" s="493">
        <v>-4</v>
      </c>
      <c r="W124" s="493">
        <v>6</v>
      </c>
      <c r="X124" s="493">
        <v>6</v>
      </c>
      <c r="Y124" s="493">
        <v>6</v>
      </c>
      <c r="Z124" s="493">
        <v>3</v>
      </c>
      <c r="AA124" s="567"/>
      <c r="AB124" s="467">
        <f>AB123</f>
        <v>0.10884310353479927</v>
      </c>
      <c r="AC124" s="467">
        <f>1-AB124</f>
        <v>0.89115689646520069</v>
      </c>
      <c r="AD124" s="553"/>
      <c r="AE124" s="599"/>
      <c r="AF124" s="553"/>
      <c r="AG124" s="553"/>
      <c r="AH124" s="558"/>
      <c r="AI124" s="558"/>
      <c r="AJ124" s="558"/>
      <c r="AK124" s="558"/>
      <c r="AL124" s="558"/>
      <c r="AM124" s="558"/>
      <c r="AN124" s="558"/>
      <c r="AO124" s="494"/>
    </row>
    <row r="125" spans="1:41" outlineLevel="1">
      <c r="B125" s="492" t="s">
        <v>274</v>
      </c>
      <c r="C125" s="525" t="s">
        <v>270</v>
      </c>
      <c r="D125" s="493">
        <v>-42862.343209542632</v>
      </c>
      <c r="E125" s="493">
        <v>-42819.723524256551</v>
      </c>
      <c r="F125" s="493">
        <v>-42777.10383897047</v>
      </c>
      <c r="G125" s="493">
        <v>-42734.484153684389</v>
      </c>
      <c r="H125" s="493">
        <v>-42691.864468398308</v>
      </c>
      <c r="I125" s="493">
        <v>-42649.244783112212</v>
      </c>
      <c r="J125" s="493">
        <v>-42606.625097826101</v>
      </c>
      <c r="K125" s="493">
        <v>-42564.0054125401</v>
      </c>
      <c r="L125" s="493">
        <v>-42521.385727253997</v>
      </c>
      <c r="M125" s="493">
        <v>-42478.766041967901</v>
      </c>
      <c r="N125" s="493">
        <v>-42436.146356681798</v>
      </c>
      <c r="O125" s="493">
        <v>-42393.526671395703</v>
      </c>
      <c r="P125" s="493">
        <v>12</v>
      </c>
      <c r="Q125" s="493">
        <v>-13.408034318919652</v>
      </c>
      <c r="R125" s="493">
        <v>-12.068723415867119</v>
      </c>
      <c r="S125" s="493">
        <v>-10.729412512814585</v>
      </c>
      <c r="T125" s="493">
        <v>-9.390101609762052</v>
      </c>
      <c r="U125" s="493">
        <v>-8.0507907067095186</v>
      </c>
      <c r="V125" s="493">
        <v>-6.7114798036569825</v>
      </c>
      <c r="W125" s="493">
        <v>-6.3363039140115607</v>
      </c>
      <c r="X125" s="493"/>
      <c r="Y125" s="493"/>
      <c r="Z125" s="493"/>
      <c r="AA125" s="554">
        <f>AA122</f>
        <v>0</v>
      </c>
      <c r="AB125" s="554">
        <f t="shared" ref="AB125" si="28">AB122</f>
        <v>0.10884310353479927</v>
      </c>
      <c r="AC125" s="467">
        <f>1-AB125</f>
        <v>0.89115689646520069</v>
      </c>
      <c r="AD125" s="554">
        <f t="shared" ref="AD125:AN125" si="29">AD122</f>
        <v>0</v>
      </c>
      <c r="AE125" s="554">
        <f t="shared" si="29"/>
        <v>0</v>
      </c>
      <c r="AF125" s="554">
        <f t="shared" si="29"/>
        <v>0</v>
      </c>
      <c r="AG125" s="554">
        <f t="shared" si="29"/>
        <v>0</v>
      </c>
      <c r="AH125" s="554">
        <f t="shared" si="29"/>
        <v>0</v>
      </c>
      <c r="AI125" s="554">
        <f t="shared" si="29"/>
        <v>0</v>
      </c>
      <c r="AJ125" s="554">
        <f t="shared" si="29"/>
        <v>0</v>
      </c>
      <c r="AK125" s="554">
        <f t="shared" si="29"/>
        <v>0</v>
      </c>
      <c r="AL125" s="554">
        <f t="shared" si="29"/>
        <v>0</v>
      </c>
      <c r="AM125" s="554">
        <f t="shared" si="29"/>
        <v>0</v>
      </c>
      <c r="AN125" s="554">
        <f t="shared" si="29"/>
        <v>0</v>
      </c>
      <c r="AO125" s="504"/>
    </row>
    <row r="126" spans="1:41" outlineLevel="1">
      <c r="B126" s="492"/>
      <c r="C126" s="354"/>
      <c r="D126" s="354"/>
      <c r="E126" s="354"/>
      <c r="F126" s="354"/>
      <c r="G126" s="354"/>
      <c r="H126" s="354"/>
      <c r="I126" s="354"/>
      <c r="J126" s="354"/>
      <c r="K126" s="354"/>
      <c r="L126" s="354"/>
      <c r="M126" s="354"/>
      <c r="N126" s="354"/>
      <c r="O126" s="354"/>
      <c r="P126" s="354"/>
      <c r="Q126" s="354"/>
      <c r="R126" s="354"/>
      <c r="S126" s="354"/>
      <c r="T126" s="354"/>
      <c r="U126" s="354"/>
      <c r="V126" s="354"/>
      <c r="W126" s="354"/>
      <c r="X126" s="354"/>
      <c r="Y126" s="354"/>
      <c r="Z126" s="354"/>
      <c r="AA126" s="555"/>
      <c r="AB126" s="566"/>
      <c r="AC126" s="566"/>
      <c r="AD126" s="566"/>
      <c r="AE126" s="566"/>
      <c r="AF126" s="566"/>
      <c r="AG126" s="566"/>
      <c r="AH126" s="566"/>
      <c r="AI126" s="566"/>
      <c r="AJ126" s="566"/>
      <c r="AK126" s="566"/>
      <c r="AL126" s="566"/>
      <c r="AM126" s="566"/>
      <c r="AN126" s="566"/>
      <c r="AO126" s="504"/>
    </row>
    <row r="127" spans="1:41" ht="30" outlineLevel="1">
      <c r="A127" s="591">
        <v>27</v>
      </c>
      <c r="B127" s="509" t="s">
        <v>23</v>
      </c>
      <c r="C127" s="354" t="s">
        <v>258</v>
      </c>
      <c r="D127" s="493"/>
      <c r="E127" s="493"/>
      <c r="F127" s="493"/>
      <c r="G127" s="493"/>
      <c r="H127" s="493"/>
      <c r="I127" s="493"/>
      <c r="J127" s="493"/>
      <c r="K127" s="493"/>
      <c r="L127" s="493"/>
      <c r="M127" s="493"/>
      <c r="N127" s="493"/>
      <c r="O127" s="493"/>
      <c r="P127" s="493">
        <v>12</v>
      </c>
      <c r="Q127" s="493"/>
      <c r="R127" s="493"/>
      <c r="S127" s="493"/>
      <c r="T127" s="493"/>
      <c r="U127" s="493"/>
      <c r="V127" s="493"/>
      <c r="W127" s="493"/>
      <c r="X127" s="493"/>
      <c r="Y127" s="493"/>
      <c r="Z127" s="493"/>
      <c r="AA127" s="567"/>
      <c r="AB127" s="553"/>
      <c r="AC127" s="553"/>
      <c r="AD127" s="553"/>
      <c r="AE127" s="553"/>
      <c r="AF127" s="553"/>
      <c r="AG127" s="553"/>
      <c r="AH127" s="558"/>
      <c r="AI127" s="558"/>
      <c r="AJ127" s="558"/>
      <c r="AK127" s="558"/>
      <c r="AL127" s="558"/>
      <c r="AM127" s="558"/>
      <c r="AN127" s="558"/>
      <c r="AO127" s="494">
        <f>SUM(AA127:AN127)</f>
        <v>0</v>
      </c>
    </row>
    <row r="128" spans="1:41" outlineLevel="1">
      <c r="B128" s="492" t="s">
        <v>259</v>
      </c>
      <c r="C128" s="354" t="s">
        <v>260</v>
      </c>
      <c r="D128" s="493"/>
      <c r="E128" s="493"/>
      <c r="F128" s="493"/>
      <c r="G128" s="493"/>
      <c r="H128" s="493"/>
      <c r="I128" s="493"/>
      <c r="J128" s="493"/>
      <c r="K128" s="493"/>
      <c r="L128" s="493"/>
      <c r="M128" s="493"/>
      <c r="N128" s="493"/>
      <c r="O128" s="493"/>
      <c r="P128" s="493">
        <f>P127</f>
        <v>12</v>
      </c>
      <c r="Q128" s="493"/>
      <c r="R128" s="493"/>
      <c r="S128" s="493"/>
      <c r="T128" s="493"/>
      <c r="U128" s="493"/>
      <c r="V128" s="493"/>
      <c r="W128" s="493"/>
      <c r="X128" s="493"/>
      <c r="Y128" s="493"/>
      <c r="Z128" s="493"/>
      <c r="AA128" s="554">
        <f>AA127</f>
        <v>0</v>
      </c>
      <c r="AB128" s="554">
        <f t="shared" ref="AB128:AN128" si="30">AB127</f>
        <v>0</v>
      </c>
      <c r="AC128" s="554">
        <f t="shared" si="30"/>
        <v>0</v>
      </c>
      <c r="AD128" s="554">
        <f t="shared" si="30"/>
        <v>0</v>
      </c>
      <c r="AE128" s="554">
        <f t="shared" si="30"/>
        <v>0</v>
      </c>
      <c r="AF128" s="554">
        <f t="shared" si="30"/>
        <v>0</v>
      </c>
      <c r="AG128" s="554">
        <f t="shared" si="30"/>
        <v>0</v>
      </c>
      <c r="AH128" s="554">
        <f t="shared" si="30"/>
        <v>0</v>
      </c>
      <c r="AI128" s="554">
        <f t="shared" si="30"/>
        <v>0</v>
      </c>
      <c r="AJ128" s="554">
        <f t="shared" si="30"/>
        <v>0</v>
      </c>
      <c r="AK128" s="554">
        <f t="shared" si="30"/>
        <v>0</v>
      </c>
      <c r="AL128" s="554">
        <f t="shared" si="30"/>
        <v>0</v>
      </c>
      <c r="AM128" s="554">
        <f t="shared" si="30"/>
        <v>0</v>
      </c>
      <c r="AN128" s="554">
        <f t="shared" si="30"/>
        <v>0</v>
      </c>
      <c r="AO128" s="504"/>
    </row>
    <row r="129" spans="1:41" outlineLevel="1">
      <c r="B129" s="492"/>
      <c r="C129" s="354"/>
      <c r="D129" s="354"/>
      <c r="E129" s="354"/>
      <c r="F129" s="354"/>
      <c r="G129" s="354"/>
      <c r="H129" s="354"/>
      <c r="I129" s="354"/>
      <c r="J129" s="354"/>
      <c r="K129" s="354"/>
      <c r="L129" s="354"/>
      <c r="M129" s="354"/>
      <c r="N129" s="354"/>
      <c r="O129" s="354"/>
      <c r="P129" s="354"/>
      <c r="Q129" s="354"/>
      <c r="R129" s="354"/>
      <c r="S129" s="354"/>
      <c r="T129" s="354"/>
      <c r="U129" s="354"/>
      <c r="V129" s="354"/>
      <c r="W129" s="354"/>
      <c r="X129" s="354"/>
      <c r="Y129" s="354"/>
      <c r="Z129" s="354"/>
      <c r="AA129" s="555"/>
      <c r="AB129" s="566"/>
      <c r="AC129" s="566"/>
      <c r="AD129" s="566"/>
      <c r="AE129" s="566"/>
      <c r="AF129" s="566"/>
      <c r="AG129" s="566"/>
      <c r="AH129" s="566"/>
      <c r="AI129" s="566"/>
      <c r="AJ129" s="566"/>
      <c r="AK129" s="566"/>
      <c r="AL129" s="566"/>
      <c r="AM129" s="566"/>
      <c r="AN129" s="566"/>
      <c r="AO129" s="504"/>
    </row>
    <row r="130" spans="1:41" ht="30" outlineLevel="1">
      <c r="A130" s="591">
        <v>28</v>
      </c>
      <c r="B130" s="509" t="s">
        <v>24</v>
      </c>
      <c r="C130" s="354" t="s">
        <v>258</v>
      </c>
      <c r="D130" s="493"/>
      <c r="E130" s="493"/>
      <c r="F130" s="493"/>
      <c r="G130" s="493"/>
      <c r="H130" s="493"/>
      <c r="I130" s="493"/>
      <c r="J130" s="493"/>
      <c r="K130" s="493"/>
      <c r="L130" s="493"/>
      <c r="M130" s="493"/>
      <c r="N130" s="493"/>
      <c r="O130" s="493"/>
      <c r="P130" s="493">
        <v>12</v>
      </c>
      <c r="Q130" s="493"/>
      <c r="R130" s="493"/>
      <c r="S130" s="493"/>
      <c r="T130" s="493"/>
      <c r="U130" s="493"/>
      <c r="V130" s="493"/>
      <c r="W130" s="493"/>
      <c r="X130" s="493"/>
      <c r="Y130" s="493"/>
      <c r="Z130" s="493"/>
      <c r="AA130" s="567"/>
      <c r="AB130" s="553"/>
      <c r="AC130" s="553"/>
      <c r="AD130" s="553"/>
      <c r="AE130" s="553"/>
      <c r="AF130" s="553"/>
      <c r="AG130" s="553"/>
      <c r="AH130" s="558"/>
      <c r="AI130" s="558"/>
      <c r="AJ130" s="558"/>
      <c r="AK130" s="558"/>
      <c r="AL130" s="558"/>
      <c r="AM130" s="558"/>
      <c r="AN130" s="558"/>
      <c r="AO130" s="494">
        <f>SUM(AA130:AN130)</f>
        <v>0</v>
      </c>
    </row>
    <row r="131" spans="1:41" outlineLevel="1">
      <c r="B131" s="492" t="s">
        <v>259</v>
      </c>
      <c r="C131" s="354" t="s">
        <v>260</v>
      </c>
      <c r="D131" s="493"/>
      <c r="E131" s="493"/>
      <c r="F131" s="493"/>
      <c r="G131" s="493"/>
      <c r="H131" s="493"/>
      <c r="I131" s="493"/>
      <c r="J131" s="493"/>
      <c r="K131" s="493"/>
      <c r="L131" s="493"/>
      <c r="M131" s="493"/>
      <c r="N131" s="493"/>
      <c r="O131" s="493"/>
      <c r="P131" s="493">
        <f>P130</f>
        <v>12</v>
      </c>
      <c r="Q131" s="493"/>
      <c r="R131" s="493"/>
      <c r="S131" s="493"/>
      <c r="T131" s="493"/>
      <c r="U131" s="493"/>
      <c r="V131" s="493"/>
      <c r="W131" s="493"/>
      <c r="X131" s="493"/>
      <c r="Y131" s="493"/>
      <c r="Z131" s="493"/>
      <c r="AA131" s="554">
        <f>AA130</f>
        <v>0</v>
      </c>
      <c r="AB131" s="554">
        <f t="shared" ref="AB131:AN131" si="31">AB130</f>
        <v>0</v>
      </c>
      <c r="AC131" s="554">
        <f t="shared" si="31"/>
        <v>0</v>
      </c>
      <c r="AD131" s="554">
        <f t="shared" si="31"/>
        <v>0</v>
      </c>
      <c r="AE131" s="554">
        <f t="shared" si="31"/>
        <v>0</v>
      </c>
      <c r="AF131" s="554">
        <f t="shared" si="31"/>
        <v>0</v>
      </c>
      <c r="AG131" s="554">
        <f t="shared" si="31"/>
        <v>0</v>
      </c>
      <c r="AH131" s="554">
        <f t="shared" si="31"/>
        <v>0</v>
      </c>
      <c r="AI131" s="554">
        <f t="shared" si="31"/>
        <v>0</v>
      </c>
      <c r="AJ131" s="554">
        <f t="shared" si="31"/>
        <v>0</v>
      </c>
      <c r="AK131" s="554">
        <f t="shared" si="31"/>
        <v>0</v>
      </c>
      <c r="AL131" s="554">
        <f t="shared" si="31"/>
        <v>0</v>
      </c>
      <c r="AM131" s="554">
        <f t="shared" si="31"/>
        <v>0</v>
      </c>
      <c r="AN131" s="554">
        <f t="shared" si="31"/>
        <v>0</v>
      </c>
      <c r="AO131" s="504"/>
    </row>
    <row r="132" spans="1:41" outlineLevel="1">
      <c r="B132" s="492"/>
      <c r="C132" s="354"/>
      <c r="D132" s="354"/>
      <c r="E132" s="354"/>
      <c r="F132" s="354"/>
      <c r="G132" s="354"/>
      <c r="H132" s="354"/>
      <c r="I132" s="354"/>
      <c r="J132" s="354"/>
      <c r="K132" s="354"/>
      <c r="L132" s="354"/>
      <c r="M132" s="354"/>
      <c r="N132" s="354"/>
      <c r="O132" s="354"/>
      <c r="P132" s="354"/>
      <c r="Q132" s="354"/>
      <c r="R132" s="354"/>
      <c r="S132" s="354"/>
      <c r="T132" s="354"/>
      <c r="U132" s="354"/>
      <c r="V132" s="354"/>
      <c r="W132" s="354"/>
      <c r="X132" s="354"/>
      <c r="Y132" s="354"/>
      <c r="Z132" s="354"/>
      <c r="AA132" s="555"/>
      <c r="AB132" s="566"/>
      <c r="AC132" s="566"/>
      <c r="AD132" s="566"/>
      <c r="AE132" s="566"/>
      <c r="AF132" s="566"/>
      <c r="AG132" s="566"/>
      <c r="AH132" s="566"/>
      <c r="AI132" s="566"/>
      <c r="AJ132" s="566"/>
      <c r="AK132" s="566"/>
      <c r="AL132" s="566"/>
      <c r="AM132" s="566"/>
      <c r="AN132" s="566"/>
      <c r="AO132" s="504"/>
    </row>
    <row r="133" spans="1:41" ht="30" outlineLevel="1">
      <c r="A133" s="591">
        <v>29</v>
      </c>
      <c r="B133" s="509" t="s">
        <v>25</v>
      </c>
      <c r="C133" s="354" t="s">
        <v>258</v>
      </c>
      <c r="D133" s="493"/>
      <c r="E133" s="493"/>
      <c r="F133" s="493"/>
      <c r="G133" s="493"/>
      <c r="H133" s="493"/>
      <c r="I133" s="493"/>
      <c r="J133" s="493"/>
      <c r="K133" s="493"/>
      <c r="L133" s="493"/>
      <c r="M133" s="493"/>
      <c r="N133" s="493"/>
      <c r="O133" s="493"/>
      <c r="P133" s="493">
        <v>3</v>
      </c>
      <c r="Q133" s="493"/>
      <c r="R133" s="493"/>
      <c r="S133" s="493"/>
      <c r="T133" s="493"/>
      <c r="U133" s="493"/>
      <c r="V133" s="493"/>
      <c r="W133" s="493"/>
      <c r="X133" s="493"/>
      <c r="Y133" s="493"/>
      <c r="Z133" s="493"/>
      <c r="AA133" s="567"/>
      <c r="AB133" s="553"/>
      <c r="AC133" s="553"/>
      <c r="AD133" s="553"/>
      <c r="AE133" s="553"/>
      <c r="AF133" s="553"/>
      <c r="AG133" s="553"/>
      <c r="AH133" s="558"/>
      <c r="AI133" s="558"/>
      <c r="AJ133" s="558"/>
      <c r="AK133" s="558"/>
      <c r="AL133" s="558"/>
      <c r="AM133" s="558"/>
      <c r="AN133" s="558"/>
      <c r="AO133" s="494">
        <f>SUM(AA133:AN133)</f>
        <v>0</v>
      </c>
    </row>
    <row r="134" spans="1:41" outlineLevel="1">
      <c r="B134" s="492" t="s">
        <v>259</v>
      </c>
      <c r="C134" s="354" t="s">
        <v>260</v>
      </c>
      <c r="D134" s="493"/>
      <c r="E134" s="493"/>
      <c r="F134" s="493"/>
      <c r="G134" s="493"/>
      <c r="H134" s="493"/>
      <c r="I134" s="493"/>
      <c r="J134" s="493"/>
      <c r="K134" s="493"/>
      <c r="L134" s="493"/>
      <c r="M134" s="493"/>
      <c r="N134" s="493"/>
      <c r="O134" s="493"/>
      <c r="P134" s="493">
        <f>P133</f>
        <v>3</v>
      </c>
      <c r="Q134" s="493"/>
      <c r="R134" s="493"/>
      <c r="S134" s="493"/>
      <c r="T134" s="493"/>
      <c r="U134" s="493"/>
      <c r="V134" s="493"/>
      <c r="W134" s="493"/>
      <c r="X134" s="493"/>
      <c r="Y134" s="493"/>
      <c r="Z134" s="493"/>
      <c r="AA134" s="554">
        <f>AA133</f>
        <v>0</v>
      </c>
      <c r="AB134" s="554">
        <f t="shared" ref="AB134:AN134" si="32">AB133</f>
        <v>0</v>
      </c>
      <c r="AC134" s="554">
        <f t="shared" si="32"/>
        <v>0</v>
      </c>
      <c r="AD134" s="554">
        <f t="shared" si="32"/>
        <v>0</v>
      </c>
      <c r="AE134" s="554">
        <f t="shared" si="32"/>
        <v>0</v>
      </c>
      <c r="AF134" s="554">
        <f t="shared" si="32"/>
        <v>0</v>
      </c>
      <c r="AG134" s="554">
        <f t="shared" si="32"/>
        <v>0</v>
      </c>
      <c r="AH134" s="554">
        <f t="shared" si="32"/>
        <v>0</v>
      </c>
      <c r="AI134" s="554">
        <f t="shared" si="32"/>
        <v>0</v>
      </c>
      <c r="AJ134" s="554">
        <f t="shared" si="32"/>
        <v>0</v>
      </c>
      <c r="AK134" s="554">
        <f t="shared" si="32"/>
        <v>0</v>
      </c>
      <c r="AL134" s="554">
        <f t="shared" si="32"/>
        <v>0</v>
      </c>
      <c r="AM134" s="554">
        <f t="shared" si="32"/>
        <v>0</v>
      </c>
      <c r="AN134" s="554">
        <f t="shared" si="32"/>
        <v>0</v>
      </c>
      <c r="AO134" s="504"/>
    </row>
    <row r="135" spans="1:41" outlineLevel="1">
      <c r="B135" s="492"/>
      <c r="C135" s="354"/>
      <c r="D135" s="354"/>
      <c r="E135" s="354"/>
      <c r="F135" s="354"/>
      <c r="G135" s="354"/>
      <c r="H135" s="354"/>
      <c r="I135" s="354"/>
      <c r="J135" s="354"/>
      <c r="K135" s="354"/>
      <c r="L135" s="354"/>
      <c r="M135" s="354"/>
      <c r="N135" s="354"/>
      <c r="O135" s="354"/>
      <c r="P135" s="354"/>
      <c r="Q135" s="354"/>
      <c r="R135" s="354"/>
      <c r="S135" s="354"/>
      <c r="T135" s="354"/>
      <c r="U135" s="354"/>
      <c r="V135" s="354"/>
      <c r="W135" s="354"/>
      <c r="X135" s="354"/>
      <c r="Y135" s="354"/>
      <c r="Z135" s="354"/>
      <c r="AA135" s="555"/>
      <c r="AB135" s="566"/>
      <c r="AC135" s="566"/>
      <c r="AD135" s="566"/>
      <c r="AE135" s="566"/>
      <c r="AF135" s="566"/>
      <c r="AG135" s="566"/>
      <c r="AH135" s="566"/>
      <c r="AI135" s="566"/>
      <c r="AJ135" s="566"/>
      <c r="AK135" s="566"/>
      <c r="AL135" s="566"/>
      <c r="AM135" s="566"/>
      <c r="AN135" s="566"/>
      <c r="AO135" s="504"/>
    </row>
    <row r="136" spans="1:41" ht="30" outlineLevel="1">
      <c r="A136" s="591">
        <v>30</v>
      </c>
      <c r="B136" s="509" t="s">
        <v>27</v>
      </c>
      <c r="C136" s="354" t="s">
        <v>258</v>
      </c>
      <c r="D136" s="493"/>
      <c r="E136" s="493"/>
      <c r="F136" s="493"/>
      <c r="G136" s="493"/>
      <c r="H136" s="493"/>
      <c r="I136" s="493"/>
      <c r="J136" s="493"/>
      <c r="K136" s="493"/>
      <c r="L136" s="493"/>
      <c r="M136" s="493"/>
      <c r="N136" s="493"/>
      <c r="O136" s="493"/>
      <c r="P136" s="493">
        <v>12</v>
      </c>
      <c r="Q136" s="493"/>
      <c r="R136" s="493"/>
      <c r="S136" s="493"/>
      <c r="T136" s="493"/>
      <c r="U136" s="493"/>
      <c r="V136" s="493"/>
      <c r="W136" s="493"/>
      <c r="X136" s="493"/>
      <c r="Y136" s="493"/>
      <c r="Z136" s="493"/>
      <c r="AA136" s="567"/>
      <c r="AB136" s="553"/>
      <c r="AC136" s="553"/>
      <c r="AD136" s="553"/>
      <c r="AE136" s="553"/>
      <c r="AF136" s="553"/>
      <c r="AG136" s="553"/>
      <c r="AH136" s="558"/>
      <c r="AI136" s="558"/>
      <c r="AJ136" s="558"/>
      <c r="AK136" s="558"/>
      <c r="AL136" s="558"/>
      <c r="AM136" s="558"/>
      <c r="AN136" s="558"/>
      <c r="AO136" s="494">
        <f>SUM(AA136:AN136)</f>
        <v>0</v>
      </c>
    </row>
    <row r="137" spans="1:41" outlineLevel="1">
      <c r="B137" s="492" t="s">
        <v>259</v>
      </c>
      <c r="C137" s="354" t="s">
        <v>260</v>
      </c>
      <c r="D137" s="493"/>
      <c r="E137" s="493"/>
      <c r="F137" s="493"/>
      <c r="G137" s="493"/>
      <c r="H137" s="493"/>
      <c r="I137" s="493"/>
      <c r="J137" s="493"/>
      <c r="K137" s="493"/>
      <c r="L137" s="493"/>
      <c r="M137" s="493"/>
      <c r="N137" s="493"/>
      <c r="O137" s="493"/>
      <c r="P137" s="493">
        <f>P136</f>
        <v>12</v>
      </c>
      <c r="Q137" s="493"/>
      <c r="R137" s="493"/>
      <c r="S137" s="493"/>
      <c r="T137" s="493"/>
      <c r="U137" s="493"/>
      <c r="V137" s="493"/>
      <c r="W137" s="493"/>
      <c r="X137" s="493"/>
      <c r="Y137" s="493"/>
      <c r="Z137" s="493"/>
      <c r="AA137" s="554">
        <f>AA136</f>
        <v>0</v>
      </c>
      <c r="AB137" s="554">
        <f t="shared" ref="AB137:AN137" si="33">AB136</f>
        <v>0</v>
      </c>
      <c r="AC137" s="554">
        <f t="shared" si="33"/>
        <v>0</v>
      </c>
      <c r="AD137" s="554">
        <f t="shared" si="33"/>
        <v>0</v>
      </c>
      <c r="AE137" s="554">
        <f t="shared" si="33"/>
        <v>0</v>
      </c>
      <c r="AF137" s="554">
        <f t="shared" si="33"/>
        <v>0</v>
      </c>
      <c r="AG137" s="554">
        <f t="shared" si="33"/>
        <v>0</v>
      </c>
      <c r="AH137" s="554">
        <f t="shared" si="33"/>
        <v>0</v>
      </c>
      <c r="AI137" s="554">
        <f t="shared" si="33"/>
        <v>0</v>
      </c>
      <c r="AJ137" s="554">
        <f t="shared" si="33"/>
        <v>0</v>
      </c>
      <c r="AK137" s="554">
        <f t="shared" si="33"/>
        <v>0</v>
      </c>
      <c r="AL137" s="554">
        <f t="shared" si="33"/>
        <v>0</v>
      </c>
      <c r="AM137" s="554">
        <f t="shared" si="33"/>
        <v>0</v>
      </c>
      <c r="AN137" s="554">
        <f t="shared" si="33"/>
        <v>0</v>
      </c>
      <c r="AO137" s="504"/>
    </row>
    <row r="138" spans="1:41" outlineLevel="1">
      <c r="B138" s="492"/>
      <c r="C138" s="354"/>
      <c r="D138" s="354"/>
      <c r="E138" s="354"/>
      <c r="F138" s="354"/>
      <c r="G138" s="354"/>
      <c r="H138" s="354"/>
      <c r="I138" s="354"/>
      <c r="J138" s="354"/>
      <c r="K138" s="354"/>
      <c r="L138" s="354"/>
      <c r="M138" s="354"/>
      <c r="N138" s="354"/>
      <c r="O138" s="354"/>
      <c r="P138" s="354"/>
      <c r="Q138" s="354"/>
      <c r="R138" s="354"/>
      <c r="S138" s="354"/>
      <c r="T138" s="354"/>
      <c r="U138" s="354"/>
      <c r="V138" s="354"/>
      <c r="W138" s="354"/>
      <c r="X138" s="354"/>
      <c r="Y138" s="354"/>
      <c r="Z138" s="354"/>
      <c r="AA138" s="555"/>
      <c r="AB138" s="566"/>
      <c r="AC138" s="566"/>
      <c r="AD138" s="566"/>
      <c r="AE138" s="566"/>
      <c r="AF138" s="566"/>
      <c r="AG138" s="566"/>
      <c r="AH138" s="566"/>
      <c r="AI138" s="566"/>
      <c r="AJ138" s="566"/>
      <c r="AK138" s="566"/>
      <c r="AL138" s="566"/>
      <c r="AM138" s="566"/>
      <c r="AN138" s="566"/>
      <c r="AO138" s="504"/>
    </row>
    <row r="139" spans="1:41" ht="30" outlineLevel="1">
      <c r="A139" s="591">
        <v>31</v>
      </c>
      <c r="B139" s="509" t="s">
        <v>29</v>
      </c>
      <c r="C139" s="354" t="s">
        <v>258</v>
      </c>
      <c r="D139" s="493"/>
      <c r="E139" s="493"/>
      <c r="F139" s="493"/>
      <c r="G139" s="493"/>
      <c r="H139" s="493"/>
      <c r="I139" s="493"/>
      <c r="J139" s="493"/>
      <c r="K139" s="493"/>
      <c r="L139" s="493"/>
      <c r="M139" s="493"/>
      <c r="N139" s="493"/>
      <c r="O139" s="493"/>
      <c r="P139" s="493">
        <v>12</v>
      </c>
      <c r="Q139" s="493"/>
      <c r="R139" s="493"/>
      <c r="S139" s="493"/>
      <c r="T139" s="493"/>
      <c r="U139" s="493"/>
      <c r="V139" s="493"/>
      <c r="W139" s="493"/>
      <c r="X139" s="493"/>
      <c r="Y139" s="493"/>
      <c r="Z139" s="493"/>
      <c r="AA139" s="567"/>
      <c r="AB139" s="553"/>
      <c r="AC139" s="553"/>
      <c r="AD139" s="553"/>
      <c r="AE139" s="553"/>
      <c r="AF139" s="553"/>
      <c r="AG139" s="553"/>
      <c r="AH139" s="558"/>
      <c r="AI139" s="558"/>
      <c r="AJ139" s="558"/>
      <c r="AK139" s="558"/>
      <c r="AL139" s="558"/>
      <c r="AM139" s="558"/>
      <c r="AN139" s="558"/>
      <c r="AO139" s="494">
        <f>SUM(AA139:AN139)</f>
        <v>0</v>
      </c>
    </row>
    <row r="140" spans="1:41" outlineLevel="1">
      <c r="B140" s="492" t="s">
        <v>259</v>
      </c>
      <c r="C140" s="354" t="s">
        <v>260</v>
      </c>
      <c r="D140" s="493"/>
      <c r="E140" s="493"/>
      <c r="F140" s="493"/>
      <c r="G140" s="493"/>
      <c r="H140" s="493"/>
      <c r="I140" s="493"/>
      <c r="J140" s="493"/>
      <c r="K140" s="493"/>
      <c r="L140" s="493"/>
      <c r="M140" s="493"/>
      <c r="N140" s="493"/>
      <c r="O140" s="493"/>
      <c r="P140" s="493">
        <f>P139</f>
        <v>12</v>
      </c>
      <c r="Q140" s="493"/>
      <c r="R140" s="493"/>
      <c r="S140" s="493"/>
      <c r="T140" s="493"/>
      <c r="U140" s="493"/>
      <c r="V140" s="493"/>
      <c r="W140" s="493"/>
      <c r="X140" s="493"/>
      <c r="Y140" s="493"/>
      <c r="Z140" s="493"/>
      <c r="AA140" s="554">
        <f>AA139</f>
        <v>0</v>
      </c>
      <c r="AB140" s="554">
        <f t="shared" ref="AB140:AN140" si="34">AB139</f>
        <v>0</v>
      </c>
      <c r="AC140" s="554">
        <f t="shared" si="34"/>
        <v>0</v>
      </c>
      <c r="AD140" s="554">
        <f t="shared" si="34"/>
        <v>0</v>
      </c>
      <c r="AE140" s="554">
        <f t="shared" si="34"/>
        <v>0</v>
      </c>
      <c r="AF140" s="554">
        <f t="shared" si="34"/>
        <v>0</v>
      </c>
      <c r="AG140" s="554">
        <f t="shared" si="34"/>
        <v>0</v>
      </c>
      <c r="AH140" s="554">
        <f t="shared" si="34"/>
        <v>0</v>
      </c>
      <c r="AI140" s="554">
        <f t="shared" si="34"/>
        <v>0</v>
      </c>
      <c r="AJ140" s="554">
        <f t="shared" si="34"/>
        <v>0</v>
      </c>
      <c r="AK140" s="554">
        <f t="shared" si="34"/>
        <v>0</v>
      </c>
      <c r="AL140" s="554">
        <f t="shared" si="34"/>
        <v>0</v>
      </c>
      <c r="AM140" s="554">
        <f t="shared" si="34"/>
        <v>0</v>
      </c>
      <c r="AN140" s="554">
        <f t="shared" si="34"/>
        <v>0</v>
      </c>
      <c r="AO140" s="504"/>
    </row>
    <row r="141" spans="1:41" outlineLevel="1">
      <c r="B141" s="509"/>
      <c r="C141" s="354"/>
      <c r="D141" s="354"/>
      <c r="E141" s="354"/>
      <c r="F141" s="354"/>
      <c r="G141" s="354"/>
      <c r="H141" s="354"/>
      <c r="I141" s="354"/>
      <c r="J141" s="354"/>
      <c r="K141" s="354"/>
      <c r="L141" s="354"/>
      <c r="M141" s="354"/>
      <c r="N141" s="354"/>
      <c r="O141" s="354"/>
      <c r="P141" s="354"/>
      <c r="Q141" s="354"/>
      <c r="R141" s="354"/>
      <c r="S141" s="354"/>
      <c r="T141" s="354"/>
      <c r="U141" s="354"/>
      <c r="V141" s="354"/>
      <c r="W141" s="354"/>
      <c r="X141" s="354"/>
      <c r="Y141" s="354"/>
      <c r="Z141" s="354"/>
      <c r="AA141" s="555"/>
      <c r="AB141" s="566"/>
      <c r="AC141" s="566"/>
      <c r="AD141" s="566"/>
      <c r="AE141" s="566"/>
      <c r="AF141" s="566"/>
      <c r="AG141" s="566"/>
      <c r="AH141" s="566"/>
      <c r="AI141" s="566"/>
      <c r="AJ141" s="566"/>
      <c r="AK141" s="566"/>
      <c r="AL141" s="566"/>
      <c r="AM141" s="566"/>
      <c r="AN141" s="566"/>
      <c r="AO141" s="504"/>
    </row>
    <row r="142" spans="1:41" ht="15.75" customHeight="1" outlineLevel="1">
      <c r="A142" s="591">
        <v>32</v>
      </c>
      <c r="B142" s="509" t="s">
        <v>28</v>
      </c>
      <c r="C142" s="354" t="s">
        <v>258</v>
      </c>
      <c r="D142" s="493"/>
      <c r="E142" s="493"/>
      <c r="F142" s="493"/>
      <c r="G142" s="493"/>
      <c r="H142" s="493"/>
      <c r="I142" s="493"/>
      <c r="J142" s="493"/>
      <c r="K142" s="493"/>
      <c r="L142" s="493"/>
      <c r="M142" s="493"/>
      <c r="N142" s="493"/>
      <c r="O142" s="493"/>
      <c r="P142" s="493">
        <v>12</v>
      </c>
      <c r="Q142" s="493"/>
      <c r="R142" s="493"/>
      <c r="S142" s="493"/>
      <c r="T142" s="493"/>
      <c r="U142" s="493"/>
      <c r="V142" s="493"/>
      <c r="W142" s="493"/>
      <c r="X142" s="493"/>
      <c r="Y142" s="493"/>
      <c r="Z142" s="493"/>
      <c r="AA142" s="567"/>
      <c r="AB142" s="553"/>
      <c r="AC142" s="553"/>
      <c r="AD142" s="553"/>
      <c r="AE142" s="553"/>
      <c r="AF142" s="553"/>
      <c r="AG142" s="553"/>
      <c r="AH142" s="558"/>
      <c r="AI142" s="558"/>
      <c r="AJ142" s="558"/>
      <c r="AK142" s="558"/>
      <c r="AL142" s="558"/>
      <c r="AM142" s="558"/>
      <c r="AN142" s="558"/>
      <c r="AO142" s="494">
        <f>SUM(AA142:AN142)</f>
        <v>0</v>
      </c>
    </row>
    <row r="143" spans="1:41" outlineLevel="1">
      <c r="B143" s="492" t="s">
        <v>259</v>
      </c>
      <c r="C143" s="354" t="s">
        <v>260</v>
      </c>
      <c r="D143" s="493"/>
      <c r="E143" s="493"/>
      <c r="F143" s="493"/>
      <c r="G143" s="493"/>
      <c r="H143" s="493"/>
      <c r="I143" s="493"/>
      <c r="J143" s="493"/>
      <c r="K143" s="493"/>
      <c r="L143" s="493"/>
      <c r="M143" s="493"/>
      <c r="N143" s="493"/>
      <c r="O143" s="493"/>
      <c r="P143" s="493">
        <f>P142</f>
        <v>12</v>
      </c>
      <c r="Q143" s="493"/>
      <c r="R143" s="493"/>
      <c r="S143" s="493"/>
      <c r="T143" s="493"/>
      <c r="U143" s="493"/>
      <c r="V143" s="493"/>
      <c r="W143" s="493"/>
      <c r="X143" s="493"/>
      <c r="Y143" s="493"/>
      <c r="Z143" s="493"/>
      <c r="AA143" s="554">
        <f>AA142</f>
        <v>0</v>
      </c>
      <c r="AB143" s="554">
        <f t="shared" ref="AB143:AN143" si="35">AB142</f>
        <v>0</v>
      </c>
      <c r="AC143" s="554">
        <f t="shared" si="35"/>
        <v>0</v>
      </c>
      <c r="AD143" s="554">
        <f t="shared" si="35"/>
        <v>0</v>
      </c>
      <c r="AE143" s="554">
        <f t="shared" si="35"/>
        <v>0</v>
      </c>
      <c r="AF143" s="554">
        <f t="shared" si="35"/>
        <v>0</v>
      </c>
      <c r="AG143" s="554">
        <f t="shared" si="35"/>
        <v>0</v>
      </c>
      <c r="AH143" s="554">
        <f t="shared" si="35"/>
        <v>0</v>
      </c>
      <c r="AI143" s="554">
        <f t="shared" si="35"/>
        <v>0</v>
      </c>
      <c r="AJ143" s="554">
        <f t="shared" si="35"/>
        <v>0</v>
      </c>
      <c r="AK143" s="554">
        <f t="shared" si="35"/>
        <v>0</v>
      </c>
      <c r="AL143" s="554">
        <f t="shared" si="35"/>
        <v>0</v>
      </c>
      <c r="AM143" s="554">
        <f t="shared" si="35"/>
        <v>0</v>
      </c>
      <c r="AN143" s="554">
        <f t="shared" si="35"/>
        <v>0</v>
      </c>
      <c r="AO143" s="504"/>
    </row>
    <row r="144" spans="1:41" outlineLevel="1">
      <c r="B144" s="509"/>
      <c r="C144" s="354"/>
      <c r="D144" s="354"/>
      <c r="E144" s="354"/>
      <c r="F144" s="354"/>
      <c r="G144" s="354"/>
      <c r="H144" s="354"/>
      <c r="I144" s="354"/>
      <c r="J144" s="354"/>
      <c r="K144" s="354"/>
      <c r="L144" s="354"/>
      <c r="M144" s="354"/>
      <c r="N144" s="354"/>
      <c r="O144" s="354"/>
      <c r="P144" s="354"/>
      <c r="Q144" s="354"/>
      <c r="R144" s="354"/>
      <c r="S144" s="354"/>
      <c r="T144" s="354"/>
      <c r="U144" s="354"/>
      <c r="V144" s="354"/>
      <c r="W144" s="354"/>
      <c r="X144" s="354"/>
      <c r="Y144" s="354"/>
      <c r="Z144" s="354"/>
      <c r="AA144" s="555"/>
      <c r="AB144" s="566"/>
      <c r="AC144" s="566"/>
      <c r="AD144" s="566"/>
      <c r="AE144" s="566"/>
      <c r="AF144" s="566"/>
      <c r="AG144" s="566"/>
      <c r="AH144" s="566"/>
      <c r="AI144" s="566"/>
      <c r="AJ144" s="566"/>
      <c r="AK144" s="566"/>
      <c r="AL144" s="566"/>
      <c r="AM144" s="566"/>
      <c r="AN144" s="566"/>
      <c r="AO144" s="504"/>
    </row>
    <row r="145" spans="1:41" ht="15.75" outlineLevel="1">
      <c r="B145" s="488" t="s">
        <v>275</v>
      </c>
      <c r="C145" s="354"/>
      <c r="D145" s="354"/>
      <c r="E145" s="354"/>
      <c r="F145" s="354"/>
      <c r="G145" s="354"/>
      <c r="H145" s="354"/>
      <c r="I145" s="354"/>
      <c r="J145" s="354"/>
      <c r="K145" s="354"/>
      <c r="L145" s="354"/>
      <c r="M145" s="354"/>
      <c r="N145" s="354"/>
      <c r="O145" s="354"/>
      <c r="P145" s="354"/>
      <c r="Q145" s="354"/>
      <c r="R145" s="354"/>
      <c r="S145" s="354"/>
      <c r="T145" s="354"/>
      <c r="U145" s="354"/>
      <c r="V145" s="354"/>
      <c r="W145" s="354"/>
      <c r="X145" s="354"/>
      <c r="Y145" s="354"/>
      <c r="Z145" s="354"/>
      <c r="AA145" s="555"/>
      <c r="AB145" s="566"/>
      <c r="AC145" s="566"/>
      <c r="AD145" s="566"/>
      <c r="AE145" s="566"/>
      <c r="AF145" s="566"/>
      <c r="AG145" s="566"/>
      <c r="AH145" s="566"/>
      <c r="AI145" s="566"/>
      <c r="AJ145" s="566"/>
      <c r="AK145" s="566"/>
      <c r="AL145" s="566"/>
      <c r="AM145" s="566"/>
      <c r="AN145" s="566"/>
      <c r="AO145" s="504"/>
    </row>
    <row r="146" spans="1:41" outlineLevel="1">
      <c r="A146" s="591">
        <v>33</v>
      </c>
      <c r="B146" s="509" t="s">
        <v>276</v>
      </c>
      <c r="C146" s="354" t="s">
        <v>258</v>
      </c>
      <c r="D146" s="493"/>
      <c r="E146" s="493"/>
      <c r="F146" s="493"/>
      <c r="G146" s="493"/>
      <c r="H146" s="493"/>
      <c r="I146" s="493"/>
      <c r="J146" s="493"/>
      <c r="K146" s="493"/>
      <c r="L146" s="493"/>
      <c r="M146" s="493"/>
      <c r="N146" s="493"/>
      <c r="O146" s="493"/>
      <c r="P146" s="493">
        <v>0</v>
      </c>
      <c r="Q146" s="493"/>
      <c r="R146" s="493"/>
      <c r="S146" s="493"/>
      <c r="T146" s="493"/>
      <c r="U146" s="493"/>
      <c r="V146" s="493"/>
      <c r="W146" s="493"/>
      <c r="X146" s="493"/>
      <c r="Y146" s="493"/>
      <c r="Z146" s="493"/>
      <c r="AA146" s="567"/>
      <c r="AB146" s="553"/>
      <c r="AC146" s="553"/>
      <c r="AD146" s="553"/>
      <c r="AE146" s="553"/>
      <c r="AF146" s="553"/>
      <c r="AG146" s="553"/>
      <c r="AH146" s="558"/>
      <c r="AI146" s="558"/>
      <c r="AJ146" s="558"/>
      <c r="AK146" s="558"/>
      <c r="AL146" s="558"/>
      <c r="AM146" s="558"/>
      <c r="AN146" s="558"/>
      <c r="AO146" s="494">
        <f>SUM(AA146:AN146)</f>
        <v>0</v>
      </c>
    </row>
    <row r="147" spans="1:41" outlineLevel="1">
      <c r="B147" s="492" t="s">
        <v>259</v>
      </c>
      <c r="C147" s="354" t="s">
        <v>260</v>
      </c>
      <c r="D147" s="493"/>
      <c r="E147" s="493"/>
      <c r="F147" s="493"/>
      <c r="G147" s="493"/>
      <c r="H147" s="493"/>
      <c r="I147" s="493"/>
      <c r="J147" s="493"/>
      <c r="K147" s="493"/>
      <c r="L147" s="493"/>
      <c r="M147" s="493"/>
      <c r="N147" s="493"/>
      <c r="O147" s="493"/>
      <c r="P147" s="493">
        <f>P146</f>
        <v>0</v>
      </c>
      <c r="Q147" s="493"/>
      <c r="R147" s="493"/>
      <c r="S147" s="493"/>
      <c r="T147" s="493"/>
      <c r="U147" s="493"/>
      <c r="V147" s="493"/>
      <c r="W147" s="493"/>
      <c r="X147" s="493"/>
      <c r="Y147" s="493"/>
      <c r="Z147" s="493"/>
      <c r="AA147" s="554">
        <f>AA146</f>
        <v>0</v>
      </c>
      <c r="AB147" s="554">
        <f t="shared" ref="AB147:AN147" si="36">AB146</f>
        <v>0</v>
      </c>
      <c r="AC147" s="554">
        <f t="shared" si="36"/>
        <v>0</v>
      </c>
      <c r="AD147" s="554">
        <f t="shared" si="36"/>
        <v>0</v>
      </c>
      <c r="AE147" s="554">
        <f t="shared" si="36"/>
        <v>0</v>
      </c>
      <c r="AF147" s="554">
        <f t="shared" si="36"/>
        <v>0</v>
      </c>
      <c r="AG147" s="554">
        <f t="shared" si="36"/>
        <v>0</v>
      </c>
      <c r="AH147" s="554">
        <f t="shared" si="36"/>
        <v>0</v>
      </c>
      <c r="AI147" s="554">
        <f t="shared" si="36"/>
        <v>0</v>
      </c>
      <c r="AJ147" s="554">
        <f t="shared" si="36"/>
        <v>0</v>
      </c>
      <c r="AK147" s="554">
        <f t="shared" si="36"/>
        <v>0</v>
      </c>
      <c r="AL147" s="554">
        <f t="shared" si="36"/>
        <v>0</v>
      </c>
      <c r="AM147" s="554">
        <f t="shared" si="36"/>
        <v>0</v>
      </c>
      <c r="AN147" s="554">
        <f t="shared" si="36"/>
        <v>0</v>
      </c>
      <c r="AO147" s="504"/>
    </row>
    <row r="148" spans="1:41" outlineLevel="1">
      <c r="B148" s="509"/>
      <c r="C148" s="354"/>
      <c r="D148" s="354"/>
      <c r="E148" s="354"/>
      <c r="F148" s="354"/>
      <c r="G148" s="354"/>
      <c r="H148" s="354"/>
      <c r="I148" s="354"/>
      <c r="J148" s="354"/>
      <c r="K148" s="354"/>
      <c r="L148" s="354"/>
      <c r="M148" s="354"/>
      <c r="N148" s="354"/>
      <c r="O148" s="354"/>
      <c r="P148" s="354"/>
      <c r="Q148" s="354"/>
      <c r="R148" s="354"/>
      <c r="S148" s="354"/>
      <c r="T148" s="354"/>
      <c r="U148" s="354"/>
      <c r="V148" s="354"/>
      <c r="W148" s="354"/>
      <c r="X148" s="354"/>
      <c r="Y148" s="354"/>
      <c r="Z148" s="354"/>
      <c r="AA148" s="555"/>
      <c r="AB148" s="566"/>
      <c r="AC148" s="566"/>
      <c r="AD148" s="566"/>
      <c r="AE148" s="566"/>
      <c r="AF148" s="566"/>
      <c r="AG148" s="566"/>
      <c r="AH148" s="566"/>
      <c r="AI148" s="566"/>
      <c r="AJ148" s="566"/>
      <c r="AK148" s="566"/>
      <c r="AL148" s="566"/>
      <c r="AM148" s="566"/>
      <c r="AN148" s="566"/>
      <c r="AO148" s="504"/>
    </row>
    <row r="149" spans="1:41" outlineLevel="1">
      <c r="A149" s="591">
        <v>34</v>
      </c>
      <c r="B149" s="509" t="s">
        <v>187</v>
      </c>
      <c r="C149" s="354" t="s">
        <v>258</v>
      </c>
      <c r="D149" s="493"/>
      <c r="E149" s="493"/>
      <c r="F149" s="493"/>
      <c r="G149" s="493"/>
      <c r="H149" s="493"/>
      <c r="I149" s="493"/>
      <c r="J149" s="493"/>
      <c r="K149" s="493"/>
      <c r="L149" s="493"/>
      <c r="M149" s="493"/>
      <c r="N149" s="493"/>
      <c r="O149" s="493"/>
      <c r="P149" s="493">
        <v>0</v>
      </c>
      <c r="Q149" s="493"/>
      <c r="R149" s="493"/>
      <c r="S149" s="493"/>
      <c r="T149" s="493"/>
      <c r="U149" s="493"/>
      <c r="V149" s="493"/>
      <c r="W149" s="493"/>
      <c r="X149" s="493"/>
      <c r="Y149" s="493"/>
      <c r="Z149" s="493"/>
      <c r="AA149" s="567"/>
      <c r="AB149" s="553"/>
      <c r="AC149" s="553"/>
      <c r="AD149" s="553"/>
      <c r="AE149" s="553"/>
      <c r="AF149" s="553"/>
      <c r="AG149" s="553"/>
      <c r="AH149" s="558"/>
      <c r="AI149" s="558"/>
      <c r="AJ149" s="558"/>
      <c r="AK149" s="558"/>
      <c r="AL149" s="558"/>
      <c r="AM149" s="558"/>
      <c r="AN149" s="558"/>
      <c r="AO149" s="494">
        <f>SUM(AA149:AN149)</f>
        <v>0</v>
      </c>
    </row>
    <row r="150" spans="1:41" outlineLevel="1">
      <c r="B150" s="492" t="s">
        <v>259</v>
      </c>
      <c r="C150" s="354" t="s">
        <v>260</v>
      </c>
      <c r="D150" s="493"/>
      <c r="E150" s="493"/>
      <c r="F150" s="493"/>
      <c r="G150" s="493"/>
      <c r="H150" s="493"/>
      <c r="I150" s="493"/>
      <c r="J150" s="493"/>
      <c r="K150" s="493"/>
      <c r="L150" s="493"/>
      <c r="M150" s="493"/>
      <c r="N150" s="493"/>
      <c r="O150" s="493"/>
      <c r="P150" s="493">
        <f>P149</f>
        <v>0</v>
      </c>
      <c r="Q150" s="493"/>
      <c r="R150" s="493"/>
      <c r="S150" s="493"/>
      <c r="T150" s="493"/>
      <c r="U150" s="493"/>
      <c r="V150" s="493"/>
      <c r="W150" s="493"/>
      <c r="X150" s="493"/>
      <c r="Y150" s="493"/>
      <c r="Z150" s="493"/>
      <c r="AA150" s="554">
        <f>AA149</f>
        <v>0</v>
      </c>
      <c r="AB150" s="554">
        <f t="shared" ref="AB150:AN150" si="37">AB149</f>
        <v>0</v>
      </c>
      <c r="AC150" s="554">
        <f t="shared" si="37"/>
        <v>0</v>
      </c>
      <c r="AD150" s="554">
        <f t="shared" si="37"/>
        <v>0</v>
      </c>
      <c r="AE150" s="554">
        <f t="shared" si="37"/>
        <v>0</v>
      </c>
      <c r="AF150" s="554">
        <f t="shared" si="37"/>
        <v>0</v>
      </c>
      <c r="AG150" s="554">
        <f t="shared" si="37"/>
        <v>0</v>
      </c>
      <c r="AH150" s="554">
        <f t="shared" si="37"/>
        <v>0</v>
      </c>
      <c r="AI150" s="554">
        <f t="shared" si="37"/>
        <v>0</v>
      </c>
      <c r="AJ150" s="554">
        <f t="shared" si="37"/>
        <v>0</v>
      </c>
      <c r="AK150" s="554">
        <f t="shared" si="37"/>
        <v>0</v>
      </c>
      <c r="AL150" s="554">
        <f t="shared" si="37"/>
        <v>0</v>
      </c>
      <c r="AM150" s="554">
        <f t="shared" si="37"/>
        <v>0</v>
      </c>
      <c r="AN150" s="554">
        <f t="shared" si="37"/>
        <v>0</v>
      </c>
      <c r="AO150" s="504"/>
    </row>
    <row r="151" spans="1:41" outlineLevel="1">
      <c r="B151" s="509"/>
      <c r="C151" s="354"/>
      <c r="D151" s="354"/>
      <c r="E151" s="354"/>
      <c r="F151" s="354"/>
      <c r="G151" s="354"/>
      <c r="H151" s="354"/>
      <c r="I151" s="354"/>
      <c r="J151" s="354"/>
      <c r="K151" s="354"/>
      <c r="L151" s="354"/>
      <c r="M151" s="354"/>
      <c r="N151" s="354"/>
      <c r="O151" s="354"/>
      <c r="P151" s="354"/>
      <c r="Q151" s="354"/>
      <c r="R151" s="354"/>
      <c r="S151" s="354"/>
      <c r="T151" s="354"/>
      <c r="U151" s="354"/>
      <c r="V151" s="354"/>
      <c r="W151" s="354"/>
      <c r="X151" s="354"/>
      <c r="Y151" s="354"/>
      <c r="Z151" s="354"/>
      <c r="AA151" s="555"/>
      <c r="AB151" s="566"/>
      <c r="AC151" s="566"/>
      <c r="AD151" s="566"/>
      <c r="AE151" s="566"/>
      <c r="AF151" s="566"/>
      <c r="AG151" s="566"/>
      <c r="AH151" s="566"/>
      <c r="AI151" s="566"/>
      <c r="AJ151" s="566"/>
      <c r="AK151" s="566"/>
      <c r="AL151" s="566"/>
      <c r="AM151" s="566"/>
      <c r="AN151" s="566"/>
      <c r="AO151" s="504"/>
    </row>
    <row r="152" spans="1:41" outlineLevel="1">
      <c r="A152" s="591">
        <v>35</v>
      </c>
      <c r="B152" s="509" t="s">
        <v>43</v>
      </c>
      <c r="C152" s="354" t="s">
        <v>258</v>
      </c>
      <c r="D152" s="493"/>
      <c r="E152" s="493"/>
      <c r="F152" s="493"/>
      <c r="G152" s="493"/>
      <c r="H152" s="493"/>
      <c r="I152" s="493"/>
      <c r="J152" s="493"/>
      <c r="K152" s="493"/>
      <c r="L152" s="493"/>
      <c r="M152" s="493"/>
      <c r="N152" s="493"/>
      <c r="O152" s="493"/>
      <c r="P152" s="493">
        <v>0</v>
      </c>
      <c r="Q152" s="493"/>
      <c r="R152" s="493"/>
      <c r="S152" s="493"/>
      <c r="T152" s="493"/>
      <c r="U152" s="493"/>
      <c r="V152" s="493"/>
      <c r="W152" s="493"/>
      <c r="X152" s="493"/>
      <c r="Y152" s="493"/>
      <c r="Z152" s="493"/>
      <c r="AA152" s="567"/>
      <c r="AB152" s="553"/>
      <c r="AC152" s="553"/>
      <c r="AD152" s="553"/>
      <c r="AE152" s="553"/>
      <c r="AF152" s="553"/>
      <c r="AG152" s="553"/>
      <c r="AH152" s="558"/>
      <c r="AI152" s="558"/>
      <c r="AJ152" s="558"/>
      <c r="AK152" s="558"/>
      <c r="AL152" s="558"/>
      <c r="AM152" s="558"/>
      <c r="AN152" s="558"/>
      <c r="AO152" s="494">
        <f>SUM(AA152:AN152)</f>
        <v>0</v>
      </c>
    </row>
    <row r="153" spans="1:41" outlineLevel="1">
      <c r="B153" s="492" t="s">
        <v>259</v>
      </c>
      <c r="C153" s="354" t="s">
        <v>260</v>
      </c>
      <c r="D153" s="493"/>
      <c r="E153" s="493"/>
      <c r="F153" s="493"/>
      <c r="G153" s="493"/>
      <c r="H153" s="493"/>
      <c r="I153" s="493"/>
      <c r="J153" s="493"/>
      <c r="K153" s="493"/>
      <c r="L153" s="493"/>
      <c r="M153" s="493"/>
      <c r="N153" s="493"/>
      <c r="O153" s="493"/>
      <c r="P153" s="493">
        <f>P152</f>
        <v>0</v>
      </c>
      <c r="Q153" s="493"/>
      <c r="R153" s="493"/>
      <c r="S153" s="493"/>
      <c r="T153" s="493"/>
      <c r="U153" s="493"/>
      <c r="V153" s="493"/>
      <c r="W153" s="493"/>
      <c r="X153" s="493"/>
      <c r="Y153" s="493"/>
      <c r="Z153" s="493"/>
      <c r="AA153" s="554">
        <f>AA152</f>
        <v>0</v>
      </c>
      <c r="AB153" s="554">
        <f t="shared" ref="AB153:AN153" si="38">AB152</f>
        <v>0</v>
      </c>
      <c r="AC153" s="554">
        <f t="shared" si="38"/>
        <v>0</v>
      </c>
      <c r="AD153" s="554">
        <f t="shared" si="38"/>
        <v>0</v>
      </c>
      <c r="AE153" s="554">
        <f t="shared" si="38"/>
        <v>0</v>
      </c>
      <c r="AF153" s="554">
        <f t="shared" si="38"/>
        <v>0</v>
      </c>
      <c r="AG153" s="554">
        <f t="shared" si="38"/>
        <v>0</v>
      </c>
      <c r="AH153" s="554">
        <f t="shared" si="38"/>
        <v>0</v>
      </c>
      <c r="AI153" s="554">
        <f t="shared" si="38"/>
        <v>0</v>
      </c>
      <c r="AJ153" s="554">
        <f t="shared" si="38"/>
        <v>0</v>
      </c>
      <c r="AK153" s="554">
        <f t="shared" si="38"/>
        <v>0</v>
      </c>
      <c r="AL153" s="554">
        <f t="shared" si="38"/>
        <v>0</v>
      </c>
      <c r="AM153" s="554">
        <f t="shared" si="38"/>
        <v>0</v>
      </c>
      <c r="AN153" s="554">
        <f t="shared" si="38"/>
        <v>0</v>
      </c>
      <c r="AO153" s="504"/>
    </row>
    <row r="154" spans="1:41" outlineLevel="1">
      <c r="B154" s="492"/>
      <c r="C154" s="354"/>
      <c r="D154" s="354"/>
      <c r="E154" s="354"/>
      <c r="F154" s="354"/>
      <c r="G154" s="354"/>
      <c r="H154" s="354"/>
      <c r="I154" s="354"/>
      <c r="J154" s="354"/>
      <c r="K154" s="354"/>
      <c r="L154" s="354"/>
      <c r="M154" s="354"/>
      <c r="N154" s="354"/>
      <c r="O154" s="354"/>
      <c r="P154" s="354"/>
      <c r="Q154" s="354"/>
      <c r="R154" s="354"/>
      <c r="S154" s="354"/>
      <c r="T154" s="354"/>
      <c r="U154" s="354"/>
      <c r="V154" s="354"/>
      <c r="W154" s="354"/>
      <c r="X154" s="354"/>
      <c r="Y154" s="354"/>
      <c r="Z154" s="354"/>
      <c r="AA154" s="555"/>
      <c r="AB154" s="566"/>
      <c r="AC154" s="566"/>
      <c r="AD154" s="566"/>
      <c r="AE154" s="566"/>
      <c r="AF154" s="566"/>
      <c r="AG154" s="566"/>
      <c r="AH154" s="566"/>
      <c r="AI154" s="566"/>
      <c r="AJ154" s="566"/>
      <c r="AK154" s="566"/>
      <c r="AL154" s="566"/>
      <c r="AM154" s="566"/>
      <c r="AN154" s="566"/>
      <c r="AO154" s="504"/>
    </row>
    <row r="155" spans="1:41" ht="15.75" outlineLevel="1">
      <c r="B155" s="488" t="s">
        <v>277</v>
      </c>
      <c r="C155" s="354"/>
      <c r="D155" s="354"/>
      <c r="E155" s="354"/>
      <c r="F155" s="354"/>
      <c r="G155" s="354"/>
      <c r="H155" s="354"/>
      <c r="I155" s="354"/>
      <c r="J155" s="354"/>
      <c r="K155" s="354"/>
      <c r="L155" s="354"/>
      <c r="M155" s="354"/>
      <c r="N155" s="354"/>
      <c r="O155" s="354"/>
      <c r="P155" s="354"/>
      <c r="Q155" s="354"/>
      <c r="R155" s="354"/>
      <c r="S155" s="354"/>
      <c r="T155" s="354"/>
      <c r="U155" s="354"/>
      <c r="V155" s="354"/>
      <c r="W155" s="354"/>
      <c r="X155" s="354"/>
      <c r="Y155" s="354"/>
      <c r="Z155" s="354"/>
      <c r="AA155" s="555"/>
      <c r="AB155" s="566"/>
      <c r="AC155" s="566"/>
      <c r="AD155" s="566"/>
      <c r="AE155" s="566"/>
      <c r="AF155" s="566"/>
      <c r="AG155" s="566"/>
      <c r="AH155" s="566"/>
      <c r="AI155" s="566"/>
      <c r="AJ155" s="566"/>
      <c r="AK155" s="566"/>
      <c r="AL155" s="566"/>
      <c r="AM155" s="566"/>
      <c r="AN155" s="566"/>
      <c r="AO155" s="504"/>
    </row>
    <row r="156" spans="1:41" ht="45" outlineLevel="1">
      <c r="A156" s="591">
        <v>36</v>
      </c>
      <c r="B156" s="509" t="s">
        <v>278</v>
      </c>
      <c r="C156" s="354" t="s">
        <v>258</v>
      </c>
      <c r="D156" s="493"/>
      <c r="E156" s="493"/>
      <c r="F156" s="493"/>
      <c r="G156" s="493"/>
      <c r="H156" s="493"/>
      <c r="I156" s="493"/>
      <c r="J156" s="493"/>
      <c r="K156" s="493"/>
      <c r="L156" s="493"/>
      <c r="M156" s="493"/>
      <c r="N156" s="493"/>
      <c r="O156" s="493"/>
      <c r="P156" s="493">
        <v>12</v>
      </c>
      <c r="Q156" s="493"/>
      <c r="R156" s="493"/>
      <c r="S156" s="493"/>
      <c r="T156" s="493"/>
      <c r="U156" s="493"/>
      <c r="V156" s="493"/>
      <c r="W156" s="493"/>
      <c r="X156" s="493"/>
      <c r="Y156" s="493"/>
      <c r="Z156" s="493"/>
      <c r="AA156" s="567"/>
      <c r="AB156" s="553"/>
      <c r="AC156" s="553"/>
      <c r="AD156" s="553"/>
      <c r="AE156" s="553"/>
      <c r="AF156" s="553"/>
      <c r="AG156" s="553"/>
      <c r="AH156" s="558"/>
      <c r="AI156" s="558"/>
      <c r="AJ156" s="558"/>
      <c r="AK156" s="558"/>
      <c r="AL156" s="558"/>
      <c r="AM156" s="558"/>
      <c r="AN156" s="558"/>
      <c r="AO156" s="494">
        <f>SUM(AA156:AN156)</f>
        <v>0</v>
      </c>
    </row>
    <row r="157" spans="1:41" outlineLevel="1">
      <c r="B157" s="492" t="s">
        <v>259</v>
      </c>
      <c r="C157" s="354" t="s">
        <v>260</v>
      </c>
      <c r="D157" s="493"/>
      <c r="E157" s="493"/>
      <c r="F157" s="493"/>
      <c r="G157" s="493"/>
      <c r="H157" s="493"/>
      <c r="I157" s="493"/>
      <c r="J157" s="493"/>
      <c r="K157" s="493"/>
      <c r="L157" s="493"/>
      <c r="M157" s="493"/>
      <c r="N157" s="493"/>
      <c r="O157" s="493"/>
      <c r="P157" s="493">
        <f>P156</f>
        <v>12</v>
      </c>
      <c r="Q157" s="493"/>
      <c r="R157" s="493"/>
      <c r="S157" s="493"/>
      <c r="T157" s="493"/>
      <c r="U157" s="493"/>
      <c r="V157" s="493"/>
      <c r="W157" s="493"/>
      <c r="X157" s="493"/>
      <c r="Y157" s="493"/>
      <c r="Z157" s="493"/>
      <c r="AA157" s="554">
        <f>AA156</f>
        <v>0</v>
      </c>
      <c r="AB157" s="554">
        <f t="shared" ref="AB157:AN157" si="39">AB156</f>
        <v>0</v>
      </c>
      <c r="AC157" s="554">
        <f t="shared" si="39"/>
        <v>0</v>
      </c>
      <c r="AD157" s="554">
        <f t="shared" si="39"/>
        <v>0</v>
      </c>
      <c r="AE157" s="554">
        <f t="shared" si="39"/>
        <v>0</v>
      </c>
      <c r="AF157" s="554">
        <f t="shared" si="39"/>
        <v>0</v>
      </c>
      <c r="AG157" s="554">
        <f t="shared" si="39"/>
        <v>0</v>
      </c>
      <c r="AH157" s="554">
        <f t="shared" si="39"/>
        <v>0</v>
      </c>
      <c r="AI157" s="554">
        <f t="shared" si="39"/>
        <v>0</v>
      </c>
      <c r="AJ157" s="554">
        <f t="shared" si="39"/>
        <v>0</v>
      </c>
      <c r="AK157" s="554">
        <f t="shared" si="39"/>
        <v>0</v>
      </c>
      <c r="AL157" s="554">
        <f t="shared" si="39"/>
        <v>0</v>
      </c>
      <c r="AM157" s="554">
        <f t="shared" si="39"/>
        <v>0</v>
      </c>
      <c r="AN157" s="554">
        <f t="shared" si="39"/>
        <v>0</v>
      </c>
      <c r="AO157" s="504"/>
    </row>
    <row r="158" spans="1:41" outlineLevel="1">
      <c r="B158" s="509"/>
      <c r="C158" s="354"/>
      <c r="D158" s="354"/>
      <c r="E158" s="354"/>
      <c r="F158" s="354"/>
      <c r="G158" s="354"/>
      <c r="H158" s="354"/>
      <c r="I158" s="354"/>
      <c r="J158" s="354"/>
      <c r="K158" s="354"/>
      <c r="L158" s="354"/>
      <c r="M158" s="354"/>
      <c r="N158" s="354"/>
      <c r="O158" s="354"/>
      <c r="P158" s="354"/>
      <c r="Q158" s="354"/>
      <c r="R158" s="354"/>
      <c r="S158" s="354"/>
      <c r="T158" s="354"/>
      <c r="U158" s="354"/>
      <c r="V158" s="354"/>
      <c r="W158" s="354"/>
      <c r="X158" s="354"/>
      <c r="Y158" s="354"/>
      <c r="Z158" s="354"/>
      <c r="AA158" s="555"/>
      <c r="AB158" s="566"/>
      <c r="AC158" s="566"/>
      <c r="AD158" s="566"/>
      <c r="AE158" s="566"/>
      <c r="AF158" s="566"/>
      <c r="AG158" s="566"/>
      <c r="AH158" s="566"/>
      <c r="AI158" s="566"/>
      <c r="AJ158" s="566"/>
      <c r="AK158" s="566"/>
      <c r="AL158" s="566"/>
      <c r="AM158" s="566"/>
      <c r="AN158" s="566"/>
      <c r="AO158" s="504"/>
    </row>
    <row r="159" spans="1:41" ht="30" outlineLevel="1">
      <c r="A159" s="591">
        <v>37</v>
      </c>
      <c r="B159" s="509" t="s">
        <v>279</v>
      </c>
      <c r="C159" s="354" t="s">
        <v>258</v>
      </c>
      <c r="D159" s="493"/>
      <c r="E159" s="493"/>
      <c r="F159" s="493"/>
      <c r="G159" s="493"/>
      <c r="H159" s="493"/>
      <c r="I159" s="493"/>
      <c r="J159" s="493"/>
      <c r="K159" s="493"/>
      <c r="L159" s="493"/>
      <c r="M159" s="493"/>
      <c r="N159" s="493"/>
      <c r="O159" s="493"/>
      <c r="P159" s="493">
        <v>12</v>
      </c>
      <c r="Q159" s="493"/>
      <c r="R159" s="493"/>
      <c r="S159" s="493"/>
      <c r="T159" s="493"/>
      <c r="U159" s="493"/>
      <c r="V159" s="493"/>
      <c r="W159" s="493"/>
      <c r="X159" s="493"/>
      <c r="Y159" s="493"/>
      <c r="Z159" s="493"/>
      <c r="AA159" s="567"/>
      <c r="AB159" s="553"/>
      <c r="AC159" s="553"/>
      <c r="AD159" s="553"/>
      <c r="AE159" s="553"/>
      <c r="AF159" s="553"/>
      <c r="AG159" s="553"/>
      <c r="AH159" s="558"/>
      <c r="AI159" s="558"/>
      <c r="AJ159" s="558"/>
      <c r="AK159" s="558"/>
      <c r="AL159" s="558"/>
      <c r="AM159" s="558"/>
      <c r="AN159" s="558"/>
      <c r="AO159" s="494">
        <f>SUM(AA159:AN159)</f>
        <v>0</v>
      </c>
    </row>
    <row r="160" spans="1:41" outlineLevel="1">
      <c r="B160" s="492" t="s">
        <v>259</v>
      </c>
      <c r="C160" s="354" t="s">
        <v>260</v>
      </c>
      <c r="D160" s="493"/>
      <c r="E160" s="493"/>
      <c r="F160" s="493"/>
      <c r="G160" s="493"/>
      <c r="H160" s="493"/>
      <c r="I160" s="493"/>
      <c r="J160" s="493"/>
      <c r="K160" s="493"/>
      <c r="L160" s="493"/>
      <c r="M160" s="493"/>
      <c r="N160" s="493"/>
      <c r="O160" s="493"/>
      <c r="P160" s="493">
        <f>P159</f>
        <v>12</v>
      </c>
      <c r="Q160" s="493"/>
      <c r="R160" s="493"/>
      <c r="S160" s="493"/>
      <c r="T160" s="493"/>
      <c r="U160" s="493"/>
      <c r="V160" s="493"/>
      <c r="W160" s="493"/>
      <c r="X160" s="493"/>
      <c r="Y160" s="493"/>
      <c r="Z160" s="493"/>
      <c r="AA160" s="554">
        <f>AA159</f>
        <v>0</v>
      </c>
      <c r="AB160" s="554">
        <f t="shared" ref="AB160:AN160" si="40">AB159</f>
        <v>0</v>
      </c>
      <c r="AC160" s="554">
        <f t="shared" si="40"/>
        <v>0</v>
      </c>
      <c r="AD160" s="554">
        <f t="shared" si="40"/>
        <v>0</v>
      </c>
      <c r="AE160" s="554">
        <f t="shared" si="40"/>
        <v>0</v>
      </c>
      <c r="AF160" s="554">
        <f t="shared" si="40"/>
        <v>0</v>
      </c>
      <c r="AG160" s="554">
        <f t="shared" si="40"/>
        <v>0</v>
      </c>
      <c r="AH160" s="554">
        <f t="shared" si="40"/>
        <v>0</v>
      </c>
      <c r="AI160" s="554">
        <f t="shared" si="40"/>
        <v>0</v>
      </c>
      <c r="AJ160" s="554">
        <f t="shared" si="40"/>
        <v>0</v>
      </c>
      <c r="AK160" s="554">
        <f t="shared" si="40"/>
        <v>0</v>
      </c>
      <c r="AL160" s="554">
        <f t="shared" si="40"/>
        <v>0</v>
      </c>
      <c r="AM160" s="554">
        <f t="shared" si="40"/>
        <v>0</v>
      </c>
      <c r="AN160" s="554">
        <f t="shared" si="40"/>
        <v>0</v>
      </c>
      <c r="AO160" s="504"/>
    </row>
    <row r="161" spans="1:41" outlineLevel="1">
      <c r="B161" s="509"/>
      <c r="C161" s="354"/>
      <c r="D161" s="354"/>
      <c r="E161" s="354"/>
      <c r="F161" s="354"/>
      <c r="G161" s="354"/>
      <c r="H161" s="354"/>
      <c r="I161" s="354"/>
      <c r="J161" s="354"/>
      <c r="K161" s="354"/>
      <c r="L161" s="354"/>
      <c r="M161" s="354"/>
      <c r="N161" s="354"/>
      <c r="O161" s="354"/>
      <c r="P161" s="354"/>
      <c r="Q161" s="354"/>
      <c r="R161" s="354"/>
      <c r="S161" s="354"/>
      <c r="T161" s="354"/>
      <c r="U161" s="354"/>
      <c r="V161" s="354"/>
      <c r="W161" s="354"/>
      <c r="X161" s="354"/>
      <c r="Y161" s="354"/>
      <c r="Z161" s="354"/>
      <c r="AA161" s="555"/>
      <c r="AB161" s="566"/>
      <c r="AC161" s="566"/>
      <c r="AD161" s="566"/>
      <c r="AE161" s="566"/>
      <c r="AF161" s="566"/>
      <c r="AG161" s="566"/>
      <c r="AH161" s="566"/>
      <c r="AI161" s="566"/>
      <c r="AJ161" s="566"/>
      <c r="AK161" s="566"/>
      <c r="AL161" s="566"/>
      <c r="AM161" s="566"/>
      <c r="AN161" s="566"/>
      <c r="AO161" s="504"/>
    </row>
    <row r="162" spans="1:41" outlineLevel="1">
      <c r="A162" s="591">
        <v>38</v>
      </c>
      <c r="B162" s="509" t="s">
        <v>280</v>
      </c>
      <c r="C162" s="354" t="s">
        <v>258</v>
      </c>
      <c r="D162" s="493"/>
      <c r="E162" s="493"/>
      <c r="F162" s="493"/>
      <c r="G162" s="493"/>
      <c r="H162" s="493"/>
      <c r="I162" s="493"/>
      <c r="J162" s="493"/>
      <c r="K162" s="493"/>
      <c r="L162" s="493"/>
      <c r="M162" s="493"/>
      <c r="N162" s="493"/>
      <c r="O162" s="493"/>
      <c r="P162" s="493">
        <v>12</v>
      </c>
      <c r="Q162" s="493"/>
      <c r="R162" s="493"/>
      <c r="S162" s="493"/>
      <c r="T162" s="493"/>
      <c r="U162" s="493"/>
      <c r="V162" s="493"/>
      <c r="W162" s="493"/>
      <c r="X162" s="493"/>
      <c r="Y162" s="493"/>
      <c r="Z162" s="493"/>
      <c r="AA162" s="567"/>
      <c r="AB162" s="553"/>
      <c r="AC162" s="553"/>
      <c r="AD162" s="553"/>
      <c r="AE162" s="553"/>
      <c r="AF162" s="553"/>
      <c r="AG162" s="553"/>
      <c r="AH162" s="558"/>
      <c r="AI162" s="558"/>
      <c r="AJ162" s="558"/>
      <c r="AK162" s="558"/>
      <c r="AL162" s="558"/>
      <c r="AM162" s="558"/>
      <c r="AN162" s="558"/>
      <c r="AO162" s="494">
        <f>SUM(AA162:AN162)</f>
        <v>0</v>
      </c>
    </row>
    <row r="163" spans="1:41" outlineLevel="1">
      <c r="B163" s="492" t="s">
        <v>259</v>
      </c>
      <c r="C163" s="354" t="s">
        <v>260</v>
      </c>
      <c r="D163" s="493"/>
      <c r="E163" s="493"/>
      <c r="F163" s="493"/>
      <c r="G163" s="493"/>
      <c r="H163" s="493"/>
      <c r="I163" s="493"/>
      <c r="J163" s="493"/>
      <c r="K163" s="493"/>
      <c r="L163" s="493"/>
      <c r="M163" s="493"/>
      <c r="N163" s="493"/>
      <c r="O163" s="493"/>
      <c r="P163" s="493">
        <f>P162</f>
        <v>12</v>
      </c>
      <c r="Q163" s="493"/>
      <c r="R163" s="493"/>
      <c r="S163" s="493"/>
      <c r="T163" s="493"/>
      <c r="U163" s="493"/>
      <c r="V163" s="493"/>
      <c r="W163" s="493"/>
      <c r="X163" s="493"/>
      <c r="Y163" s="493"/>
      <c r="Z163" s="493"/>
      <c r="AA163" s="554">
        <f>AA162</f>
        <v>0</v>
      </c>
      <c r="AB163" s="554">
        <f t="shared" ref="AB163:AN163" si="41">AB162</f>
        <v>0</v>
      </c>
      <c r="AC163" s="554">
        <f t="shared" si="41"/>
        <v>0</v>
      </c>
      <c r="AD163" s="554">
        <f t="shared" si="41"/>
        <v>0</v>
      </c>
      <c r="AE163" s="554">
        <f t="shared" si="41"/>
        <v>0</v>
      </c>
      <c r="AF163" s="554">
        <f t="shared" si="41"/>
        <v>0</v>
      </c>
      <c r="AG163" s="554">
        <f t="shared" si="41"/>
        <v>0</v>
      </c>
      <c r="AH163" s="554">
        <f t="shared" si="41"/>
        <v>0</v>
      </c>
      <c r="AI163" s="554">
        <f t="shared" si="41"/>
        <v>0</v>
      </c>
      <c r="AJ163" s="554">
        <f t="shared" si="41"/>
        <v>0</v>
      </c>
      <c r="AK163" s="554">
        <f t="shared" si="41"/>
        <v>0</v>
      </c>
      <c r="AL163" s="554">
        <f t="shared" si="41"/>
        <v>0</v>
      </c>
      <c r="AM163" s="554">
        <f t="shared" si="41"/>
        <v>0</v>
      </c>
      <c r="AN163" s="554">
        <f t="shared" si="41"/>
        <v>0</v>
      </c>
      <c r="AO163" s="504"/>
    </row>
    <row r="164" spans="1:41" outlineLevel="1">
      <c r="B164" s="509"/>
      <c r="C164" s="354"/>
      <c r="D164" s="354"/>
      <c r="E164" s="354"/>
      <c r="F164" s="354"/>
      <c r="G164" s="354"/>
      <c r="H164" s="354"/>
      <c r="I164" s="354"/>
      <c r="J164" s="354"/>
      <c r="K164" s="354"/>
      <c r="L164" s="354"/>
      <c r="M164" s="354"/>
      <c r="N164" s="354"/>
      <c r="O164" s="354"/>
      <c r="P164" s="354"/>
      <c r="Q164" s="354"/>
      <c r="R164" s="354"/>
      <c r="S164" s="354"/>
      <c r="T164" s="354"/>
      <c r="U164" s="354"/>
      <c r="V164" s="354"/>
      <c r="W164" s="354"/>
      <c r="X164" s="354"/>
      <c r="Y164" s="354"/>
      <c r="Z164" s="354"/>
      <c r="AA164" s="555"/>
      <c r="AB164" s="566"/>
      <c r="AC164" s="566"/>
      <c r="AD164" s="566"/>
      <c r="AE164" s="566"/>
      <c r="AF164" s="566"/>
      <c r="AG164" s="566"/>
      <c r="AH164" s="566"/>
      <c r="AI164" s="566"/>
      <c r="AJ164" s="566"/>
      <c r="AK164" s="566"/>
      <c r="AL164" s="566"/>
      <c r="AM164" s="566"/>
      <c r="AN164" s="566"/>
      <c r="AO164" s="504"/>
    </row>
    <row r="165" spans="1:41" ht="30" outlineLevel="1">
      <c r="A165" s="591">
        <v>39</v>
      </c>
      <c r="B165" s="509" t="s">
        <v>281</v>
      </c>
      <c r="C165" s="354" t="s">
        <v>258</v>
      </c>
      <c r="D165" s="493"/>
      <c r="E165" s="493"/>
      <c r="F165" s="493"/>
      <c r="G165" s="493"/>
      <c r="H165" s="493"/>
      <c r="I165" s="493"/>
      <c r="J165" s="493"/>
      <c r="K165" s="493"/>
      <c r="L165" s="493"/>
      <c r="M165" s="493"/>
      <c r="N165" s="493"/>
      <c r="O165" s="493"/>
      <c r="P165" s="493">
        <v>12</v>
      </c>
      <c r="Q165" s="493"/>
      <c r="R165" s="493"/>
      <c r="S165" s="493"/>
      <c r="T165" s="493"/>
      <c r="U165" s="493"/>
      <c r="V165" s="493"/>
      <c r="W165" s="493"/>
      <c r="X165" s="493"/>
      <c r="Y165" s="493"/>
      <c r="Z165" s="493"/>
      <c r="AA165" s="567"/>
      <c r="AB165" s="553"/>
      <c r="AC165" s="553"/>
      <c r="AD165" s="553"/>
      <c r="AE165" s="553"/>
      <c r="AF165" s="553"/>
      <c r="AG165" s="553"/>
      <c r="AH165" s="558"/>
      <c r="AI165" s="558"/>
      <c r="AJ165" s="558"/>
      <c r="AK165" s="558"/>
      <c r="AL165" s="558"/>
      <c r="AM165" s="558"/>
      <c r="AN165" s="558"/>
      <c r="AO165" s="494">
        <f>SUM(AA165:AN165)</f>
        <v>0</v>
      </c>
    </row>
    <row r="166" spans="1:41" outlineLevel="1">
      <c r="B166" s="492" t="s">
        <v>259</v>
      </c>
      <c r="C166" s="354" t="s">
        <v>260</v>
      </c>
      <c r="D166" s="493"/>
      <c r="E166" s="493"/>
      <c r="F166" s="493"/>
      <c r="G166" s="493"/>
      <c r="H166" s="493"/>
      <c r="I166" s="493"/>
      <c r="J166" s="493"/>
      <c r="K166" s="493"/>
      <c r="L166" s="493"/>
      <c r="M166" s="493"/>
      <c r="N166" s="493"/>
      <c r="O166" s="493"/>
      <c r="P166" s="493">
        <f>P165</f>
        <v>12</v>
      </c>
      <c r="Q166" s="493"/>
      <c r="R166" s="493"/>
      <c r="S166" s="493"/>
      <c r="T166" s="493"/>
      <c r="U166" s="493"/>
      <c r="V166" s="493"/>
      <c r="W166" s="493"/>
      <c r="X166" s="493"/>
      <c r="Y166" s="493"/>
      <c r="Z166" s="493"/>
      <c r="AA166" s="554">
        <f>AA165</f>
        <v>0</v>
      </c>
      <c r="AB166" s="554">
        <f t="shared" ref="AB166:AN166" si="42">AB165</f>
        <v>0</v>
      </c>
      <c r="AC166" s="554">
        <f t="shared" si="42"/>
        <v>0</v>
      </c>
      <c r="AD166" s="554">
        <f t="shared" si="42"/>
        <v>0</v>
      </c>
      <c r="AE166" s="554">
        <f t="shared" si="42"/>
        <v>0</v>
      </c>
      <c r="AF166" s="554">
        <f t="shared" si="42"/>
        <v>0</v>
      </c>
      <c r="AG166" s="554">
        <f t="shared" si="42"/>
        <v>0</v>
      </c>
      <c r="AH166" s="554">
        <f t="shared" si="42"/>
        <v>0</v>
      </c>
      <c r="AI166" s="554">
        <f t="shared" si="42"/>
        <v>0</v>
      </c>
      <c r="AJ166" s="554">
        <f t="shared" si="42"/>
        <v>0</v>
      </c>
      <c r="AK166" s="554">
        <f t="shared" si="42"/>
        <v>0</v>
      </c>
      <c r="AL166" s="554">
        <f t="shared" si="42"/>
        <v>0</v>
      </c>
      <c r="AM166" s="554">
        <f t="shared" si="42"/>
        <v>0</v>
      </c>
      <c r="AN166" s="554">
        <f t="shared" si="42"/>
        <v>0</v>
      </c>
      <c r="AO166" s="504"/>
    </row>
    <row r="167" spans="1:41" outlineLevel="1">
      <c r="B167" s="509"/>
      <c r="C167" s="354"/>
      <c r="D167" s="354"/>
      <c r="E167" s="354"/>
      <c r="F167" s="354"/>
      <c r="G167" s="354"/>
      <c r="H167" s="354"/>
      <c r="I167" s="354"/>
      <c r="J167" s="354"/>
      <c r="K167" s="354"/>
      <c r="L167" s="354"/>
      <c r="M167" s="354"/>
      <c r="N167" s="354"/>
      <c r="O167" s="354"/>
      <c r="P167" s="354"/>
      <c r="Q167" s="354"/>
      <c r="R167" s="354"/>
      <c r="S167" s="354"/>
      <c r="T167" s="354"/>
      <c r="U167" s="354"/>
      <c r="V167" s="354"/>
      <c r="W167" s="354"/>
      <c r="X167" s="354"/>
      <c r="Y167" s="354"/>
      <c r="Z167" s="354"/>
      <c r="AA167" s="555"/>
      <c r="AB167" s="566"/>
      <c r="AC167" s="566"/>
      <c r="AD167" s="566"/>
      <c r="AE167" s="566"/>
      <c r="AF167" s="566"/>
      <c r="AG167" s="566"/>
      <c r="AH167" s="566"/>
      <c r="AI167" s="566"/>
      <c r="AJ167" s="566"/>
      <c r="AK167" s="566"/>
      <c r="AL167" s="566"/>
      <c r="AM167" s="566"/>
      <c r="AN167" s="566"/>
      <c r="AO167" s="504"/>
    </row>
    <row r="168" spans="1:41" ht="30" outlineLevel="1">
      <c r="A168" s="591">
        <v>40</v>
      </c>
      <c r="B168" s="509" t="s">
        <v>282</v>
      </c>
      <c r="C168" s="354" t="s">
        <v>258</v>
      </c>
      <c r="D168" s="493"/>
      <c r="E168" s="493"/>
      <c r="F168" s="493"/>
      <c r="G168" s="493"/>
      <c r="H168" s="493"/>
      <c r="I168" s="493"/>
      <c r="J168" s="493"/>
      <c r="K168" s="493"/>
      <c r="L168" s="493"/>
      <c r="M168" s="493"/>
      <c r="N168" s="493"/>
      <c r="O168" s="493"/>
      <c r="P168" s="493">
        <v>12</v>
      </c>
      <c r="Q168" s="493"/>
      <c r="R168" s="493"/>
      <c r="S168" s="493"/>
      <c r="T168" s="493"/>
      <c r="U168" s="493"/>
      <c r="V168" s="493"/>
      <c r="W168" s="493"/>
      <c r="X168" s="493"/>
      <c r="Y168" s="493"/>
      <c r="Z168" s="493"/>
      <c r="AA168" s="567"/>
      <c r="AB168" s="553"/>
      <c r="AC168" s="553"/>
      <c r="AD168" s="553"/>
      <c r="AE168" s="553"/>
      <c r="AF168" s="553"/>
      <c r="AG168" s="553"/>
      <c r="AH168" s="558"/>
      <c r="AI168" s="558"/>
      <c r="AJ168" s="558"/>
      <c r="AK168" s="558"/>
      <c r="AL168" s="558"/>
      <c r="AM168" s="558"/>
      <c r="AN168" s="558"/>
      <c r="AO168" s="494">
        <f>SUM(AA168:AN168)</f>
        <v>0</v>
      </c>
    </row>
    <row r="169" spans="1:41" outlineLevel="1">
      <c r="B169" s="492" t="s">
        <v>259</v>
      </c>
      <c r="C169" s="354" t="s">
        <v>260</v>
      </c>
      <c r="D169" s="493"/>
      <c r="E169" s="493"/>
      <c r="F169" s="493"/>
      <c r="G169" s="493"/>
      <c r="H169" s="493"/>
      <c r="I169" s="493"/>
      <c r="J169" s="493"/>
      <c r="K169" s="493"/>
      <c r="L169" s="493"/>
      <c r="M169" s="493"/>
      <c r="N169" s="493"/>
      <c r="O169" s="493"/>
      <c r="P169" s="493">
        <f>P168</f>
        <v>12</v>
      </c>
      <c r="Q169" s="493"/>
      <c r="R169" s="493"/>
      <c r="S169" s="493"/>
      <c r="T169" s="493"/>
      <c r="U169" s="493"/>
      <c r="V169" s="493"/>
      <c r="W169" s="493"/>
      <c r="X169" s="493"/>
      <c r="Y169" s="493"/>
      <c r="Z169" s="493"/>
      <c r="AA169" s="554">
        <f>AA168</f>
        <v>0</v>
      </c>
      <c r="AB169" s="554">
        <f t="shared" ref="AB169:AN169" si="43">AB168</f>
        <v>0</v>
      </c>
      <c r="AC169" s="554">
        <f t="shared" si="43"/>
        <v>0</v>
      </c>
      <c r="AD169" s="554">
        <f t="shared" si="43"/>
        <v>0</v>
      </c>
      <c r="AE169" s="554">
        <f t="shared" si="43"/>
        <v>0</v>
      </c>
      <c r="AF169" s="554">
        <f t="shared" si="43"/>
        <v>0</v>
      </c>
      <c r="AG169" s="554">
        <f t="shared" si="43"/>
        <v>0</v>
      </c>
      <c r="AH169" s="554">
        <f t="shared" si="43"/>
        <v>0</v>
      </c>
      <c r="AI169" s="554">
        <f t="shared" si="43"/>
        <v>0</v>
      </c>
      <c r="AJ169" s="554">
        <f t="shared" si="43"/>
        <v>0</v>
      </c>
      <c r="AK169" s="554">
        <f t="shared" si="43"/>
        <v>0</v>
      </c>
      <c r="AL169" s="554">
        <f t="shared" si="43"/>
        <v>0</v>
      </c>
      <c r="AM169" s="554">
        <f t="shared" si="43"/>
        <v>0</v>
      </c>
      <c r="AN169" s="554">
        <f t="shared" si="43"/>
        <v>0</v>
      </c>
      <c r="AO169" s="504"/>
    </row>
    <row r="170" spans="1:41" outlineLevel="1">
      <c r="B170" s="509"/>
      <c r="C170" s="354"/>
      <c r="D170" s="354"/>
      <c r="E170" s="354"/>
      <c r="F170" s="354"/>
      <c r="G170" s="354"/>
      <c r="H170" s="354"/>
      <c r="I170" s="354"/>
      <c r="J170" s="354"/>
      <c r="K170" s="354"/>
      <c r="L170" s="354"/>
      <c r="M170" s="354"/>
      <c r="N170" s="354"/>
      <c r="O170" s="354"/>
      <c r="P170" s="354"/>
      <c r="Q170" s="354"/>
      <c r="R170" s="354"/>
      <c r="S170" s="354"/>
      <c r="T170" s="354"/>
      <c r="U170" s="354"/>
      <c r="V170" s="354"/>
      <c r="W170" s="354"/>
      <c r="X170" s="354"/>
      <c r="Y170" s="354"/>
      <c r="Z170" s="354"/>
      <c r="AA170" s="555"/>
      <c r="AB170" s="566"/>
      <c r="AC170" s="566"/>
      <c r="AD170" s="566"/>
      <c r="AE170" s="566"/>
      <c r="AF170" s="566"/>
      <c r="AG170" s="566"/>
      <c r="AH170" s="566"/>
      <c r="AI170" s="566"/>
      <c r="AJ170" s="566"/>
      <c r="AK170" s="566"/>
      <c r="AL170" s="566"/>
      <c r="AM170" s="566"/>
      <c r="AN170" s="566"/>
      <c r="AO170" s="504"/>
    </row>
    <row r="171" spans="1:41" ht="45" outlineLevel="1">
      <c r="A171" s="591">
        <v>41</v>
      </c>
      <c r="B171" s="509" t="s">
        <v>283</v>
      </c>
      <c r="C171" s="354" t="s">
        <v>258</v>
      </c>
      <c r="D171" s="493"/>
      <c r="E171" s="493"/>
      <c r="F171" s="493"/>
      <c r="G171" s="493"/>
      <c r="H171" s="493"/>
      <c r="I171" s="493"/>
      <c r="J171" s="493"/>
      <c r="K171" s="493"/>
      <c r="L171" s="493"/>
      <c r="M171" s="493"/>
      <c r="N171" s="493"/>
      <c r="O171" s="493"/>
      <c r="P171" s="493">
        <v>12</v>
      </c>
      <c r="Q171" s="493"/>
      <c r="R171" s="493"/>
      <c r="S171" s="493"/>
      <c r="T171" s="493"/>
      <c r="U171" s="493"/>
      <c r="V171" s="493"/>
      <c r="W171" s="493"/>
      <c r="X171" s="493"/>
      <c r="Y171" s="493"/>
      <c r="Z171" s="493"/>
      <c r="AA171" s="567"/>
      <c r="AB171" s="553"/>
      <c r="AC171" s="553"/>
      <c r="AD171" s="553"/>
      <c r="AE171" s="553"/>
      <c r="AF171" s="553"/>
      <c r="AG171" s="553"/>
      <c r="AH171" s="558"/>
      <c r="AI171" s="558"/>
      <c r="AJ171" s="558"/>
      <c r="AK171" s="558"/>
      <c r="AL171" s="558"/>
      <c r="AM171" s="558"/>
      <c r="AN171" s="558"/>
      <c r="AO171" s="494">
        <f>SUM(AA171:AN171)</f>
        <v>0</v>
      </c>
    </row>
    <row r="172" spans="1:41" outlineLevel="1">
      <c r="B172" s="492" t="s">
        <v>259</v>
      </c>
      <c r="C172" s="354" t="s">
        <v>260</v>
      </c>
      <c r="D172" s="493"/>
      <c r="E172" s="493"/>
      <c r="F172" s="493"/>
      <c r="G172" s="493"/>
      <c r="H172" s="493"/>
      <c r="I172" s="493"/>
      <c r="J172" s="493"/>
      <c r="K172" s="493"/>
      <c r="L172" s="493"/>
      <c r="M172" s="493"/>
      <c r="N172" s="493"/>
      <c r="O172" s="493"/>
      <c r="P172" s="493">
        <f>P171</f>
        <v>12</v>
      </c>
      <c r="Q172" s="493"/>
      <c r="R172" s="493"/>
      <c r="S172" s="493"/>
      <c r="T172" s="493"/>
      <c r="U172" s="493"/>
      <c r="V172" s="493"/>
      <c r="W172" s="493"/>
      <c r="X172" s="493"/>
      <c r="Y172" s="493"/>
      <c r="Z172" s="493"/>
      <c r="AA172" s="554">
        <f>AA171</f>
        <v>0</v>
      </c>
      <c r="AB172" s="554">
        <f t="shared" ref="AB172:AN172" si="44">AB171</f>
        <v>0</v>
      </c>
      <c r="AC172" s="554">
        <f t="shared" si="44"/>
        <v>0</v>
      </c>
      <c r="AD172" s="554">
        <f t="shared" si="44"/>
        <v>0</v>
      </c>
      <c r="AE172" s="554">
        <f t="shared" si="44"/>
        <v>0</v>
      </c>
      <c r="AF172" s="554">
        <f t="shared" si="44"/>
        <v>0</v>
      </c>
      <c r="AG172" s="554">
        <f t="shared" si="44"/>
        <v>0</v>
      </c>
      <c r="AH172" s="554">
        <f t="shared" si="44"/>
        <v>0</v>
      </c>
      <c r="AI172" s="554">
        <f t="shared" si="44"/>
        <v>0</v>
      </c>
      <c r="AJ172" s="554">
        <f t="shared" si="44"/>
        <v>0</v>
      </c>
      <c r="AK172" s="554">
        <f t="shared" si="44"/>
        <v>0</v>
      </c>
      <c r="AL172" s="554">
        <f t="shared" si="44"/>
        <v>0</v>
      </c>
      <c r="AM172" s="554">
        <f t="shared" si="44"/>
        <v>0</v>
      </c>
      <c r="AN172" s="554">
        <f t="shared" si="44"/>
        <v>0</v>
      </c>
      <c r="AO172" s="504"/>
    </row>
    <row r="173" spans="1:41" outlineLevel="1">
      <c r="B173" s="509"/>
      <c r="C173" s="354"/>
      <c r="D173" s="354"/>
      <c r="E173" s="354"/>
      <c r="F173" s="354"/>
      <c r="G173" s="354"/>
      <c r="H173" s="354"/>
      <c r="I173" s="354"/>
      <c r="J173" s="354"/>
      <c r="K173" s="354"/>
      <c r="L173" s="354"/>
      <c r="M173" s="354"/>
      <c r="N173" s="354"/>
      <c r="O173" s="354"/>
      <c r="P173" s="354"/>
      <c r="Q173" s="354"/>
      <c r="R173" s="354"/>
      <c r="S173" s="354"/>
      <c r="T173" s="354"/>
      <c r="U173" s="354"/>
      <c r="V173" s="354"/>
      <c r="W173" s="354"/>
      <c r="X173" s="354"/>
      <c r="Y173" s="354"/>
      <c r="Z173" s="354"/>
      <c r="AA173" s="555"/>
      <c r="AB173" s="566"/>
      <c r="AC173" s="566"/>
      <c r="AD173" s="566"/>
      <c r="AE173" s="566"/>
      <c r="AF173" s="566"/>
      <c r="AG173" s="566"/>
      <c r="AH173" s="566"/>
      <c r="AI173" s="566"/>
      <c r="AJ173" s="566"/>
      <c r="AK173" s="566"/>
      <c r="AL173" s="566"/>
      <c r="AM173" s="566"/>
      <c r="AN173" s="566"/>
      <c r="AO173" s="504"/>
    </row>
    <row r="174" spans="1:41" ht="45" outlineLevel="1">
      <c r="A174" s="591">
        <v>42</v>
      </c>
      <c r="B174" s="509" t="s">
        <v>284</v>
      </c>
      <c r="C174" s="354" t="s">
        <v>258</v>
      </c>
      <c r="D174" s="493"/>
      <c r="E174" s="493"/>
      <c r="F174" s="493"/>
      <c r="G174" s="493"/>
      <c r="H174" s="493"/>
      <c r="I174" s="493"/>
      <c r="J174" s="493"/>
      <c r="K174" s="493"/>
      <c r="L174" s="493"/>
      <c r="M174" s="493"/>
      <c r="N174" s="611"/>
      <c r="O174" s="611"/>
      <c r="P174" s="354"/>
      <c r="Q174" s="493"/>
      <c r="R174" s="493"/>
      <c r="S174" s="493"/>
      <c r="T174" s="493"/>
      <c r="U174" s="493"/>
      <c r="V174" s="493"/>
      <c r="W174" s="493"/>
      <c r="X174" s="493"/>
      <c r="Y174" s="493"/>
      <c r="Z174" s="493"/>
      <c r="AA174" s="567"/>
      <c r="AB174" s="553"/>
      <c r="AC174" s="553"/>
      <c r="AD174" s="553"/>
      <c r="AE174" s="553"/>
      <c r="AF174" s="553"/>
      <c r="AG174" s="553"/>
      <c r="AH174" s="558"/>
      <c r="AI174" s="558"/>
      <c r="AJ174" s="558"/>
      <c r="AK174" s="558"/>
      <c r="AL174" s="558"/>
      <c r="AM174" s="558"/>
      <c r="AN174" s="558"/>
      <c r="AO174" s="494">
        <f>SUM(AA174:AN174)</f>
        <v>0</v>
      </c>
    </row>
    <row r="175" spans="1:41" outlineLevel="1">
      <c r="B175" s="492" t="s">
        <v>259</v>
      </c>
      <c r="C175" s="354" t="s">
        <v>260</v>
      </c>
      <c r="D175" s="493"/>
      <c r="E175" s="493"/>
      <c r="F175" s="493"/>
      <c r="G175" s="493"/>
      <c r="H175" s="493"/>
      <c r="I175" s="493"/>
      <c r="J175" s="493"/>
      <c r="K175" s="493"/>
      <c r="L175" s="493"/>
      <c r="M175" s="493"/>
      <c r="N175" s="611"/>
      <c r="O175" s="611"/>
      <c r="P175" s="582"/>
      <c r="Q175" s="493"/>
      <c r="R175" s="493"/>
      <c r="S175" s="493"/>
      <c r="T175" s="493"/>
      <c r="U175" s="493"/>
      <c r="V175" s="493"/>
      <c r="W175" s="493"/>
      <c r="X175" s="493"/>
      <c r="Y175" s="493"/>
      <c r="Z175" s="493"/>
      <c r="AA175" s="554">
        <f>AA174</f>
        <v>0</v>
      </c>
      <c r="AB175" s="554">
        <f t="shared" ref="AB175:AN175" si="45">AB174</f>
        <v>0</v>
      </c>
      <c r="AC175" s="554">
        <f t="shared" si="45"/>
        <v>0</v>
      </c>
      <c r="AD175" s="554">
        <f t="shared" si="45"/>
        <v>0</v>
      </c>
      <c r="AE175" s="554">
        <f t="shared" si="45"/>
        <v>0</v>
      </c>
      <c r="AF175" s="554">
        <f t="shared" si="45"/>
        <v>0</v>
      </c>
      <c r="AG175" s="554">
        <f t="shared" si="45"/>
        <v>0</v>
      </c>
      <c r="AH175" s="554">
        <f t="shared" si="45"/>
        <v>0</v>
      </c>
      <c r="AI175" s="554">
        <f t="shared" si="45"/>
        <v>0</v>
      </c>
      <c r="AJ175" s="554">
        <f t="shared" si="45"/>
        <v>0</v>
      </c>
      <c r="AK175" s="554">
        <f t="shared" si="45"/>
        <v>0</v>
      </c>
      <c r="AL175" s="554">
        <f t="shared" si="45"/>
        <v>0</v>
      </c>
      <c r="AM175" s="554">
        <f t="shared" si="45"/>
        <v>0</v>
      </c>
      <c r="AN175" s="554">
        <f t="shared" si="45"/>
        <v>0</v>
      </c>
      <c r="AO175" s="504"/>
    </row>
    <row r="176" spans="1:41" outlineLevel="1">
      <c r="B176" s="509"/>
      <c r="C176" s="354"/>
      <c r="D176" s="354"/>
      <c r="E176" s="354"/>
      <c r="F176" s="354"/>
      <c r="G176" s="354"/>
      <c r="H176" s="354"/>
      <c r="I176" s="354"/>
      <c r="J176" s="354"/>
      <c r="K176" s="354"/>
      <c r="L176" s="354"/>
      <c r="M176" s="354"/>
      <c r="N176" s="354"/>
      <c r="O176" s="354"/>
      <c r="P176" s="354"/>
      <c r="Q176" s="354"/>
      <c r="R176" s="354"/>
      <c r="S176" s="354"/>
      <c r="T176" s="354"/>
      <c r="U176" s="354"/>
      <c r="V176" s="354"/>
      <c r="W176" s="354"/>
      <c r="X176" s="354"/>
      <c r="Y176" s="354"/>
      <c r="Z176" s="354"/>
      <c r="AA176" s="555"/>
      <c r="AB176" s="566"/>
      <c r="AC176" s="566"/>
      <c r="AD176" s="566"/>
      <c r="AE176" s="566"/>
      <c r="AF176" s="566"/>
      <c r="AG176" s="566"/>
      <c r="AH176" s="566"/>
      <c r="AI176" s="566"/>
      <c r="AJ176" s="566"/>
      <c r="AK176" s="566"/>
      <c r="AL176" s="566"/>
      <c r="AM176" s="566"/>
      <c r="AN176" s="566"/>
      <c r="AO176" s="504"/>
    </row>
    <row r="177" spans="1:41" ht="30" outlineLevel="1">
      <c r="A177" s="591">
        <v>43</v>
      </c>
      <c r="B177" s="509" t="s">
        <v>285</v>
      </c>
      <c r="C177" s="354" t="s">
        <v>258</v>
      </c>
      <c r="D177" s="493"/>
      <c r="E177" s="493"/>
      <c r="F177" s="493"/>
      <c r="G177" s="493"/>
      <c r="H177" s="493"/>
      <c r="I177" s="493"/>
      <c r="J177" s="493"/>
      <c r="K177" s="493"/>
      <c r="L177" s="493"/>
      <c r="M177" s="493"/>
      <c r="N177" s="493"/>
      <c r="O177" s="493"/>
      <c r="P177" s="493">
        <v>12</v>
      </c>
      <c r="Q177" s="493"/>
      <c r="R177" s="493"/>
      <c r="S177" s="493"/>
      <c r="T177" s="493"/>
      <c r="U177" s="493"/>
      <c r="V177" s="493"/>
      <c r="W177" s="493"/>
      <c r="X177" s="493"/>
      <c r="Y177" s="493"/>
      <c r="Z177" s="493"/>
      <c r="AA177" s="567"/>
      <c r="AB177" s="553"/>
      <c r="AC177" s="553"/>
      <c r="AD177" s="553"/>
      <c r="AE177" s="553"/>
      <c r="AF177" s="553"/>
      <c r="AG177" s="553"/>
      <c r="AH177" s="558"/>
      <c r="AI177" s="558"/>
      <c r="AJ177" s="558"/>
      <c r="AK177" s="558"/>
      <c r="AL177" s="558"/>
      <c r="AM177" s="558"/>
      <c r="AN177" s="558"/>
      <c r="AO177" s="494">
        <f>SUM(AA177:AN177)</f>
        <v>0</v>
      </c>
    </row>
    <row r="178" spans="1:41" outlineLevel="1">
      <c r="B178" s="492" t="s">
        <v>259</v>
      </c>
      <c r="C178" s="354" t="s">
        <v>260</v>
      </c>
      <c r="D178" s="493"/>
      <c r="E178" s="493"/>
      <c r="F178" s="493"/>
      <c r="G178" s="493"/>
      <c r="H178" s="493"/>
      <c r="I178" s="493"/>
      <c r="J178" s="493"/>
      <c r="K178" s="493"/>
      <c r="L178" s="493"/>
      <c r="M178" s="493"/>
      <c r="N178" s="493"/>
      <c r="O178" s="493"/>
      <c r="P178" s="493">
        <f>P177</f>
        <v>12</v>
      </c>
      <c r="Q178" s="493"/>
      <c r="R178" s="493"/>
      <c r="S178" s="493"/>
      <c r="T178" s="493"/>
      <c r="U178" s="493"/>
      <c r="V178" s="493"/>
      <c r="W178" s="493"/>
      <c r="X178" s="493"/>
      <c r="Y178" s="493"/>
      <c r="Z178" s="493"/>
      <c r="AA178" s="554">
        <f>AA177</f>
        <v>0</v>
      </c>
      <c r="AB178" s="554">
        <f t="shared" ref="AB178:AN178" si="46">AB177</f>
        <v>0</v>
      </c>
      <c r="AC178" s="554">
        <f t="shared" si="46"/>
        <v>0</v>
      </c>
      <c r="AD178" s="554">
        <f t="shared" si="46"/>
        <v>0</v>
      </c>
      <c r="AE178" s="554">
        <f t="shared" si="46"/>
        <v>0</v>
      </c>
      <c r="AF178" s="554">
        <f t="shared" si="46"/>
        <v>0</v>
      </c>
      <c r="AG178" s="554">
        <f t="shared" si="46"/>
        <v>0</v>
      </c>
      <c r="AH178" s="554">
        <f t="shared" si="46"/>
        <v>0</v>
      </c>
      <c r="AI178" s="554">
        <f t="shared" si="46"/>
        <v>0</v>
      </c>
      <c r="AJ178" s="554">
        <f t="shared" si="46"/>
        <v>0</v>
      </c>
      <c r="AK178" s="554">
        <f t="shared" si="46"/>
        <v>0</v>
      </c>
      <c r="AL178" s="554">
        <f t="shared" si="46"/>
        <v>0</v>
      </c>
      <c r="AM178" s="554">
        <f t="shared" si="46"/>
        <v>0</v>
      </c>
      <c r="AN178" s="554">
        <f t="shared" si="46"/>
        <v>0</v>
      </c>
      <c r="AO178" s="504"/>
    </row>
    <row r="179" spans="1:41" outlineLevel="1">
      <c r="B179" s="509"/>
      <c r="C179" s="354"/>
      <c r="D179" s="354"/>
      <c r="E179" s="354"/>
      <c r="F179" s="354"/>
      <c r="G179" s="354"/>
      <c r="H179" s="354"/>
      <c r="I179" s="354"/>
      <c r="J179" s="354"/>
      <c r="K179" s="354"/>
      <c r="L179" s="354"/>
      <c r="M179" s="354"/>
      <c r="N179" s="354"/>
      <c r="O179" s="354"/>
      <c r="P179" s="354"/>
      <c r="Q179" s="354"/>
      <c r="R179" s="354"/>
      <c r="S179" s="354"/>
      <c r="T179" s="354"/>
      <c r="U179" s="354"/>
      <c r="V179" s="354"/>
      <c r="W179" s="354"/>
      <c r="X179" s="354"/>
      <c r="Y179" s="354"/>
      <c r="Z179" s="354"/>
      <c r="AA179" s="555"/>
      <c r="AB179" s="566"/>
      <c r="AC179" s="566"/>
      <c r="AD179" s="566"/>
      <c r="AE179" s="566"/>
      <c r="AF179" s="566"/>
      <c r="AG179" s="566"/>
      <c r="AH179" s="566"/>
      <c r="AI179" s="566"/>
      <c r="AJ179" s="566"/>
      <c r="AK179" s="566"/>
      <c r="AL179" s="566"/>
      <c r="AM179" s="566"/>
      <c r="AN179" s="566"/>
      <c r="AO179" s="504"/>
    </row>
    <row r="180" spans="1:41" ht="45" outlineLevel="1">
      <c r="A180" s="591">
        <v>44</v>
      </c>
      <c r="B180" s="509" t="s">
        <v>286</v>
      </c>
      <c r="C180" s="354" t="s">
        <v>258</v>
      </c>
      <c r="D180" s="493"/>
      <c r="E180" s="493"/>
      <c r="F180" s="493"/>
      <c r="G180" s="493"/>
      <c r="H180" s="493"/>
      <c r="I180" s="493"/>
      <c r="J180" s="493"/>
      <c r="K180" s="493"/>
      <c r="L180" s="493"/>
      <c r="M180" s="493"/>
      <c r="N180" s="493"/>
      <c r="O180" s="493"/>
      <c r="P180" s="493">
        <v>12</v>
      </c>
      <c r="Q180" s="493"/>
      <c r="R180" s="493"/>
      <c r="S180" s="493"/>
      <c r="T180" s="493"/>
      <c r="U180" s="493"/>
      <c r="V180" s="493"/>
      <c r="W180" s="493"/>
      <c r="X180" s="493"/>
      <c r="Y180" s="493"/>
      <c r="Z180" s="493"/>
      <c r="AA180" s="567"/>
      <c r="AB180" s="553"/>
      <c r="AC180" s="553"/>
      <c r="AD180" s="553"/>
      <c r="AE180" s="553"/>
      <c r="AF180" s="553"/>
      <c r="AG180" s="553"/>
      <c r="AH180" s="558"/>
      <c r="AI180" s="558"/>
      <c r="AJ180" s="558"/>
      <c r="AK180" s="558"/>
      <c r="AL180" s="558"/>
      <c r="AM180" s="558"/>
      <c r="AN180" s="558"/>
      <c r="AO180" s="494">
        <f>SUM(AA180:AN180)</f>
        <v>0</v>
      </c>
    </row>
    <row r="181" spans="1:41" outlineLevel="1">
      <c r="B181" s="492" t="s">
        <v>259</v>
      </c>
      <c r="C181" s="354" t="s">
        <v>260</v>
      </c>
      <c r="D181" s="493"/>
      <c r="E181" s="493"/>
      <c r="F181" s="493"/>
      <c r="G181" s="493"/>
      <c r="H181" s="493"/>
      <c r="I181" s="493"/>
      <c r="J181" s="493"/>
      <c r="K181" s="493"/>
      <c r="L181" s="493"/>
      <c r="M181" s="493"/>
      <c r="N181" s="493"/>
      <c r="O181" s="493"/>
      <c r="P181" s="493">
        <f>P180</f>
        <v>12</v>
      </c>
      <c r="Q181" s="493"/>
      <c r="R181" s="493"/>
      <c r="S181" s="493"/>
      <c r="T181" s="493"/>
      <c r="U181" s="493"/>
      <c r="V181" s="493"/>
      <c r="W181" s="493"/>
      <c r="X181" s="493"/>
      <c r="Y181" s="493"/>
      <c r="Z181" s="493"/>
      <c r="AA181" s="554">
        <f>AA180</f>
        <v>0</v>
      </c>
      <c r="AB181" s="554">
        <f t="shared" ref="AB181:AN181" si="47">AB180</f>
        <v>0</v>
      </c>
      <c r="AC181" s="554">
        <f t="shared" si="47"/>
        <v>0</v>
      </c>
      <c r="AD181" s="554">
        <f t="shared" si="47"/>
        <v>0</v>
      </c>
      <c r="AE181" s="554">
        <f t="shared" si="47"/>
        <v>0</v>
      </c>
      <c r="AF181" s="554">
        <f t="shared" si="47"/>
        <v>0</v>
      </c>
      <c r="AG181" s="554">
        <f t="shared" si="47"/>
        <v>0</v>
      </c>
      <c r="AH181" s="554">
        <f t="shared" si="47"/>
        <v>0</v>
      </c>
      <c r="AI181" s="554">
        <f t="shared" si="47"/>
        <v>0</v>
      </c>
      <c r="AJ181" s="554">
        <f t="shared" si="47"/>
        <v>0</v>
      </c>
      <c r="AK181" s="554">
        <f t="shared" si="47"/>
        <v>0</v>
      </c>
      <c r="AL181" s="554">
        <f t="shared" si="47"/>
        <v>0</v>
      </c>
      <c r="AM181" s="554">
        <f t="shared" si="47"/>
        <v>0</v>
      </c>
      <c r="AN181" s="554">
        <f t="shared" si="47"/>
        <v>0</v>
      </c>
      <c r="AO181" s="504"/>
    </row>
    <row r="182" spans="1:41" outlineLevel="1">
      <c r="B182" s="509"/>
      <c r="C182" s="354"/>
      <c r="D182" s="354"/>
      <c r="E182" s="354"/>
      <c r="F182" s="354"/>
      <c r="G182" s="354"/>
      <c r="H182" s="354"/>
      <c r="I182" s="354"/>
      <c r="J182" s="354"/>
      <c r="K182" s="354"/>
      <c r="L182" s="354"/>
      <c r="M182" s="354"/>
      <c r="N182" s="354"/>
      <c r="O182" s="354"/>
      <c r="P182" s="354"/>
      <c r="Q182" s="354"/>
      <c r="R182" s="354"/>
      <c r="S182" s="354"/>
      <c r="T182" s="354"/>
      <c r="U182" s="354"/>
      <c r="V182" s="354"/>
      <c r="W182" s="354"/>
      <c r="X182" s="354"/>
      <c r="Y182" s="354"/>
      <c r="Z182" s="354"/>
      <c r="AA182" s="555"/>
      <c r="AB182" s="566"/>
      <c r="AC182" s="566"/>
      <c r="AD182" s="566"/>
      <c r="AE182" s="566"/>
      <c r="AF182" s="566"/>
      <c r="AG182" s="566"/>
      <c r="AH182" s="566"/>
      <c r="AI182" s="566"/>
      <c r="AJ182" s="566"/>
      <c r="AK182" s="566"/>
      <c r="AL182" s="566"/>
      <c r="AM182" s="566"/>
      <c r="AN182" s="566"/>
      <c r="AO182" s="504"/>
    </row>
    <row r="183" spans="1:41" ht="30" outlineLevel="1">
      <c r="A183" s="591">
        <v>45</v>
      </c>
      <c r="B183" s="509" t="s">
        <v>287</v>
      </c>
      <c r="C183" s="354" t="s">
        <v>258</v>
      </c>
      <c r="D183" s="493"/>
      <c r="E183" s="493"/>
      <c r="F183" s="493"/>
      <c r="G183" s="493"/>
      <c r="H183" s="493"/>
      <c r="I183" s="493"/>
      <c r="J183" s="493"/>
      <c r="K183" s="493"/>
      <c r="L183" s="493"/>
      <c r="M183" s="493"/>
      <c r="N183" s="493"/>
      <c r="O183" s="493"/>
      <c r="P183" s="493">
        <v>12</v>
      </c>
      <c r="Q183" s="493"/>
      <c r="R183" s="493"/>
      <c r="S183" s="493"/>
      <c r="T183" s="493"/>
      <c r="U183" s="493"/>
      <c r="V183" s="493"/>
      <c r="W183" s="493"/>
      <c r="X183" s="493"/>
      <c r="Y183" s="493"/>
      <c r="Z183" s="493"/>
      <c r="AA183" s="567"/>
      <c r="AB183" s="553"/>
      <c r="AC183" s="553"/>
      <c r="AD183" s="553"/>
      <c r="AE183" s="553"/>
      <c r="AF183" s="553"/>
      <c r="AG183" s="553"/>
      <c r="AH183" s="558"/>
      <c r="AI183" s="558"/>
      <c r="AJ183" s="558"/>
      <c r="AK183" s="558"/>
      <c r="AL183" s="558"/>
      <c r="AM183" s="558"/>
      <c r="AN183" s="558"/>
      <c r="AO183" s="494">
        <f>SUM(AA183:AN183)</f>
        <v>0</v>
      </c>
    </row>
    <row r="184" spans="1:41" outlineLevel="1">
      <c r="B184" s="492" t="s">
        <v>259</v>
      </c>
      <c r="C184" s="354" t="s">
        <v>260</v>
      </c>
      <c r="D184" s="493"/>
      <c r="E184" s="493"/>
      <c r="F184" s="493"/>
      <c r="G184" s="493"/>
      <c r="H184" s="493"/>
      <c r="I184" s="493"/>
      <c r="J184" s="493"/>
      <c r="K184" s="493"/>
      <c r="L184" s="493"/>
      <c r="M184" s="493"/>
      <c r="N184" s="493"/>
      <c r="O184" s="493"/>
      <c r="P184" s="493">
        <f>P183</f>
        <v>12</v>
      </c>
      <c r="Q184" s="493"/>
      <c r="R184" s="493"/>
      <c r="S184" s="493"/>
      <c r="T184" s="493"/>
      <c r="U184" s="493"/>
      <c r="V184" s="493"/>
      <c r="W184" s="493"/>
      <c r="X184" s="493"/>
      <c r="Y184" s="493"/>
      <c r="Z184" s="493"/>
      <c r="AA184" s="554">
        <f>AA183</f>
        <v>0</v>
      </c>
      <c r="AB184" s="554">
        <f t="shared" ref="AB184:AN184" si="48">AB183</f>
        <v>0</v>
      </c>
      <c r="AC184" s="554">
        <f t="shared" si="48"/>
        <v>0</v>
      </c>
      <c r="AD184" s="554">
        <f t="shared" si="48"/>
        <v>0</v>
      </c>
      <c r="AE184" s="554">
        <f t="shared" si="48"/>
        <v>0</v>
      </c>
      <c r="AF184" s="554">
        <f t="shared" si="48"/>
        <v>0</v>
      </c>
      <c r="AG184" s="554">
        <f t="shared" si="48"/>
        <v>0</v>
      </c>
      <c r="AH184" s="554">
        <f t="shared" si="48"/>
        <v>0</v>
      </c>
      <c r="AI184" s="554">
        <f t="shared" si="48"/>
        <v>0</v>
      </c>
      <c r="AJ184" s="554">
        <f t="shared" si="48"/>
        <v>0</v>
      </c>
      <c r="AK184" s="554">
        <f t="shared" si="48"/>
        <v>0</v>
      </c>
      <c r="AL184" s="554">
        <f t="shared" si="48"/>
        <v>0</v>
      </c>
      <c r="AM184" s="554">
        <f t="shared" si="48"/>
        <v>0</v>
      </c>
      <c r="AN184" s="554">
        <f t="shared" si="48"/>
        <v>0</v>
      </c>
      <c r="AO184" s="504"/>
    </row>
    <row r="185" spans="1:41" outlineLevel="1">
      <c r="B185" s="509"/>
      <c r="C185" s="354"/>
      <c r="D185" s="354"/>
      <c r="E185" s="354"/>
      <c r="F185" s="354"/>
      <c r="G185" s="354"/>
      <c r="H185" s="354"/>
      <c r="I185" s="354"/>
      <c r="J185" s="354"/>
      <c r="K185" s="354"/>
      <c r="L185" s="354"/>
      <c r="M185" s="354"/>
      <c r="N185" s="354"/>
      <c r="O185" s="354"/>
      <c r="P185" s="354"/>
      <c r="Q185" s="354"/>
      <c r="R185" s="354"/>
      <c r="S185" s="354"/>
      <c r="T185" s="354"/>
      <c r="U185" s="354"/>
      <c r="V185" s="354"/>
      <c r="W185" s="354"/>
      <c r="X185" s="354"/>
      <c r="Y185" s="354"/>
      <c r="Z185" s="354"/>
      <c r="AA185" s="555"/>
      <c r="AB185" s="566"/>
      <c r="AC185" s="566"/>
      <c r="AD185" s="566"/>
      <c r="AE185" s="566"/>
      <c r="AF185" s="566"/>
      <c r="AG185" s="566"/>
      <c r="AH185" s="566"/>
      <c r="AI185" s="566"/>
      <c r="AJ185" s="566"/>
      <c r="AK185" s="566"/>
      <c r="AL185" s="566"/>
      <c r="AM185" s="566"/>
      <c r="AN185" s="566"/>
      <c r="AO185" s="504"/>
    </row>
    <row r="186" spans="1:41" ht="30" outlineLevel="1">
      <c r="A186" s="591">
        <v>46</v>
      </c>
      <c r="B186" s="509" t="s">
        <v>288</v>
      </c>
      <c r="C186" s="354" t="s">
        <v>258</v>
      </c>
      <c r="D186" s="493"/>
      <c r="E186" s="493"/>
      <c r="F186" s="493"/>
      <c r="G186" s="493"/>
      <c r="H186" s="493"/>
      <c r="I186" s="493"/>
      <c r="J186" s="493"/>
      <c r="K186" s="493"/>
      <c r="L186" s="493"/>
      <c r="M186" s="493"/>
      <c r="N186" s="493"/>
      <c r="O186" s="493"/>
      <c r="P186" s="493">
        <v>12</v>
      </c>
      <c r="Q186" s="493"/>
      <c r="R186" s="493"/>
      <c r="S186" s="493"/>
      <c r="T186" s="493"/>
      <c r="U186" s="493"/>
      <c r="V186" s="493"/>
      <c r="W186" s="493"/>
      <c r="X186" s="493"/>
      <c r="Y186" s="493"/>
      <c r="Z186" s="493"/>
      <c r="AA186" s="567"/>
      <c r="AB186" s="553"/>
      <c r="AC186" s="553"/>
      <c r="AD186" s="553"/>
      <c r="AE186" s="553"/>
      <c r="AF186" s="553"/>
      <c r="AG186" s="553"/>
      <c r="AH186" s="558"/>
      <c r="AI186" s="558"/>
      <c r="AJ186" s="558"/>
      <c r="AK186" s="558"/>
      <c r="AL186" s="558"/>
      <c r="AM186" s="558"/>
      <c r="AN186" s="558"/>
      <c r="AO186" s="494">
        <f>SUM(AA186:AN186)</f>
        <v>0</v>
      </c>
    </row>
    <row r="187" spans="1:41" outlineLevel="1">
      <c r="B187" s="492" t="s">
        <v>259</v>
      </c>
      <c r="C187" s="354" t="s">
        <v>260</v>
      </c>
      <c r="D187" s="493"/>
      <c r="E187" s="493"/>
      <c r="F187" s="493"/>
      <c r="G187" s="493"/>
      <c r="H187" s="493"/>
      <c r="I187" s="493"/>
      <c r="J187" s="493"/>
      <c r="K187" s="493"/>
      <c r="L187" s="493"/>
      <c r="M187" s="493"/>
      <c r="N187" s="493"/>
      <c r="O187" s="493"/>
      <c r="P187" s="493">
        <f>P186</f>
        <v>12</v>
      </c>
      <c r="Q187" s="493"/>
      <c r="R187" s="493"/>
      <c r="S187" s="493"/>
      <c r="T187" s="493"/>
      <c r="U187" s="493"/>
      <c r="V187" s="493"/>
      <c r="W187" s="493"/>
      <c r="X187" s="493"/>
      <c r="Y187" s="493"/>
      <c r="Z187" s="493"/>
      <c r="AA187" s="554">
        <f>AA186</f>
        <v>0</v>
      </c>
      <c r="AB187" s="554">
        <f t="shared" ref="AB187:AN187" si="49">AB186</f>
        <v>0</v>
      </c>
      <c r="AC187" s="554">
        <f t="shared" si="49"/>
        <v>0</v>
      </c>
      <c r="AD187" s="554">
        <f t="shared" si="49"/>
        <v>0</v>
      </c>
      <c r="AE187" s="554">
        <f t="shared" si="49"/>
        <v>0</v>
      </c>
      <c r="AF187" s="554">
        <f t="shared" si="49"/>
        <v>0</v>
      </c>
      <c r="AG187" s="554">
        <f t="shared" si="49"/>
        <v>0</v>
      </c>
      <c r="AH187" s="554">
        <f t="shared" si="49"/>
        <v>0</v>
      </c>
      <c r="AI187" s="554">
        <f t="shared" si="49"/>
        <v>0</v>
      </c>
      <c r="AJ187" s="554">
        <f t="shared" si="49"/>
        <v>0</v>
      </c>
      <c r="AK187" s="554">
        <f t="shared" si="49"/>
        <v>0</v>
      </c>
      <c r="AL187" s="554">
        <f t="shared" si="49"/>
        <v>0</v>
      </c>
      <c r="AM187" s="554">
        <f t="shared" si="49"/>
        <v>0</v>
      </c>
      <c r="AN187" s="554">
        <f t="shared" si="49"/>
        <v>0</v>
      </c>
      <c r="AO187" s="504"/>
    </row>
    <row r="188" spans="1:41" outlineLevel="1">
      <c r="B188" s="509"/>
      <c r="C188" s="354"/>
      <c r="D188" s="354"/>
      <c r="E188" s="354"/>
      <c r="F188" s="354"/>
      <c r="G188" s="354"/>
      <c r="H188" s="354"/>
      <c r="I188" s="354"/>
      <c r="J188" s="354"/>
      <c r="K188" s="354"/>
      <c r="L188" s="354"/>
      <c r="M188" s="354"/>
      <c r="N188" s="354"/>
      <c r="O188" s="354"/>
      <c r="P188" s="354"/>
      <c r="Q188" s="354"/>
      <c r="R188" s="354"/>
      <c r="S188" s="354"/>
      <c r="T188" s="354"/>
      <c r="U188" s="354"/>
      <c r="V188" s="354"/>
      <c r="W188" s="354"/>
      <c r="X188" s="354"/>
      <c r="Y188" s="354"/>
      <c r="Z188" s="354"/>
      <c r="AA188" s="555"/>
      <c r="AB188" s="566"/>
      <c r="AC188" s="566"/>
      <c r="AD188" s="566"/>
      <c r="AE188" s="566"/>
      <c r="AF188" s="566"/>
      <c r="AG188" s="566"/>
      <c r="AH188" s="566"/>
      <c r="AI188" s="566"/>
      <c r="AJ188" s="566"/>
      <c r="AK188" s="566"/>
      <c r="AL188" s="566"/>
      <c r="AM188" s="566"/>
      <c r="AN188" s="566"/>
      <c r="AO188" s="504"/>
    </row>
    <row r="189" spans="1:41" ht="30" outlineLevel="1">
      <c r="A189" s="591">
        <v>47</v>
      </c>
      <c r="B189" s="509" t="s">
        <v>289</v>
      </c>
      <c r="C189" s="354" t="s">
        <v>258</v>
      </c>
      <c r="D189" s="493"/>
      <c r="E189" s="493"/>
      <c r="F189" s="493"/>
      <c r="G189" s="493"/>
      <c r="H189" s="493"/>
      <c r="I189" s="493"/>
      <c r="J189" s="493"/>
      <c r="K189" s="493"/>
      <c r="L189" s="493"/>
      <c r="M189" s="493"/>
      <c r="N189" s="493"/>
      <c r="O189" s="493"/>
      <c r="P189" s="493">
        <v>12</v>
      </c>
      <c r="Q189" s="493"/>
      <c r="R189" s="493"/>
      <c r="S189" s="493"/>
      <c r="T189" s="493"/>
      <c r="U189" s="493"/>
      <c r="V189" s="493"/>
      <c r="W189" s="493"/>
      <c r="X189" s="493"/>
      <c r="Y189" s="493"/>
      <c r="Z189" s="493"/>
      <c r="AA189" s="567"/>
      <c r="AB189" s="553"/>
      <c r="AC189" s="553"/>
      <c r="AD189" s="553"/>
      <c r="AE189" s="553"/>
      <c r="AF189" s="553"/>
      <c r="AG189" s="553"/>
      <c r="AH189" s="558"/>
      <c r="AI189" s="558"/>
      <c r="AJ189" s="558"/>
      <c r="AK189" s="558"/>
      <c r="AL189" s="558"/>
      <c r="AM189" s="558"/>
      <c r="AN189" s="558"/>
      <c r="AO189" s="494">
        <f>SUM(AA189:AN189)</f>
        <v>0</v>
      </c>
    </row>
    <row r="190" spans="1:41" outlineLevel="1">
      <c r="B190" s="492" t="s">
        <v>259</v>
      </c>
      <c r="C190" s="354" t="s">
        <v>260</v>
      </c>
      <c r="D190" s="493"/>
      <c r="E190" s="493"/>
      <c r="F190" s="493"/>
      <c r="G190" s="493"/>
      <c r="H190" s="493"/>
      <c r="I190" s="493"/>
      <c r="J190" s="493"/>
      <c r="K190" s="493"/>
      <c r="L190" s="493"/>
      <c r="M190" s="493"/>
      <c r="N190" s="493"/>
      <c r="O190" s="493"/>
      <c r="P190" s="493">
        <f>P189</f>
        <v>12</v>
      </c>
      <c r="Q190" s="493"/>
      <c r="R190" s="493"/>
      <c r="S190" s="493"/>
      <c r="T190" s="493"/>
      <c r="U190" s="493"/>
      <c r="V190" s="493"/>
      <c r="W190" s="493"/>
      <c r="X190" s="493"/>
      <c r="Y190" s="493"/>
      <c r="Z190" s="493"/>
      <c r="AA190" s="554">
        <f>AA189</f>
        <v>0</v>
      </c>
      <c r="AB190" s="554">
        <f t="shared" ref="AB190:AN190" si="50">AB189</f>
        <v>0</v>
      </c>
      <c r="AC190" s="554">
        <f t="shared" si="50"/>
        <v>0</v>
      </c>
      <c r="AD190" s="554">
        <f t="shared" si="50"/>
        <v>0</v>
      </c>
      <c r="AE190" s="554">
        <f t="shared" si="50"/>
        <v>0</v>
      </c>
      <c r="AF190" s="554">
        <f t="shared" si="50"/>
        <v>0</v>
      </c>
      <c r="AG190" s="554">
        <f t="shared" si="50"/>
        <v>0</v>
      </c>
      <c r="AH190" s="554">
        <f t="shared" si="50"/>
        <v>0</v>
      </c>
      <c r="AI190" s="554">
        <f t="shared" si="50"/>
        <v>0</v>
      </c>
      <c r="AJ190" s="554">
        <f t="shared" si="50"/>
        <v>0</v>
      </c>
      <c r="AK190" s="554">
        <f t="shared" si="50"/>
        <v>0</v>
      </c>
      <c r="AL190" s="554">
        <f t="shared" si="50"/>
        <v>0</v>
      </c>
      <c r="AM190" s="554">
        <f t="shared" si="50"/>
        <v>0</v>
      </c>
      <c r="AN190" s="554">
        <f t="shared" si="50"/>
        <v>0</v>
      </c>
      <c r="AO190" s="504"/>
    </row>
    <row r="191" spans="1:41" outlineLevel="1">
      <c r="B191" s="509"/>
      <c r="C191" s="354"/>
      <c r="D191" s="354"/>
      <c r="E191" s="354"/>
      <c r="F191" s="354"/>
      <c r="G191" s="354"/>
      <c r="H191" s="354"/>
      <c r="I191" s="354"/>
      <c r="J191" s="354"/>
      <c r="K191" s="354"/>
      <c r="L191" s="354"/>
      <c r="M191" s="354"/>
      <c r="N191" s="354"/>
      <c r="O191" s="354"/>
      <c r="P191" s="354"/>
      <c r="Q191" s="354"/>
      <c r="R191" s="354"/>
      <c r="S191" s="354"/>
      <c r="T191" s="354"/>
      <c r="U191" s="354"/>
      <c r="V191" s="354"/>
      <c r="W191" s="354"/>
      <c r="X191" s="354"/>
      <c r="Y191" s="354"/>
      <c r="Z191" s="354"/>
      <c r="AA191" s="555"/>
      <c r="AB191" s="566"/>
      <c r="AC191" s="566"/>
      <c r="AD191" s="566"/>
      <c r="AE191" s="566"/>
      <c r="AF191" s="566"/>
      <c r="AG191" s="566"/>
      <c r="AH191" s="566"/>
      <c r="AI191" s="566"/>
      <c r="AJ191" s="566"/>
      <c r="AK191" s="566"/>
      <c r="AL191" s="566"/>
      <c r="AM191" s="566"/>
      <c r="AN191" s="566"/>
      <c r="AO191" s="504"/>
    </row>
    <row r="192" spans="1:41" ht="45" outlineLevel="1">
      <c r="A192" s="591">
        <v>48</v>
      </c>
      <c r="B192" s="509" t="s">
        <v>290</v>
      </c>
      <c r="C192" s="354" t="s">
        <v>258</v>
      </c>
      <c r="D192" s="493"/>
      <c r="E192" s="493"/>
      <c r="F192" s="493"/>
      <c r="G192" s="493"/>
      <c r="H192" s="493"/>
      <c r="I192" s="493"/>
      <c r="J192" s="493"/>
      <c r="K192" s="493"/>
      <c r="L192" s="493"/>
      <c r="M192" s="493"/>
      <c r="N192" s="493"/>
      <c r="O192" s="493"/>
      <c r="P192" s="493">
        <v>12</v>
      </c>
      <c r="Q192" s="493"/>
      <c r="R192" s="493"/>
      <c r="S192" s="493"/>
      <c r="T192" s="493"/>
      <c r="U192" s="493"/>
      <c r="V192" s="493"/>
      <c r="W192" s="493"/>
      <c r="X192" s="493"/>
      <c r="Y192" s="493"/>
      <c r="Z192" s="493"/>
      <c r="AA192" s="567"/>
      <c r="AB192" s="553"/>
      <c r="AC192" s="553"/>
      <c r="AD192" s="553"/>
      <c r="AE192" s="553"/>
      <c r="AF192" s="553"/>
      <c r="AG192" s="553"/>
      <c r="AH192" s="558"/>
      <c r="AI192" s="558"/>
      <c r="AJ192" s="558"/>
      <c r="AK192" s="558"/>
      <c r="AL192" s="558"/>
      <c r="AM192" s="558"/>
      <c r="AN192" s="558"/>
      <c r="AO192" s="494">
        <f>SUM(AA192:AN192)</f>
        <v>0</v>
      </c>
    </row>
    <row r="193" spans="1:41" outlineLevel="1">
      <c r="B193" s="492" t="s">
        <v>259</v>
      </c>
      <c r="C193" s="354" t="s">
        <v>260</v>
      </c>
      <c r="D193" s="493"/>
      <c r="E193" s="493"/>
      <c r="F193" s="493"/>
      <c r="G193" s="493"/>
      <c r="H193" s="493"/>
      <c r="I193" s="493"/>
      <c r="J193" s="493"/>
      <c r="K193" s="493"/>
      <c r="L193" s="493"/>
      <c r="M193" s="493"/>
      <c r="N193" s="493"/>
      <c r="O193" s="493"/>
      <c r="P193" s="493">
        <f>P192</f>
        <v>12</v>
      </c>
      <c r="Q193" s="493"/>
      <c r="R193" s="493"/>
      <c r="S193" s="493"/>
      <c r="T193" s="493"/>
      <c r="U193" s="493"/>
      <c r="V193" s="493"/>
      <c r="W193" s="493"/>
      <c r="X193" s="493"/>
      <c r="Y193" s="493"/>
      <c r="Z193" s="493"/>
      <c r="AA193" s="554">
        <f>AA192</f>
        <v>0</v>
      </c>
      <c r="AB193" s="554">
        <f t="shared" ref="AB193:AN193" si="51">AB192</f>
        <v>0</v>
      </c>
      <c r="AC193" s="554">
        <f t="shared" si="51"/>
        <v>0</v>
      </c>
      <c r="AD193" s="554">
        <f t="shared" si="51"/>
        <v>0</v>
      </c>
      <c r="AE193" s="554">
        <f t="shared" si="51"/>
        <v>0</v>
      </c>
      <c r="AF193" s="554">
        <f t="shared" si="51"/>
        <v>0</v>
      </c>
      <c r="AG193" s="554">
        <f t="shared" si="51"/>
        <v>0</v>
      </c>
      <c r="AH193" s="554">
        <f t="shared" si="51"/>
        <v>0</v>
      </c>
      <c r="AI193" s="554">
        <f t="shared" si="51"/>
        <v>0</v>
      </c>
      <c r="AJ193" s="554">
        <f t="shared" si="51"/>
        <v>0</v>
      </c>
      <c r="AK193" s="554">
        <f t="shared" si="51"/>
        <v>0</v>
      </c>
      <c r="AL193" s="554">
        <f t="shared" si="51"/>
        <v>0</v>
      </c>
      <c r="AM193" s="554">
        <f t="shared" si="51"/>
        <v>0</v>
      </c>
      <c r="AN193" s="554">
        <f t="shared" si="51"/>
        <v>0</v>
      </c>
      <c r="AO193" s="504"/>
    </row>
    <row r="194" spans="1:41" outlineLevel="1">
      <c r="B194" s="509"/>
      <c r="C194" s="354"/>
      <c r="D194" s="354"/>
      <c r="E194" s="354"/>
      <c r="F194" s="354"/>
      <c r="G194" s="354"/>
      <c r="H194" s="354"/>
      <c r="I194" s="354"/>
      <c r="J194" s="354"/>
      <c r="K194" s="354"/>
      <c r="L194" s="354"/>
      <c r="M194" s="354"/>
      <c r="N194" s="354"/>
      <c r="O194" s="354"/>
      <c r="P194" s="354"/>
      <c r="Q194" s="354"/>
      <c r="R194" s="354"/>
      <c r="S194" s="354"/>
      <c r="T194" s="354"/>
      <c r="U194" s="354"/>
      <c r="V194" s="354"/>
      <c r="W194" s="354"/>
      <c r="X194" s="354"/>
      <c r="Y194" s="354"/>
      <c r="Z194" s="354"/>
      <c r="AA194" s="555"/>
      <c r="AB194" s="566"/>
      <c r="AC194" s="566"/>
      <c r="AD194" s="566"/>
      <c r="AE194" s="566"/>
      <c r="AF194" s="566"/>
      <c r="AG194" s="566"/>
      <c r="AH194" s="566"/>
      <c r="AI194" s="566"/>
      <c r="AJ194" s="566"/>
      <c r="AK194" s="566"/>
      <c r="AL194" s="566"/>
      <c r="AM194" s="566"/>
      <c r="AN194" s="566"/>
      <c r="AO194" s="504"/>
    </row>
    <row r="195" spans="1:41" ht="30" outlineLevel="1">
      <c r="A195" s="591">
        <v>49</v>
      </c>
      <c r="B195" s="509" t="s">
        <v>291</v>
      </c>
      <c r="C195" s="354" t="s">
        <v>258</v>
      </c>
      <c r="D195" s="493"/>
      <c r="E195" s="493"/>
      <c r="F195" s="493"/>
      <c r="G195" s="493"/>
      <c r="H195" s="493"/>
      <c r="I195" s="493"/>
      <c r="J195" s="493"/>
      <c r="K195" s="493"/>
      <c r="L195" s="493"/>
      <c r="M195" s="493"/>
      <c r="N195" s="493"/>
      <c r="O195" s="493"/>
      <c r="P195" s="493">
        <v>12</v>
      </c>
      <c r="Q195" s="493"/>
      <c r="R195" s="493"/>
      <c r="S195" s="493"/>
      <c r="T195" s="493"/>
      <c r="U195" s="493"/>
      <c r="V195" s="493"/>
      <c r="W195" s="493"/>
      <c r="X195" s="493"/>
      <c r="Y195" s="493"/>
      <c r="Z195" s="493"/>
      <c r="AA195" s="567"/>
      <c r="AB195" s="553"/>
      <c r="AC195" s="553"/>
      <c r="AD195" s="553"/>
      <c r="AE195" s="553"/>
      <c r="AF195" s="553"/>
      <c r="AG195" s="553"/>
      <c r="AH195" s="558"/>
      <c r="AI195" s="558"/>
      <c r="AJ195" s="558"/>
      <c r="AK195" s="558"/>
      <c r="AL195" s="558"/>
      <c r="AM195" s="558"/>
      <c r="AN195" s="558"/>
      <c r="AO195" s="494">
        <f>SUM(AA195:AN195)</f>
        <v>0</v>
      </c>
    </row>
    <row r="196" spans="1:41" outlineLevel="1">
      <c r="B196" s="492" t="s">
        <v>259</v>
      </c>
      <c r="C196" s="354" t="s">
        <v>260</v>
      </c>
      <c r="D196" s="493"/>
      <c r="E196" s="493"/>
      <c r="F196" s="493"/>
      <c r="G196" s="493"/>
      <c r="H196" s="493"/>
      <c r="I196" s="493"/>
      <c r="J196" s="493"/>
      <c r="K196" s="493"/>
      <c r="L196" s="493"/>
      <c r="M196" s="493"/>
      <c r="N196" s="493"/>
      <c r="O196" s="493"/>
      <c r="P196" s="493">
        <f>P195</f>
        <v>12</v>
      </c>
      <c r="Q196" s="493"/>
      <c r="R196" s="493"/>
      <c r="S196" s="493"/>
      <c r="T196" s="493"/>
      <c r="U196" s="493"/>
      <c r="V196" s="493"/>
      <c r="W196" s="493"/>
      <c r="X196" s="493"/>
      <c r="Y196" s="493"/>
      <c r="Z196" s="493"/>
      <c r="AA196" s="554">
        <f>AA195</f>
        <v>0</v>
      </c>
      <c r="AB196" s="554">
        <f t="shared" ref="AB196:AN196" si="52">AB195</f>
        <v>0</v>
      </c>
      <c r="AC196" s="554">
        <f t="shared" si="52"/>
        <v>0</v>
      </c>
      <c r="AD196" s="554">
        <f t="shared" si="52"/>
        <v>0</v>
      </c>
      <c r="AE196" s="554">
        <f t="shared" si="52"/>
        <v>0</v>
      </c>
      <c r="AF196" s="554">
        <f t="shared" si="52"/>
        <v>0</v>
      </c>
      <c r="AG196" s="554">
        <f t="shared" si="52"/>
        <v>0</v>
      </c>
      <c r="AH196" s="554">
        <f t="shared" si="52"/>
        <v>0</v>
      </c>
      <c r="AI196" s="554">
        <f t="shared" si="52"/>
        <v>0</v>
      </c>
      <c r="AJ196" s="554">
        <f t="shared" si="52"/>
        <v>0</v>
      </c>
      <c r="AK196" s="554">
        <f t="shared" si="52"/>
        <v>0</v>
      </c>
      <c r="AL196" s="554">
        <f t="shared" si="52"/>
        <v>0</v>
      </c>
      <c r="AM196" s="554">
        <f t="shared" si="52"/>
        <v>0</v>
      </c>
      <c r="AN196" s="554">
        <f t="shared" si="52"/>
        <v>0</v>
      </c>
      <c r="AO196" s="504"/>
    </row>
    <row r="197" spans="1:41" outlineLevel="1">
      <c r="B197" s="492"/>
      <c r="C197" s="503"/>
      <c r="D197" s="354"/>
      <c r="E197" s="354"/>
      <c r="F197" s="354"/>
      <c r="G197" s="354"/>
      <c r="H197" s="354"/>
      <c r="I197" s="354"/>
      <c r="J197" s="354"/>
      <c r="K197" s="354"/>
      <c r="L197" s="354"/>
      <c r="M197" s="354"/>
      <c r="N197" s="354"/>
      <c r="O197" s="354"/>
      <c r="P197" s="354"/>
      <c r="Q197" s="354"/>
      <c r="R197" s="354"/>
      <c r="S197" s="354"/>
      <c r="T197" s="354"/>
      <c r="U197" s="354"/>
      <c r="V197" s="354"/>
      <c r="W197" s="354"/>
      <c r="X197" s="354"/>
      <c r="Y197" s="354"/>
      <c r="Z197" s="354"/>
      <c r="AA197" s="499"/>
      <c r="AB197" s="499"/>
      <c r="AC197" s="499"/>
      <c r="AD197" s="499"/>
      <c r="AE197" s="499"/>
      <c r="AF197" s="499"/>
      <c r="AG197" s="499"/>
      <c r="AH197" s="499"/>
      <c r="AI197" s="499"/>
      <c r="AJ197" s="499"/>
      <c r="AK197" s="499"/>
      <c r="AL197" s="499"/>
      <c r="AM197" s="499"/>
      <c r="AN197" s="499"/>
      <c r="AO197" s="504"/>
    </row>
    <row r="198" spans="1:41" ht="15.75">
      <c r="B198" s="518" t="s">
        <v>292</v>
      </c>
      <c r="C198" s="519"/>
      <c r="D198" s="519">
        <f>SUM(D38:D196)</f>
        <v>14867135.171202503</v>
      </c>
      <c r="E198" s="519"/>
      <c r="F198" s="519"/>
      <c r="G198" s="519"/>
      <c r="H198" s="519"/>
      <c r="I198" s="519"/>
      <c r="J198" s="519"/>
      <c r="K198" s="519"/>
      <c r="L198" s="519"/>
      <c r="M198" s="519"/>
      <c r="N198" s="519"/>
      <c r="O198" s="519"/>
      <c r="P198" s="519"/>
      <c r="Q198" s="519">
        <f>SUM(Q38:Q196)</f>
        <v>2727.5919656810802</v>
      </c>
      <c r="R198" s="519"/>
      <c r="S198" s="519"/>
      <c r="T198" s="519"/>
      <c r="U198" s="519"/>
      <c r="V198" s="519"/>
      <c r="W198" s="519"/>
      <c r="X198" s="519"/>
      <c r="Y198" s="519"/>
      <c r="Z198" s="519"/>
      <c r="AA198" s="519">
        <f>IF(AA36="kWh",SUMPRODUCT(D38:D196,AA38:AA196))</f>
        <v>3782028.5144120455</v>
      </c>
      <c r="AB198" s="519">
        <f>IF(AB36="kWh",SUMPRODUCT(D38:D196,AB38:AB196))</f>
        <v>3945560.9642194393</v>
      </c>
      <c r="AC198" s="519">
        <f>IF(AC36="kw",SUMPRODUCT(P38:P196,Q38:Q196,AC38:AC196),SUMPRODUCT(D38:D196,AC38:AC196))</f>
        <v>7139545.6925710188</v>
      </c>
      <c r="AD198" s="519">
        <f>IF(AD36="kw",SUMPRODUCT(P38:P196,Q38:Q196,AD38:AD196),SUMPRODUCT(D38:D196,AD38:AD196))</f>
        <v>0</v>
      </c>
      <c r="AE198" s="519">
        <f>IF(AE36="kw",SUMPRODUCT(P38:P196,Q38:Q196,AE38:AE196),SUMPRODUCT(D38:D196,AE38:AE196))</f>
        <v>0</v>
      </c>
      <c r="AF198" s="519">
        <f>IF(AF36="kw",SUMPRODUCT(P38:P196,Q38:Q196,AF38:AF196),SUMPRODUCT(D38:D196,AF38:AF196))</f>
        <v>0</v>
      </c>
      <c r="AG198" s="519">
        <f>IF(AG36="kw",SUMPRODUCT(P38:P196,Q38:Q196,AG38:AG196),SUMPRODUCT(D38:D196,AG38:AG196))</f>
        <v>0</v>
      </c>
      <c r="AH198" s="519">
        <f>IF(AH36="kw",SUMPRODUCT(P38:P196,Q38:Q196,AH38:AH196),SUMPRODUCT(D38:D196,AH38:AH196))</f>
        <v>0</v>
      </c>
      <c r="AI198" s="519">
        <f>IF(AI36="kw",SUMPRODUCT(P38:P196,Q38:Q196,AI38:AI196),SUMPRODUCT(D38:D196,AI38:AI196))</f>
        <v>0</v>
      </c>
      <c r="AJ198" s="519">
        <f>IF(AJ36="kw",SUMPRODUCT(P38:P196,Q38:Q196,AJ38:AJ196),SUMPRODUCT(D38:D196,AJ38:AJ196))</f>
        <v>0</v>
      </c>
      <c r="AK198" s="519">
        <f>IF(AK36="kw",SUMPRODUCT(P38:P196,Q38:Q196,AK38:AK196),SUMPRODUCT(D38:D196,AK38:AK196))</f>
        <v>0</v>
      </c>
      <c r="AL198" s="519">
        <f>IF(AL36="kw",SUMPRODUCT(P38:P196,Q38:Q196,AL38:AL196),SUMPRODUCT(D38:D196,AL38:AL196))</f>
        <v>0</v>
      </c>
      <c r="AM198" s="519">
        <f>IF(AM36="kw",SUMPRODUCT(P38:P196,Q38:Q196,AM38:AM196),SUMPRODUCT(D38:D196,AM38:AM196))</f>
        <v>0</v>
      </c>
      <c r="AN198" s="519">
        <f>IF(AN36="kw",SUMPRODUCT(P38:P196,Q38:Q196,AN38:AN196),SUMPRODUCT(D38:D196,AN38:AN196))</f>
        <v>0</v>
      </c>
      <c r="AO198" s="520"/>
    </row>
    <row r="199" spans="1:41" ht="15.75">
      <c r="B199" s="545" t="s">
        <v>293</v>
      </c>
      <c r="C199" s="546"/>
      <c r="D199" s="546"/>
      <c r="E199" s="546"/>
      <c r="F199" s="546"/>
      <c r="G199" s="546"/>
      <c r="H199" s="546"/>
      <c r="I199" s="546"/>
      <c r="J199" s="546"/>
      <c r="K199" s="546"/>
      <c r="L199" s="546"/>
      <c r="M199" s="546"/>
      <c r="N199" s="546"/>
      <c r="O199" s="546"/>
      <c r="P199" s="546"/>
      <c r="Q199" s="546"/>
      <c r="R199" s="546"/>
      <c r="S199" s="546"/>
      <c r="T199" s="546"/>
      <c r="U199" s="546"/>
      <c r="V199" s="546"/>
      <c r="W199" s="546"/>
      <c r="X199" s="546"/>
      <c r="Y199" s="546"/>
      <c r="Z199" s="546"/>
      <c r="AA199" s="546">
        <v>0</v>
      </c>
      <c r="AB199" s="546">
        <v>0</v>
      </c>
      <c r="AC199" s="546">
        <v>0</v>
      </c>
      <c r="AD199" s="546">
        <v>0</v>
      </c>
      <c r="AE199" s="546">
        <v>0</v>
      </c>
      <c r="AF199" s="546">
        <v>0</v>
      </c>
      <c r="AG199" s="546">
        <v>0</v>
      </c>
      <c r="AH199" s="546">
        <v>0</v>
      </c>
      <c r="AI199" s="546">
        <v>0</v>
      </c>
      <c r="AJ199" s="546">
        <v>0</v>
      </c>
      <c r="AK199" s="546">
        <v>0</v>
      </c>
      <c r="AL199" s="546">
        <v>0</v>
      </c>
      <c r="AM199" s="546">
        <v>0</v>
      </c>
      <c r="AN199" s="546">
        <v>0</v>
      </c>
      <c r="AO199" s="547"/>
    </row>
    <row r="200" spans="1:41">
      <c r="B200" s="590"/>
      <c r="C200" s="548"/>
      <c r="D200" s="549"/>
      <c r="E200" s="549"/>
      <c r="F200" s="549"/>
      <c r="G200" s="549"/>
      <c r="H200" s="549"/>
      <c r="I200" s="549"/>
      <c r="J200" s="549"/>
      <c r="K200" s="549"/>
      <c r="L200" s="549"/>
      <c r="M200" s="549"/>
      <c r="N200" s="549"/>
      <c r="O200" s="549"/>
      <c r="P200" s="549"/>
      <c r="Q200" s="550"/>
      <c r="R200" s="549"/>
      <c r="S200" s="549"/>
      <c r="T200" s="549"/>
      <c r="U200" s="551"/>
      <c r="V200" s="551"/>
      <c r="W200" s="551"/>
      <c r="X200" s="551"/>
      <c r="Y200" s="549"/>
      <c r="Z200" s="549"/>
      <c r="AA200" s="552"/>
      <c r="AB200" s="552"/>
      <c r="AC200" s="552"/>
      <c r="AD200" s="552"/>
      <c r="AE200" s="552"/>
      <c r="AF200" s="552"/>
      <c r="AG200" s="552"/>
      <c r="AH200" s="552"/>
      <c r="AI200" s="552"/>
      <c r="AJ200" s="552"/>
      <c r="AK200" s="552"/>
      <c r="AL200" s="552"/>
      <c r="AM200" s="552"/>
      <c r="AN200" s="552"/>
      <c r="AO200" s="465"/>
    </row>
    <row r="201" spans="1:41">
      <c r="B201" s="516" t="s">
        <v>294</v>
      </c>
      <c r="C201" s="523"/>
      <c r="D201" s="523"/>
      <c r="E201" s="537"/>
      <c r="F201" s="537"/>
      <c r="G201" s="537"/>
      <c r="H201" s="537"/>
      <c r="I201" s="537"/>
      <c r="J201" s="537"/>
      <c r="K201" s="537"/>
      <c r="L201" s="537"/>
      <c r="M201" s="537"/>
      <c r="N201" s="537"/>
      <c r="O201" s="537"/>
      <c r="P201" s="537"/>
      <c r="Q201" s="354"/>
      <c r="R201" s="525"/>
      <c r="S201" s="525"/>
      <c r="T201" s="525"/>
      <c r="U201" s="524"/>
      <c r="V201" s="524"/>
      <c r="W201" s="524"/>
      <c r="X201" s="524"/>
      <c r="Y201" s="525"/>
      <c r="Z201" s="525"/>
      <c r="AA201" s="526">
        <v>0</v>
      </c>
      <c r="AB201" s="526">
        <v>0</v>
      </c>
      <c r="AC201" s="526">
        <v>0</v>
      </c>
      <c r="AD201" s="526">
        <v>0</v>
      </c>
      <c r="AE201" s="526">
        <v>0</v>
      </c>
      <c r="AF201" s="526">
        <v>0</v>
      </c>
      <c r="AG201" s="526">
        <v>0</v>
      </c>
      <c r="AH201" s="526">
        <v>0</v>
      </c>
      <c r="AI201" s="526">
        <v>0</v>
      </c>
      <c r="AJ201" s="526">
        <v>0</v>
      </c>
      <c r="AK201" s="526">
        <v>0</v>
      </c>
      <c r="AL201" s="526">
        <v>0</v>
      </c>
      <c r="AM201" s="526">
        <v>0</v>
      </c>
      <c r="AN201" s="526">
        <v>0</v>
      </c>
      <c r="AO201" s="464"/>
    </row>
    <row r="202" spans="1:41">
      <c r="B202" s="516" t="s">
        <v>295</v>
      </c>
      <c r="C202" s="527"/>
      <c r="D202" s="484"/>
      <c r="E202" s="481"/>
      <c r="F202" s="481"/>
      <c r="G202" s="481"/>
      <c r="H202" s="481"/>
      <c r="I202" s="481"/>
      <c r="J202" s="481"/>
      <c r="K202" s="481"/>
      <c r="L202" s="481"/>
      <c r="M202" s="481"/>
      <c r="N202" s="481"/>
      <c r="O202" s="481"/>
      <c r="P202" s="481"/>
      <c r="Q202" s="354"/>
      <c r="R202" s="481"/>
      <c r="S202" s="481"/>
      <c r="T202" s="481"/>
      <c r="U202" s="484"/>
      <c r="V202" s="484"/>
      <c r="W202" s="484"/>
      <c r="X202" s="484"/>
      <c r="Y202" s="481"/>
      <c r="Z202" s="481"/>
      <c r="AA202" s="463">
        <v>0</v>
      </c>
      <c r="AB202" s="463">
        <v>0</v>
      </c>
      <c r="AC202" s="463">
        <v>0</v>
      </c>
      <c r="AD202" s="463">
        <v>0</v>
      </c>
      <c r="AE202" s="463">
        <v>0</v>
      </c>
      <c r="AF202" s="463">
        <v>0</v>
      </c>
      <c r="AG202" s="463">
        <v>0</v>
      </c>
      <c r="AH202" s="463">
        <v>0</v>
      </c>
      <c r="AI202" s="463">
        <v>0</v>
      </c>
      <c r="AJ202" s="463">
        <v>0</v>
      </c>
      <c r="AK202" s="463">
        <v>0</v>
      </c>
      <c r="AL202" s="463">
        <v>0</v>
      </c>
      <c r="AM202" s="463">
        <v>0</v>
      </c>
      <c r="AN202" s="463">
        <v>0</v>
      </c>
      <c r="AO202" s="462">
        <f>SUM(AA202:AN202)</f>
        <v>0</v>
      </c>
    </row>
    <row r="203" spans="1:41">
      <c r="B203" s="516" t="s">
        <v>296</v>
      </c>
      <c r="C203" s="527"/>
      <c r="D203" s="484"/>
      <c r="E203" s="481"/>
      <c r="F203" s="481"/>
      <c r="G203" s="481"/>
      <c r="H203" s="481"/>
      <c r="I203" s="481"/>
      <c r="J203" s="481"/>
      <c r="K203" s="481"/>
      <c r="L203" s="481"/>
      <c r="M203" s="481"/>
      <c r="N203" s="481"/>
      <c r="O203" s="481"/>
      <c r="P203" s="481"/>
      <c r="Q203" s="354"/>
      <c r="R203" s="481"/>
      <c r="S203" s="481"/>
      <c r="T203" s="481"/>
      <c r="U203" s="484"/>
      <c r="V203" s="484"/>
      <c r="W203" s="484"/>
      <c r="X203" s="484"/>
      <c r="Y203" s="481"/>
      <c r="Z203" s="481"/>
      <c r="AA203" s="463">
        <v>0</v>
      </c>
      <c r="AB203" s="463">
        <v>0</v>
      </c>
      <c r="AC203" s="463">
        <v>0</v>
      </c>
      <c r="AD203" s="463">
        <v>0</v>
      </c>
      <c r="AE203" s="463">
        <v>0</v>
      </c>
      <c r="AF203" s="463">
        <v>0</v>
      </c>
      <c r="AG203" s="463">
        <v>0</v>
      </c>
      <c r="AH203" s="463">
        <v>0</v>
      </c>
      <c r="AI203" s="463">
        <v>0</v>
      </c>
      <c r="AJ203" s="463">
        <v>0</v>
      </c>
      <c r="AK203" s="463">
        <v>0</v>
      </c>
      <c r="AL203" s="463">
        <v>0</v>
      </c>
      <c r="AM203" s="463">
        <v>0</v>
      </c>
      <c r="AN203" s="463">
        <v>0</v>
      </c>
      <c r="AO203" s="462">
        <f>SUM(AA203:AN203)</f>
        <v>0</v>
      </c>
    </row>
    <row r="204" spans="1:41">
      <c r="B204" s="516" t="s">
        <v>297</v>
      </c>
      <c r="C204" s="527"/>
      <c r="D204" s="484"/>
      <c r="E204" s="481"/>
      <c r="F204" s="481"/>
      <c r="G204" s="481"/>
      <c r="H204" s="481"/>
      <c r="I204" s="481"/>
      <c r="J204" s="481"/>
      <c r="K204" s="481"/>
      <c r="L204" s="481"/>
      <c r="M204" s="481"/>
      <c r="N204" s="481"/>
      <c r="O204" s="481"/>
      <c r="P204" s="481"/>
      <c r="Q204" s="354"/>
      <c r="R204" s="481"/>
      <c r="S204" s="481"/>
      <c r="T204" s="481"/>
      <c r="U204" s="484"/>
      <c r="V204" s="484"/>
      <c r="W204" s="484"/>
      <c r="X204" s="484"/>
      <c r="Y204" s="481"/>
      <c r="Z204" s="481"/>
      <c r="AA204" s="463">
        <v>0</v>
      </c>
      <c r="AB204" s="463">
        <v>0</v>
      </c>
      <c r="AC204" s="463">
        <v>0</v>
      </c>
      <c r="AD204" s="463">
        <v>0</v>
      </c>
      <c r="AE204" s="463">
        <v>0</v>
      </c>
      <c r="AF204" s="463">
        <v>0</v>
      </c>
      <c r="AG204" s="463">
        <v>0</v>
      </c>
      <c r="AH204" s="463">
        <v>0</v>
      </c>
      <c r="AI204" s="463">
        <v>0</v>
      </c>
      <c r="AJ204" s="463">
        <v>0</v>
      </c>
      <c r="AK204" s="463">
        <v>0</v>
      </c>
      <c r="AL204" s="463">
        <v>0</v>
      </c>
      <c r="AM204" s="463">
        <v>0</v>
      </c>
      <c r="AN204" s="463">
        <v>0</v>
      </c>
      <c r="AO204" s="462">
        <f>SUM(AA204:AN204)</f>
        <v>0</v>
      </c>
    </row>
    <row r="205" spans="1:41">
      <c r="B205" s="516" t="s">
        <v>298</v>
      </c>
      <c r="C205" s="527"/>
      <c r="D205" s="484"/>
      <c r="E205" s="481"/>
      <c r="F205" s="481"/>
      <c r="G205" s="481"/>
      <c r="H205" s="481"/>
      <c r="I205" s="481"/>
      <c r="J205" s="481"/>
      <c r="K205" s="481"/>
      <c r="L205" s="481"/>
      <c r="M205" s="481"/>
      <c r="N205" s="481"/>
      <c r="O205" s="481"/>
      <c r="P205" s="481"/>
      <c r="Q205" s="354"/>
      <c r="R205" s="481"/>
      <c r="S205" s="481"/>
      <c r="T205" s="481"/>
      <c r="U205" s="484"/>
      <c r="V205" s="484"/>
      <c r="W205" s="484"/>
      <c r="X205" s="484"/>
      <c r="Y205" s="481"/>
      <c r="Z205" s="481"/>
      <c r="AA205" s="463">
        <v>0</v>
      </c>
      <c r="AB205" s="463">
        <v>0</v>
      </c>
      <c r="AC205" s="463">
        <v>0</v>
      </c>
      <c r="AD205" s="463">
        <v>0</v>
      </c>
      <c r="AE205" s="463">
        <v>0</v>
      </c>
      <c r="AF205" s="463">
        <v>0</v>
      </c>
      <c r="AG205" s="463">
        <v>0</v>
      </c>
      <c r="AH205" s="463">
        <v>0</v>
      </c>
      <c r="AI205" s="463">
        <v>0</v>
      </c>
      <c r="AJ205" s="463">
        <v>0</v>
      </c>
      <c r="AK205" s="463">
        <v>0</v>
      </c>
      <c r="AL205" s="463">
        <v>0</v>
      </c>
      <c r="AM205" s="463">
        <v>0</v>
      </c>
      <c r="AN205" s="463">
        <v>0</v>
      </c>
      <c r="AO205" s="462">
        <f>SUM(AA205:AN205)</f>
        <v>0</v>
      </c>
    </row>
    <row r="206" spans="1:41">
      <c r="B206" s="516" t="s">
        <v>299</v>
      </c>
      <c r="C206" s="527"/>
      <c r="D206" s="484"/>
      <c r="E206" s="481"/>
      <c r="F206" s="481"/>
      <c r="G206" s="481"/>
      <c r="H206" s="481"/>
      <c r="I206" s="481"/>
      <c r="J206" s="481"/>
      <c r="K206" s="481"/>
      <c r="L206" s="481"/>
      <c r="M206" s="481"/>
      <c r="N206" s="481"/>
      <c r="O206" s="481"/>
      <c r="P206" s="481"/>
      <c r="Q206" s="354"/>
      <c r="R206" s="481"/>
      <c r="S206" s="481"/>
      <c r="T206" s="481"/>
      <c r="U206" s="484"/>
      <c r="V206" s="484"/>
      <c r="W206" s="484"/>
      <c r="X206" s="484"/>
      <c r="Y206" s="481"/>
      <c r="Z206" s="481"/>
      <c r="AA206" s="463">
        <f>AA198*AA201</f>
        <v>0</v>
      </c>
      <c r="AB206" s="463">
        <f>AB198*AB201</f>
        <v>0</v>
      </c>
      <c r="AC206" s="463">
        <f>AC198*AC201</f>
        <v>0</v>
      </c>
      <c r="AD206" s="463">
        <f t="shared" ref="AD206:AN206" si="53">AD198*AD201</f>
        <v>0</v>
      </c>
      <c r="AE206" s="463">
        <f t="shared" si="53"/>
        <v>0</v>
      </c>
      <c r="AF206" s="463">
        <f t="shared" si="53"/>
        <v>0</v>
      </c>
      <c r="AG206" s="463">
        <f t="shared" si="53"/>
        <v>0</v>
      </c>
      <c r="AH206" s="463">
        <f t="shared" si="53"/>
        <v>0</v>
      </c>
      <c r="AI206" s="463">
        <f t="shared" si="53"/>
        <v>0</v>
      </c>
      <c r="AJ206" s="463">
        <f t="shared" si="53"/>
        <v>0</v>
      </c>
      <c r="AK206" s="463">
        <f t="shared" si="53"/>
        <v>0</v>
      </c>
      <c r="AL206" s="463">
        <f t="shared" si="53"/>
        <v>0</v>
      </c>
      <c r="AM206" s="463">
        <f t="shared" si="53"/>
        <v>0</v>
      </c>
      <c r="AN206" s="463">
        <f t="shared" si="53"/>
        <v>0</v>
      </c>
      <c r="AO206" s="462">
        <f>SUM(AA206:AN206)</f>
        <v>0</v>
      </c>
    </row>
    <row r="207" spans="1:41" ht="15.75">
      <c r="B207" s="529" t="s">
        <v>300</v>
      </c>
      <c r="C207" s="527"/>
      <c r="D207" s="501"/>
      <c r="E207" s="521"/>
      <c r="F207" s="521"/>
      <c r="G207" s="521"/>
      <c r="H207" s="521"/>
      <c r="I207" s="521"/>
      <c r="J207" s="521"/>
      <c r="K207" s="521"/>
      <c r="L207" s="521"/>
      <c r="M207" s="521"/>
      <c r="N207" s="521"/>
      <c r="O207" s="521"/>
      <c r="P207" s="521"/>
      <c r="Q207" s="498"/>
      <c r="R207" s="521"/>
      <c r="S207" s="521"/>
      <c r="T207" s="521"/>
      <c r="U207" s="501"/>
      <c r="V207" s="501"/>
      <c r="W207" s="501"/>
      <c r="X207" s="501"/>
      <c r="Y207" s="521"/>
      <c r="Z207" s="521"/>
      <c r="AA207" s="461">
        <f>SUM(AA202:AA206)</f>
        <v>0</v>
      </c>
      <c r="AB207" s="461">
        <f>SUM(AB202:AB206)</f>
        <v>0</v>
      </c>
      <c r="AC207" s="461">
        <f t="shared" ref="AC207:AG207" si="54">SUM(AC202:AC206)</f>
        <v>0</v>
      </c>
      <c r="AD207" s="461">
        <f t="shared" si="54"/>
        <v>0</v>
      </c>
      <c r="AE207" s="461">
        <f t="shared" si="54"/>
        <v>0</v>
      </c>
      <c r="AF207" s="461">
        <f t="shared" si="54"/>
        <v>0</v>
      </c>
      <c r="AG207" s="461">
        <f t="shared" si="54"/>
        <v>0</v>
      </c>
      <c r="AH207" s="461">
        <f>SUM(AH202:AH206)</f>
        <v>0</v>
      </c>
      <c r="AI207" s="461">
        <f>SUM(AI202:AI206)</f>
        <v>0</v>
      </c>
      <c r="AJ207" s="461">
        <f t="shared" ref="AJ207:AN207" si="55">SUM(AJ202:AJ206)</f>
        <v>0</v>
      </c>
      <c r="AK207" s="461">
        <f t="shared" si="55"/>
        <v>0</v>
      </c>
      <c r="AL207" s="461">
        <f t="shared" si="55"/>
        <v>0</v>
      </c>
      <c r="AM207" s="461">
        <f t="shared" si="55"/>
        <v>0</v>
      </c>
      <c r="AN207" s="461">
        <f t="shared" si="55"/>
        <v>0</v>
      </c>
      <c r="AO207" s="460">
        <f>SUM(AO202:AO206)</f>
        <v>0</v>
      </c>
    </row>
    <row r="208" spans="1:41" ht="15.75">
      <c r="B208" s="529" t="s">
        <v>301</v>
      </c>
      <c r="C208" s="527"/>
      <c r="D208" s="530"/>
      <c r="E208" s="521"/>
      <c r="F208" s="521"/>
      <c r="G208" s="521"/>
      <c r="H208" s="521"/>
      <c r="I208" s="521"/>
      <c r="J208" s="521"/>
      <c r="K208" s="521"/>
      <c r="L208" s="521"/>
      <c r="M208" s="521"/>
      <c r="N208" s="521"/>
      <c r="O208" s="521"/>
      <c r="P208" s="521"/>
      <c r="Q208" s="498"/>
      <c r="R208" s="521"/>
      <c r="S208" s="521"/>
      <c r="T208" s="521"/>
      <c r="U208" s="501"/>
      <c r="V208" s="501"/>
      <c r="W208" s="501"/>
      <c r="X208" s="501"/>
      <c r="Y208" s="521"/>
      <c r="Z208" s="521"/>
      <c r="AA208" s="528">
        <f>AA199*AA201</f>
        <v>0</v>
      </c>
      <c r="AB208" s="528">
        <f t="shared" ref="AB208:AG208" si="56">AB199*AB201</f>
        <v>0</v>
      </c>
      <c r="AC208" s="528">
        <f t="shared" si="56"/>
        <v>0</v>
      </c>
      <c r="AD208" s="528">
        <f t="shared" si="56"/>
        <v>0</v>
      </c>
      <c r="AE208" s="528">
        <f t="shared" si="56"/>
        <v>0</v>
      </c>
      <c r="AF208" s="528">
        <f t="shared" si="56"/>
        <v>0</v>
      </c>
      <c r="AG208" s="528">
        <f t="shared" si="56"/>
        <v>0</v>
      </c>
      <c r="AH208" s="528">
        <f>AH199*AH201</f>
        <v>0</v>
      </c>
      <c r="AI208" s="528">
        <f t="shared" ref="AI208:AN208" si="57">AI199*AI201</f>
        <v>0</v>
      </c>
      <c r="AJ208" s="528">
        <f t="shared" si="57"/>
        <v>0</v>
      </c>
      <c r="AK208" s="528">
        <f t="shared" si="57"/>
        <v>0</v>
      </c>
      <c r="AL208" s="528">
        <f t="shared" si="57"/>
        <v>0</v>
      </c>
      <c r="AM208" s="528">
        <f t="shared" si="57"/>
        <v>0</v>
      </c>
      <c r="AN208" s="528">
        <f t="shared" si="57"/>
        <v>0</v>
      </c>
      <c r="AO208" s="460">
        <f>SUM(AA208:AN208)</f>
        <v>0</v>
      </c>
    </row>
    <row r="209" spans="2:41" ht="15.75">
      <c r="B209" s="529" t="s">
        <v>302</v>
      </c>
      <c r="C209" s="527"/>
      <c r="D209" s="530"/>
      <c r="E209" s="521"/>
      <c r="F209" s="521"/>
      <c r="G209" s="521"/>
      <c r="H209" s="521"/>
      <c r="I209" s="521"/>
      <c r="J209" s="521"/>
      <c r="K209" s="521"/>
      <c r="L209" s="521"/>
      <c r="M209" s="521"/>
      <c r="N209" s="521"/>
      <c r="O209" s="521"/>
      <c r="P209" s="521"/>
      <c r="Q209" s="498"/>
      <c r="R209" s="521"/>
      <c r="S209" s="521"/>
      <c r="T209" s="521"/>
      <c r="U209" s="530"/>
      <c r="V209" s="530"/>
      <c r="W209" s="530"/>
      <c r="X209" s="530"/>
      <c r="Y209" s="521"/>
      <c r="Z209" s="521"/>
      <c r="AA209" s="459"/>
      <c r="AB209" s="459"/>
      <c r="AC209" s="459"/>
      <c r="AD209" s="459"/>
      <c r="AE209" s="459"/>
      <c r="AF209" s="459"/>
      <c r="AG209" s="459"/>
      <c r="AH209" s="459"/>
      <c r="AI209" s="459"/>
      <c r="AJ209" s="459"/>
      <c r="AK209" s="459"/>
      <c r="AL209" s="459"/>
      <c r="AM209" s="459"/>
      <c r="AN209" s="459"/>
      <c r="AO209" s="460">
        <f>AO207-AO208</f>
        <v>0</v>
      </c>
    </row>
    <row r="210" spans="2:41">
      <c r="B210" s="516"/>
      <c r="C210" s="530"/>
      <c r="D210" s="530"/>
      <c r="E210" s="521"/>
      <c r="F210" s="521"/>
      <c r="G210" s="521"/>
      <c r="H210" s="521"/>
      <c r="I210" s="521"/>
      <c r="J210" s="521"/>
      <c r="K210" s="521"/>
      <c r="L210" s="521"/>
      <c r="M210" s="521"/>
      <c r="N210" s="521"/>
      <c r="O210" s="521"/>
      <c r="P210" s="521"/>
      <c r="Q210" s="498"/>
      <c r="R210" s="521"/>
      <c r="S210" s="521"/>
      <c r="T210" s="521"/>
      <c r="U210" s="530"/>
      <c r="V210" s="527"/>
      <c r="W210" s="530"/>
      <c r="X210" s="530"/>
      <c r="Y210" s="521"/>
      <c r="Z210" s="521"/>
      <c r="AA210" s="531"/>
      <c r="AB210" s="531"/>
      <c r="AC210" s="531"/>
      <c r="AD210" s="531"/>
      <c r="AE210" s="531"/>
      <c r="AF210" s="531"/>
      <c r="AG210" s="531"/>
      <c r="AH210" s="531"/>
      <c r="AI210" s="531"/>
      <c r="AJ210" s="531"/>
      <c r="AK210" s="531"/>
      <c r="AL210" s="531"/>
      <c r="AM210" s="531"/>
      <c r="AN210" s="531"/>
      <c r="AO210" s="464"/>
    </row>
    <row r="211" spans="2:41">
      <c r="B211" s="492" t="s">
        <v>303</v>
      </c>
      <c r="C211" s="502"/>
      <c r="D211" s="481"/>
      <c r="E211" s="481"/>
      <c r="F211" s="481"/>
      <c r="G211" s="481"/>
      <c r="H211" s="481"/>
      <c r="I211" s="481"/>
      <c r="J211" s="481"/>
      <c r="K211" s="481"/>
      <c r="L211" s="481"/>
      <c r="M211" s="481"/>
      <c r="N211" s="481"/>
      <c r="O211" s="481"/>
      <c r="P211" s="481"/>
      <c r="Q211" s="532"/>
      <c r="R211" s="481"/>
      <c r="S211" s="481"/>
      <c r="T211" s="481"/>
      <c r="U211" s="502"/>
      <c r="V211" s="484"/>
      <c r="W211" s="484"/>
      <c r="X211" s="481"/>
      <c r="Y211" s="481"/>
      <c r="Z211" s="484"/>
      <c r="AA211" s="354">
        <f>SUMPRODUCT(E38:E196,AA38:AA196)</f>
        <v>3730628.3007262293</v>
      </c>
      <c r="AB211" s="354">
        <f>SUMPRODUCT(E38:E196,AB38:AB196)</f>
        <v>3945565.6030782573</v>
      </c>
      <c r="AC211" s="354">
        <f>IF(AC36="kw",SUMPRODUCT(P38:P196,R38:R196,AC38:AC196),SUMPRODUCT(E38:E196,AC38:AC196))</f>
        <v>7139583.6733974852</v>
      </c>
      <c r="AD211" s="354">
        <f>IF(AD36="kw",SUMPRODUCT(P38:P196,R38:R196,AD38:AD196),SUMPRODUCT(E38:E196,AD38:AD196))</f>
        <v>0</v>
      </c>
      <c r="AE211" s="354">
        <f>IF(AE36="kw",SUMPRODUCT(P38:P196,R38:R196,AE38:AE196),SUMPRODUCT(E38:E196,AE38:AE196))</f>
        <v>0</v>
      </c>
      <c r="AF211" s="354">
        <f>IF(AF36="kw",SUMPRODUCT(P38:P196,R38:R196,AF38:AF196),SUMPRODUCT(E38:E196,AF38:AF196))</f>
        <v>0</v>
      </c>
      <c r="AG211" s="354">
        <f>IF(AG36="kw",SUMPRODUCT(P38:P196,R38:R196,AG38:AG196),SUMPRODUCT(E38:E196,AG38:AG196))</f>
        <v>0</v>
      </c>
      <c r="AH211" s="354">
        <f>IF(AH36="kw",SUMPRODUCT(P38:P196,R38:R196,AH38:AH196),SUMPRODUCT(E38:E196,AH38:AH196))</f>
        <v>0</v>
      </c>
      <c r="AI211" s="354">
        <f>IF(AI36="kw",SUMPRODUCT(P38:P196,R38:R196,AI38:AI196),SUMPRODUCT(E38:E196,AI38:AI196))</f>
        <v>0</v>
      </c>
      <c r="AJ211" s="354">
        <f>IF(AJ36="kw",SUMPRODUCT(P38:P196,R38:R196,AJ38:AJ196),SUMPRODUCT(E38:E196,AJ38:AJ196))</f>
        <v>0</v>
      </c>
      <c r="AK211" s="354">
        <f>IF(AK36="kw",SUMPRODUCT(P38:P196,R38:R196,AK38:AK196),SUMPRODUCT(E38:E196,AK38:AK196))</f>
        <v>0</v>
      </c>
      <c r="AL211" s="354">
        <f>IF(AL36="kw",SUMPRODUCT(P38:P196,R38:R196,AL38:AL196),SUMPRODUCT(E38:E196,AL38:AL196))</f>
        <v>0</v>
      </c>
      <c r="AM211" s="354">
        <f>IF(AM36="kw",SUMPRODUCT(P38:P196,R38:R196,AM38:AM196),SUMPRODUCT(E38:E196,AM38:AM196))</f>
        <v>0</v>
      </c>
      <c r="AN211" s="354">
        <f>IF(AN36="kw",SUMPRODUCT(P38:P196,R38:R196,AN38:AN196),SUMPRODUCT(E38:E196,AN38:AN196))</f>
        <v>0</v>
      </c>
      <c r="AO211" s="464"/>
    </row>
    <row r="212" spans="2:41">
      <c r="B212" s="492" t="s">
        <v>304</v>
      </c>
      <c r="C212" s="502"/>
      <c r="D212" s="481"/>
      <c r="E212" s="481"/>
      <c r="F212" s="481"/>
      <c r="G212" s="481"/>
      <c r="H212" s="481"/>
      <c r="I212" s="481"/>
      <c r="J212" s="481"/>
      <c r="K212" s="481"/>
      <c r="L212" s="481"/>
      <c r="M212" s="481"/>
      <c r="N212" s="481"/>
      <c r="O212" s="481"/>
      <c r="P212" s="481"/>
      <c r="Q212" s="532"/>
      <c r="R212" s="481"/>
      <c r="S212" s="481"/>
      <c r="T212" s="481"/>
      <c r="U212" s="502"/>
      <c r="V212" s="484"/>
      <c r="W212" s="484"/>
      <c r="X212" s="481"/>
      <c r="Y212" s="481"/>
      <c r="Z212" s="484"/>
      <c r="AA212" s="354">
        <f>SUMPRODUCT(F38:F196,AA38:AA196)</f>
        <v>3727477.0870404132</v>
      </c>
      <c r="AB212" s="354">
        <f>SUMPRODUCT(F38:F196,AB38:AB196)</f>
        <v>3924895.120463571</v>
      </c>
      <c r="AC212" s="354">
        <f>IF(AC36="kw",SUMPRODUCT(P38:P196,S38:S196,AC38:AC196),SUMPRODUCT(F38:F196,AC38:AC196))</f>
        <v>7160298.7756974585</v>
      </c>
      <c r="AD212" s="354">
        <f>IF(AD36="kw",SUMPRODUCT(P38:P196,S38:S196,AD38:AD196),SUMPRODUCT(F38:F196,AD38:AD196))</f>
        <v>0</v>
      </c>
      <c r="AE212" s="354">
        <f>IF(AE36="kw",SUMPRODUCT(P38:P196,S38:S196,AE38:AE196),SUMPRODUCT(F38:F196,AE38:AE196))</f>
        <v>0</v>
      </c>
      <c r="AF212" s="354">
        <f>IF(AF36="kw",SUMPRODUCT(P38:P196,S38:S196,AF38:AF196),SUMPRODUCT(F38:F196,AF38:AF196))</f>
        <v>0</v>
      </c>
      <c r="AG212" s="354">
        <f>IF(AG36="kw",SUMPRODUCT(P38:P196,S38:S196,AG38:AG196),SUMPRODUCT(F38:F196,AG38:AG196))</f>
        <v>0</v>
      </c>
      <c r="AH212" s="354">
        <f>IF(AH36="kw",SUMPRODUCT(P38:P196,S38:S196,AH38:AH196),SUMPRODUCT(F38:F196,AH38:AH196))</f>
        <v>0</v>
      </c>
      <c r="AI212" s="354">
        <f>IF(AI36="kw",SUMPRODUCT(P38:P196,S38:S196,AI38:AI196),SUMPRODUCT(F38:F196,AI38:AI196))</f>
        <v>0</v>
      </c>
      <c r="AJ212" s="354">
        <f>IF(AJ36="kw",SUMPRODUCT(P38:P196,S38:S196,AJ38:AJ196),SUMPRODUCT(F38:F196,AJ38:AJ196))</f>
        <v>0</v>
      </c>
      <c r="AK212" s="354">
        <f>IF(AK36="kw",SUMPRODUCT(P38:P196,S38:S196,AK38:AK196),SUMPRODUCT(F38:F196,AK38:AK196))</f>
        <v>0</v>
      </c>
      <c r="AL212" s="354">
        <f>IF(AL36="kw",SUMPRODUCT(P38:P196,S38:S196,AL38:AL196),SUMPRODUCT(F38:F196,AL38:AL196))</f>
        <v>0</v>
      </c>
      <c r="AM212" s="354">
        <f>IF(AM36="kw",SUMPRODUCT(P38:P196,S38:S196,AM38:AM196),SUMPRODUCT(F38:F196,AM38:AM196))</f>
        <v>0</v>
      </c>
      <c r="AN212" s="354">
        <f>IF(AN36="kw",SUMPRODUCT(P38:P196,S38:S196,AN38:AN196),SUMPRODUCT(F38:F196,AN38:AN196))</f>
        <v>0</v>
      </c>
      <c r="AO212" s="522"/>
    </row>
    <row r="213" spans="2:41">
      <c r="B213" s="492" t="s">
        <v>305</v>
      </c>
      <c r="C213" s="502"/>
      <c r="D213" s="481"/>
      <c r="E213" s="481"/>
      <c r="F213" s="481"/>
      <c r="G213" s="481"/>
      <c r="H213" s="481"/>
      <c r="I213" s="481"/>
      <c r="J213" s="481"/>
      <c r="K213" s="481"/>
      <c r="L213" s="481"/>
      <c r="M213" s="481"/>
      <c r="N213" s="481"/>
      <c r="O213" s="481"/>
      <c r="P213" s="481"/>
      <c r="Q213" s="532"/>
      <c r="R213" s="481"/>
      <c r="S213" s="481"/>
      <c r="T213" s="481"/>
      <c r="U213" s="502"/>
      <c r="V213" s="484"/>
      <c r="W213" s="484"/>
      <c r="X213" s="481"/>
      <c r="Y213" s="481"/>
      <c r="Z213" s="484"/>
      <c r="AA213" s="354">
        <f>SUMPRODUCT(G38:G196,AA38:AA196)</f>
        <v>3725378.873354597</v>
      </c>
      <c r="AB213" s="354">
        <f>SUMPRODUCT(G38:G196,AB38:AB196)</f>
        <v>3918917.804297009</v>
      </c>
      <c r="AC213" s="354">
        <f>IF(AC36="kw",SUMPRODUCT(P38:P196,T38:T196,AC38:AC196),SUMPRODUCT(G38:G196,AC38:AC196))</f>
        <v>7164490.7115493063</v>
      </c>
      <c r="AD213" s="354">
        <f>IF(AD36="kw",SUMPRODUCT(P38:P196,T38:T196,AD38:AD196),SUMPRODUCT(G38:G196,AD38:AD196))</f>
        <v>0</v>
      </c>
      <c r="AE213" s="354">
        <f>IF(AE36="kw",SUMPRODUCT(P38:P196,T38:T196,AE38:AE196),SUMPRODUCT(G38:G196,AE38:AE196))</f>
        <v>0</v>
      </c>
      <c r="AF213" s="354">
        <f>IF(AF36="kw",SUMPRODUCT(P38:P196,T38:T196,AF38:AF196),SUMPRODUCT(G38:G196,AF38:AF196))</f>
        <v>0</v>
      </c>
      <c r="AG213" s="354">
        <f>IF(AG36="kw",SUMPRODUCT(P38:P196,T38:T196,AG38:AG196),SUMPRODUCT(G38:G196,AG38:AG196))</f>
        <v>0</v>
      </c>
      <c r="AH213" s="354">
        <f>IF(AH36="kw",SUMPRODUCT(P38:P196,T38:T196,AH38:AH196),SUMPRODUCT(G38:G196,AH38:AH196))</f>
        <v>0</v>
      </c>
      <c r="AI213" s="354">
        <f>IF(AI36="kw",SUMPRODUCT(P38:P196,T38:T196,AI38:AI196),SUMPRODUCT(G38:G196,AI38:AI196))</f>
        <v>0</v>
      </c>
      <c r="AJ213" s="354">
        <f>IF(AJ36="kw",SUMPRODUCT(P38:P196,T38:T196,AJ38:AJ196),SUMPRODUCT(G38:G196,AJ38:AJ196))</f>
        <v>0</v>
      </c>
      <c r="AK213" s="354">
        <f>IF(AK36="kw",SUMPRODUCT(P38:P196,T38:T196,AK38:AK196),SUMPRODUCT(G38:G196,AK38:AK196))</f>
        <v>0</v>
      </c>
      <c r="AL213" s="354">
        <f>IF(AL36="kw",SUMPRODUCT(P38:P196,T38:T196,AL38:AL196),SUMPRODUCT(G38:G196,AL38:AL196))</f>
        <v>0</v>
      </c>
      <c r="AM213" s="354">
        <f>IF(AM36="kw",SUMPRODUCT(P38:P196,T38:T196,AM38:AM196),SUMPRODUCT(G38:G196,AM38:AM196))</f>
        <v>0</v>
      </c>
      <c r="AN213" s="354">
        <f>IF(AN36="kw",SUMPRODUCT(P38:P196,T38:T196,AN38:AN196),SUMPRODUCT(G38:G196,AN38:AN196))</f>
        <v>0</v>
      </c>
      <c r="AO213" s="522"/>
    </row>
    <row r="214" spans="2:41">
      <c r="B214" s="492" t="s">
        <v>306</v>
      </c>
      <c r="C214" s="502"/>
      <c r="D214" s="481"/>
      <c r="E214" s="481"/>
      <c r="F214" s="481"/>
      <c r="G214" s="481"/>
      <c r="H214" s="481"/>
      <c r="I214" s="481"/>
      <c r="J214" s="481"/>
      <c r="K214" s="481"/>
      <c r="L214" s="481"/>
      <c r="M214" s="481"/>
      <c r="N214" s="481"/>
      <c r="O214" s="481"/>
      <c r="P214" s="481"/>
      <c r="Q214" s="532"/>
      <c r="R214" s="481"/>
      <c r="S214" s="481"/>
      <c r="T214" s="481"/>
      <c r="U214" s="502"/>
      <c r="V214" s="484"/>
      <c r="W214" s="484"/>
      <c r="X214" s="481"/>
      <c r="Y214" s="481"/>
      <c r="Z214" s="484"/>
      <c r="AA214" s="354">
        <f>SUMPRODUCT(H$38:H$196,AA$38:AA$196)</f>
        <v>3711017.6596687809</v>
      </c>
      <c r="AB214" s="354">
        <f>SUMPRODUCT(H$38:H$196,AB$38:AB$196)</f>
        <v>3918922.443155827</v>
      </c>
      <c r="AC214" s="354">
        <f t="shared" ref="AC214:AH214" si="58">IF(AC$36="kw",SUMPRODUCT($P$38:$P$196,U38:U196,AC38:AC196),SUMPRODUCT(H38:H196,AC38:AC196))</f>
        <v>7164528.6923757736</v>
      </c>
      <c r="AD214" s="354">
        <f t="shared" si="58"/>
        <v>0</v>
      </c>
      <c r="AE214" s="354">
        <f t="shared" si="58"/>
        <v>0</v>
      </c>
      <c r="AF214" s="354">
        <f t="shared" si="58"/>
        <v>0</v>
      </c>
      <c r="AG214" s="354">
        <f t="shared" si="58"/>
        <v>0</v>
      </c>
      <c r="AH214" s="354">
        <f t="shared" si="58"/>
        <v>0</v>
      </c>
      <c r="AI214" s="354">
        <f t="shared" ref="AI214:AN214" si="59">IF(AI$36="kw",SUMPRODUCT($P$38:$P$196,AA38:AA196,AI38:AI196),SUMPRODUCT(P38:P196,AI38:AI196))</f>
        <v>0</v>
      </c>
      <c r="AJ214" s="354">
        <f t="shared" si="59"/>
        <v>0</v>
      </c>
      <c r="AK214" s="354">
        <f t="shared" si="59"/>
        <v>0</v>
      </c>
      <c r="AL214" s="354">
        <f t="shared" si="59"/>
        <v>0</v>
      </c>
      <c r="AM214" s="354">
        <f t="shared" si="59"/>
        <v>0</v>
      </c>
      <c r="AN214" s="354">
        <f t="shared" si="59"/>
        <v>0</v>
      </c>
      <c r="AO214" s="522"/>
    </row>
    <row r="215" spans="2:41">
      <c r="B215" s="492" t="s">
        <v>307</v>
      </c>
      <c r="C215" s="502"/>
      <c r="D215" s="481"/>
      <c r="E215" s="481"/>
      <c r="F215" s="481"/>
      <c r="G215" s="481"/>
      <c r="H215" s="481"/>
      <c r="I215" s="481"/>
      <c r="J215" s="481"/>
      <c r="K215" s="481"/>
      <c r="L215" s="481"/>
      <c r="M215" s="481"/>
      <c r="N215" s="481"/>
      <c r="O215" s="481"/>
      <c r="P215" s="481"/>
      <c r="Q215" s="532"/>
      <c r="R215" s="481"/>
      <c r="S215" s="481"/>
      <c r="T215" s="481"/>
      <c r="U215" s="502"/>
      <c r="V215" s="484"/>
      <c r="W215" s="484"/>
      <c r="X215" s="481"/>
      <c r="Y215" s="481"/>
      <c r="Z215" s="484"/>
      <c r="AA215" s="354">
        <f>SUMPRODUCT(I$38:I$196,AA$38:AA$196)</f>
        <v>3695040.4459829647</v>
      </c>
      <c r="AB215" s="354">
        <f>SUMPRODUCT(I$38:I$196,AB$38:AB$196)</f>
        <v>3857733.5350990603</v>
      </c>
      <c r="AC215" s="354">
        <f>IF(AC$36="kw",SUMPRODUCT($P$38:$P$196,V38:V196,AC38:AC196),SUMPRODUCT(I38:I196,AC38:AC196))</f>
        <v>7072343.2201178269</v>
      </c>
      <c r="AD215" s="354">
        <f>IF(AD$36="kw",SUMPRODUCT($P$38:$P$196,W38:W196,AD38:AD196),SUMPRODUCT(J38:J196,AD38:AD196))</f>
        <v>0</v>
      </c>
      <c r="AE215" s="354">
        <f>IF(AE$36="kw",SUMPRODUCT($P$38:$P$196,X38:X196,AE38:AE196),SUMPRODUCT(K38:K196,AE38:AE196))</f>
        <v>0</v>
      </c>
      <c r="AF215" s="354">
        <f>IF(AF$36="kw",SUMPRODUCT($P$38:$P$196,Y38:Y196,AF38:AF196),SUMPRODUCT(L38:L196,AF38:AF196))</f>
        <v>0</v>
      </c>
      <c r="AG215" s="354">
        <f>IF(AG$36="kw",SUMPRODUCT($P$38:$P$196,Z38:Z196,AG38:AG196),SUMPRODUCT(M38:M196,AG38:AG196))</f>
        <v>0</v>
      </c>
      <c r="AH215" s="354">
        <f t="shared" ref="AH215:AN215" si="60">IF(AH$36="kw",SUMPRODUCT($P$38:$P$196,AA38:AA196,AH38:AH196),SUMPRODUCT(P38:P196,AH38:AH196))</f>
        <v>0</v>
      </c>
      <c r="AI215" s="354">
        <f t="shared" si="60"/>
        <v>0</v>
      </c>
      <c r="AJ215" s="354">
        <f t="shared" si="60"/>
        <v>0</v>
      </c>
      <c r="AK215" s="354">
        <f t="shared" si="60"/>
        <v>0</v>
      </c>
      <c r="AL215" s="354">
        <f t="shared" si="60"/>
        <v>0</v>
      </c>
      <c r="AM215" s="354">
        <f t="shared" si="60"/>
        <v>0</v>
      </c>
      <c r="AN215" s="354">
        <f t="shared" si="60"/>
        <v>0</v>
      </c>
      <c r="AO215" s="522"/>
    </row>
    <row r="216" spans="2:41">
      <c r="B216" s="458" t="s">
        <v>308</v>
      </c>
      <c r="C216" s="533"/>
      <c r="D216" s="539"/>
      <c r="E216" s="539"/>
      <c r="F216" s="539"/>
      <c r="G216" s="539"/>
      <c r="H216" s="539"/>
      <c r="I216" s="539"/>
      <c r="J216" s="539"/>
      <c r="K216" s="539"/>
      <c r="L216" s="539"/>
      <c r="M216" s="539"/>
      <c r="N216" s="539"/>
      <c r="O216" s="539"/>
      <c r="P216" s="539"/>
      <c r="Q216" s="538"/>
      <c r="R216" s="539"/>
      <c r="S216" s="539"/>
      <c r="T216" s="539"/>
      <c r="U216" s="533"/>
      <c r="V216" s="540"/>
      <c r="W216" s="540"/>
      <c r="X216" s="539"/>
      <c r="Y216" s="539"/>
      <c r="Z216" s="540"/>
      <c r="AA216" s="354">
        <f>SUMPRODUCT($J$38:$J$196,AA$38:AA$196)</f>
        <v>3691813.2322971486</v>
      </c>
      <c r="AB216" s="354">
        <f>SUMPRODUCT(J38:J196,AB$38:AB196)</f>
        <v>3787093.1493842178</v>
      </c>
      <c r="AC216" s="354">
        <f>IF(AC36="kw",SUMPRODUCT($P$38:$P$196,W38:W196,AC38:AC196),SUMPRODUCT(J38:J196,AC38:AC196))</f>
        <v>7143027.2255179565</v>
      </c>
      <c r="AD216" s="354">
        <f>IF(AD36="kw",SUMPRODUCT($P$38:$P$196,X38:X196,AD38:AD196),SUMPRODUCT(K38:K196,AD38:AD196))</f>
        <v>0</v>
      </c>
      <c r="AE216" s="354">
        <f>IF(AE36="kw",SUMPRODUCT($P$38:$P$196,Y38:Y196,AE38:AE196),SUMPRODUCT(L38:L196,AE38:AE196))</f>
        <v>0</v>
      </c>
      <c r="AF216" s="354">
        <f>IF(AF36="kw",SUMPRODUCT($P$38:$P$196,Z38:Z196,AF38:AF196),SUMPRODUCT(M38:M196,AF38:AF196))</f>
        <v>0</v>
      </c>
      <c r="AG216" s="354">
        <f t="shared" ref="AG216:AN216" si="61">IF(AG36="kw",SUMPRODUCT($P$38:$P$196,AA38:AA196,AG38:AG196),SUMPRODUCT(P38:P196,AG38:AG196))</f>
        <v>0</v>
      </c>
      <c r="AH216" s="354">
        <f t="shared" si="61"/>
        <v>0</v>
      </c>
      <c r="AI216" s="354">
        <f t="shared" si="61"/>
        <v>0</v>
      </c>
      <c r="AJ216" s="354">
        <f t="shared" si="61"/>
        <v>0</v>
      </c>
      <c r="AK216" s="354">
        <f t="shared" si="61"/>
        <v>0</v>
      </c>
      <c r="AL216" s="354">
        <f t="shared" si="61"/>
        <v>0</v>
      </c>
      <c r="AM216" s="354">
        <f t="shared" si="61"/>
        <v>0</v>
      </c>
      <c r="AN216" s="354">
        <f t="shared" si="61"/>
        <v>0</v>
      </c>
      <c r="AO216" s="464"/>
    </row>
    <row r="217" spans="2:41">
      <c r="B217" s="492" t="s">
        <v>683</v>
      </c>
      <c r="C217" s="502"/>
      <c r="D217" s="481"/>
      <c r="E217" s="481"/>
      <c r="F217" s="481"/>
      <c r="G217" s="481"/>
      <c r="H217" s="481"/>
      <c r="I217" s="481"/>
      <c r="J217" s="481"/>
      <c r="K217" s="481"/>
      <c r="L217" s="481"/>
      <c r="M217" s="481"/>
      <c r="N217" s="481"/>
      <c r="O217" s="481"/>
      <c r="P217" s="481"/>
      <c r="Q217" s="532"/>
      <c r="R217" s="481"/>
      <c r="S217" s="481"/>
      <c r="T217" s="481"/>
      <c r="U217" s="502"/>
      <c r="V217" s="484"/>
      <c r="W217" s="484"/>
      <c r="X217" s="481"/>
      <c r="Y217" s="481"/>
      <c r="Z217" s="484"/>
      <c r="AA217" s="354">
        <f>SUMPRODUCT($K$38:$K$196,AA$38:AA$196)</f>
        <v>3690491.0186113324</v>
      </c>
      <c r="AB217" s="354">
        <f t="shared" ref="AB217:AC217" si="62">SUMPRODUCT($K$38:$K$196,AB$38:AB$196)</f>
        <v>3787097.7882430363</v>
      </c>
      <c r="AC217" s="354">
        <f t="shared" si="62"/>
        <v>7143065.2063444238</v>
      </c>
      <c r="AD217" s="354"/>
      <c r="AE217" s="354"/>
      <c r="AF217" s="354"/>
      <c r="AG217" s="354"/>
      <c r="AH217" s="354"/>
      <c r="AI217" s="354"/>
      <c r="AJ217" s="354"/>
      <c r="AK217" s="354"/>
      <c r="AL217" s="354"/>
      <c r="AM217" s="354"/>
      <c r="AN217" s="354"/>
      <c r="AO217" s="522"/>
    </row>
    <row r="218" spans="2:41">
      <c r="B218" s="492" t="s">
        <v>684</v>
      </c>
      <c r="C218" s="502"/>
      <c r="D218" s="481"/>
      <c r="E218" s="481"/>
      <c r="F218" s="481"/>
      <c r="G218" s="481"/>
      <c r="H218" s="481"/>
      <c r="I218" s="481"/>
      <c r="J218" s="481"/>
      <c r="K218" s="481"/>
      <c r="L218" s="481"/>
      <c r="M218" s="481"/>
      <c r="N218" s="481"/>
      <c r="O218" s="481"/>
      <c r="P218" s="481"/>
      <c r="Q218" s="532"/>
      <c r="R218" s="481"/>
      <c r="S218" s="481"/>
      <c r="T218" s="481"/>
      <c r="U218" s="502"/>
      <c r="V218" s="484"/>
      <c r="W218" s="484"/>
      <c r="X218" s="481"/>
      <c r="Y218" s="481"/>
      <c r="Z218" s="484"/>
      <c r="AA218" s="354">
        <f>SUMPRODUCT($L$38:$L$196,AA$38:AA$196)</f>
        <v>3661755.8049255162</v>
      </c>
      <c r="AB218" s="354">
        <f t="shared" ref="AB218:AC218" si="63">SUMPRODUCT($L$38:$L$196,AB$38:AB$196)</f>
        <v>3723674.100990375</v>
      </c>
      <c r="AC218" s="354">
        <f t="shared" si="63"/>
        <v>7138240.5132823708</v>
      </c>
      <c r="AD218" s="354"/>
      <c r="AE218" s="354"/>
      <c r="AF218" s="354"/>
      <c r="AG218" s="354"/>
      <c r="AH218" s="354"/>
      <c r="AI218" s="354"/>
      <c r="AJ218" s="354"/>
      <c r="AK218" s="354"/>
      <c r="AL218" s="354"/>
      <c r="AM218" s="354"/>
      <c r="AN218" s="354"/>
      <c r="AO218" s="522"/>
    </row>
    <row r="219" spans="2:41">
      <c r="B219" s="492" t="s">
        <v>685</v>
      </c>
      <c r="C219" s="502"/>
      <c r="D219" s="481"/>
      <c r="E219" s="481"/>
      <c r="F219" s="481"/>
      <c r="G219" s="481"/>
      <c r="H219" s="481"/>
      <c r="I219" s="481"/>
      <c r="J219" s="481"/>
      <c r="K219" s="481"/>
      <c r="L219" s="481"/>
      <c r="M219" s="481"/>
      <c r="N219" s="481"/>
      <c r="O219" s="481"/>
      <c r="P219" s="481"/>
      <c r="Q219" s="532"/>
      <c r="R219" s="481"/>
      <c r="S219" s="481"/>
      <c r="T219" s="481"/>
      <c r="U219" s="502"/>
      <c r="V219" s="484"/>
      <c r="W219" s="484"/>
      <c r="X219" s="481"/>
      <c r="Y219" s="481"/>
      <c r="Z219" s="484"/>
      <c r="AA219" s="354">
        <f>SUMPRODUCT($M$38:$M$196,AA$38:AA$196)</f>
        <v>3661542.5912396996</v>
      </c>
      <c r="AB219" s="354">
        <f t="shared" ref="AB219:AC219" si="64">SUMPRODUCT($M$38:$M$196,AB$38:AB$196)</f>
        <v>3326752.8619221523</v>
      </c>
      <c r="AC219" s="354">
        <f t="shared" si="64"/>
        <v>6360988.3720358796</v>
      </c>
      <c r="AD219" s="354"/>
      <c r="AE219" s="354"/>
      <c r="AF219" s="354"/>
      <c r="AG219" s="354"/>
      <c r="AH219" s="354"/>
      <c r="AI219" s="354"/>
      <c r="AJ219" s="354"/>
      <c r="AK219" s="354"/>
      <c r="AL219" s="354"/>
      <c r="AM219" s="354"/>
      <c r="AN219" s="354"/>
      <c r="AO219" s="522"/>
    </row>
    <row r="220" spans="2:41">
      <c r="B220" s="492" t="s">
        <v>686</v>
      </c>
      <c r="C220" s="502"/>
      <c r="D220" s="481"/>
      <c r="E220" s="481"/>
      <c r="F220" s="481"/>
      <c r="G220" s="481"/>
      <c r="H220" s="481"/>
      <c r="I220" s="481"/>
      <c r="J220" s="481"/>
      <c r="K220" s="481"/>
      <c r="L220" s="481"/>
      <c r="M220" s="481"/>
      <c r="N220" s="481"/>
      <c r="O220" s="481"/>
      <c r="P220" s="481"/>
      <c r="Q220" s="532"/>
      <c r="R220" s="481"/>
      <c r="S220" s="481"/>
      <c r="T220" s="481"/>
      <c r="U220" s="502"/>
      <c r="V220" s="484"/>
      <c r="W220" s="484"/>
      <c r="X220" s="481"/>
      <c r="Y220" s="481"/>
      <c r="Z220" s="484"/>
      <c r="AA220" s="354">
        <f>SUMPRODUCT($N$38:$N$196,AA$38:AA$196)</f>
        <v>3493710.3775538835</v>
      </c>
      <c r="AB220" s="354">
        <f t="shared" ref="AB220:AC220" si="65">SUMPRODUCT($N$38:$N$196,AB$38:AB$196)</f>
        <v>2184416.8293195846</v>
      </c>
      <c r="AC220" s="354">
        <f t="shared" si="65"/>
        <v>4052169.0243237335</v>
      </c>
      <c r="AD220" s="354"/>
      <c r="AE220" s="354"/>
      <c r="AF220" s="354"/>
      <c r="AG220" s="354"/>
      <c r="AH220" s="354"/>
      <c r="AI220" s="354"/>
      <c r="AJ220" s="354"/>
      <c r="AK220" s="354"/>
      <c r="AL220" s="354"/>
      <c r="AM220" s="354"/>
      <c r="AN220" s="354"/>
      <c r="AO220" s="522"/>
    </row>
    <row r="221" spans="2:41">
      <c r="B221" s="492" t="s">
        <v>687</v>
      </c>
      <c r="C221" s="502"/>
      <c r="D221" s="481"/>
      <c r="E221" s="481"/>
      <c r="F221" s="481"/>
      <c r="G221" s="481"/>
      <c r="H221" s="481"/>
      <c r="I221" s="481"/>
      <c r="J221" s="481"/>
      <c r="K221" s="481"/>
      <c r="L221" s="481"/>
      <c r="M221" s="481"/>
      <c r="N221" s="481"/>
      <c r="O221" s="481"/>
      <c r="P221" s="481"/>
      <c r="Q221" s="532"/>
      <c r="R221" s="481"/>
      <c r="S221" s="481"/>
      <c r="T221" s="481"/>
      <c r="U221" s="502"/>
      <c r="V221" s="484"/>
      <c r="W221" s="484"/>
      <c r="X221" s="481"/>
      <c r="Y221" s="481"/>
      <c r="Z221" s="484"/>
      <c r="AA221" s="517">
        <f>SUMPRODUCT($O$38:$O$196,AA$38:AA$196)</f>
        <v>3428026.1638680673</v>
      </c>
      <c r="AB221" s="517">
        <f t="shared" ref="AB221:AC221" si="66">SUMPRODUCT($O$38:$O$196,AB$38:AB$196)</f>
        <v>1921144.1989948032</v>
      </c>
      <c r="AC221" s="517">
        <f t="shared" si="66"/>
        <v>3733010.2743338011</v>
      </c>
      <c r="AD221" s="517"/>
      <c r="AE221" s="517"/>
      <c r="AF221" s="517"/>
      <c r="AG221" s="517"/>
      <c r="AH221" s="517"/>
      <c r="AI221" s="517"/>
      <c r="AJ221" s="517"/>
      <c r="AK221" s="517"/>
      <c r="AL221" s="517"/>
      <c r="AM221" s="517"/>
      <c r="AN221" s="517"/>
      <c r="AO221" s="541"/>
    </row>
    <row r="222" spans="2:41" ht="15.75">
      <c r="B222" s="534" t="s">
        <v>309</v>
      </c>
      <c r="C222" s="542"/>
      <c r="D222" s="543"/>
      <c r="E222" s="543"/>
      <c r="F222" s="543"/>
      <c r="G222" s="543"/>
      <c r="H222" s="543"/>
      <c r="I222" s="543"/>
      <c r="J222" s="543"/>
      <c r="K222" s="543"/>
      <c r="L222" s="543"/>
      <c r="M222" s="543"/>
      <c r="N222" s="543"/>
      <c r="O222" s="543"/>
      <c r="P222" s="543"/>
      <c r="Q222" s="543"/>
      <c r="R222" s="543"/>
      <c r="S222" s="543"/>
      <c r="T222" s="543"/>
      <c r="U222" s="535"/>
      <c r="V222" s="536"/>
      <c r="W222" s="543"/>
      <c r="X222" s="543"/>
      <c r="Y222" s="543"/>
      <c r="Z222" s="543"/>
      <c r="AA222" s="544"/>
      <c r="AB222" s="544"/>
      <c r="AC222" s="544"/>
      <c r="AD222" s="544"/>
      <c r="AE222" s="544"/>
      <c r="AF222" s="544"/>
      <c r="AG222" s="544"/>
      <c r="AH222" s="544"/>
      <c r="AI222" s="544"/>
      <c r="AJ222" s="544"/>
      <c r="AK222" s="544"/>
      <c r="AL222" s="544"/>
      <c r="AM222" s="544"/>
      <c r="AN222" s="544"/>
      <c r="AO222" s="544"/>
    </row>
    <row r="223" spans="2:41" ht="15.75">
      <c r="B223" s="574"/>
    </row>
    <row r="224" spans="2:41" ht="15.75">
      <c r="B224" s="574"/>
    </row>
    <row r="225" spans="1:41" ht="15.75">
      <c r="B225" s="482" t="s">
        <v>310</v>
      </c>
      <c r="C225" s="483"/>
      <c r="D225" s="601" t="s">
        <v>311</v>
      </c>
      <c r="E225" s="474"/>
      <c r="F225" s="601"/>
      <c r="G225" s="474"/>
      <c r="H225" s="474"/>
      <c r="I225" s="474"/>
      <c r="J225" s="474"/>
      <c r="K225" s="474"/>
      <c r="L225" s="474"/>
      <c r="M225" s="474"/>
      <c r="N225" s="474"/>
      <c r="O225" s="474"/>
      <c r="P225" s="474"/>
      <c r="Q225" s="483"/>
      <c r="R225" s="474"/>
      <c r="S225" s="474"/>
      <c r="T225" s="474"/>
      <c r="U225" s="474"/>
      <c r="V225" s="474"/>
      <c r="W225" s="474"/>
      <c r="X225" s="474"/>
      <c r="Y225" s="474"/>
      <c r="Z225" s="474"/>
      <c r="AA225" s="478"/>
      <c r="AB225" s="477"/>
      <c r="AC225" s="477"/>
      <c r="AD225" s="477"/>
      <c r="AE225" s="477"/>
      <c r="AF225" s="477"/>
      <c r="AG225" s="477"/>
      <c r="AH225" s="477"/>
      <c r="AI225" s="477"/>
      <c r="AJ225" s="477"/>
      <c r="AK225" s="477"/>
      <c r="AL225" s="477"/>
      <c r="AM225" s="477"/>
      <c r="AN225" s="477"/>
      <c r="AO225" s="477"/>
    </row>
    <row r="226" spans="1:41" ht="34.5" customHeight="1">
      <c r="B226" s="701" t="s">
        <v>157</v>
      </c>
      <c r="C226" s="703" t="s">
        <v>249</v>
      </c>
      <c r="D226" s="485" t="s">
        <v>250</v>
      </c>
      <c r="E226" s="705" t="s">
        <v>251</v>
      </c>
      <c r="F226" s="706"/>
      <c r="G226" s="706"/>
      <c r="H226" s="706"/>
      <c r="I226" s="706"/>
      <c r="J226" s="706"/>
      <c r="K226" s="706"/>
      <c r="L226" s="706"/>
      <c r="M226" s="707"/>
      <c r="N226" s="610"/>
      <c r="O226" s="610"/>
      <c r="P226" s="703" t="s">
        <v>252</v>
      </c>
      <c r="Q226" s="485" t="s">
        <v>253</v>
      </c>
      <c r="R226" s="705" t="s">
        <v>254</v>
      </c>
      <c r="S226" s="706"/>
      <c r="T226" s="706"/>
      <c r="U226" s="706"/>
      <c r="V226" s="706"/>
      <c r="W226" s="706"/>
      <c r="X226" s="706"/>
      <c r="Y226" s="706"/>
      <c r="Z226" s="707"/>
      <c r="AA226" s="709" t="s">
        <v>255</v>
      </c>
      <c r="AB226" s="710"/>
      <c r="AC226" s="710"/>
      <c r="AD226" s="710"/>
      <c r="AE226" s="710"/>
      <c r="AF226" s="710"/>
      <c r="AG226" s="710"/>
      <c r="AH226" s="710"/>
      <c r="AI226" s="710"/>
      <c r="AJ226" s="710"/>
      <c r="AK226" s="710"/>
      <c r="AL226" s="710"/>
      <c r="AM226" s="710"/>
      <c r="AN226" s="710"/>
      <c r="AO226" s="711"/>
    </row>
    <row r="227" spans="1:41" ht="60.75" customHeight="1">
      <c r="B227" s="702"/>
      <c r="C227" s="704"/>
      <c r="D227" s="486">
        <v>2016</v>
      </c>
      <c r="E227" s="486">
        <v>2017</v>
      </c>
      <c r="F227" s="486">
        <v>2018</v>
      </c>
      <c r="G227" s="486">
        <v>2019</v>
      </c>
      <c r="H227" s="486">
        <v>2020</v>
      </c>
      <c r="I227" s="486">
        <v>2021</v>
      </c>
      <c r="J227" s="486">
        <v>2022</v>
      </c>
      <c r="K227" s="486">
        <v>2023</v>
      </c>
      <c r="L227" s="486">
        <v>2024</v>
      </c>
      <c r="M227" s="486">
        <v>2025</v>
      </c>
      <c r="N227" s="570"/>
      <c r="O227" s="570"/>
      <c r="P227" s="708"/>
      <c r="Q227" s="486">
        <v>2016</v>
      </c>
      <c r="R227" s="486">
        <v>2017</v>
      </c>
      <c r="S227" s="486">
        <v>2018</v>
      </c>
      <c r="T227" s="486">
        <v>2019</v>
      </c>
      <c r="U227" s="486">
        <v>2020</v>
      </c>
      <c r="V227" s="486">
        <v>2021</v>
      </c>
      <c r="W227" s="486">
        <v>2022</v>
      </c>
      <c r="X227" s="486">
        <v>2023</v>
      </c>
      <c r="Y227" s="486">
        <v>2024</v>
      </c>
      <c r="Z227" s="486">
        <v>2025</v>
      </c>
      <c r="AA227" s="486" t="s">
        <v>431</v>
      </c>
      <c r="AB227" s="486" t="s">
        <v>432</v>
      </c>
      <c r="AC227" s="486" t="s">
        <v>433</v>
      </c>
      <c r="AD227" s="486" t="s">
        <v>434</v>
      </c>
      <c r="AE227" s="486" t="s">
        <v>435</v>
      </c>
      <c r="AF227" s="486" t="s">
        <v>771</v>
      </c>
      <c r="AG227" s="486" t="s">
        <v>771</v>
      </c>
      <c r="AH227" s="486" t="s">
        <v>771</v>
      </c>
      <c r="AI227" s="486" t="s">
        <v>771</v>
      </c>
      <c r="AJ227" s="486" t="s">
        <v>771</v>
      </c>
      <c r="AK227" s="486" t="s">
        <v>771</v>
      </c>
      <c r="AL227" s="486" t="s">
        <v>771</v>
      </c>
      <c r="AM227" s="486" t="s">
        <v>771</v>
      </c>
      <c r="AN227" s="486" t="s">
        <v>771</v>
      </c>
      <c r="AO227" s="487" t="s">
        <v>112</v>
      </c>
    </row>
    <row r="228" spans="1:41" ht="15.75" customHeight="1">
      <c r="B228" s="588" t="s">
        <v>256</v>
      </c>
      <c r="C228" s="489"/>
      <c r="D228" s="489"/>
      <c r="E228" s="489"/>
      <c r="F228" s="489"/>
      <c r="G228" s="489"/>
      <c r="H228" s="489"/>
      <c r="I228" s="489"/>
      <c r="J228" s="489"/>
      <c r="K228" s="489"/>
      <c r="L228" s="489"/>
      <c r="M228" s="489"/>
      <c r="N228" s="489"/>
      <c r="O228" s="489"/>
      <c r="P228" s="490"/>
      <c r="Q228" s="489"/>
      <c r="R228" s="489"/>
      <c r="S228" s="489"/>
      <c r="T228" s="489"/>
      <c r="U228" s="489"/>
      <c r="V228" s="489"/>
      <c r="W228" s="489"/>
      <c r="X228" s="489"/>
      <c r="Y228" s="489"/>
      <c r="Z228" s="489"/>
      <c r="AA228" s="354" t="s">
        <v>161</v>
      </c>
      <c r="AB228" s="354" t="s">
        <v>161</v>
      </c>
      <c r="AC228" s="354" t="s">
        <v>161</v>
      </c>
      <c r="AD228" s="354" t="s">
        <v>161</v>
      </c>
      <c r="AE228" s="354" t="s">
        <v>161</v>
      </c>
      <c r="AF228" s="354">
        <v>0</v>
      </c>
      <c r="AG228" s="354">
        <v>0</v>
      </c>
      <c r="AH228" s="354">
        <v>0</v>
      </c>
      <c r="AI228" s="354">
        <v>0</v>
      </c>
      <c r="AJ228" s="354">
        <v>0</v>
      </c>
      <c r="AK228" s="354">
        <v>0</v>
      </c>
      <c r="AL228" s="354">
        <v>0</v>
      </c>
      <c r="AM228" s="354">
        <v>0</v>
      </c>
      <c r="AN228" s="354">
        <v>0</v>
      </c>
      <c r="AO228" s="491"/>
    </row>
    <row r="229" spans="1:41" ht="15.75" outlineLevel="1">
      <c r="B229" s="488" t="s">
        <v>257</v>
      </c>
      <c r="C229" s="489"/>
      <c r="D229" s="489"/>
      <c r="E229" s="489"/>
      <c r="F229" s="489"/>
      <c r="G229" s="489"/>
      <c r="H229" s="489"/>
      <c r="I229" s="489"/>
      <c r="J229" s="489"/>
      <c r="K229" s="489"/>
      <c r="L229" s="489"/>
      <c r="M229" s="489"/>
      <c r="N229" s="489"/>
      <c r="O229" s="489"/>
      <c r="P229" s="490"/>
      <c r="Q229" s="489"/>
      <c r="R229" s="489"/>
      <c r="S229" s="489"/>
      <c r="T229" s="489"/>
      <c r="U229" s="489"/>
      <c r="V229" s="489"/>
      <c r="W229" s="489"/>
      <c r="X229" s="489"/>
      <c r="Y229" s="489"/>
      <c r="Z229" s="489"/>
      <c r="AA229" s="354"/>
      <c r="AB229" s="354"/>
      <c r="AC229" s="354"/>
      <c r="AD229" s="354"/>
      <c r="AE229" s="354"/>
      <c r="AF229" s="354"/>
      <c r="AG229" s="354"/>
      <c r="AH229" s="354"/>
      <c r="AI229" s="354"/>
      <c r="AJ229" s="354"/>
      <c r="AK229" s="354"/>
      <c r="AL229" s="354"/>
      <c r="AM229" s="354"/>
      <c r="AN229" s="354"/>
      <c r="AO229" s="491"/>
    </row>
    <row r="230" spans="1:41" outlineLevel="1">
      <c r="A230" s="591">
        <v>1</v>
      </c>
      <c r="B230" s="509" t="s">
        <v>83</v>
      </c>
      <c r="C230" s="354" t="s">
        <v>258</v>
      </c>
      <c r="D230" s="493"/>
      <c r="E230" s="493"/>
      <c r="F230" s="493"/>
      <c r="G230" s="493"/>
      <c r="H230" s="493"/>
      <c r="I230" s="493"/>
      <c r="J230" s="493"/>
      <c r="K230" s="493"/>
      <c r="L230" s="493"/>
      <c r="M230" s="493"/>
      <c r="N230" s="611"/>
      <c r="O230" s="611"/>
      <c r="P230" s="354"/>
      <c r="Q230" s="493"/>
      <c r="R230" s="493"/>
      <c r="S230" s="493"/>
      <c r="T230" s="493"/>
      <c r="U230" s="493"/>
      <c r="V230" s="493"/>
      <c r="W230" s="493"/>
      <c r="X230" s="493"/>
      <c r="Y230" s="493"/>
      <c r="Z230" s="493"/>
      <c r="AA230" s="553"/>
      <c r="AB230" s="553"/>
      <c r="AC230" s="553"/>
      <c r="AD230" s="553"/>
      <c r="AE230" s="553"/>
      <c r="AF230" s="553"/>
      <c r="AG230" s="553"/>
      <c r="AH230" s="553"/>
      <c r="AI230" s="553"/>
      <c r="AJ230" s="553"/>
      <c r="AK230" s="553"/>
      <c r="AL230" s="553"/>
      <c r="AM230" s="553"/>
      <c r="AN230" s="553"/>
      <c r="AO230" s="494">
        <f>SUM(AA230:AN230)</f>
        <v>0</v>
      </c>
    </row>
    <row r="231" spans="1:41" outlineLevel="1">
      <c r="B231" s="492" t="s">
        <v>312</v>
      </c>
      <c r="C231" s="354" t="s">
        <v>260</v>
      </c>
      <c r="D231" s="493"/>
      <c r="E231" s="493"/>
      <c r="F231" s="493"/>
      <c r="G231" s="493"/>
      <c r="H231" s="493"/>
      <c r="I231" s="493"/>
      <c r="J231" s="493"/>
      <c r="K231" s="493"/>
      <c r="L231" s="493"/>
      <c r="M231" s="493"/>
      <c r="N231" s="611"/>
      <c r="O231" s="611"/>
      <c r="P231" s="582"/>
      <c r="Q231" s="493"/>
      <c r="R231" s="493"/>
      <c r="S231" s="493"/>
      <c r="T231" s="493"/>
      <c r="U231" s="493"/>
      <c r="V231" s="493"/>
      <c r="W231" s="493"/>
      <c r="X231" s="493"/>
      <c r="Y231" s="493"/>
      <c r="Z231" s="493"/>
      <c r="AA231" s="554">
        <f>AA230</f>
        <v>0</v>
      </c>
      <c r="AB231" s="554">
        <f t="shared" ref="AB231:AN231" si="67">AB230</f>
        <v>0</v>
      </c>
      <c r="AC231" s="554">
        <f t="shared" si="67"/>
        <v>0</v>
      </c>
      <c r="AD231" s="554">
        <f t="shared" si="67"/>
        <v>0</v>
      </c>
      <c r="AE231" s="554">
        <f t="shared" si="67"/>
        <v>0</v>
      </c>
      <c r="AF231" s="554">
        <f t="shared" si="67"/>
        <v>0</v>
      </c>
      <c r="AG231" s="554">
        <f t="shared" si="67"/>
        <v>0</v>
      </c>
      <c r="AH231" s="554">
        <f t="shared" si="67"/>
        <v>0</v>
      </c>
      <c r="AI231" s="554">
        <f t="shared" si="67"/>
        <v>0</v>
      </c>
      <c r="AJ231" s="554">
        <f t="shared" si="67"/>
        <v>0</v>
      </c>
      <c r="AK231" s="554">
        <f t="shared" si="67"/>
        <v>0</v>
      </c>
      <c r="AL231" s="554">
        <f t="shared" si="67"/>
        <v>0</v>
      </c>
      <c r="AM231" s="554">
        <f t="shared" si="67"/>
        <v>0</v>
      </c>
      <c r="AN231" s="554">
        <f t="shared" si="67"/>
        <v>0</v>
      </c>
      <c r="AO231" s="495"/>
    </row>
    <row r="232" spans="1:41" ht="15.75" outlineLevel="1">
      <c r="B232" s="496"/>
      <c r="C232" s="497"/>
      <c r="D232" s="497"/>
      <c r="E232" s="497"/>
      <c r="F232" s="497"/>
      <c r="G232" s="497"/>
      <c r="H232" s="497"/>
      <c r="I232" s="497"/>
      <c r="J232" s="497"/>
      <c r="K232" s="497"/>
      <c r="L232" s="497"/>
      <c r="M232" s="497"/>
      <c r="N232" s="497"/>
      <c r="O232" s="497"/>
      <c r="P232" s="498"/>
      <c r="Q232" s="497"/>
      <c r="R232" s="497"/>
      <c r="S232" s="497"/>
      <c r="T232" s="497"/>
      <c r="U232" s="497"/>
      <c r="V232" s="497"/>
      <c r="W232" s="497"/>
      <c r="X232" s="497"/>
      <c r="Y232" s="497"/>
      <c r="Z232" s="497"/>
      <c r="AA232" s="555"/>
      <c r="AB232" s="556"/>
      <c r="AC232" s="556"/>
      <c r="AD232" s="556"/>
      <c r="AE232" s="556"/>
      <c r="AF232" s="556"/>
      <c r="AG232" s="556"/>
      <c r="AH232" s="556"/>
      <c r="AI232" s="556"/>
      <c r="AJ232" s="556"/>
      <c r="AK232" s="556"/>
      <c r="AL232" s="556"/>
      <c r="AM232" s="556"/>
      <c r="AN232" s="556"/>
      <c r="AO232" s="500"/>
    </row>
    <row r="233" spans="1:41" outlineLevel="1">
      <c r="A233" s="591">
        <v>2</v>
      </c>
      <c r="B233" s="509" t="s">
        <v>84</v>
      </c>
      <c r="C233" s="354" t="s">
        <v>258</v>
      </c>
      <c r="D233" s="493"/>
      <c r="E233" s="493"/>
      <c r="F233" s="493"/>
      <c r="G233" s="493"/>
      <c r="H233" s="493"/>
      <c r="I233" s="493"/>
      <c r="J233" s="493"/>
      <c r="K233" s="493"/>
      <c r="L233" s="493"/>
      <c r="M233" s="493"/>
      <c r="N233" s="611"/>
      <c r="O233" s="611"/>
      <c r="P233" s="354"/>
      <c r="Q233" s="493"/>
      <c r="R233" s="493"/>
      <c r="S233" s="493"/>
      <c r="T233" s="493"/>
      <c r="U233" s="493"/>
      <c r="V233" s="493"/>
      <c r="W233" s="493"/>
      <c r="X233" s="493"/>
      <c r="Y233" s="493"/>
      <c r="Z233" s="493"/>
      <c r="AA233" s="553"/>
      <c r="AB233" s="553"/>
      <c r="AC233" s="553"/>
      <c r="AD233" s="553"/>
      <c r="AE233" s="553"/>
      <c r="AF233" s="553"/>
      <c r="AG233" s="553"/>
      <c r="AH233" s="553"/>
      <c r="AI233" s="553"/>
      <c r="AJ233" s="553"/>
      <c r="AK233" s="553"/>
      <c r="AL233" s="553"/>
      <c r="AM233" s="553"/>
      <c r="AN233" s="553"/>
      <c r="AO233" s="494">
        <f>SUM(AA233:AN233)</f>
        <v>0</v>
      </c>
    </row>
    <row r="234" spans="1:41" outlineLevel="1">
      <c r="B234" s="492" t="s">
        <v>312</v>
      </c>
      <c r="C234" s="354" t="s">
        <v>260</v>
      </c>
      <c r="D234" s="493"/>
      <c r="E234" s="493"/>
      <c r="F234" s="493"/>
      <c r="G234" s="493"/>
      <c r="H234" s="493"/>
      <c r="I234" s="493"/>
      <c r="J234" s="493"/>
      <c r="K234" s="493"/>
      <c r="L234" s="493"/>
      <c r="M234" s="493"/>
      <c r="N234" s="611"/>
      <c r="O234" s="611"/>
      <c r="P234" s="582"/>
      <c r="Q234" s="493"/>
      <c r="R234" s="493"/>
      <c r="S234" s="493"/>
      <c r="T234" s="493"/>
      <c r="U234" s="493"/>
      <c r="V234" s="493"/>
      <c r="W234" s="493"/>
      <c r="X234" s="493"/>
      <c r="Y234" s="493"/>
      <c r="Z234" s="493"/>
      <c r="AA234" s="554">
        <f>AA233</f>
        <v>0</v>
      </c>
      <c r="AB234" s="554">
        <f t="shared" ref="AB234:AN234" si="68">AB233</f>
        <v>0</v>
      </c>
      <c r="AC234" s="554">
        <f t="shared" si="68"/>
        <v>0</v>
      </c>
      <c r="AD234" s="554">
        <f t="shared" si="68"/>
        <v>0</v>
      </c>
      <c r="AE234" s="554">
        <f t="shared" si="68"/>
        <v>0</v>
      </c>
      <c r="AF234" s="554">
        <f t="shared" si="68"/>
        <v>0</v>
      </c>
      <c r="AG234" s="554">
        <f t="shared" si="68"/>
        <v>0</v>
      </c>
      <c r="AH234" s="554">
        <f t="shared" si="68"/>
        <v>0</v>
      </c>
      <c r="AI234" s="554">
        <f t="shared" si="68"/>
        <v>0</v>
      </c>
      <c r="AJ234" s="554">
        <f t="shared" si="68"/>
        <v>0</v>
      </c>
      <c r="AK234" s="554">
        <f t="shared" si="68"/>
        <v>0</v>
      </c>
      <c r="AL234" s="554">
        <f t="shared" si="68"/>
        <v>0</v>
      </c>
      <c r="AM234" s="554">
        <f t="shared" si="68"/>
        <v>0</v>
      </c>
      <c r="AN234" s="554">
        <f t="shared" si="68"/>
        <v>0</v>
      </c>
      <c r="AO234" s="495"/>
    </row>
    <row r="235" spans="1:41" ht="15.75" outlineLevel="1">
      <c r="B235" s="496"/>
      <c r="C235" s="497"/>
      <c r="D235" s="502"/>
      <c r="E235" s="502"/>
      <c r="F235" s="502"/>
      <c r="G235" s="502"/>
      <c r="H235" s="502"/>
      <c r="I235" s="502"/>
      <c r="J235" s="502"/>
      <c r="K235" s="502"/>
      <c r="L235" s="502"/>
      <c r="M235" s="502"/>
      <c r="N235" s="502"/>
      <c r="O235" s="502"/>
      <c r="P235" s="498"/>
      <c r="Q235" s="502"/>
      <c r="R235" s="502"/>
      <c r="S235" s="502"/>
      <c r="T235" s="502"/>
      <c r="U235" s="502"/>
      <c r="V235" s="502"/>
      <c r="W235" s="502"/>
      <c r="X235" s="502"/>
      <c r="Y235" s="502"/>
      <c r="Z235" s="502"/>
      <c r="AA235" s="555"/>
      <c r="AB235" s="556"/>
      <c r="AC235" s="556"/>
      <c r="AD235" s="556"/>
      <c r="AE235" s="556"/>
      <c r="AF235" s="556"/>
      <c r="AG235" s="556"/>
      <c r="AH235" s="556"/>
      <c r="AI235" s="556"/>
      <c r="AJ235" s="556"/>
      <c r="AK235" s="556"/>
      <c r="AL235" s="556"/>
      <c r="AM235" s="556"/>
      <c r="AN235" s="556"/>
      <c r="AO235" s="500"/>
    </row>
    <row r="236" spans="1:41" outlineLevel="1">
      <c r="A236" s="591">
        <v>3</v>
      </c>
      <c r="B236" s="509" t="s">
        <v>82</v>
      </c>
      <c r="C236" s="354" t="s">
        <v>258</v>
      </c>
      <c r="D236" s="493"/>
      <c r="E236" s="493"/>
      <c r="F236" s="493"/>
      <c r="G236" s="493"/>
      <c r="H236" s="493"/>
      <c r="I236" s="493"/>
      <c r="J236" s="493"/>
      <c r="K236" s="493"/>
      <c r="L236" s="493"/>
      <c r="M236" s="493"/>
      <c r="N236" s="611"/>
      <c r="O236" s="611"/>
      <c r="P236" s="354"/>
      <c r="Q236" s="493"/>
      <c r="R236" s="493"/>
      <c r="S236" s="493"/>
      <c r="T236" s="493"/>
      <c r="U236" s="493"/>
      <c r="V236" s="493"/>
      <c r="W236" s="493"/>
      <c r="X236" s="493"/>
      <c r="Y236" s="493"/>
      <c r="Z236" s="493"/>
      <c r="AA236" s="553"/>
      <c r="AB236" s="553"/>
      <c r="AC236" s="553"/>
      <c r="AD236" s="553"/>
      <c r="AE236" s="553"/>
      <c r="AF236" s="553"/>
      <c r="AG236" s="553"/>
      <c r="AH236" s="553"/>
      <c r="AI236" s="553"/>
      <c r="AJ236" s="553"/>
      <c r="AK236" s="553"/>
      <c r="AL236" s="553"/>
      <c r="AM236" s="553"/>
      <c r="AN236" s="553"/>
      <c r="AO236" s="494">
        <f>SUM(AA236:AN236)</f>
        <v>0</v>
      </c>
    </row>
    <row r="237" spans="1:41" outlineLevel="1">
      <c r="B237" s="492" t="s">
        <v>312</v>
      </c>
      <c r="C237" s="354" t="s">
        <v>260</v>
      </c>
      <c r="D237" s="493"/>
      <c r="E237" s="493"/>
      <c r="F237" s="493"/>
      <c r="G237" s="493"/>
      <c r="H237" s="493"/>
      <c r="I237" s="493"/>
      <c r="J237" s="493"/>
      <c r="K237" s="493"/>
      <c r="L237" s="493"/>
      <c r="M237" s="493"/>
      <c r="N237" s="611"/>
      <c r="O237" s="611"/>
      <c r="P237" s="582"/>
      <c r="Q237" s="493"/>
      <c r="R237" s="493"/>
      <c r="S237" s="493"/>
      <c r="T237" s="493"/>
      <c r="U237" s="493"/>
      <c r="V237" s="493"/>
      <c r="W237" s="493"/>
      <c r="X237" s="493"/>
      <c r="Y237" s="493"/>
      <c r="Z237" s="493"/>
      <c r="AA237" s="554">
        <f>AA236</f>
        <v>0</v>
      </c>
      <c r="AB237" s="554">
        <f t="shared" ref="AB237:AN237" si="69">AB236</f>
        <v>0</v>
      </c>
      <c r="AC237" s="554">
        <f t="shared" si="69"/>
        <v>0</v>
      </c>
      <c r="AD237" s="554">
        <f t="shared" si="69"/>
        <v>0</v>
      </c>
      <c r="AE237" s="554">
        <f t="shared" si="69"/>
        <v>0</v>
      </c>
      <c r="AF237" s="554">
        <f t="shared" si="69"/>
        <v>0</v>
      </c>
      <c r="AG237" s="554">
        <f t="shared" si="69"/>
        <v>0</v>
      </c>
      <c r="AH237" s="554">
        <f t="shared" si="69"/>
        <v>0</v>
      </c>
      <c r="AI237" s="554">
        <f t="shared" si="69"/>
        <v>0</v>
      </c>
      <c r="AJ237" s="554">
        <f t="shared" si="69"/>
        <v>0</v>
      </c>
      <c r="AK237" s="554">
        <f t="shared" si="69"/>
        <v>0</v>
      </c>
      <c r="AL237" s="554">
        <f t="shared" si="69"/>
        <v>0</v>
      </c>
      <c r="AM237" s="554">
        <f t="shared" si="69"/>
        <v>0</v>
      </c>
      <c r="AN237" s="554">
        <f t="shared" si="69"/>
        <v>0</v>
      </c>
      <c r="AO237" s="495"/>
    </row>
    <row r="238" spans="1:41" outlineLevel="1">
      <c r="B238" s="492"/>
      <c r="C238" s="503"/>
      <c r="D238" s="354"/>
      <c r="E238" s="354"/>
      <c r="F238" s="354"/>
      <c r="G238" s="354"/>
      <c r="H238" s="354"/>
      <c r="I238" s="354"/>
      <c r="J238" s="354"/>
      <c r="K238" s="354"/>
      <c r="L238" s="354"/>
      <c r="M238" s="354"/>
      <c r="N238" s="354"/>
      <c r="O238" s="354"/>
      <c r="P238" s="354"/>
      <c r="Q238" s="354"/>
      <c r="R238" s="354"/>
      <c r="S238" s="354"/>
      <c r="T238" s="354"/>
      <c r="U238" s="354"/>
      <c r="V238" s="354"/>
      <c r="W238" s="354"/>
      <c r="X238" s="354"/>
      <c r="Y238" s="354"/>
      <c r="Z238" s="354"/>
      <c r="AA238" s="555"/>
      <c r="AB238" s="555"/>
      <c r="AC238" s="555"/>
      <c r="AD238" s="555"/>
      <c r="AE238" s="555"/>
      <c r="AF238" s="555"/>
      <c r="AG238" s="555"/>
      <c r="AH238" s="555"/>
      <c r="AI238" s="555"/>
      <c r="AJ238" s="555"/>
      <c r="AK238" s="555"/>
      <c r="AL238" s="555"/>
      <c r="AM238" s="555"/>
      <c r="AN238" s="555"/>
      <c r="AO238" s="504"/>
    </row>
    <row r="239" spans="1:41" outlineLevel="1">
      <c r="A239" s="591">
        <v>4</v>
      </c>
      <c r="B239" s="509" t="s">
        <v>85</v>
      </c>
      <c r="C239" s="354" t="s">
        <v>258</v>
      </c>
      <c r="D239" s="493"/>
      <c r="E239" s="493"/>
      <c r="F239" s="493"/>
      <c r="G239" s="493"/>
      <c r="H239" s="493"/>
      <c r="I239" s="493"/>
      <c r="J239" s="493"/>
      <c r="K239" s="493"/>
      <c r="L239" s="493"/>
      <c r="M239" s="493"/>
      <c r="N239" s="611"/>
      <c r="O239" s="611"/>
      <c r="P239" s="354"/>
      <c r="Q239" s="493"/>
      <c r="R239" s="493"/>
      <c r="S239" s="493"/>
      <c r="T239" s="493"/>
      <c r="U239" s="493"/>
      <c r="V239" s="493"/>
      <c r="W239" s="493"/>
      <c r="X239" s="493"/>
      <c r="Y239" s="493"/>
      <c r="Z239" s="493"/>
      <c r="AA239" s="553"/>
      <c r="AB239" s="553"/>
      <c r="AC239" s="553"/>
      <c r="AD239" s="553"/>
      <c r="AE239" s="553"/>
      <c r="AF239" s="553"/>
      <c r="AG239" s="553"/>
      <c r="AH239" s="553"/>
      <c r="AI239" s="553"/>
      <c r="AJ239" s="553"/>
      <c r="AK239" s="553"/>
      <c r="AL239" s="553"/>
      <c r="AM239" s="553"/>
      <c r="AN239" s="553"/>
      <c r="AO239" s="494">
        <f>SUM(AA239:AN239)</f>
        <v>0</v>
      </c>
    </row>
    <row r="240" spans="1:41" outlineLevel="1">
      <c r="B240" s="492" t="s">
        <v>312</v>
      </c>
      <c r="C240" s="354" t="s">
        <v>260</v>
      </c>
      <c r="D240" s="493"/>
      <c r="E240" s="493"/>
      <c r="F240" s="493"/>
      <c r="G240" s="493"/>
      <c r="H240" s="493"/>
      <c r="I240" s="493"/>
      <c r="J240" s="493"/>
      <c r="K240" s="493"/>
      <c r="L240" s="493"/>
      <c r="M240" s="493"/>
      <c r="N240" s="611"/>
      <c r="O240" s="611"/>
      <c r="P240" s="582"/>
      <c r="Q240" s="493"/>
      <c r="R240" s="493"/>
      <c r="S240" s="493"/>
      <c r="T240" s="493"/>
      <c r="U240" s="493"/>
      <c r="V240" s="493"/>
      <c r="W240" s="493"/>
      <c r="X240" s="493"/>
      <c r="Y240" s="493"/>
      <c r="Z240" s="493"/>
      <c r="AA240" s="554">
        <f>AA239</f>
        <v>0</v>
      </c>
      <c r="AB240" s="554">
        <f t="shared" ref="AB240:AN240" si="70">AB239</f>
        <v>0</v>
      </c>
      <c r="AC240" s="554">
        <f t="shared" si="70"/>
        <v>0</v>
      </c>
      <c r="AD240" s="554">
        <f t="shared" si="70"/>
        <v>0</v>
      </c>
      <c r="AE240" s="554">
        <f t="shared" si="70"/>
        <v>0</v>
      </c>
      <c r="AF240" s="554">
        <f t="shared" si="70"/>
        <v>0</v>
      </c>
      <c r="AG240" s="554">
        <f t="shared" si="70"/>
        <v>0</v>
      </c>
      <c r="AH240" s="554">
        <f t="shared" si="70"/>
        <v>0</v>
      </c>
      <c r="AI240" s="554">
        <f t="shared" si="70"/>
        <v>0</v>
      </c>
      <c r="AJ240" s="554">
        <f t="shared" si="70"/>
        <v>0</v>
      </c>
      <c r="AK240" s="554">
        <f t="shared" si="70"/>
        <v>0</v>
      </c>
      <c r="AL240" s="554">
        <f t="shared" si="70"/>
        <v>0</v>
      </c>
      <c r="AM240" s="554">
        <f t="shared" si="70"/>
        <v>0</v>
      </c>
      <c r="AN240" s="554">
        <f t="shared" si="70"/>
        <v>0</v>
      </c>
      <c r="AO240" s="495"/>
    </row>
    <row r="241" spans="1:41" outlineLevel="1">
      <c r="B241" s="492"/>
      <c r="C241" s="503"/>
      <c r="D241" s="502"/>
      <c r="E241" s="502"/>
      <c r="F241" s="502"/>
      <c r="G241" s="502"/>
      <c r="H241" s="502"/>
      <c r="I241" s="502"/>
      <c r="J241" s="502"/>
      <c r="K241" s="502"/>
      <c r="L241" s="502"/>
      <c r="M241" s="502"/>
      <c r="N241" s="502"/>
      <c r="O241" s="502"/>
      <c r="P241" s="354"/>
      <c r="Q241" s="502"/>
      <c r="R241" s="502"/>
      <c r="S241" s="502"/>
      <c r="T241" s="502"/>
      <c r="U241" s="502"/>
      <c r="V241" s="502"/>
      <c r="W241" s="502"/>
      <c r="X241" s="502"/>
      <c r="Y241" s="502"/>
      <c r="Z241" s="502"/>
      <c r="AA241" s="555"/>
      <c r="AB241" s="555"/>
      <c r="AC241" s="555"/>
      <c r="AD241" s="555"/>
      <c r="AE241" s="555"/>
      <c r="AF241" s="555"/>
      <c r="AG241" s="555"/>
      <c r="AH241" s="555"/>
      <c r="AI241" s="555"/>
      <c r="AJ241" s="555"/>
      <c r="AK241" s="555"/>
      <c r="AL241" s="555"/>
      <c r="AM241" s="555"/>
      <c r="AN241" s="555"/>
      <c r="AO241" s="504"/>
    </row>
    <row r="242" spans="1:41" ht="30" outlineLevel="1">
      <c r="A242" s="591">
        <v>5</v>
      </c>
      <c r="B242" s="509" t="s">
        <v>86</v>
      </c>
      <c r="C242" s="354" t="s">
        <v>258</v>
      </c>
      <c r="D242" s="493"/>
      <c r="E242" s="493"/>
      <c r="F242" s="493"/>
      <c r="G242" s="493"/>
      <c r="H242" s="493"/>
      <c r="I242" s="493"/>
      <c r="J242" s="493"/>
      <c r="K242" s="493"/>
      <c r="L242" s="493"/>
      <c r="M242" s="493"/>
      <c r="N242" s="611"/>
      <c r="O242" s="611"/>
      <c r="P242" s="354"/>
      <c r="Q242" s="493"/>
      <c r="R242" s="493"/>
      <c r="S242" s="493"/>
      <c r="T242" s="493"/>
      <c r="U242" s="493"/>
      <c r="V242" s="493"/>
      <c r="W242" s="493"/>
      <c r="X242" s="493"/>
      <c r="Y242" s="493"/>
      <c r="Z242" s="493"/>
      <c r="AA242" s="553"/>
      <c r="AB242" s="553"/>
      <c r="AC242" s="553"/>
      <c r="AD242" s="553"/>
      <c r="AE242" s="553"/>
      <c r="AF242" s="553"/>
      <c r="AG242" s="553"/>
      <c r="AH242" s="553"/>
      <c r="AI242" s="553"/>
      <c r="AJ242" s="553"/>
      <c r="AK242" s="553"/>
      <c r="AL242" s="553"/>
      <c r="AM242" s="553"/>
      <c r="AN242" s="553"/>
      <c r="AO242" s="494">
        <f>SUM(AA242:AN242)</f>
        <v>0</v>
      </c>
    </row>
    <row r="243" spans="1:41" outlineLevel="1">
      <c r="B243" s="492" t="s">
        <v>312</v>
      </c>
      <c r="C243" s="354" t="s">
        <v>260</v>
      </c>
      <c r="D243" s="493"/>
      <c r="E243" s="493"/>
      <c r="F243" s="493"/>
      <c r="G243" s="493"/>
      <c r="H243" s="493"/>
      <c r="I243" s="493"/>
      <c r="J243" s="493"/>
      <c r="K243" s="493"/>
      <c r="L243" s="493"/>
      <c r="M243" s="493"/>
      <c r="N243" s="611"/>
      <c r="O243" s="611"/>
      <c r="P243" s="582"/>
      <c r="Q243" s="493"/>
      <c r="R243" s="493"/>
      <c r="S243" s="493"/>
      <c r="T243" s="493"/>
      <c r="U243" s="493"/>
      <c r="V243" s="493"/>
      <c r="W243" s="493"/>
      <c r="X243" s="493"/>
      <c r="Y243" s="493"/>
      <c r="Z243" s="493"/>
      <c r="AA243" s="554">
        <f>AA242</f>
        <v>0</v>
      </c>
      <c r="AB243" s="554">
        <f t="shared" ref="AB243:AN243" si="71">AB242</f>
        <v>0</v>
      </c>
      <c r="AC243" s="554">
        <f t="shared" si="71"/>
        <v>0</v>
      </c>
      <c r="AD243" s="554">
        <f t="shared" si="71"/>
        <v>0</v>
      </c>
      <c r="AE243" s="554">
        <f t="shared" si="71"/>
        <v>0</v>
      </c>
      <c r="AF243" s="554">
        <f t="shared" si="71"/>
        <v>0</v>
      </c>
      <c r="AG243" s="554">
        <f t="shared" si="71"/>
        <v>0</v>
      </c>
      <c r="AH243" s="554">
        <f t="shared" si="71"/>
        <v>0</v>
      </c>
      <c r="AI243" s="554">
        <f t="shared" si="71"/>
        <v>0</v>
      </c>
      <c r="AJ243" s="554">
        <f t="shared" si="71"/>
        <v>0</v>
      </c>
      <c r="AK243" s="554">
        <f t="shared" si="71"/>
        <v>0</v>
      </c>
      <c r="AL243" s="554">
        <f t="shared" si="71"/>
        <v>0</v>
      </c>
      <c r="AM243" s="554">
        <f t="shared" si="71"/>
        <v>0</v>
      </c>
      <c r="AN243" s="554">
        <f t="shared" si="71"/>
        <v>0</v>
      </c>
      <c r="AO243" s="495"/>
    </row>
    <row r="244" spans="1:41" outlineLevel="1">
      <c r="B244" s="492"/>
      <c r="C244" s="354"/>
      <c r="D244" s="354"/>
      <c r="E244" s="354"/>
      <c r="F244" s="354"/>
      <c r="G244" s="354"/>
      <c r="H244" s="354"/>
      <c r="I244" s="354"/>
      <c r="J244" s="354"/>
      <c r="K244" s="354"/>
      <c r="L244" s="354"/>
      <c r="M244" s="354"/>
      <c r="N244" s="354"/>
      <c r="O244" s="354"/>
      <c r="P244" s="354"/>
      <c r="Q244" s="354"/>
      <c r="R244" s="354"/>
      <c r="S244" s="354"/>
      <c r="T244" s="354"/>
      <c r="U244" s="354"/>
      <c r="V244" s="354"/>
      <c r="W244" s="354"/>
      <c r="X244" s="354"/>
      <c r="Y244" s="354"/>
      <c r="Z244" s="354"/>
      <c r="AA244" s="563"/>
      <c r="AB244" s="564"/>
      <c r="AC244" s="564"/>
      <c r="AD244" s="564"/>
      <c r="AE244" s="564"/>
      <c r="AF244" s="564"/>
      <c r="AG244" s="564"/>
      <c r="AH244" s="564"/>
      <c r="AI244" s="564"/>
      <c r="AJ244" s="564"/>
      <c r="AK244" s="564"/>
      <c r="AL244" s="564"/>
      <c r="AM244" s="564"/>
      <c r="AN244" s="564"/>
      <c r="AO244" s="495"/>
    </row>
    <row r="245" spans="1:41" ht="15.75" outlineLevel="1">
      <c r="B245" s="512" t="s">
        <v>261</v>
      </c>
      <c r="C245" s="489"/>
      <c r="D245" s="489"/>
      <c r="E245" s="489"/>
      <c r="F245" s="489"/>
      <c r="G245" s="489"/>
      <c r="H245" s="489"/>
      <c r="I245" s="489"/>
      <c r="J245" s="489"/>
      <c r="K245" s="489"/>
      <c r="L245" s="489"/>
      <c r="M245" s="489"/>
      <c r="N245" s="489"/>
      <c r="O245" s="489"/>
      <c r="P245" s="490"/>
      <c r="Q245" s="489"/>
      <c r="R245" s="489"/>
      <c r="S245" s="489"/>
      <c r="T245" s="489"/>
      <c r="U245" s="489"/>
      <c r="V245" s="489"/>
      <c r="W245" s="489"/>
      <c r="X245" s="489"/>
      <c r="Y245" s="489"/>
      <c r="Z245" s="489"/>
      <c r="AA245" s="557"/>
      <c r="AB245" s="557"/>
      <c r="AC245" s="557"/>
      <c r="AD245" s="557"/>
      <c r="AE245" s="557"/>
      <c r="AF245" s="557"/>
      <c r="AG245" s="557"/>
      <c r="AH245" s="557"/>
      <c r="AI245" s="557"/>
      <c r="AJ245" s="557"/>
      <c r="AK245" s="557"/>
      <c r="AL245" s="557"/>
      <c r="AM245" s="557"/>
      <c r="AN245" s="557"/>
      <c r="AO245" s="491"/>
    </row>
    <row r="246" spans="1:41" outlineLevel="1">
      <c r="A246" s="591">
        <v>6</v>
      </c>
      <c r="B246" s="509" t="s">
        <v>87</v>
      </c>
      <c r="C246" s="354" t="s">
        <v>258</v>
      </c>
      <c r="D246" s="493"/>
      <c r="E246" s="493"/>
      <c r="F246" s="493"/>
      <c r="G246" s="493"/>
      <c r="H246" s="493"/>
      <c r="I246" s="493"/>
      <c r="J246" s="493"/>
      <c r="K246" s="493"/>
      <c r="L246" s="493"/>
      <c r="M246" s="493"/>
      <c r="N246" s="493"/>
      <c r="O246" s="493"/>
      <c r="P246" s="493">
        <v>12</v>
      </c>
      <c r="Q246" s="493"/>
      <c r="R246" s="493"/>
      <c r="S246" s="493"/>
      <c r="T246" s="493"/>
      <c r="U246" s="493"/>
      <c r="V246" s="493"/>
      <c r="W246" s="493"/>
      <c r="X246" s="493"/>
      <c r="Y246" s="493"/>
      <c r="Z246" s="493"/>
      <c r="AA246" s="558"/>
      <c r="AB246" s="553"/>
      <c r="AC246" s="553"/>
      <c r="AD246" s="553"/>
      <c r="AE246" s="553"/>
      <c r="AF246" s="553"/>
      <c r="AG246" s="553"/>
      <c r="AH246" s="558"/>
      <c r="AI246" s="558"/>
      <c r="AJ246" s="558"/>
      <c r="AK246" s="558"/>
      <c r="AL246" s="558"/>
      <c r="AM246" s="558"/>
      <c r="AN246" s="558"/>
      <c r="AO246" s="494">
        <f>SUM(AA246:AN246)</f>
        <v>0</v>
      </c>
    </row>
    <row r="247" spans="1:41" outlineLevel="1">
      <c r="B247" s="492" t="s">
        <v>312</v>
      </c>
      <c r="C247" s="354" t="s">
        <v>260</v>
      </c>
      <c r="D247" s="493"/>
      <c r="E247" s="493"/>
      <c r="F247" s="493"/>
      <c r="G247" s="493"/>
      <c r="H247" s="493"/>
      <c r="I247" s="493"/>
      <c r="J247" s="493"/>
      <c r="K247" s="493"/>
      <c r="L247" s="493"/>
      <c r="M247" s="493"/>
      <c r="N247" s="493"/>
      <c r="O247" s="493"/>
      <c r="P247" s="493">
        <f>P246</f>
        <v>12</v>
      </c>
      <c r="Q247" s="493"/>
      <c r="R247" s="493"/>
      <c r="S247" s="493"/>
      <c r="T247" s="493"/>
      <c r="U247" s="493"/>
      <c r="V247" s="493"/>
      <c r="W247" s="493"/>
      <c r="X247" s="493"/>
      <c r="Y247" s="493"/>
      <c r="Z247" s="493"/>
      <c r="AA247" s="554">
        <f>AA246</f>
        <v>0</v>
      </c>
      <c r="AB247" s="554">
        <f t="shared" ref="AB247:AN247" si="72">AB246</f>
        <v>0</v>
      </c>
      <c r="AC247" s="554">
        <f t="shared" si="72"/>
        <v>0</v>
      </c>
      <c r="AD247" s="554">
        <f t="shared" si="72"/>
        <v>0</v>
      </c>
      <c r="AE247" s="554">
        <f t="shared" si="72"/>
        <v>0</v>
      </c>
      <c r="AF247" s="554">
        <f t="shared" si="72"/>
        <v>0</v>
      </c>
      <c r="AG247" s="554">
        <f t="shared" si="72"/>
        <v>0</v>
      </c>
      <c r="AH247" s="554">
        <f t="shared" si="72"/>
        <v>0</v>
      </c>
      <c r="AI247" s="554">
        <f t="shared" si="72"/>
        <v>0</v>
      </c>
      <c r="AJ247" s="554">
        <f t="shared" si="72"/>
        <v>0</v>
      </c>
      <c r="AK247" s="554">
        <f t="shared" si="72"/>
        <v>0</v>
      </c>
      <c r="AL247" s="554">
        <f t="shared" si="72"/>
        <v>0</v>
      </c>
      <c r="AM247" s="554">
        <f t="shared" si="72"/>
        <v>0</v>
      </c>
      <c r="AN247" s="554">
        <f t="shared" si="72"/>
        <v>0</v>
      </c>
      <c r="AO247" s="506"/>
    </row>
    <row r="248" spans="1:41" outlineLevel="1">
      <c r="B248" s="505"/>
      <c r="C248" s="507"/>
      <c r="D248" s="354"/>
      <c r="E248" s="354"/>
      <c r="F248" s="354"/>
      <c r="G248" s="354"/>
      <c r="H248" s="354"/>
      <c r="I248" s="354"/>
      <c r="J248" s="354"/>
      <c r="K248" s="354"/>
      <c r="L248" s="354"/>
      <c r="M248" s="354"/>
      <c r="N248" s="354"/>
      <c r="O248" s="354"/>
      <c r="P248" s="354"/>
      <c r="Q248" s="354"/>
      <c r="R248" s="354"/>
      <c r="S248" s="354"/>
      <c r="T248" s="354"/>
      <c r="U248" s="354"/>
      <c r="V248" s="354"/>
      <c r="W248" s="354"/>
      <c r="X248" s="354"/>
      <c r="Y248" s="354"/>
      <c r="Z248" s="354"/>
      <c r="AA248" s="559"/>
      <c r="AB248" s="559"/>
      <c r="AC248" s="559"/>
      <c r="AD248" s="559"/>
      <c r="AE248" s="559"/>
      <c r="AF248" s="559"/>
      <c r="AG248" s="559"/>
      <c r="AH248" s="559"/>
      <c r="AI248" s="559"/>
      <c r="AJ248" s="559"/>
      <c r="AK248" s="559"/>
      <c r="AL248" s="559"/>
      <c r="AM248" s="559"/>
      <c r="AN248" s="559"/>
      <c r="AO248" s="508"/>
    </row>
    <row r="249" spans="1:41" ht="30" outlineLevel="1">
      <c r="A249" s="591">
        <v>7</v>
      </c>
      <c r="B249" s="509" t="s">
        <v>88</v>
      </c>
      <c r="C249" s="354" t="s">
        <v>258</v>
      </c>
      <c r="D249" s="493"/>
      <c r="E249" s="493"/>
      <c r="F249" s="493"/>
      <c r="G249" s="493"/>
      <c r="H249" s="493"/>
      <c r="I249" s="493"/>
      <c r="J249" s="493"/>
      <c r="K249" s="493"/>
      <c r="L249" s="493"/>
      <c r="M249" s="493"/>
      <c r="N249" s="493"/>
      <c r="O249" s="493"/>
      <c r="P249" s="493">
        <v>12</v>
      </c>
      <c r="Q249" s="493"/>
      <c r="R249" s="493"/>
      <c r="S249" s="493"/>
      <c r="T249" s="493"/>
      <c r="U249" s="493"/>
      <c r="V249" s="493"/>
      <c r="W249" s="493"/>
      <c r="X249" s="493"/>
      <c r="Y249" s="493"/>
      <c r="Z249" s="493"/>
      <c r="AA249" s="558"/>
      <c r="AB249" s="553"/>
      <c r="AC249" s="553"/>
      <c r="AD249" s="553"/>
      <c r="AE249" s="553"/>
      <c r="AF249" s="553"/>
      <c r="AG249" s="553"/>
      <c r="AH249" s="558"/>
      <c r="AI249" s="558"/>
      <c r="AJ249" s="558"/>
      <c r="AK249" s="558"/>
      <c r="AL249" s="558"/>
      <c r="AM249" s="558"/>
      <c r="AN249" s="558"/>
      <c r="AO249" s="494">
        <f>SUM(AA249:AN249)</f>
        <v>0</v>
      </c>
    </row>
    <row r="250" spans="1:41" outlineLevel="1">
      <c r="B250" s="492" t="s">
        <v>312</v>
      </c>
      <c r="C250" s="354" t="s">
        <v>260</v>
      </c>
      <c r="D250" s="493"/>
      <c r="E250" s="493"/>
      <c r="F250" s="493"/>
      <c r="G250" s="493"/>
      <c r="H250" s="493"/>
      <c r="I250" s="493"/>
      <c r="J250" s="493"/>
      <c r="K250" s="493"/>
      <c r="L250" s="493"/>
      <c r="M250" s="493"/>
      <c r="N250" s="493"/>
      <c r="O250" s="493"/>
      <c r="P250" s="493">
        <f>P249</f>
        <v>12</v>
      </c>
      <c r="Q250" s="493"/>
      <c r="R250" s="493"/>
      <c r="S250" s="493"/>
      <c r="T250" s="493"/>
      <c r="U250" s="493"/>
      <c r="V250" s="493"/>
      <c r="W250" s="493"/>
      <c r="X250" s="493"/>
      <c r="Y250" s="493"/>
      <c r="Z250" s="493"/>
      <c r="AA250" s="554">
        <f>AA249</f>
        <v>0</v>
      </c>
      <c r="AB250" s="554">
        <f t="shared" ref="AB250:AN250" si="73">AB249</f>
        <v>0</v>
      </c>
      <c r="AC250" s="554">
        <f t="shared" si="73"/>
        <v>0</v>
      </c>
      <c r="AD250" s="554">
        <f t="shared" si="73"/>
        <v>0</v>
      </c>
      <c r="AE250" s="554">
        <f t="shared" si="73"/>
        <v>0</v>
      </c>
      <c r="AF250" s="554">
        <f t="shared" si="73"/>
        <v>0</v>
      </c>
      <c r="AG250" s="554">
        <f t="shared" si="73"/>
        <v>0</v>
      </c>
      <c r="AH250" s="554">
        <f t="shared" si="73"/>
        <v>0</v>
      </c>
      <c r="AI250" s="554">
        <f t="shared" si="73"/>
        <v>0</v>
      </c>
      <c r="AJ250" s="554">
        <f t="shared" si="73"/>
        <v>0</v>
      </c>
      <c r="AK250" s="554">
        <f t="shared" si="73"/>
        <v>0</v>
      </c>
      <c r="AL250" s="554">
        <f t="shared" si="73"/>
        <v>0</v>
      </c>
      <c r="AM250" s="554">
        <f t="shared" si="73"/>
        <v>0</v>
      </c>
      <c r="AN250" s="554">
        <f t="shared" si="73"/>
        <v>0</v>
      </c>
      <c r="AO250" s="506"/>
    </row>
    <row r="251" spans="1:41" outlineLevel="1">
      <c r="B251" s="509"/>
      <c r="C251" s="507"/>
      <c r="D251" s="354"/>
      <c r="E251" s="354"/>
      <c r="F251" s="354"/>
      <c r="G251" s="354"/>
      <c r="H251" s="354"/>
      <c r="I251" s="354"/>
      <c r="J251" s="354"/>
      <c r="K251" s="354"/>
      <c r="L251" s="354"/>
      <c r="M251" s="354"/>
      <c r="N251" s="354"/>
      <c r="O251" s="354"/>
      <c r="P251" s="354"/>
      <c r="Q251" s="354"/>
      <c r="R251" s="354"/>
      <c r="S251" s="354"/>
      <c r="T251" s="354"/>
      <c r="U251" s="354"/>
      <c r="V251" s="354"/>
      <c r="W251" s="354"/>
      <c r="X251" s="354"/>
      <c r="Y251" s="354"/>
      <c r="Z251" s="354"/>
      <c r="AA251" s="559"/>
      <c r="AB251" s="560"/>
      <c r="AC251" s="559"/>
      <c r="AD251" s="559"/>
      <c r="AE251" s="559"/>
      <c r="AF251" s="559"/>
      <c r="AG251" s="559"/>
      <c r="AH251" s="559"/>
      <c r="AI251" s="559"/>
      <c r="AJ251" s="559"/>
      <c r="AK251" s="559"/>
      <c r="AL251" s="559"/>
      <c r="AM251" s="559"/>
      <c r="AN251" s="559"/>
      <c r="AO251" s="508"/>
    </row>
    <row r="252" spans="1:41" ht="30" outlineLevel="1">
      <c r="A252" s="591">
        <v>8</v>
      </c>
      <c r="B252" s="509" t="s">
        <v>89</v>
      </c>
      <c r="C252" s="354" t="s">
        <v>258</v>
      </c>
      <c r="D252" s="493"/>
      <c r="E252" s="493"/>
      <c r="F252" s="493"/>
      <c r="G252" s="493"/>
      <c r="H252" s="493"/>
      <c r="I252" s="493"/>
      <c r="J252" s="493"/>
      <c r="K252" s="493"/>
      <c r="L252" s="493"/>
      <c r="M252" s="493"/>
      <c r="N252" s="493"/>
      <c r="O252" s="493"/>
      <c r="P252" s="493">
        <v>12</v>
      </c>
      <c r="Q252" s="493"/>
      <c r="R252" s="493"/>
      <c r="S252" s="493"/>
      <c r="T252" s="493"/>
      <c r="U252" s="493"/>
      <c r="V252" s="493"/>
      <c r="W252" s="493"/>
      <c r="X252" s="493"/>
      <c r="Y252" s="493"/>
      <c r="Z252" s="493"/>
      <c r="AA252" s="558"/>
      <c r="AB252" s="553"/>
      <c r="AC252" s="553"/>
      <c r="AD252" s="553"/>
      <c r="AE252" s="553"/>
      <c r="AF252" s="553"/>
      <c r="AG252" s="553"/>
      <c r="AH252" s="558"/>
      <c r="AI252" s="558"/>
      <c r="AJ252" s="558"/>
      <c r="AK252" s="558"/>
      <c r="AL252" s="558"/>
      <c r="AM252" s="558"/>
      <c r="AN252" s="558"/>
      <c r="AO252" s="494">
        <f>SUM(AA252:AN252)</f>
        <v>0</v>
      </c>
    </row>
    <row r="253" spans="1:41" outlineLevel="1">
      <c r="B253" s="492" t="s">
        <v>312</v>
      </c>
      <c r="C253" s="354" t="s">
        <v>260</v>
      </c>
      <c r="D253" s="493"/>
      <c r="E253" s="493"/>
      <c r="F253" s="493"/>
      <c r="G253" s="493"/>
      <c r="H253" s="493"/>
      <c r="I253" s="493"/>
      <c r="J253" s="493"/>
      <c r="K253" s="493"/>
      <c r="L253" s="493"/>
      <c r="M253" s="493"/>
      <c r="N253" s="493"/>
      <c r="O253" s="493"/>
      <c r="P253" s="493">
        <f>P252</f>
        <v>12</v>
      </c>
      <c r="Q253" s="493"/>
      <c r="R253" s="493"/>
      <c r="S253" s="493"/>
      <c r="T253" s="493"/>
      <c r="U253" s="493"/>
      <c r="V253" s="493"/>
      <c r="W253" s="493"/>
      <c r="X253" s="493"/>
      <c r="Y253" s="493"/>
      <c r="Z253" s="493"/>
      <c r="AA253" s="554">
        <f>AA252</f>
        <v>0</v>
      </c>
      <c r="AB253" s="554">
        <f t="shared" ref="AB253:AN253" si="74">AB252</f>
        <v>0</v>
      </c>
      <c r="AC253" s="554">
        <f t="shared" si="74"/>
        <v>0</v>
      </c>
      <c r="AD253" s="554">
        <f t="shared" si="74"/>
        <v>0</v>
      </c>
      <c r="AE253" s="554">
        <f t="shared" si="74"/>
        <v>0</v>
      </c>
      <c r="AF253" s="554">
        <f t="shared" si="74"/>
        <v>0</v>
      </c>
      <c r="AG253" s="554">
        <f t="shared" si="74"/>
        <v>0</v>
      </c>
      <c r="AH253" s="554">
        <f t="shared" si="74"/>
        <v>0</v>
      </c>
      <c r="AI253" s="554">
        <f t="shared" si="74"/>
        <v>0</v>
      </c>
      <c r="AJ253" s="554">
        <f t="shared" si="74"/>
        <v>0</v>
      </c>
      <c r="AK253" s="554">
        <f t="shared" si="74"/>
        <v>0</v>
      </c>
      <c r="AL253" s="554">
        <f t="shared" si="74"/>
        <v>0</v>
      </c>
      <c r="AM253" s="554">
        <f t="shared" si="74"/>
        <v>0</v>
      </c>
      <c r="AN253" s="554">
        <f t="shared" si="74"/>
        <v>0</v>
      </c>
      <c r="AO253" s="506"/>
    </row>
    <row r="254" spans="1:41" outlineLevel="1">
      <c r="B254" s="509"/>
      <c r="C254" s="507"/>
      <c r="D254" s="511"/>
      <c r="E254" s="511"/>
      <c r="F254" s="511"/>
      <c r="G254" s="511"/>
      <c r="H254" s="511"/>
      <c r="I254" s="511"/>
      <c r="J254" s="511"/>
      <c r="K254" s="511"/>
      <c r="L254" s="511"/>
      <c r="M254" s="511"/>
      <c r="N254" s="511"/>
      <c r="O254" s="511"/>
      <c r="P254" s="354"/>
      <c r="Q254" s="511"/>
      <c r="R254" s="511"/>
      <c r="S254" s="511"/>
      <c r="T254" s="511"/>
      <c r="U254" s="511"/>
      <c r="V254" s="511"/>
      <c r="W254" s="511"/>
      <c r="X254" s="511"/>
      <c r="Y254" s="511"/>
      <c r="Z254" s="511"/>
      <c r="AA254" s="559"/>
      <c r="AB254" s="560"/>
      <c r="AC254" s="559"/>
      <c r="AD254" s="559"/>
      <c r="AE254" s="559"/>
      <c r="AF254" s="559"/>
      <c r="AG254" s="559"/>
      <c r="AH254" s="559"/>
      <c r="AI254" s="559"/>
      <c r="AJ254" s="559"/>
      <c r="AK254" s="559"/>
      <c r="AL254" s="559"/>
      <c r="AM254" s="559"/>
      <c r="AN254" s="559"/>
      <c r="AO254" s="508"/>
    </row>
    <row r="255" spans="1:41" ht="30" outlineLevel="1">
      <c r="A255" s="591">
        <v>9</v>
      </c>
      <c r="B255" s="509" t="s">
        <v>90</v>
      </c>
      <c r="C255" s="354" t="s">
        <v>258</v>
      </c>
      <c r="D255" s="493"/>
      <c r="E255" s="493"/>
      <c r="F255" s="493"/>
      <c r="G255" s="493"/>
      <c r="H255" s="493"/>
      <c r="I255" s="493"/>
      <c r="J255" s="493"/>
      <c r="K255" s="493"/>
      <c r="L255" s="493"/>
      <c r="M255" s="493"/>
      <c r="N255" s="493"/>
      <c r="O255" s="493"/>
      <c r="P255" s="493">
        <v>12</v>
      </c>
      <c r="Q255" s="493"/>
      <c r="R255" s="493"/>
      <c r="S255" s="493"/>
      <c r="T255" s="493"/>
      <c r="U255" s="493"/>
      <c r="V255" s="493"/>
      <c r="W255" s="493"/>
      <c r="X255" s="493"/>
      <c r="Y255" s="493"/>
      <c r="Z255" s="493"/>
      <c r="AA255" s="558"/>
      <c r="AB255" s="553"/>
      <c r="AC255" s="553"/>
      <c r="AD255" s="553"/>
      <c r="AE255" s="553"/>
      <c r="AF255" s="553"/>
      <c r="AG255" s="553"/>
      <c r="AH255" s="558"/>
      <c r="AI255" s="558"/>
      <c r="AJ255" s="558"/>
      <c r="AK255" s="558"/>
      <c r="AL255" s="558"/>
      <c r="AM255" s="558"/>
      <c r="AN255" s="558"/>
      <c r="AO255" s="494">
        <f>SUM(AA255:AN255)</f>
        <v>0</v>
      </c>
    </row>
    <row r="256" spans="1:41" outlineLevel="1">
      <c r="B256" s="492" t="s">
        <v>312</v>
      </c>
      <c r="C256" s="354" t="s">
        <v>260</v>
      </c>
      <c r="D256" s="493"/>
      <c r="E256" s="493"/>
      <c r="F256" s="493"/>
      <c r="G256" s="493"/>
      <c r="H256" s="493"/>
      <c r="I256" s="493"/>
      <c r="J256" s="493"/>
      <c r="K256" s="493"/>
      <c r="L256" s="493"/>
      <c r="M256" s="493"/>
      <c r="N256" s="493"/>
      <c r="O256" s="493"/>
      <c r="P256" s="493">
        <f>P255</f>
        <v>12</v>
      </c>
      <c r="Q256" s="493"/>
      <c r="R256" s="493"/>
      <c r="S256" s="493"/>
      <c r="T256" s="493"/>
      <c r="U256" s="493"/>
      <c r="V256" s="493"/>
      <c r="W256" s="493"/>
      <c r="X256" s="493"/>
      <c r="Y256" s="493"/>
      <c r="Z256" s="493"/>
      <c r="AA256" s="554">
        <f>AA255</f>
        <v>0</v>
      </c>
      <c r="AB256" s="554">
        <f t="shared" ref="AB256:AN256" si="75">AB255</f>
        <v>0</v>
      </c>
      <c r="AC256" s="554">
        <f t="shared" si="75"/>
        <v>0</v>
      </c>
      <c r="AD256" s="554">
        <f t="shared" si="75"/>
        <v>0</v>
      </c>
      <c r="AE256" s="554">
        <f t="shared" si="75"/>
        <v>0</v>
      </c>
      <c r="AF256" s="554">
        <f t="shared" si="75"/>
        <v>0</v>
      </c>
      <c r="AG256" s="554">
        <f t="shared" si="75"/>
        <v>0</v>
      </c>
      <c r="AH256" s="554">
        <f t="shared" si="75"/>
        <v>0</v>
      </c>
      <c r="AI256" s="554">
        <f t="shared" si="75"/>
        <v>0</v>
      </c>
      <c r="AJ256" s="554">
        <f t="shared" si="75"/>
        <v>0</v>
      </c>
      <c r="AK256" s="554">
        <f t="shared" si="75"/>
        <v>0</v>
      </c>
      <c r="AL256" s="554">
        <f t="shared" si="75"/>
        <v>0</v>
      </c>
      <c r="AM256" s="554">
        <f t="shared" si="75"/>
        <v>0</v>
      </c>
      <c r="AN256" s="554">
        <f t="shared" si="75"/>
        <v>0</v>
      </c>
      <c r="AO256" s="506"/>
    </row>
    <row r="257" spans="1:41" outlineLevel="1">
      <c r="B257" s="509"/>
      <c r="C257" s="507"/>
      <c r="D257" s="511"/>
      <c r="E257" s="511"/>
      <c r="F257" s="511"/>
      <c r="G257" s="511"/>
      <c r="H257" s="511"/>
      <c r="I257" s="511"/>
      <c r="J257" s="511"/>
      <c r="K257" s="511"/>
      <c r="L257" s="511"/>
      <c r="M257" s="511"/>
      <c r="N257" s="511"/>
      <c r="O257" s="511"/>
      <c r="P257" s="354"/>
      <c r="Q257" s="511"/>
      <c r="R257" s="511"/>
      <c r="S257" s="511"/>
      <c r="T257" s="511"/>
      <c r="U257" s="511"/>
      <c r="V257" s="511"/>
      <c r="W257" s="511"/>
      <c r="X257" s="511"/>
      <c r="Y257" s="511"/>
      <c r="Z257" s="511"/>
      <c r="AA257" s="559"/>
      <c r="AB257" s="559"/>
      <c r="AC257" s="559"/>
      <c r="AD257" s="559"/>
      <c r="AE257" s="559"/>
      <c r="AF257" s="559"/>
      <c r="AG257" s="559"/>
      <c r="AH257" s="559"/>
      <c r="AI257" s="559"/>
      <c r="AJ257" s="559"/>
      <c r="AK257" s="559"/>
      <c r="AL257" s="559"/>
      <c r="AM257" s="559"/>
      <c r="AN257" s="559"/>
      <c r="AO257" s="508"/>
    </row>
    <row r="258" spans="1:41" ht="30" outlineLevel="1">
      <c r="A258" s="591">
        <v>10</v>
      </c>
      <c r="B258" s="509" t="s">
        <v>91</v>
      </c>
      <c r="C258" s="354" t="s">
        <v>258</v>
      </c>
      <c r="D258" s="493"/>
      <c r="E258" s="493"/>
      <c r="F258" s="493"/>
      <c r="G258" s="493"/>
      <c r="H258" s="493"/>
      <c r="I258" s="493"/>
      <c r="J258" s="493"/>
      <c r="K258" s="493"/>
      <c r="L258" s="493"/>
      <c r="M258" s="493"/>
      <c r="N258" s="493"/>
      <c r="O258" s="493"/>
      <c r="P258" s="493">
        <v>3</v>
      </c>
      <c r="Q258" s="493"/>
      <c r="R258" s="493"/>
      <c r="S258" s="493"/>
      <c r="T258" s="493"/>
      <c r="U258" s="493"/>
      <c r="V258" s="493"/>
      <c r="W258" s="493"/>
      <c r="X258" s="493"/>
      <c r="Y258" s="493"/>
      <c r="Z258" s="493"/>
      <c r="AA258" s="558"/>
      <c r="AB258" s="553"/>
      <c r="AC258" s="553"/>
      <c r="AD258" s="553"/>
      <c r="AE258" s="553"/>
      <c r="AF258" s="553"/>
      <c r="AG258" s="553"/>
      <c r="AH258" s="558"/>
      <c r="AI258" s="558"/>
      <c r="AJ258" s="558"/>
      <c r="AK258" s="558"/>
      <c r="AL258" s="558"/>
      <c r="AM258" s="558"/>
      <c r="AN258" s="558"/>
      <c r="AO258" s="494">
        <f>SUM(AA258:AN258)</f>
        <v>0</v>
      </c>
    </row>
    <row r="259" spans="1:41" outlineLevel="1">
      <c r="B259" s="492" t="s">
        <v>312</v>
      </c>
      <c r="C259" s="354" t="s">
        <v>260</v>
      </c>
      <c r="D259" s="493"/>
      <c r="E259" s="493"/>
      <c r="F259" s="493"/>
      <c r="G259" s="493"/>
      <c r="H259" s="493"/>
      <c r="I259" s="493"/>
      <c r="J259" s="493"/>
      <c r="K259" s="493"/>
      <c r="L259" s="493"/>
      <c r="M259" s="493"/>
      <c r="N259" s="493"/>
      <c r="O259" s="493"/>
      <c r="P259" s="493">
        <f>P258</f>
        <v>3</v>
      </c>
      <c r="Q259" s="493"/>
      <c r="R259" s="493"/>
      <c r="S259" s="493"/>
      <c r="T259" s="493"/>
      <c r="U259" s="493"/>
      <c r="V259" s="493"/>
      <c r="W259" s="493"/>
      <c r="X259" s="493"/>
      <c r="Y259" s="493"/>
      <c r="Z259" s="493"/>
      <c r="AA259" s="554">
        <f>AA258</f>
        <v>0</v>
      </c>
      <c r="AB259" s="554">
        <f t="shared" ref="AB259:AN259" si="76">AB258</f>
        <v>0</v>
      </c>
      <c r="AC259" s="554">
        <f t="shared" si="76"/>
        <v>0</v>
      </c>
      <c r="AD259" s="554">
        <f t="shared" si="76"/>
        <v>0</v>
      </c>
      <c r="AE259" s="554">
        <f t="shared" si="76"/>
        <v>0</v>
      </c>
      <c r="AF259" s="554">
        <f t="shared" si="76"/>
        <v>0</v>
      </c>
      <c r="AG259" s="554">
        <f t="shared" si="76"/>
        <v>0</v>
      </c>
      <c r="AH259" s="554">
        <f t="shared" si="76"/>
        <v>0</v>
      </c>
      <c r="AI259" s="554">
        <f t="shared" si="76"/>
        <v>0</v>
      </c>
      <c r="AJ259" s="554">
        <f t="shared" si="76"/>
        <v>0</v>
      </c>
      <c r="AK259" s="554">
        <f t="shared" si="76"/>
        <v>0</v>
      </c>
      <c r="AL259" s="554">
        <f t="shared" si="76"/>
        <v>0</v>
      </c>
      <c r="AM259" s="554">
        <f t="shared" si="76"/>
        <v>0</v>
      </c>
      <c r="AN259" s="554">
        <f t="shared" si="76"/>
        <v>0</v>
      </c>
      <c r="AO259" s="506"/>
    </row>
    <row r="260" spans="1:41" outlineLevel="1">
      <c r="B260" s="509"/>
      <c r="C260" s="507"/>
      <c r="D260" s="511"/>
      <c r="E260" s="511"/>
      <c r="F260" s="511"/>
      <c r="G260" s="511"/>
      <c r="H260" s="511"/>
      <c r="I260" s="511"/>
      <c r="J260" s="511"/>
      <c r="K260" s="511"/>
      <c r="L260" s="511"/>
      <c r="M260" s="511"/>
      <c r="N260" s="511"/>
      <c r="O260" s="511"/>
      <c r="P260" s="354"/>
      <c r="Q260" s="511"/>
      <c r="R260" s="511"/>
      <c r="S260" s="511"/>
      <c r="T260" s="511"/>
      <c r="U260" s="511"/>
      <c r="V260" s="511"/>
      <c r="W260" s="511"/>
      <c r="X260" s="511"/>
      <c r="Y260" s="511"/>
      <c r="Z260" s="511"/>
      <c r="AA260" s="559"/>
      <c r="AB260" s="560"/>
      <c r="AC260" s="559"/>
      <c r="AD260" s="559"/>
      <c r="AE260" s="559"/>
      <c r="AF260" s="559"/>
      <c r="AG260" s="559"/>
      <c r="AH260" s="559"/>
      <c r="AI260" s="559"/>
      <c r="AJ260" s="559"/>
      <c r="AK260" s="559"/>
      <c r="AL260" s="559"/>
      <c r="AM260" s="559"/>
      <c r="AN260" s="559"/>
      <c r="AO260" s="508"/>
    </row>
    <row r="261" spans="1:41" ht="15.75" outlineLevel="1">
      <c r="B261" s="488" t="s">
        <v>264</v>
      </c>
      <c r="C261" s="489"/>
      <c r="D261" s="489"/>
      <c r="E261" s="489"/>
      <c r="F261" s="489"/>
      <c r="G261" s="489"/>
      <c r="H261" s="489"/>
      <c r="I261" s="489"/>
      <c r="J261" s="489"/>
      <c r="K261" s="489"/>
      <c r="L261" s="489"/>
      <c r="M261" s="489"/>
      <c r="N261" s="489"/>
      <c r="O261" s="489"/>
      <c r="P261" s="490"/>
      <c r="Q261" s="489"/>
      <c r="R261" s="489"/>
      <c r="S261" s="489"/>
      <c r="T261" s="489"/>
      <c r="U261" s="489"/>
      <c r="V261" s="489"/>
      <c r="W261" s="489"/>
      <c r="X261" s="489"/>
      <c r="Y261" s="489"/>
      <c r="Z261" s="489"/>
      <c r="AA261" s="557"/>
      <c r="AB261" s="557"/>
      <c r="AC261" s="557"/>
      <c r="AD261" s="557"/>
      <c r="AE261" s="557"/>
      <c r="AF261" s="557"/>
      <c r="AG261" s="557"/>
      <c r="AH261" s="557"/>
      <c r="AI261" s="557"/>
      <c r="AJ261" s="557"/>
      <c r="AK261" s="557"/>
      <c r="AL261" s="557"/>
      <c r="AM261" s="557"/>
      <c r="AN261" s="557"/>
      <c r="AO261" s="491"/>
    </row>
    <row r="262" spans="1:41" ht="30" outlineLevel="1">
      <c r="A262" s="591">
        <v>11</v>
      </c>
      <c r="B262" s="509" t="s">
        <v>92</v>
      </c>
      <c r="C262" s="354" t="s">
        <v>258</v>
      </c>
      <c r="D262" s="493"/>
      <c r="E262" s="493"/>
      <c r="F262" s="493"/>
      <c r="G262" s="493"/>
      <c r="H262" s="493"/>
      <c r="I262" s="493"/>
      <c r="J262" s="493"/>
      <c r="K262" s="493"/>
      <c r="L262" s="493"/>
      <c r="M262" s="493"/>
      <c r="N262" s="493"/>
      <c r="O262" s="493"/>
      <c r="P262" s="493">
        <v>12</v>
      </c>
      <c r="Q262" s="493"/>
      <c r="R262" s="493"/>
      <c r="S262" s="493"/>
      <c r="T262" s="493"/>
      <c r="U262" s="493"/>
      <c r="V262" s="493"/>
      <c r="W262" s="493"/>
      <c r="X262" s="493"/>
      <c r="Y262" s="493"/>
      <c r="Z262" s="493"/>
      <c r="AA262" s="567"/>
      <c r="AB262" s="553"/>
      <c r="AC262" s="553"/>
      <c r="AD262" s="553"/>
      <c r="AE262" s="553"/>
      <c r="AF262" s="553"/>
      <c r="AG262" s="553"/>
      <c r="AH262" s="558"/>
      <c r="AI262" s="558"/>
      <c r="AJ262" s="558"/>
      <c r="AK262" s="558"/>
      <c r="AL262" s="558"/>
      <c r="AM262" s="558"/>
      <c r="AN262" s="558"/>
      <c r="AO262" s="494">
        <f>SUM(AA262:AN262)</f>
        <v>0</v>
      </c>
    </row>
    <row r="263" spans="1:41" outlineLevel="1">
      <c r="B263" s="492" t="s">
        <v>312</v>
      </c>
      <c r="C263" s="354" t="s">
        <v>260</v>
      </c>
      <c r="D263" s="493"/>
      <c r="E263" s="493"/>
      <c r="F263" s="493"/>
      <c r="G263" s="493"/>
      <c r="H263" s="493"/>
      <c r="I263" s="493"/>
      <c r="J263" s="493"/>
      <c r="K263" s="493"/>
      <c r="L263" s="493"/>
      <c r="M263" s="493"/>
      <c r="N263" s="493"/>
      <c r="O263" s="493"/>
      <c r="P263" s="493">
        <f>P262</f>
        <v>12</v>
      </c>
      <c r="Q263" s="493"/>
      <c r="R263" s="493"/>
      <c r="S263" s="493"/>
      <c r="T263" s="493"/>
      <c r="U263" s="493"/>
      <c r="V263" s="493"/>
      <c r="W263" s="493"/>
      <c r="X263" s="493"/>
      <c r="Y263" s="493"/>
      <c r="Z263" s="493"/>
      <c r="AA263" s="554">
        <f>AA262</f>
        <v>0</v>
      </c>
      <c r="AB263" s="554">
        <f t="shared" ref="AB263:AN263" si="77">AB262</f>
        <v>0</v>
      </c>
      <c r="AC263" s="554">
        <f t="shared" si="77"/>
        <v>0</v>
      </c>
      <c r="AD263" s="554">
        <f t="shared" si="77"/>
        <v>0</v>
      </c>
      <c r="AE263" s="554">
        <f t="shared" si="77"/>
        <v>0</v>
      </c>
      <c r="AF263" s="554">
        <f t="shared" si="77"/>
        <v>0</v>
      </c>
      <c r="AG263" s="554">
        <f t="shared" si="77"/>
        <v>0</v>
      </c>
      <c r="AH263" s="554">
        <f t="shared" si="77"/>
        <v>0</v>
      </c>
      <c r="AI263" s="554">
        <f t="shared" si="77"/>
        <v>0</v>
      </c>
      <c r="AJ263" s="554">
        <f t="shared" si="77"/>
        <v>0</v>
      </c>
      <c r="AK263" s="554">
        <f t="shared" si="77"/>
        <v>0</v>
      </c>
      <c r="AL263" s="554">
        <f t="shared" si="77"/>
        <v>0</v>
      </c>
      <c r="AM263" s="554">
        <f t="shared" si="77"/>
        <v>0</v>
      </c>
      <c r="AN263" s="554">
        <f t="shared" si="77"/>
        <v>0</v>
      </c>
      <c r="AO263" s="495"/>
    </row>
    <row r="264" spans="1:41" outlineLevel="1">
      <c r="B264" s="510"/>
      <c r="C264" s="503"/>
      <c r="D264" s="354"/>
      <c r="E264" s="354"/>
      <c r="F264" s="354"/>
      <c r="G264" s="354"/>
      <c r="H264" s="354"/>
      <c r="I264" s="354"/>
      <c r="J264" s="354"/>
      <c r="K264" s="354"/>
      <c r="L264" s="354"/>
      <c r="M264" s="354"/>
      <c r="N264" s="354"/>
      <c r="O264" s="354"/>
      <c r="P264" s="354"/>
      <c r="Q264" s="354"/>
      <c r="R264" s="354"/>
      <c r="S264" s="354"/>
      <c r="T264" s="354"/>
      <c r="U264" s="354"/>
      <c r="V264" s="354"/>
      <c r="W264" s="354"/>
      <c r="X264" s="354"/>
      <c r="Y264" s="354"/>
      <c r="Z264" s="354"/>
      <c r="AA264" s="555"/>
      <c r="AB264" s="562"/>
      <c r="AC264" s="562"/>
      <c r="AD264" s="562"/>
      <c r="AE264" s="562"/>
      <c r="AF264" s="562"/>
      <c r="AG264" s="562"/>
      <c r="AH264" s="562"/>
      <c r="AI264" s="562"/>
      <c r="AJ264" s="562"/>
      <c r="AK264" s="562"/>
      <c r="AL264" s="562"/>
      <c r="AM264" s="562"/>
      <c r="AN264" s="562"/>
      <c r="AO264" s="504"/>
    </row>
    <row r="265" spans="1:41" ht="30" outlineLevel="1">
      <c r="A265" s="591">
        <v>12</v>
      </c>
      <c r="B265" s="509" t="s">
        <v>94</v>
      </c>
      <c r="C265" s="354" t="s">
        <v>258</v>
      </c>
      <c r="D265" s="493"/>
      <c r="E265" s="493"/>
      <c r="F265" s="493"/>
      <c r="G265" s="493"/>
      <c r="H265" s="493"/>
      <c r="I265" s="493"/>
      <c r="J265" s="493"/>
      <c r="K265" s="493"/>
      <c r="L265" s="493"/>
      <c r="M265" s="493"/>
      <c r="N265" s="493"/>
      <c r="O265" s="493"/>
      <c r="P265" s="493">
        <v>12</v>
      </c>
      <c r="Q265" s="493"/>
      <c r="R265" s="493"/>
      <c r="S265" s="493"/>
      <c r="T265" s="493"/>
      <c r="U265" s="493"/>
      <c r="V265" s="493"/>
      <c r="W265" s="493"/>
      <c r="X265" s="493"/>
      <c r="Y265" s="493"/>
      <c r="Z265" s="493"/>
      <c r="AA265" s="553"/>
      <c r="AB265" s="553"/>
      <c r="AC265" s="553"/>
      <c r="AD265" s="553"/>
      <c r="AE265" s="553"/>
      <c r="AF265" s="553"/>
      <c r="AG265" s="553"/>
      <c r="AH265" s="558"/>
      <c r="AI265" s="558"/>
      <c r="AJ265" s="558"/>
      <c r="AK265" s="558"/>
      <c r="AL265" s="558"/>
      <c r="AM265" s="558"/>
      <c r="AN265" s="558"/>
      <c r="AO265" s="494">
        <f>SUM(AA265:AN265)</f>
        <v>0</v>
      </c>
    </row>
    <row r="266" spans="1:41" outlineLevel="1">
      <c r="B266" s="492" t="s">
        <v>312</v>
      </c>
      <c r="C266" s="354" t="s">
        <v>260</v>
      </c>
      <c r="D266" s="493"/>
      <c r="E266" s="493"/>
      <c r="F266" s="493"/>
      <c r="G266" s="493"/>
      <c r="H266" s="493"/>
      <c r="I266" s="493"/>
      <c r="J266" s="493"/>
      <c r="K266" s="493"/>
      <c r="L266" s="493"/>
      <c r="M266" s="493"/>
      <c r="N266" s="493"/>
      <c r="O266" s="493"/>
      <c r="P266" s="493">
        <f>P265</f>
        <v>12</v>
      </c>
      <c r="Q266" s="493"/>
      <c r="R266" s="493"/>
      <c r="S266" s="493"/>
      <c r="T266" s="493"/>
      <c r="U266" s="493"/>
      <c r="V266" s="493"/>
      <c r="W266" s="493"/>
      <c r="X266" s="493"/>
      <c r="Y266" s="493"/>
      <c r="Z266" s="493"/>
      <c r="AA266" s="554">
        <f>AA265</f>
        <v>0</v>
      </c>
      <c r="AB266" s="554">
        <f t="shared" ref="AB266:AN266" si="78">AB265</f>
        <v>0</v>
      </c>
      <c r="AC266" s="554">
        <f t="shared" si="78"/>
        <v>0</v>
      </c>
      <c r="AD266" s="554">
        <f t="shared" si="78"/>
        <v>0</v>
      </c>
      <c r="AE266" s="554">
        <f t="shared" si="78"/>
        <v>0</v>
      </c>
      <c r="AF266" s="554">
        <f t="shared" si="78"/>
        <v>0</v>
      </c>
      <c r="AG266" s="554">
        <f t="shared" si="78"/>
        <v>0</v>
      </c>
      <c r="AH266" s="554">
        <f t="shared" si="78"/>
        <v>0</v>
      </c>
      <c r="AI266" s="554">
        <f t="shared" si="78"/>
        <v>0</v>
      </c>
      <c r="AJ266" s="554">
        <f t="shared" si="78"/>
        <v>0</v>
      </c>
      <c r="AK266" s="554">
        <f t="shared" si="78"/>
        <v>0</v>
      </c>
      <c r="AL266" s="554">
        <f t="shared" si="78"/>
        <v>0</v>
      </c>
      <c r="AM266" s="554">
        <f t="shared" si="78"/>
        <v>0</v>
      </c>
      <c r="AN266" s="554">
        <f t="shared" si="78"/>
        <v>0</v>
      </c>
      <c r="AO266" s="495"/>
    </row>
    <row r="267" spans="1:41" outlineLevel="1">
      <c r="B267" s="510"/>
      <c r="C267" s="503"/>
      <c r="D267" s="354"/>
      <c r="E267" s="354"/>
      <c r="F267" s="354"/>
      <c r="G267" s="354"/>
      <c r="H267" s="354"/>
      <c r="I267" s="354"/>
      <c r="J267" s="354"/>
      <c r="K267" s="354"/>
      <c r="L267" s="354"/>
      <c r="M267" s="354"/>
      <c r="N267" s="354"/>
      <c r="O267" s="354"/>
      <c r="P267" s="354"/>
      <c r="Q267" s="354"/>
      <c r="R267" s="354"/>
      <c r="S267" s="354"/>
      <c r="T267" s="354"/>
      <c r="U267" s="354"/>
      <c r="V267" s="354"/>
      <c r="W267" s="354"/>
      <c r="X267" s="354"/>
      <c r="Y267" s="354"/>
      <c r="Z267" s="354"/>
      <c r="AA267" s="563"/>
      <c r="AB267" s="563"/>
      <c r="AC267" s="555"/>
      <c r="AD267" s="555"/>
      <c r="AE267" s="555"/>
      <c r="AF267" s="555"/>
      <c r="AG267" s="555"/>
      <c r="AH267" s="555"/>
      <c r="AI267" s="555"/>
      <c r="AJ267" s="555"/>
      <c r="AK267" s="555"/>
      <c r="AL267" s="555"/>
      <c r="AM267" s="555"/>
      <c r="AN267" s="555"/>
      <c r="AO267" s="504"/>
    </row>
    <row r="268" spans="1:41" ht="30" outlineLevel="1">
      <c r="A268" s="591">
        <v>13</v>
      </c>
      <c r="B268" s="509" t="s">
        <v>93</v>
      </c>
      <c r="C268" s="354" t="s">
        <v>258</v>
      </c>
      <c r="D268" s="493"/>
      <c r="E268" s="493"/>
      <c r="F268" s="493"/>
      <c r="G268" s="493"/>
      <c r="H268" s="493"/>
      <c r="I268" s="493"/>
      <c r="J268" s="493"/>
      <c r="K268" s="493"/>
      <c r="L268" s="493"/>
      <c r="M268" s="493"/>
      <c r="N268" s="493"/>
      <c r="O268" s="493"/>
      <c r="P268" s="493">
        <v>12</v>
      </c>
      <c r="Q268" s="493"/>
      <c r="R268" s="493"/>
      <c r="S268" s="493"/>
      <c r="T268" s="493"/>
      <c r="U268" s="493"/>
      <c r="V268" s="493"/>
      <c r="W268" s="493"/>
      <c r="X268" s="493"/>
      <c r="Y268" s="493"/>
      <c r="Z268" s="493"/>
      <c r="AA268" s="553"/>
      <c r="AB268" s="553"/>
      <c r="AC268" s="553"/>
      <c r="AD268" s="553"/>
      <c r="AE268" s="553"/>
      <c r="AF268" s="553"/>
      <c r="AG268" s="553"/>
      <c r="AH268" s="558"/>
      <c r="AI268" s="558"/>
      <c r="AJ268" s="558"/>
      <c r="AK268" s="558"/>
      <c r="AL268" s="558"/>
      <c r="AM268" s="558"/>
      <c r="AN268" s="558"/>
      <c r="AO268" s="494">
        <f>SUM(AA268:AN268)</f>
        <v>0</v>
      </c>
    </row>
    <row r="269" spans="1:41" outlineLevel="1">
      <c r="B269" s="492" t="s">
        <v>312</v>
      </c>
      <c r="C269" s="354" t="s">
        <v>260</v>
      </c>
      <c r="D269" s="493"/>
      <c r="E269" s="493"/>
      <c r="F269" s="493"/>
      <c r="G269" s="493"/>
      <c r="H269" s="493"/>
      <c r="I269" s="493"/>
      <c r="J269" s="493"/>
      <c r="K269" s="493"/>
      <c r="L269" s="493"/>
      <c r="M269" s="493"/>
      <c r="N269" s="493"/>
      <c r="O269" s="493"/>
      <c r="P269" s="493">
        <f>P268</f>
        <v>12</v>
      </c>
      <c r="Q269" s="493"/>
      <c r="R269" s="493"/>
      <c r="S269" s="493"/>
      <c r="T269" s="493"/>
      <c r="U269" s="493"/>
      <c r="V269" s="493"/>
      <c r="W269" s="493"/>
      <c r="X269" s="493"/>
      <c r="Y269" s="493"/>
      <c r="Z269" s="493"/>
      <c r="AA269" s="554">
        <f>AA268</f>
        <v>0</v>
      </c>
      <c r="AB269" s="554">
        <f t="shared" ref="AB269:AN269" si="79">AB268</f>
        <v>0</v>
      </c>
      <c r="AC269" s="554">
        <f t="shared" si="79"/>
        <v>0</v>
      </c>
      <c r="AD269" s="554">
        <f t="shared" si="79"/>
        <v>0</v>
      </c>
      <c r="AE269" s="554">
        <f t="shared" si="79"/>
        <v>0</v>
      </c>
      <c r="AF269" s="554">
        <f t="shared" si="79"/>
        <v>0</v>
      </c>
      <c r="AG269" s="554">
        <f t="shared" si="79"/>
        <v>0</v>
      </c>
      <c r="AH269" s="554">
        <f t="shared" si="79"/>
        <v>0</v>
      </c>
      <c r="AI269" s="554">
        <f t="shared" si="79"/>
        <v>0</v>
      </c>
      <c r="AJ269" s="554">
        <f t="shared" si="79"/>
        <v>0</v>
      </c>
      <c r="AK269" s="554">
        <f t="shared" si="79"/>
        <v>0</v>
      </c>
      <c r="AL269" s="554">
        <f t="shared" si="79"/>
        <v>0</v>
      </c>
      <c r="AM269" s="554">
        <f t="shared" si="79"/>
        <v>0</v>
      </c>
      <c r="AN269" s="554">
        <f t="shared" si="79"/>
        <v>0</v>
      </c>
      <c r="AO269" s="504"/>
    </row>
    <row r="270" spans="1:41" outlineLevel="1">
      <c r="B270" s="510"/>
      <c r="C270" s="503"/>
      <c r="D270" s="354"/>
      <c r="E270" s="354"/>
      <c r="F270" s="354"/>
      <c r="G270" s="354"/>
      <c r="H270" s="354"/>
      <c r="I270" s="354"/>
      <c r="J270" s="354"/>
      <c r="K270" s="354"/>
      <c r="L270" s="354"/>
      <c r="M270" s="354"/>
      <c r="N270" s="354"/>
      <c r="O270" s="354"/>
      <c r="P270" s="354"/>
      <c r="Q270" s="354"/>
      <c r="R270" s="354"/>
      <c r="S270" s="354"/>
      <c r="T270" s="354"/>
      <c r="U270" s="354"/>
      <c r="V270" s="354"/>
      <c r="W270" s="354"/>
      <c r="X270" s="354"/>
      <c r="Y270" s="354"/>
      <c r="Z270" s="354"/>
      <c r="AA270" s="555"/>
      <c r="AB270" s="555"/>
      <c r="AC270" s="555"/>
      <c r="AD270" s="555"/>
      <c r="AE270" s="555"/>
      <c r="AF270" s="555"/>
      <c r="AG270" s="555"/>
      <c r="AH270" s="555"/>
      <c r="AI270" s="555"/>
      <c r="AJ270" s="555"/>
      <c r="AK270" s="555"/>
      <c r="AL270" s="555"/>
      <c r="AM270" s="555"/>
      <c r="AN270" s="555"/>
      <c r="AO270" s="504"/>
    </row>
    <row r="271" spans="1:41" ht="15.75" outlineLevel="1">
      <c r="B271" s="488" t="s">
        <v>265</v>
      </c>
      <c r="C271" s="489"/>
      <c r="D271" s="490"/>
      <c r="E271" s="490"/>
      <c r="F271" s="490"/>
      <c r="G271" s="490"/>
      <c r="H271" s="490"/>
      <c r="I271" s="490"/>
      <c r="J271" s="490"/>
      <c r="K271" s="490"/>
      <c r="L271" s="490"/>
      <c r="M271" s="490"/>
      <c r="N271" s="490"/>
      <c r="O271" s="490"/>
      <c r="P271" s="490"/>
      <c r="Q271" s="490"/>
      <c r="R271" s="489"/>
      <c r="S271" s="489"/>
      <c r="T271" s="489"/>
      <c r="U271" s="489"/>
      <c r="V271" s="489"/>
      <c r="W271" s="489"/>
      <c r="X271" s="489"/>
      <c r="Y271" s="489"/>
      <c r="Z271" s="489"/>
      <c r="AA271" s="557"/>
      <c r="AB271" s="557"/>
      <c r="AC271" s="557"/>
      <c r="AD271" s="557"/>
      <c r="AE271" s="557"/>
      <c r="AF271" s="557"/>
      <c r="AG271" s="557"/>
      <c r="AH271" s="557"/>
      <c r="AI271" s="557"/>
      <c r="AJ271" s="557"/>
      <c r="AK271" s="557"/>
      <c r="AL271" s="557"/>
      <c r="AM271" s="557"/>
      <c r="AN271" s="557"/>
      <c r="AO271" s="491"/>
    </row>
    <row r="272" spans="1:41" outlineLevel="1">
      <c r="A272" s="591">
        <v>14</v>
      </c>
      <c r="B272" s="510" t="s">
        <v>95</v>
      </c>
      <c r="C272" s="354" t="s">
        <v>258</v>
      </c>
      <c r="D272" s="493"/>
      <c r="E272" s="493"/>
      <c r="F272" s="493"/>
      <c r="G272" s="493"/>
      <c r="H272" s="493"/>
      <c r="I272" s="493"/>
      <c r="J272" s="493"/>
      <c r="K272" s="493"/>
      <c r="L272" s="493"/>
      <c r="M272" s="493"/>
      <c r="N272" s="493"/>
      <c r="O272" s="493"/>
      <c r="P272" s="493">
        <v>12</v>
      </c>
      <c r="Q272" s="493"/>
      <c r="R272" s="493"/>
      <c r="S272" s="493"/>
      <c r="T272" s="493"/>
      <c r="U272" s="493"/>
      <c r="V272" s="493"/>
      <c r="W272" s="493"/>
      <c r="X272" s="493"/>
      <c r="Y272" s="493"/>
      <c r="Z272" s="493"/>
      <c r="AA272" s="553"/>
      <c r="AB272" s="553"/>
      <c r="AC272" s="553"/>
      <c r="AD272" s="553"/>
      <c r="AE272" s="553"/>
      <c r="AF272" s="553"/>
      <c r="AG272" s="553"/>
      <c r="AH272" s="553"/>
      <c r="AI272" s="553"/>
      <c r="AJ272" s="553"/>
      <c r="AK272" s="553"/>
      <c r="AL272" s="553"/>
      <c r="AM272" s="553"/>
      <c r="AN272" s="553"/>
      <c r="AO272" s="494">
        <f>SUM(AA272:AN272)</f>
        <v>0</v>
      </c>
    </row>
    <row r="273" spans="1:42" outlineLevel="1">
      <c r="B273" s="492" t="s">
        <v>312</v>
      </c>
      <c r="C273" s="354" t="s">
        <v>260</v>
      </c>
      <c r="D273" s="493"/>
      <c r="E273" s="493"/>
      <c r="F273" s="493"/>
      <c r="G273" s="493"/>
      <c r="H273" s="493"/>
      <c r="I273" s="493"/>
      <c r="J273" s="493"/>
      <c r="K273" s="493"/>
      <c r="L273" s="493"/>
      <c r="M273" s="493"/>
      <c r="N273" s="493"/>
      <c r="O273" s="493"/>
      <c r="P273" s="493">
        <f>P272</f>
        <v>12</v>
      </c>
      <c r="Q273" s="493"/>
      <c r="R273" s="493"/>
      <c r="S273" s="493"/>
      <c r="T273" s="493"/>
      <c r="U273" s="493"/>
      <c r="V273" s="493"/>
      <c r="W273" s="493"/>
      <c r="X273" s="493"/>
      <c r="Y273" s="493"/>
      <c r="Z273" s="493"/>
      <c r="AA273" s="554">
        <f>AA272</f>
        <v>0</v>
      </c>
      <c r="AB273" s="554">
        <f t="shared" ref="AB273:AN273" si="80">AB272</f>
        <v>0</v>
      </c>
      <c r="AC273" s="554">
        <f t="shared" si="80"/>
        <v>0</v>
      </c>
      <c r="AD273" s="554">
        <f t="shared" si="80"/>
        <v>0</v>
      </c>
      <c r="AE273" s="554">
        <f t="shared" si="80"/>
        <v>0</v>
      </c>
      <c r="AF273" s="554">
        <f t="shared" si="80"/>
        <v>0</v>
      </c>
      <c r="AG273" s="554">
        <f t="shared" si="80"/>
        <v>0</v>
      </c>
      <c r="AH273" s="554">
        <f t="shared" si="80"/>
        <v>0</v>
      </c>
      <c r="AI273" s="554">
        <f t="shared" si="80"/>
        <v>0</v>
      </c>
      <c r="AJ273" s="554">
        <f t="shared" si="80"/>
        <v>0</v>
      </c>
      <c r="AK273" s="554">
        <f t="shared" si="80"/>
        <v>0</v>
      </c>
      <c r="AL273" s="554">
        <f t="shared" si="80"/>
        <v>0</v>
      </c>
      <c r="AM273" s="554">
        <f t="shared" si="80"/>
        <v>0</v>
      </c>
      <c r="AN273" s="554">
        <f t="shared" si="80"/>
        <v>0</v>
      </c>
      <c r="AO273" s="495"/>
    </row>
    <row r="274" spans="1:42" outlineLevel="1">
      <c r="B274" s="510"/>
      <c r="C274" s="503"/>
      <c r="D274" s="354"/>
      <c r="E274" s="354"/>
      <c r="F274" s="354"/>
      <c r="G274" s="354"/>
      <c r="H274" s="354"/>
      <c r="I274" s="354"/>
      <c r="J274" s="354"/>
      <c r="K274" s="354"/>
      <c r="L274" s="354"/>
      <c r="M274" s="354"/>
      <c r="N274" s="354"/>
      <c r="O274" s="354"/>
      <c r="P274" s="582"/>
      <c r="Q274" s="354"/>
      <c r="R274" s="354"/>
      <c r="S274" s="354"/>
      <c r="T274" s="354"/>
      <c r="U274" s="354"/>
      <c r="V274" s="354"/>
      <c r="W274" s="354"/>
      <c r="X274" s="354"/>
      <c r="Y274" s="354"/>
      <c r="Z274" s="354"/>
      <c r="AA274" s="555"/>
      <c r="AB274" s="555"/>
      <c r="AC274" s="555"/>
      <c r="AD274" s="555"/>
      <c r="AE274" s="555"/>
      <c r="AF274" s="555"/>
      <c r="AG274" s="555"/>
      <c r="AH274" s="555"/>
      <c r="AI274" s="555"/>
      <c r="AJ274" s="555"/>
      <c r="AK274" s="555"/>
      <c r="AL274" s="555"/>
      <c r="AM274" s="555"/>
      <c r="AN274" s="555"/>
      <c r="AO274" s="499"/>
      <c r="AP274" s="604"/>
    </row>
    <row r="275" spans="1:42" s="484" customFormat="1" ht="15.75" outlineLevel="1">
      <c r="A275" s="591"/>
      <c r="B275" s="488" t="s">
        <v>266</v>
      </c>
      <c r="C275" s="354"/>
      <c r="D275" s="354"/>
      <c r="E275" s="354"/>
      <c r="F275" s="354"/>
      <c r="G275" s="354"/>
      <c r="H275" s="354"/>
      <c r="I275" s="354"/>
      <c r="J275" s="354"/>
      <c r="K275" s="354"/>
      <c r="L275" s="354"/>
      <c r="M275" s="354"/>
      <c r="N275" s="354"/>
      <c r="O275" s="354"/>
      <c r="P275" s="354"/>
      <c r="Q275" s="354"/>
      <c r="R275" s="354"/>
      <c r="S275" s="354"/>
      <c r="T275" s="354"/>
      <c r="U275" s="354"/>
      <c r="V275" s="354"/>
      <c r="W275" s="354"/>
      <c r="X275" s="354"/>
      <c r="Y275" s="354"/>
      <c r="Z275" s="354"/>
      <c r="AA275" s="555"/>
      <c r="AB275" s="555"/>
      <c r="AC275" s="555"/>
      <c r="AD275" s="555"/>
      <c r="AE275" s="555"/>
      <c r="AF275" s="555"/>
      <c r="AG275" s="559"/>
      <c r="AH275" s="559"/>
      <c r="AI275" s="559"/>
      <c r="AJ275" s="559"/>
      <c r="AK275" s="559"/>
      <c r="AL275" s="559"/>
      <c r="AM275" s="559"/>
      <c r="AN275" s="559"/>
      <c r="AO275" s="587"/>
      <c r="AP275" s="605"/>
    </row>
    <row r="276" spans="1:42" outlineLevel="1">
      <c r="A276" s="591">
        <v>15</v>
      </c>
      <c r="B276" s="492" t="s">
        <v>96</v>
      </c>
      <c r="C276" s="354" t="s">
        <v>258</v>
      </c>
      <c r="D276" s="493"/>
      <c r="E276" s="493"/>
      <c r="F276" s="493"/>
      <c r="G276" s="493"/>
      <c r="H276" s="493"/>
      <c r="I276" s="493"/>
      <c r="J276" s="493"/>
      <c r="K276" s="493"/>
      <c r="L276" s="493"/>
      <c r="M276" s="493"/>
      <c r="N276" s="493"/>
      <c r="O276" s="493"/>
      <c r="P276" s="493">
        <v>0</v>
      </c>
      <c r="Q276" s="493"/>
      <c r="R276" s="493"/>
      <c r="S276" s="493"/>
      <c r="T276" s="493"/>
      <c r="U276" s="493"/>
      <c r="V276" s="493"/>
      <c r="W276" s="493"/>
      <c r="X276" s="493"/>
      <c r="Y276" s="493"/>
      <c r="Z276" s="493"/>
      <c r="AA276" s="553"/>
      <c r="AB276" s="553"/>
      <c r="AC276" s="553"/>
      <c r="AD276" s="553"/>
      <c r="AE276" s="553"/>
      <c r="AF276" s="553"/>
      <c r="AG276" s="553"/>
      <c r="AH276" s="553"/>
      <c r="AI276" s="553"/>
      <c r="AJ276" s="553"/>
      <c r="AK276" s="553"/>
      <c r="AL276" s="553"/>
      <c r="AM276" s="553"/>
      <c r="AN276" s="553"/>
      <c r="AO276" s="494">
        <f>SUM(AA276:AN276)</f>
        <v>0</v>
      </c>
    </row>
    <row r="277" spans="1:42" outlineLevel="1">
      <c r="B277" s="492" t="s">
        <v>312</v>
      </c>
      <c r="C277" s="354" t="s">
        <v>260</v>
      </c>
      <c r="D277" s="493"/>
      <c r="E277" s="493"/>
      <c r="F277" s="493"/>
      <c r="G277" s="493"/>
      <c r="H277" s="493"/>
      <c r="I277" s="493"/>
      <c r="J277" s="493"/>
      <c r="K277" s="493"/>
      <c r="L277" s="493"/>
      <c r="M277" s="493"/>
      <c r="N277" s="493"/>
      <c r="O277" s="493"/>
      <c r="P277" s="493">
        <f>P276</f>
        <v>0</v>
      </c>
      <c r="Q277" s="493"/>
      <c r="R277" s="493"/>
      <c r="S277" s="493"/>
      <c r="T277" s="493"/>
      <c r="U277" s="493"/>
      <c r="V277" s="493"/>
      <c r="W277" s="493"/>
      <c r="X277" s="493"/>
      <c r="Y277" s="493"/>
      <c r="Z277" s="493"/>
      <c r="AA277" s="554">
        <f>AA276</f>
        <v>0</v>
      </c>
      <c r="AB277" s="554">
        <f t="shared" ref="AB277:AN277" si="81">AB276</f>
        <v>0</v>
      </c>
      <c r="AC277" s="554">
        <f t="shared" si="81"/>
        <v>0</v>
      </c>
      <c r="AD277" s="554">
        <f t="shared" si="81"/>
        <v>0</v>
      </c>
      <c r="AE277" s="554">
        <f t="shared" si="81"/>
        <v>0</v>
      </c>
      <c r="AF277" s="554">
        <f t="shared" si="81"/>
        <v>0</v>
      </c>
      <c r="AG277" s="554">
        <f t="shared" si="81"/>
        <v>0</v>
      </c>
      <c r="AH277" s="554">
        <f t="shared" si="81"/>
        <v>0</v>
      </c>
      <c r="AI277" s="554">
        <f t="shared" si="81"/>
        <v>0</v>
      </c>
      <c r="AJ277" s="554">
        <f t="shared" si="81"/>
        <v>0</v>
      </c>
      <c r="AK277" s="554">
        <f t="shared" si="81"/>
        <v>0</v>
      </c>
      <c r="AL277" s="554">
        <f t="shared" si="81"/>
        <v>0</v>
      </c>
      <c r="AM277" s="554">
        <f t="shared" si="81"/>
        <v>0</v>
      </c>
      <c r="AN277" s="554">
        <f t="shared" si="81"/>
        <v>0</v>
      </c>
      <c r="AO277" s="495"/>
    </row>
    <row r="278" spans="1:42" outlineLevel="1">
      <c r="B278" s="510"/>
      <c r="C278" s="503"/>
      <c r="D278" s="354"/>
      <c r="E278" s="354"/>
      <c r="F278" s="354"/>
      <c r="G278" s="354"/>
      <c r="H278" s="354"/>
      <c r="I278" s="354"/>
      <c r="J278" s="354"/>
      <c r="K278" s="354"/>
      <c r="L278" s="354"/>
      <c r="M278" s="354"/>
      <c r="N278" s="354"/>
      <c r="O278" s="354"/>
      <c r="P278" s="354"/>
      <c r="Q278" s="354"/>
      <c r="R278" s="354"/>
      <c r="S278" s="354"/>
      <c r="T278" s="354"/>
      <c r="U278" s="354"/>
      <c r="V278" s="354"/>
      <c r="W278" s="354"/>
      <c r="X278" s="354"/>
      <c r="Y278" s="354"/>
      <c r="Z278" s="354"/>
      <c r="AA278" s="555"/>
      <c r="AB278" s="555"/>
      <c r="AC278" s="555"/>
      <c r="AD278" s="555"/>
      <c r="AE278" s="555"/>
      <c r="AF278" s="555"/>
      <c r="AG278" s="555"/>
      <c r="AH278" s="555"/>
      <c r="AI278" s="555"/>
      <c r="AJ278" s="555"/>
      <c r="AK278" s="555"/>
      <c r="AL278" s="555"/>
      <c r="AM278" s="555"/>
      <c r="AN278" s="555"/>
      <c r="AO278" s="504"/>
    </row>
    <row r="279" spans="1:42" s="484" customFormat="1" outlineLevel="1">
      <c r="A279" s="591">
        <v>16</v>
      </c>
      <c r="B279" s="516" t="s">
        <v>97</v>
      </c>
      <c r="C279" s="354" t="s">
        <v>258</v>
      </c>
      <c r="D279" s="493"/>
      <c r="E279" s="493"/>
      <c r="F279" s="493"/>
      <c r="G279" s="493"/>
      <c r="H279" s="493"/>
      <c r="I279" s="493"/>
      <c r="J279" s="493"/>
      <c r="K279" s="493"/>
      <c r="L279" s="493"/>
      <c r="M279" s="493"/>
      <c r="N279" s="493"/>
      <c r="O279" s="493"/>
      <c r="P279" s="493">
        <v>0</v>
      </c>
      <c r="Q279" s="493"/>
      <c r="R279" s="493"/>
      <c r="S279" s="493"/>
      <c r="T279" s="493"/>
      <c r="U279" s="493"/>
      <c r="V279" s="493"/>
      <c r="W279" s="493"/>
      <c r="X279" s="493"/>
      <c r="Y279" s="493"/>
      <c r="Z279" s="493"/>
      <c r="AA279" s="553"/>
      <c r="AB279" s="553"/>
      <c r="AC279" s="553"/>
      <c r="AD279" s="553"/>
      <c r="AE279" s="553"/>
      <c r="AF279" s="553"/>
      <c r="AG279" s="553"/>
      <c r="AH279" s="553"/>
      <c r="AI279" s="553"/>
      <c r="AJ279" s="553"/>
      <c r="AK279" s="553"/>
      <c r="AL279" s="553"/>
      <c r="AM279" s="553"/>
      <c r="AN279" s="553"/>
      <c r="AO279" s="494">
        <f>SUM(AA279:AN279)</f>
        <v>0</v>
      </c>
    </row>
    <row r="280" spans="1:42" s="484" customFormat="1" outlineLevel="1">
      <c r="A280" s="591"/>
      <c r="B280" s="516" t="s">
        <v>312</v>
      </c>
      <c r="C280" s="354" t="s">
        <v>260</v>
      </c>
      <c r="D280" s="493"/>
      <c r="E280" s="493"/>
      <c r="F280" s="493"/>
      <c r="G280" s="493"/>
      <c r="H280" s="493"/>
      <c r="I280" s="493"/>
      <c r="J280" s="493"/>
      <c r="K280" s="493"/>
      <c r="L280" s="493"/>
      <c r="M280" s="493"/>
      <c r="N280" s="493"/>
      <c r="O280" s="493"/>
      <c r="P280" s="493">
        <f>P279</f>
        <v>0</v>
      </c>
      <c r="Q280" s="493"/>
      <c r="R280" s="493"/>
      <c r="S280" s="493"/>
      <c r="T280" s="493"/>
      <c r="U280" s="493"/>
      <c r="V280" s="493"/>
      <c r="W280" s="493"/>
      <c r="X280" s="493"/>
      <c r="Y280" s="493"/>
      <c r="Z280" s="493"/>
      <c r="AA280" s="554">
        <f>AA279</f>
        <v>0</v>
      </c>
      <c r="AB280" s="554">
        <f t="shared" ref="AB280:AN280" si="82">AB279</f>
        <v>0</v>
      </c>
      <c r="AC280" s="554">
        <f t="shared" si="82"/>
        <v>0</v>
      </c>
      <c r="AD280" s="554">
        <f t="shared" si="82"/>
        <v>0</v>
      </c>
      <c r="AE280" s="554">
        <f t="shared" si="82"/>
        <v>0</v>
      </c>
      <c r="AF280" s="554">
        <f t="shared" si="82"/>
        <v>0</v>
      </c>
      <c r="AG280" s="554">
        <f t="shared" si="82"/>
        <v>0</v>
      </c>
      <c r="AH280" s="554">
        <f t="shared" si="82"/>
        <v>0</v>
      </c>
      <c r="AI280" s="554">
        <f t="shared" si="82"/>
        <v>0</v>
      </c>
      <c r="AJ280" s="554">
        <f t="shared" si="82"/>
        <v>0</v>
      </c>
      <c r="AK280" s="554">
        <f t="shared" si="82"/>
        <v>0</v>
      </c>
      <c r="AL280" s="554">
        <f t="shared" si="82"/>
        <v>0</v>
      </c>
      <c r="AM280" s="554">
        <f t="shared" si="82"/>
        <v>0</v>
      </c>
      <c r="AN280" s="554">
        <f t="shared" si="82"/>
        <v>0</v>
      </c>
      <c r="AO280" s="495"/>
    </row>
    <row r="281" spans="1:42" s="484" customFormat="1" outlineLevel="1">
      <c r="A281" s="591"/>
      <c r="B281" s="516"/>
      <c r="C281" s="354"/>
      <c r="D281" s="354"/>
      <c r="E281" s="354"/>
      <c r="F281" s="354"/>
      <c r="G281" s="354"/>
      <c r="H281" s="354"/>
      <c r="I281" s="354"/>
      <c r="J281" s="354"/>
      <c r="K281" s="354"/>
      <c r="L281" s="354"/>
      <c r="M281" s="354"/>
      <c r="N281" s="354"/>
      <c r="O281" s="354"/>
      <c r="P281" s="354"/>
      <c r="Q281" s="354"/>
      <c r="R281" s="354"/>
      <c r="S281" s="354"/>
      <c r="T281" s="354"/>
      <c r="U281" s="354"/>
      <c r="V281" s="354"/>
      <c r="W281" s="354"/>
      <c r="X281" s="354"/>
      <c r="Y281" s="354"/>
      <c r="Z281" s="354"/>
      <c r="AA281" s="555"/>
      <c r="AB281" s="555"/>
      <c r="AC281" s="555"/>
      <c r="AD281" s="555"/>
      <c r="AE281" s="555"/>
      <c r="AF281" s="555"/>
      <c r="AG281" s="559"/>
      <c r="AH281" s="559"/>
      <c r="AI281" s="559"/>
      <c r="AJ281" s="559"/>
      <c r="AK281" s="559"/>
      <c r="AL281" s="559"/>
      <c r="AM281" s="559"/>
      <c r="AN281" s="559"/>
      <c r="AO281" s="508"/>
    </row>
    <row r="282" spans="1:42" ht="15.75" outlineLevel="1">
      <c r="B282" s="589" t="s">
        <v>267</v>
      </c>
      <c r="C282" s="513"/>
      <c r="D282" s="490"/>
      <c r="E282" s="489"/>
      <c r="F282" s="489"/>
      <c r="G282" s="489"/>
      <c r="H282" s="489"/>
      <c r="I282" s="489"/>
      <c r="J282" s="489"/>
      <c r="K282" s="489"/>
      <c r="L282" s="489"/>
      <c r="M282" s="489"/>
      <c r="N282" s="489"/>
      <c r="O282" s="489"/>
      <c r="P282" s="490"/>
      <c r="Q282" s="489"/>
      <c r="R282" s="489"/>
      <c r="S282" s="489"/>
      <c r="T282" s="489"/>
      <c r="U282" s="489"/>
      <c r="V282" s="489"/>
      <c r="W282" s="489"/>
      <c r="X282" s="489"/>
      <c r="Y282" s="489"/>
      <c r="Z282" s="489"/>
      <c r="AA282" s="557"/>
      <c r="AB282" s="557"/>
      <c r="AC282" s="557"/>
      <c r="AD282" s="557"/>
      <c r="AE282" s="557"/>
      <c r="AF282" s="557"/>
      <c r="AG282" s="557"/>
      <c r="AH282" s="557"/>
      <c r="AI282" s="557"/>
      <c r="AJ282" s="557"/>
      <c r="AK282" s="557"/>
      <c r="AL282" s="557"/>
      <c r="AM282" s="557"/>
      <c r="AN282" s="557"/>
      <c r="AO282" s="491"/>
    </row>
    <row r="283" spans="1:42" outlineLevel="1">
      <c r="A283" s="591">
        <v>17</v>
      </c>
      <c r="B283" s="509" t="s">
        <v>223</v>
      </c>
      <c r="C283" s="354" t="s">
        <v>258</v>
      </c>
      <c r="D283" s="493"/>
      <c r="E283" s="493"/>
      <c r="F283" s="493"/>
      <c r="G283" s="493"/>
      <c r="H283" s="493"/>
      <c r="I283" s="493"/>
      <c r="J283" s="493"/>
      <c r="K283" s="493"/>
      <c r="L283" s="493"/>
      <c r="M283" s="493"/>
      <c r="N283" s="493"/>
      <c r="O283" s="493"/>
      <c r="P283" s="493">
        <v>12</v>
      </c>
      <c r="Q283" s="493"/>
      <c r="R283" s="493"/>
      <c r="S283" s="493"/>
      <c r="T283" s="493"/>
      <c r="U283" s="493"/>
      <c r="V283" s="493"/>
      <c r="W283" s="493"/>
      <c r="X283" s="493"/>
      <c r="Y283" s="493"/>
      <c r="Z283" s="493"/>
      <c r="AA283" s="567"/>
      <c r="AB283" s="553"/>
      <c r="AC283" s="553"/>
      <c r="AD283" s="553"/>
      <c r="AE283" s="553"/>
      <c r="AF283" s="553"/>
      <c r="AG283" s="553"/>
      <c r="AH283" s="558"/>
      <c r="AI283" s="558"/>
      <c r="AJ283" s="558"/>
      <c r="AK283" s="558"/>
      <c r="AL283" s="558"/>
      <c r="AM283" s="558"/>
      <c r="AN283" s="558"/>
      <c r="AO283" s="494">
        <f>SUM(AA283:AN283)</f>
        <v>0</v>
      </c>
    </row>
    <row r="284" spans="1:42" outlineLevel="1">
      <c r="B284" s="492" t="s">
        <v>312</v>
      </c>
      <c r="C284" s="354" t="s">
        <v>260</v>
      </c>
      <c r="D284" s="493"/>
      <c r="E284" s="493"/>
      <c r="F284" s="493"/>
      <c r="G284" s="493"/>
      <c r="H284" s="493"/>
      <c r="I284" s="493"/>
      <c r="J284" s="493"/>
      <c r="K284" s="493"/>
      <c r="L284" s="493"/>
      <c r="M284" s="493"/>
      <c r="N284" s="493"/>
      <c r="O284" s="493"/>
      <c r="P284" s="493">
        <f>P283</f>
        <v>12</v>
      </c>
      <c r="Q284" s="493"/>
      <c r="R284" s="493"/>
      <c r="S284" s="493"/>
      <c r="T284" s="493"/>
      <c r="U284" s="493"/>
      <c r="V284" s="493"/>
      <c r="W284" s="493"/>
      <c r="X284" s="493"/>
      <c r="Y284" s="493"/>
      <c r="Z284" s="493"/>
      <c r="AA284" s="554">
        <f>AA283</f>
        <v>0</v>
      </c>
      <c r="AB284" s="554">
        <f t="shared" ref="AB284:AN284" si="83">AB283</f>
        <v>0</v>
      </c>
      <c r="AC284" s="554">
        <f t="shared" si="83"/>
        <v>0</v>
      </c>
      <c r="AD284" s="554">
        <f t="shared" si="83"/>
        <v>0</v>
      </c>
      <c r="AE284" s="554">
        <f t="shared" si="83"/>
        <v>0</v>
      </c>
      <c r="AF284" s="554">
        <f t="shared" si="83"/>
        <v>0</v>
      </c>
      <c r="AG284" s="554">
        <f t="shared" si="83"/>
        <v>0</v>
      </c>
      <c r="AH284" s="554">
        <f t="shared" si="83"/>
        <v>0</v>
      </c>
      <c r="AI284" s="554">
        <f t="shared" si="83"/>
        <v>0</v>
      </c>
      <c r="AJ284" s="554">
        <f t="shared" si="83"/>
        <v>0</v>
      </c>
      <c r="AK284" s="554">
        <f t="shared" si="83"/>
        <v>0</v>
      </c>
      <c r="AL284" s="554">
        <f t="shared" si="83"/>
        <v>0</v>
      </c>
      <c r="AM284" s="554">
        <f t="shared" si="83"/>
        <v>0</v>
      </c>
      <c r="AN284" s="554">
        <f t="shared" si="83"/>
        <v>0</v>
      </c>
      <c r="AO284" s="504"/>
    </row>
    <row r="285" spans="1:42" outlineLevel="1">
      <c r="B285" s="492"/>
      <c r="C285" s="354"/>
      <c r="D285" s="354"/>
      <c r="E285" s="354"/>
      <c r="F285" s="354"/>
      <c r="G285" s="354"/>
      <c r="H285" s="354"/>
      <c r="I285" s="354"/>
      <c r="J285" s="354"/>
      <c r="K285" s="354"/>
      <c r="L285" s="354"/>
      <c r="M285" s="354"/>
      <c r="N285" s="354"/>
      <c r="O285" s="354"/>
      <c r="P285" s="354"/>
      <c r="Q285" s="354"/>
      <c r="R285" s="354"/>
      <c r="S285" s="354"/>
      <c r="T285" s="354"/>
      <c r="U285" s="354"/>
      <c r="V285" s="354"/>
      <c r="W285" s="354"/>
      <c r="X285" s="354"/>
      <c r="Y285" s="354"/>
      <c r="Z285" s="354"/>
      <c r="AA285" s="563"/>
      <c r="AB285" s="566"/>
      <c r="AC285" s="566"/>
      <c r="AD285" s="566"/>
      <c r="AE285" s="566"/>
      <c r="AF285" s="566"/>
      <c r="AG285" s="566"/>
      <c r="AH285" s="566"/>
      <c r="AI285" s="566"/>
      <c r="AJ285" s="566"/>
      <c r="AK285" s="566"/>
      <c r="AL285" s="566"/>
      <c r="AM285" s="566"/>
      <c r="AN285" s="566"/>
      <c r="AO285" s="504"/>
    </row>
    <row r="286" spans="1:42" outlineLevel="1">
      <c r="A286" s="591">
        <v>18</v>
      </c>
      <c r="B286" s="509" t="s">
        <v>220</v>
      </c>
      <c r="C286" s="354" t="s">
        <v>258</v>
      </c>
      <c r="D286" s="493"/>
      <c r="E286" s="493"/>
      <c r="F286" s="493"/>
      <c r="G286" s="493"/>
      <c r="H286" s="493"/>
      <c r="I286" s="493"/>
      <c r="J286" s="493"/>
      <c r="K286" s="493"/>
      <c r="L286" s="493"/>
      <c r="M286" s="493"/>
      <c r="N286" s="493"/>
      <c r="O286" s="493"/>
      <c r="P286" s="493">
        <v>12</v>
      </c>
      <c r="Q286" s="493"/>
      <c r="R286" s="493"/>
      <c r="S286" s="493"/>
      <c r="T286" s="493"/>
      <c r="U286" s="493"/>
      <c r="V286" s="493"/>
      <c r="W286" s="493"/>
      <c r="X286" s="493"/>
      <c r="Y286" s="493"/>
      <c r="Z286" s="493"/>
      <c r="AA286" s="567"/>
      <c r="AB286" s="553"/>
      <c r="AC286" s="553"/>
      <c r="AD286" s="553"/>
      <c r="AE286" s="553"/>
      <c r="AF286" s="553"/>
      <c r="AG286" s="553"/>
      <c r="AH286" s="558"/>
      <c r="AI286" s="558"/>
      <c r="AJ286" s="558"/>
      <c r="AK286" s="558"/>
      <c r="AL286" s="558"/>
      <c r="AM286" s="558"/>
      <c r="AN286" s="558"/>
      <c r="AO286" s="494">
        <f>SUM(AA286:AN286)</f>
        <v>0</v>
      </c>
    </row>
    <row r="287" spans="1:42" outlineLevel="1">
      <c r="B287" s="492" t="s">
        <v>312</v>
      </c>
      <c r="C287" s="354" t="s">
        <v>260</v>
      </c>
      <c r="D287" s="493"/>
      <c r="E287" s="493"/>
      <c r="F287" s="493"/>
      <c r="G287" s="493"/>
      <c r="H287" s="493"/>
      <c r="I287" s="493"/>
      <c r="J287" s="493"/>
      <c r="K287" s="493"/>
      <c r="L287" s="493"/>
      <c r="M287" s="493"/>
      <c r="N287" s="493"/>
      <c r="O287" s="493"/>
      <c r="P287" s="493">
        <f>P286</f>
        <v>12</v>
      </c>
      <c r="Q287" s="493"/>
      <c r="R287" s="493"/>
      <c r="S287" s="493"/>
      <c r="T287" s="493"/>
      <c r="U287" s="493"/>
      <c r="V287" s="493"/>
      <c r="W287" s="493"/>
      <c r="X287" s="493"/>
      <c r="Y287" s="493"/>
      <c r="Z287" s="493"/>
      <c r="AA287" s="554">
        <f>AA286</f>
        <v>0</v>
      </c>
      <c r="AB287" s="554">
        <f t="shared" ref="AB287:AN287" si="84">AB286</f>
        <v>0</v>
      </c>
      <c r="AC287" s="554">
        <f t="shared" si="84"/>
        <v>0</v>
      </c>
      <c r="AD287" s="554">
        <f t="shared" si="84"/>
        <v>0</v>
      </c>
      <c r="AE287" s="554">
        <f t="shared" si="84"/>
        <v>0</v>
      </c>
      <c r="AF287" s="554">
        <f t="shared" si="84"/>
        <v>0</v>
      </c>
      <c r="AG287" s="554">
        <f t="shared" si="84"/>
        <v>0</v>
      </c>
      <c r="AH287" s="554">
        <f t="shared" si="84"/>
        <v>0</v>
      </c>
      <c r="AI287" s="554">
        <f t="shared" si="84"/>
        <v>0</v>
      </c>
      <c r="AJ287" s="554">
        <f t="shared" si="84"/>
        <v>0</v>
      </c>
      <c r="AK287" s="554">
        <f t="shared" si="84"/>
        <v>0</v>
      </c>
      <c r="AL287" s="554">
        <f t="shared" si="84"/>
        <v>0</v>
      </c>
      <c r="AM287" s="554">
        <f t="shared" si="84"/>
        <v>0</v>
      </c>
      <c r="AN287" s="554">
        <f t="shared" si="84"/>
        <v>0</v>
      </c>
      <c r="AO287" s="504"/>
    </row>
    <row r="288" spans="1:42" outlineLevel="1">
      <c r="B288" s="514"/>
      <c r="C288" s="354"/>
      <c r="D288" s="354"/>
      <c r="E288" s="354"/>
      <c r="F288" s="354"/>
      <c r="G288" s="354"/>
      <c r="H288" s="354"/>
      <c r="I288" s="354"/>
      <c r="J288" s="354"/>
      <c r="K288" s="354"/>
      <c r="L288" s="354"/>
      <c r="M288" s="354"/>
      <c r="N288" s="354"/>
      <c r="O288" s="354"/>
      <c r="P288" s="354"/>
      <c r="Q288" s="354"/>
      <c r="R288" s="354"/>
      <c r="S288" s="354"/>
      <c r="T288" s="354"/>
      <c r="U288" s="354"/>
      <c r="V288" s="354"/>
      <c r="W288" s="354"/>
      <c r="X288" s="354"/>
      <c r="Y288" s="354"/>
      <c r="Z288" s="354"/>
      <c r="AA288" s="564"/>
      <c r="AB288" s="565"/>
      <c r="AC288" s="565"/>
      <c r="AD288" s="565"/>
      <c r="AE288" s="565"/>
      <c r="AF288" s="565"/>
      <c r="AG288" s="565"/>
      <c r="AH288" s="565"/>
      <c r="AI288" s="565"/>
      <c r="AJ288" s="565"/>
      <c r="AK288" s="565"/>
      <c r="AL288" s="565"/>
      <c r="AM288" s="565"/>
      <c r="AN288" s="565"/>
      <c r="AO288" s="495"/>
    </row>
    <row r="289" spans="1:41" ht="30" outlineLevel="1">
      <c r="A289" s="591">
        <v>19</v>
      </c>
      <c r="B289" s="456" t="s">
        <v>76</v>
      </c>
      <c r="C289" s="354" t="s">
        <v>258</v>
      </c>
      <c r="D289" s="493">
        <v>820</v>
      </c>
      <c r="E289" s="493">
        <f>SUMIFS('2017 Persistence Report'!CI:CI,'2017 Persistence Report'!$C:$C,$B289,'2017 Persistence Report'!$A:$A,2016)</f>
        <v>820</v>
      </c>
      <c r="F289" s="493">
        <f>SUMIFS('2017 Persistence Report'!CJ:CJ,'2017 Persistence Report'!$C:$C,$B289,'2017 Persistence Report'!$A:$A,2016)</f>
        <v>820</v>
      </c>
      <c r="G289" s="493">
        <f>SUMIFS('2017 Persistence Report'!CK:CK,'2017 Persistence Report'!$C:$C,$B289,'2017 Persistence Report'!$A:$A,2016)</f>
        <v>820</v>
      </c>
      <c r="H289" s="493">
        <f>SUMIFS('2017 Persistence Report'!CL:CL,'2017 Persistence Report'!$C:$C,$B289,'2017 Persistence Report'!$A:$A,2016)</f>
        <v>820</v>
      </c>
      <c r="I289" s="493">
        <f>SUMIFS('2017 Persistence Report'!CM:CM,'2017 Persistence Report'!$C:$C,$B289,'2017 Persistence Report'!$A:$A,2016)</f>
        <v>820</v>
      </c>
      <c r="J289" s="493">
        <f>SUMIFS('2017 Persistence Report'!CN:CN,'2017 Persistence Report'!$C:$C,$B289,'2017 Persistence Report'!$A:$A,2016)</f>
        <v>820</v>
      </c>
      <c r="K289" s="493">
        <f>SUMIFS('2017 Persistence Report'!CO:CO,'2017 Persistence Report'!$C:$C,$B289,'2017 Persistence Report'!$A:$A,2016)</f>
        <v>820</v>
      </c>
      <c r="L289" s="493">
        <f>SUMIFS('2017 Persistence Report'!CP:CP,'2017 Persistence Report'!$C:$C,$B289,'2017 Persistence Report'!$A:$A,2016)</f>
        <v>820</v>
      </c>
      <c r="M289" s="493">
        <f>SUMIFS('2017 Persistence Report'!CQ:CQ,'2017 Persistence Report'!$C:$C,$B289,'2017 Persistence Report'!$A:$A,2016)</f>
        <v>820</v>
      </c>
      <c r="N289" s="493">
        <f>SUMIFS('2017 Persistence Report'!CR:CR,'2017 Persistence Report'!$C:$C,$B289,'2017 Persistence Report'!$A:$A,2016)</f>
        <v>820</v>
      </c>
      <c r="O289" s="493">
        <f>SUMIFS('2017 Persistence Report'!CS:CS,'2017 Persistence Report'!$C:$C,$B289,'2017 Persistence Report'!$A:$A,2016)</f>
        <v>820</v>
      </c>
      <c r="P289" s="493">
        <v>12</v>
      </c>
      <c r="Q289" s="493"/>
      <c r="R289" s="493"/>
      <c r="S289" s="493"/>
      <c r="T289" s="493"/>
      <c r="U289" s="493"/>
      <c r="V289" s="493"/>
      <c r="W289" s="493"/>
      <c r="X289" s="493"/>
      <c r="Y289" s="493"/>
      <c r="Z289" s="493"/>
      <c r="AA289" s="455">
        <v>1</v>
      </c>
      <c r="AB289" s="558"/>
      <c r="AC289" s="558"/>
      <c r="AD289" s="553"/>
      <c r="AE289" s="553"/>
      <c r="AF289" s="553"/>
      <c r="AG289" s="553"/>
      <c r="AH289" s="558"/>
      <c r="AI289" s="558"/>
      <c r="AJ289" s="558"/>
      <c r="AK289" s="558"/>
      <c r="AL289" s="558"/>
      <c r="AM289" s="558"/>
      <c r="AN289" s="558"/>
      <c r="AO289" s="494">
        <f>SUM(AA289:AN289)</f>
        <v>1</v>
      </c>
    </row>
    <row r="290" spans="1:41" outlineLevel="1">
      <c r="B290" s="492" t="s">
        <v>312</v>
      </c>
      <c r="C290" s="354" t="s">
        <v>260</v>
      </c>
      <c r="D290" s="493">
        <v>0</v>
      </c>
      <c r="E290" s="493">
        <v>0</v>
      </c>
      <c r="F290" s="493">
        <v>0</v>
      </c>
      <c r="G290" s="493">
        <v>0</v>
      </c>
      <c r="H290" s="493">
        <v>0</v>
      </c>
      <c r="I290" s="493">
        <v>0</v>
      </c>
      <c r="J290" s="493">
        <v>0</v>
      </c>
      <c r="K290" s="493">
        <v>0</v>
      </c>
      <c r="L290" s="493">
        <v>0</v>
      </c>
      <c r="M290" s="493">
        <v>0</v>
      </c>
      <c r="N290" s="493"/>
      <c r="O290" s="493"/>
      <c r="P290" s="493">
        <f>P289</f>
        <v>12</v>
      </c>
      <c r="Q290" s="493"/>
      <c r="R290" s="493"/>
      <c r="S290" s="493"/>
      <c r="T290" s="493"/>
      <c r="U290" s="493"/>
      <c r="V290" s="493"/>
      <c r="W290" s="493"/>
      <c r="X290" s="493"/>
      <c r="Y290" s="493"/>
      <c r="Z290" s="493"/>
      <c r="AA290" s="454">
        <v>1</v>
      </c>
      <c r="AB290" s="454">
        <f t="shared" ref="AB290:AN290" si="85">AB289</f>
        <v>0</v>
      </c>
      <c r="AC290" s="454">
        <f t="shared" si="85"/>
        <v>0</v>
      </c>
      <c r="AD290" s="554">
        <f t="shared" si="85"/>
        <v>0</v>
      </c>
      <c r="AE290" s="554">
        <f t="shared" si="85"/>
        <v>0</v>
      </c>
      <c r="AF290" s="554">
        <f t="shared" si="85"/>
        <v>0</v>
      </c>
      <c r="AG290" s="554">
        <f t="shared" si="85"/>
        <v>0</v>
      </c>
      <c r="AH290" s="554">
        <f t="shared" si="85"/>
        <v>0</v>
      </c>
      <c r="AI290" s="554">
        <f t="shared" si="85"/>
        <v>0</v>
      </c>
      <c r="AJ290" s="554">
        <f t="shared" si="85"/>
        <v>0</v>
      </c>
      <c r="AK290" s="554">
        <f t="shared" si="85"/>
        <v>0</v>
      </c>
      <c r="AL290" s="554">
        <f t="shared" si="85"/>
        <v>0</v>
      </c>
      <c r="AM290" s="554">
        <f t="shared" si="85"/>
        <v>0</v>
      </c>
      <c r="AN290" s="554">
        <f t="shared" si="85"/>
        <v>0</v>
      </c>
      <c r="AO290" s="495"/>
    </row>
    <row r="291" spans="1:41" outlineLevel="1">
      <c r="B291" s="514"/>
      <c r="C291" s="354"/>
      <c r="D291" s="354"/>
      <c r="E291" s="354"/>
      <c r="F291" s="354"/>
      <c r="G291" s="354"/>
      <c r="H291" s="354"/>
      <c r="I291" s="354"/>
      <c r="J291" s="354"/>
      <c r="K291" s="354"/>
      <c r="L291" s="354"/>
      <c r="M291" s="354"/>
      <c r="N291" s="354"/>
      <c r="O291" s="354"/>
      <c r="P291" s="354"/>
      <c r="Q291" s="354"/>
      <c r="R291" s="354"/>
      <c r="S291" s="354"/>
      <c r="T291" s="354"/>
      <c r="U291" s="354"/>
      <c r="V291" s="354"/>
      <c r="W291" s="354"/>
      <c r="X291" s="354"/>
      <c r="Y291" s="354"/>
      <c r="Z291" s="354"/>
      <c r="AA291" s="559"/>
      <c r="AB291" s="559"/>
      <c r="AC291" s="559"/>
      <c r="AD291" s="555"/>
      <c r="AE291" s="555"/>
      <c r="AF291" s="555"/>
      <c r="AG291" s="555"/>
      <c r="AH291" s="555"/>
      <c r="AI291" s="555"/>
      <c r="AJ291" s="555"/>
      <c r="AK291" s="555"/>
      <c r="AL291" s="555"/>
      <c r="AM291" s="555"/>
      <c r="AN291" s="555"/>
      <c r="AO291" s="504"/>
    </row>
    <row r="292" spans="1:41" outlineLevel="1">
      <c r="A292" s="591">
        <v>20</v>
      </c>
      <c r="B292" s="509" t="s">
        <v>221</v>
      </c>
      <c r="C292" s="354" t="s">
        <v>258</v>
      </c>
      <c r="D292" s="493"/>
      <c r="E292" s="493"/>
      <c r="F292" s="493"/>
      <c r="G292" s="493"/>
      <c r="H292" s="493"/>
      <c r="I292" s="493"/>
      <c r="J292" s="493"/>
      <c r="K292" s="493"/>
      <c r="L292" s="493"/>
      <c r="M292" s="493"/>
      <c r="N292" s="493"/>
      <c r="O292" s="493"/>
      <c r="P292" s="493">
        <v>12</v>
      </c>
      <c r="Q292" s="493"/>
      <c r="R292" s="493"/>
      <c r="S292" s="493"/>
      <c r="T292" s="493"/>
      <c r="U292" s="493"/>
      <c r="V292" s="493"/>
      <c r="W292" s="493"/>
      <c r="X292" s="493"/>
      <c r="Y292" s="493"/>
      <c r="Z292" s="493"/>
      <c r="AA292" s="455"/>
      <c r="AB292" s="558"/>
      <c r="AC292" s="558"/>
      <c r="AD292" s="553"/>
      <c r="AE292" s="553"/>
      <c r="AF292" s="553"/>
      <c r="AG292" s="553"/>
      <c r="AH292" s="558"/>
      <c r="AI292" s="558"/>
      <c r="AJ292" s="558"/>
      <c r="AK292" s="558"/>
      <c r="AL292" s="558"/>
      <c r="AM292" s="558"/>
      <c r="AN292" s="558"/>
      <c r="AO292" s="494">
        <f>SUM(AA292:AN292)</f>
        <v>0</v>
      </c>
    </row>
    <row r="293" spans="1:41" outlineLevel="1">
      <c r="B293" s="492" t="s">
        <v>312</v>
      </c>
      <c r="C293" s="354" t="s">
        <v>260</v>
      </c>
      <c r="D293" s="493"/>
      <c r="E293" s="493"/>
      <c r="F293" s="493"/>
      <c r="G293" s="493"/>
      <c r="H293" s="493"/>
      <c r="I293" s="493"/>
      <c r="J293" s="493"/>
      <c r="K293" s="493"/>
      <c r="L293" s="493"/>
      <c r="M293" s="493"/>
      <c r="N293" s="493"/>
      <c r="O293" s="493"/>
      <c r="P293" s="493">
        <f>P292</f>
        <v>12</v>
      </c>
      <c r="Q293" s="493"/>
      <c r="R293" s="493"/>
      <c r="S293" s="493"/>
      <c r="T293" s="493"/>
      <c r="U293" s="493"/>
      <c r="V293" s="493"/>
      <c r="W293" s="493"/>
      <c r="X293" s="493"/>
      <c r="Y293" s="493"/>
      <c r="Z293" s="493"/>
      <c r="AA293" s="454">
        <f t="shared" ref="AA293:AN293" si="86">AA292</f>
        <v>0</v>
      </c>
      <c r="AB293" s="454">
        <f t="shared" si="86"/>
        <v>0</v>
      </c>
      <c r="AC293" s="454">
        <f t="shared" si="86"/>
        <v>0</v>
      </c>
      <c r="AD293" s="554">
        <f t="shared" si="86"/>
        <v>0</v>
      </c>
      <c r="AE293" s="554">
        <f t="shared" si="86"/>
        <v>0</v>
      </c>
      <c r="AF293" s="554">
        <f t="shared" si="86"/>
        <v>0</v>
      </c>
      <c r="AG293" s="554">
        <f t="shared" si="86"/>
        <v>0</v>
      </c>
      <c r="AH293" s="554">
        <f t="shared" si="86"/>
        <v>0</v>
      </c>
      <c r="AI293" s="554">
        <f t="shared" si="86"/>
        <v>0</v>
      </c>
      <c r="AJ293" s="554">
        <f t="shared" si="86"/>
        <v>0</v>
      </c>
      <c r="AK293" s="554">
        <f t="shared" si="86"/>
        <v>0</v>
      </c>
      <c r="AL293" s="554">
        <f t="shared" si="86"/>
        <v>0</v>
      </c>
      <c r="AM293" s="554">
        <f t="shared" si="86"/>
        <v>0</v>
      </c>
      <c r="AN293" s="554">
        <f t="shared" si="86"/>
        <v>0</v>
      </c>
      <c r="AO293" s="504"/>
    </row>
    <row r="294" spans="1:41" ht="15.75" outlineLevel="1">
      <c r="B294" s="515"/>
      <c r="C294" s="498"/>
      <c r="D294" s="354"/>
      <c r="E294" s="354"/>
      <c r="F294" s="354"/>
      <c r="G294" s="354"/>
      <c r="H294" s="354"/>
      <c r="I294" s="354"/>
      <c r="J294" s="354"/>
      <c r="K294" s="354"/>
      <c r="L294" s="354"/>
      <c r="M294" s="354"/>
      <c r="N294" s="354"/>
      <c r="O294" s="354"/>
      <c r="P294" s="498"/>
      <c r="Q294" s="354"/>
      <c r="R294" s="354"/>
      <c r="S294" s="354"/>
      <c r="T294" s="354"/>
      <c r="U294" s="354"/>
      <c r="V294" s="354"/>
      <c r="W294" s="354"/>
      <c r="X294" s="354"/>
      <c r="Y294" s="354"/>
      <c r="Z294" s="354"/>
      <c r="AA294" s="559"/>
      <c r="AB294" s="559"/>
      <c r="AC294" s="559"/>
      <c r="AD294" s="555"/>
      <c r="AE294" s="555"/>
      <c r="AF294" s="555"/>
      <c r="AG294" s="555"/>
      <c r="AH294" s="555"/>
      <c r="AI294" s="555"/>
      <c r="AJ294" s="555"/>
      <c r="AK294" s="555"/>
      <c r="AL294" s="555"/>
      <c r="AM294" s="555"/>
      <c r="AN294" s="555"/>
      <c r="AO294" s="504"/>
    </row>
    <row r="295" spans="1:41" ht="15.75" outlineLevel="1">
      <c r="B295" s="588" t="s">
        <v>268</v>
      </c>
      <c r="C295" s="354"/>
      <c r="D295" s="354"/>
      <c r="E295" s="354"/>
      <c r="F295" s="354"/>
      <c r="G295" s="354"/>
      <c r="H295" s="354"/>
      <c r="I295" s="354"/>
      <c r="J295" s="354"/>
      <c r="K295" s="354"/>
      <c r="L295" s="354"/>
      <c r="M295" s="354"/>
      <c r="N295" s="354"/>
      <c r="O295" s="354"/>
      <c r="P295" s="354"/>
      <c r="Q295" s="354"/>
      <c r="R295" s="354"/>
      <c r="S295" s="354"/>
      <c r="T295" s="354"/>
      <c r="U295" s="354"/>
      <c r="V295" s="354"/>
      <c r="W295" s="354"/>
      <c r="X295" s="354"/>
      <c r="Y295" s="354"/>
      <c r="Z295" s="354"/>
      <c r="AA295" s="561"/>
      <c r="AB295" s="453"/>
      <c r="AC295" s="453"/>
      <c r="AD295" s="566"/>
      <c r="AE295" s="566"/>
      <c r="AF295" s="566"/>
      <c r="AG295" s="566"/>
      <c r="AH295" s="566"/>
      <c r="AI295" s="566"/>
      <c r="AJ295" s="566"/>
      <c r="AK295" s="566"/>
      <c r="AL295" s="566"/>
      <c r="AM295" s="566"/>
      <c r="AN295" s="566"/>
      <c r="AO295" s="504"/>
    </row>
    <row r="296" spans="1:41" ht="15.75" outlineLevel="1">
      <c r="B296" s="488" t="s">
        <v>269</v>
      </c>
      <c r="C296" s="354"/>
      <c r="D296" s="354"/>
      <c r="E296" s="354"/>
      <c r="F296" s="354"/>
      <c r="G296" s="354"/>
      <c r="H296" s="354"/>
      <c r="I296" s="354"/>
      <c r="J296" s="354"/>
      <c r="K296" s="354"/>
      <c r="L296" s="354"/>
      <c r="M296" s="354"/>
      <c r="N296" s="354"/>
      <c r="O296" s="354"/>
      <c r="P296" s="354"/>
      <c r="Q296" s="354"/>
      <c r="R296" s="354"/>
      <c r="S296" s="354"/>
      <c r="T296" s="354"/>
      <c r="U296" s="354"/>
      <c r="V296" s="354"/>
      <c r="W296" s="354"/>
      <c r="X296" s="354"/>
      <c r="Y296" s="354"/>
      <c r="Z296" s="354"/>
      <c r="AA296" s="561"/>
      <c r="AB296" s="453"/>
      <c r="AC296" s="453"/>
      <c r="AD296" s="566"/>
      <c r="AE296" s="566"/>
      <c r="AF296" s="566"/>
      <c r="AG296" s="566"/>
      <c r="AH296" s="566"/>
      <c r="AI296" s="566"/>
      <c r="AJ296" s="566"/>
      <c r="AK296" s="566"/>
      <c r="AL296" s="566"/>
      <c r="AM296" s="566"/>
      <c r="AN296" s="566"/>
      <c r="AO296" s="504"/>
    </row>
    <row r="297" spans="1:41" outlineLevel="1">
      <c r="A297" s="591">
        <v>21</v>
      </c>
      <c r="B297" s="509" t="s">
        <v>16</v>
      </c>
      <c r="C297" s="354" t="s">
        <v>258</v>
      </c>
      <c r="D297" s="493">
        <v>5654091</v>
      </c>
      <c r="E297" s="493">
        <f>SUMIFS('2017 Persistence Report'!CI:CI,'2017 Persistence Report'!$C:$C,$B297,'2017 Persistence Report'!$A:$A,2016)</f>
        <v>5654091</v>
      </c>
      <c r="F297" s="493">
        <f>SUMIFS('2017 Persistence Report'!CJ:CJ,'2017 Persistence Report'!$C:$C,$B297,'2017 Persistence Report'!$A:$A,2016)</f>
        <v>5654091</v>
      </c>
      <c r="G297" s="493">
        <f>SUMIFS('2017 Persistence Report'!CK:CK,'2017 Persistence Report'!$C:$C,$B297,'2017 Persistence Report'!$A:$A,2016)</f>
        <v>5654091</v>
      </c>
      <c r="H297" s="493">
        <f>SUMIFS('2017 Persistence Report'!CL:CL,'2017 Persistence Report'!$C:$C,$B297,'2017 Persistence Report'!$A:$A,2016)</f>
        <v>5654091</v>
      </c>
      <c r="I297" s="493">
        <f>SUMIFS('2017 Persistence Report'!CM:CM,'2017 Persistence Report'!$C:$C,$B297,'2017 Persistence Report'!$A:$A,2016)</f>
        <v>5654091</v>
      </c>
      <c r="J297" s="493">
        <f>SUMIFS('2017 Persistence Report'!CN:CN,'2017 Persistence Report'!$C:$C,$B297,'2017 Persistence Report'!$A:$A,2016)</f>
        <v>5654091</v>
      </c>
      <c r="K297" s="493">
        <f>SUMIFS('2017 Persistence Report'!CO:CO,'2017 Persistence Report'!$C:$C,$B297,'2017 Persistence Report'!$A:$A,2016)</f>
        <v>5653430</v>
      </c>
      <c r="L297" s="493">
        <f>SUMIFS('2017 Persistence Report'!CP:CP,'2017 Persistence Report'!$C:$C,$B297,'2017 Persistence Report'!$A:$A,2016)</f>
        <v>5653430</v>
      </c>
      <c r="M297" s="493">
        <f>SUMIFS('2017 Persistence Report'!CQ:CQ,'2017 Persistence Report'!$C:$C,$B297,'2017 Persistence Report'!$A:$A,2016)</f>
        <v>5633629</v>
      </c>
      <c r="N297" s="493">
        <f>SUMIFS('2017 Persistence Report'!CR:CR,'2017 Persistence Report'!$C:$C,$B297,'2017 Persistence Report'!$A:$A,2016)</f>
        <v>5579643</v>
      </c>
      <c r="O297" s="493">
        <f>SUMIFS('2017 Persistence Report'!CS:CS,'2017 Persistence Report'!$C:$C,$B297,'2017 Persistence Report'!$A:$A,2016)</f>
        <v>5577036</v>
      </c>
      <c r="P297" s="354"/>
      <c r="Q297" s="493">
        <v>366</v>
      </c>
      <c r="R297" s="493">
        <v>366</v>
      </c>
      <c r="S297" s="493">
        <v>366</v>
      </c>
      <c r="T297" s="493">
        <v>366</v>
      </c>
      <c r="U297" s="493">
        <v>366</v>
      </c>
      <c r="V297" s="493">
        <v>366</v>
      </c>
      <c r="W297" s="493">
        <v>366</v>
      </c>
      <c r="X297" s="493">
        <v>366</v>
      </c>
      <c r="Y297" s="493">
        <v>366</v>
      </c>
      <c r="Z297" s="493">
        <v>365</v>
      </c>
      <c r="AA297" s="558">
        <v>1</v>
      </c>
      <c r="AB297" s="558"/>
      <c r="AC297" s="558"/>
      <c r="AD297" s="553"/>
      <c r="AE297" s="553"/>
      <c r="AF297" s="553"/>
      <c r="AG297" s="553"/>
      <c r="AH297" s="553"/>
      <c r="AI297" s="553"/>
      <c r="AJ297" s="553"/>
      <c r="AK297" s="553"/>
      <c r="AL297" s="553"/>
      <c r="AM297" s="553"/>
      <c r="AN297" s="553"/>
      <c r="AO297" s="494">
        <f>SUM(AA297:AN297)</f>
        <v>1</v>
      </c>
    </row>
    <row r="298" spans="1:41" outlineLevel="1">
      <c r="B298" s="492" t="s">
        <v>312</v>
      </c>
      <c r="C298" s="354" t="s">
        <v>260</v>
      </c>
      <c r="D298" s="493">
        <v>514682</v>
      </c>
      <c r="E298" s="493">
        <f>SUMIFS('2017 Persistence Report'!CI:CI,'2017 Persistence Report'!$C:$C,$B297,'2017 Persistence Report'!$A:$A,"2016a")</f>
        <v>514682</v>
      </c>
      <c r="F298" s="493">
        <f>SUMIFS('2017 Persistence Report'!CJ:CJ,'2017 Persistence Report'!$C:$C,$B297,'2017 Persistence Report'!$A:$A,"2016a")</f>
        <v>514682</v>
      </c>
      <c r="G298" s="493">
        <f>SUMIFS('2017 Persistence Report'!CK:CK,'2017 Persistence Report'!$C:$C,$B297,'2017 Persistence Report'!$A:$A,"2016a")</f>
        <v>514682</v>
      </c>
      <c r="H298" s="493">
        <f>SUMIFS('2017 Persistence Report'!CL:CL,'2017 Persistence Report'!$C:$C,$B297,'2017 Persistence Report'!$A:$A,"2016a")</f>
        <v>514682</v>
      </c>
      <c r="I298" s="493">
        <f>SUMIFS('2017 Persistence Report'!CM:CM,'2017 Persistence Report'!$C:$C,$B297,'2017 Persistence Report'!$A:$A,"2016a")</f>
        <v>514682</v>
      </c>
      <c r="J298" s="493">
        <f>SUMIFS('2017 Persistence Report'!CN:CN,'2017 Persistence Report'!$C:$C,$B297,'2017 Persistence Report'!$A:$A,"2016a")</f>
        <v>514682</v>
      </c>
      <c r="K298" s="493">
        <f>SUMIFS('2017 Persistence Report'!CO:CO,'2017 Persistence Report'!$C:$C,$B297,'2017 Persistence Report'!$A:$A,"2016a")</f>
        <v>514641</v>
      </c>
      <c r="L298" s="493">
        <f>SUMIFS('2017 Persistence Report'!CP:CP,'2017 Persistence Report'!$C:$C,$B297,'2017 Persistence Report'!$A:$A,"2016a")</f>
        <v>514641</v>
      </c>
      <c r="M298" s="493">
        <f>SUMIFS('2017 Persistence Report'!CQ:CQ,'2017 Persistence Report'!$C:$C,$B297,'2017 Persistence Report'!$A:$A,"2016a")</f>
        <v>515382</v>
      </c>
      <c r="N298" s="493">
        <f>SUMIFS('2017 Persistence Report'!CR:CR,'2017 Persistence Report'!$C:$C,$B297,'2017 Persistence Report'!$A:$A,"2016a")</f>
        <v>515664</v>
      </c>
      <c r="O298" s="493">
        <f>SUMIFS('2017 Persistence Report'!CS:CS,'2017 Persistence Report'!$C:$C,$B297,'2017 Persistence Report'!$A:$A,"2016a")</f>
        <v>516137</v>
      </c>
      <c r="P298" s="354"/>
      <c r="Q298" s="493">
        <v>33</v>
      </c>
      <c r="R298" s="493">
        <v>33</v>
      </c>
      <c r="S298" s="493">
        <v>33</v>
      </c>
      <c r="T298" s="493">
        <v>33</v>
      </c>
      <c r="U298" s="493">
        <v>33</v>
      </c>
      <c r="V298" s="493">
        <v>33</v>
      </c>
      <c r="W298" s="493">
        <v>33</v>
      </c>
      <c r="X298" s="493">
        <v>33</v>
      </c>
      <c r="Y298" s="493">
        <v>33</v>
      </c>
      <c r="Z298" s="493">
        <v>33</v>
      </c>
      <c r="AA298" s="454">
        <v>1</v>
      </c>
      <c r="AB298" s="454">
        <f t="shared" ref="AB298:AN298" si="87">AB297</f>
        <v>0</v>
      </c>
      <c r="AC298" s="454">
        <f t="shared" si="87"/>
        <v>0</v>
      </c>
      <c r="AD298" s="554">
        <f t="shared" si="87"/>
        <v>0</v>
      </c>
      <c r="AE298" s="554">
        <f t="shared" si="87"/>
        <v>0</v>
      </c>
      <c r="AF298" s="554">
        <f t="shared" si="87"/>
        <v>0</v>
      </c>
      <c r="AG298" s="554">
        <f t="shared" si="87"/>
        <v>0</v>
      </c>
      <c r="AH298" s="554">
        <f t="shared" si="87"/>
        <v>0</v>
      </c>
      <c r="AI298" s="554">
        <f t="shared" si="87"/>
        <v>0</v>
      </c>
      <c r="AJ298" s="554">
        <f t="shared" si="87"/>
        <v>0</v>
      </c>
      <c r="AK298" s="554">
        <f t="shared" si="87"/>
        <v>0</v>
      </c>
      <c r="AL298" s="554">
        <f t="shared" si="87"/>
        <v>0</v>
      </c>
      <c r="AM298" s="554">
        <f t="shared" si="87"/>
        <v>0</v>
      </c>
      <c r="AN298" s="554">
        <f t="shared" si="87"/>
        <v>0</v>
      </c>
      <c r="AO298" s="504"/>
    </row>
    <row r="299" spans="1:41" outlineLevel="1">
      <c r="B299" s="492"/>
      <c r="C299" s="354"/>
      <c r="D299" s="354"/>
      <c r="E299" s="354"/>
      <c r="F299" s="354"/>
      <c r="G299" s="354"/>
      <c r="H299" s="354"/>
      <c r="I299" s="354"/>
      <c r="J299" s="354"/>
      <c r="K299" s="354"/>
      <c r="L299" s="354"/>
      <c r="M299" s="354"/>
      <c r="N299" s="354"/>
      <c r="O299" s="354"/>
      <c r="P299" s="354"/>
      <c r="Q299" s="354"/>
      <c r="R299" s="354"/>
      <c r="S299" s="354"/>
      <c r="T299" s="354"/>
      <c r="U299" s="354"/>
      <c r="V299" s="354"/>
      <c r="W299" s="354"/>
      <c r="X299" s="354"/>
      <c r="Y299" s="354"/>
      <c r="Z299" s="354"/>
      <c r="AA299" s="561"/>
      <c r="AB299" s="453"/>
      <c r="AC299" s="453"/>
      <c r="AD299" s="566"/>
      <c r="AE299" s="566"/>
      <c r="AF299" s="566"/>
      <c r="AG299" s="566"/>
      <c r="AH299" s="566"/>
      <c r="AI299" s="566"/>
      <c r="AJ299" s="566"/>
      <c r="AK299" s="566"/>
      <c r="AL299" s="566"/>
      <c r="AM299" s="566"/>
      <c r="AN299" s="566"/>
      <c r="AO299" s="504"/>
    </row>
    <row r="300" spans="1:41" ht="30" outlineLevel="1">
      <c r="A300" s="591">
        <v>22</v>
      </c>
      <c r="B300" s="509" t="str">
        <f>'2017 Persistence Report'!$C$265</f>
        <v>Save on Energy Heating &amp; Cooling Program</v>
      </c>
      <c r="C300" s="354" t="s">
        <v>258</v>
      </c>
      <c r="D300" s="493">
        <v>1580253</v>
      </c>
      <c r="E300" s="493">
        <f>SUMIFS('2017 Persistence Report'!CI:CI,'2017 Persistence Report'!$C:$C,$B300,'2017 Persistence Report'!$A:$A,2016)</f>
        <v>1580253</v>
      </c>
      <c r="F300" s="493">
        <f>SUMIFS('2017 Persistence Report'!CJ:CJ,'2017 Persistence Report'!$C:$C,$B300,'2017 Persistence Report'!$A:$A,2016)</f>
        <v>1580253</v>
      </c>
      <c r="G300" s="493">
        <f>SUMIFS('2017 Persistence Report'!CK:CK,'2017 Persistence Report'!$C:$C,$B300,'2017 Persistence Report'!$A:$A,2016)</f>
        <v>1580253</v>
      </c>
      <c r="H300" s="493">
        <f>SUMIFS('2017 Persistence Report'!CL:CL,'2017 Persistence Report'!$C:$C,$B300,'2017 Persistence Report'!$A:$A,2016)</f>
        <v>1580253</v>
      </c>
      <c r="I300" s="493">
        <f>SUMIFS('2017 Persistence Report'!CM:CM,'2017 Persistence Report'!$C:$C,$B300,'2017 Persistence Report'!$A:$A,2016)</f>
        <v>1580253</v>
      </c>
      <c r="J300" s="493">
        <f>SUMIFS('2017 Persistence Report'!CN:CN,'2017 Persistence Report'!$C:$C,$B300,'2017 Persistence Report'!$A:$A,2016)</f>
        <v>1580253</v>
      </c>
      <c r="K300" s="493">
        <f>SUMIFS('2017 Persistence Report'!CO:CO,'2017 Persistence Report'!$C:$C,$B300,'2017 Persistence Report'!$A:$A,2016)</f>
        <v>1580253</v>
      </c>
      <c r="L300" s="493">
        <f>SUMIFS('2017 Persistence Report'!CP:CP,'2017 Persistence Report'!$C:$C,$B300,'2017 Persistence Report'!$A:$A,2016)</f>
        <v>1580253</v>
      </c>
      <c r="M300" s="493">
        <f>SUMIFS('2017 Persistence Report'!CQ:CQ,'2017 Persistence Report'!$C:$C,$B300,'2017 Persistence Report'!$A:$A,2016)</f>
        <v>1580253</v>
      </c>
      <c r="N300" s="493">
        <f>SUMIFS('2017 Persistence Report'!CR:CR,'2017 Persistence Report'!$C:$C,$B300,'2017 Persistence Report'!$A:$A,2016)</f>
        <v>1580253</v>
      </c>
      <c r="O300" s="493">
        <f>SUMIFS('2017 Persistence Report'!CS:CS,'2017 Persistence Report'!$C:$C,$B300,'2017 Persistence Report'!$A:$A,2016)</f>
        <v>1580253</v>
      </c>
      <c r="P300" s="354"/>
      <c r="Q300" s="493">
        <v>472</v>
      </c>
      <c r="R300" s="493">
        <v>472</v>
      </c>
      <c r="S300" s="493">
        <v>472</v>
      </c>
      <c r="T300" s="493">
        <v>472</v>
      </c>
      <c r="U300" s="493">
        <v>472</v>
      </c>
      <c r="V300" s="493">
        <v>472</v>
      </c>
      <c r="W300" s="493">
        <v>472</v>
      </c>
      <c r="X300" s="493">
        <v>472</v>
      </c>
      <c r="Y300" s="493">
        <v>472</v>
      </c>
      <c r="Z300" s="493">
        <v>472</v>
      </c>
      <c r="AA300" s="558">
        <v>1</v>
      </c>
      <c r="AB300" s="558"/>
      <c r="AC300" s="558"/>
      <c r="AD300" s="553"/>
      <c r="AE300" s="553"/>
      <c r="AF300" s="553"/>
      <c r="AG300" s="553"/>
      <c r="AH300" s="553"/>
      <c r="AI300" s="553"/>
      <c r="AJ300" s="553"/>
      <c r="AK300" s="553"/>
      <c r="AL300" s="553"/>
      <c r="AM300" s="553"/>
      <c r="AN300" s="553"/>
      <c r="AO300" s="494">
        <f>SUM(AA300:AN300)</f>
        <v>1</v>
      </c>
    </row>
    <row r="301" spans="1:41" outlineLevel="1">
      <c r="B301" s="492" t="s">
        <v>312</v>
      </c>
      <c r="C301" s="354" t="s">
        <v>260</v>
      </c>
      <c r="D301" s="493">
        <v>9727</v>
      </c>
      <c r="E301" s="493">
        <f>SUMIFS('2017 Persistence Report'!CI:CI,'2017 Persistence Report'!$C:$C,$B300,'2017 Persistence Report'!$A:$A,"2016a")</f>
        <v>9727</v>
      </c>
      <c r="F301" s="493">
        <f>SUMIFS('2017 Persistence Report'!CJ:CJ,'2017 Persistence Report'!$C:$C,$B300,'2017 Persistence Report'!$A:$A,"2016a")</f>
        <v>9727</v>
      </c>
      <c r="G301" s="493">
        <f>SUMIFS('2017 Persistence Report'!CK:CK,'2017 Persistence Report'!$C:$C,$B300,'2017 Persistence Report'!$A:$A,"2016a")</f>
        <v>9727</v>
      </c>
      <c r="H301" s="493">
        <f>SUMIFS('2017 Persistence Report'!CL:CL,'2017 Persistence Report'!$C:$C,$B300,'2017 Persistence Report'!$A:$A,"2016a")</f>
        <v>9727</v>
      </c>
      <c r="I301" s="493">
        <f>SUMIFS('2017 Persistence Report'!CM:CM,'2017 Persistence Report'!$C:$C,$B300,'2017 Persistence Report'!$A:$A,"2016a")</f>
        <v>9727</v>
      </c>
      <c r="J301" s="493">
        <f>SUMIFS('2017 Persistence Report'!CN:CN,'2017 Persistence Report'!$C:$C,$B300,'2017 Persistence Report'!$A:$A,"2016a")</f>
        <v>9727</v>
      </c>
      <c r="K301" s="493">
        <f>SUMIFS('2017 Persistence Report'!CO:CO,'2017 Persistence Report'!$C:$C,$B300,'2017 Persistence Report'!$A:$A,"2016a")</f>
        <v>9727</v>
      </c>
      <c r="L301" s="493">
        <f>SUMIFS('2017 Persistence Report'!CP:CP,'2017 Persistence Report'!$C:$C,$B300,'2017 Persistence Report'!$A:$A,"2016a")</f>
        <v>9727</v>
      </c>
      <c r="M301" s="493">
        <f>SUMIFS('2017 Persistence Report'!CQ:CQ,'2017 Persistence Report'!$C:$C,$B300,'2017 Persistence Report'!$A:$A,"2016a")</f>
        <v>9727</v>
      </c>
      <c r="N301" s="493">
        <f>SUMIFS('2017 Persistence Report'!CR:CR,'2017 Persistence Report'!$C:$C,$B300,'2017 Persistence Report'!$A:$A,"2016a")</f>
        <v>9727</v>
      </c>
      <c r="O301" s="493">
        <f>SUMIFS('2017 Persistence Report'!CS:CS,'2017 Persistence Report'!$C:$C,$B300,'2017 Persistence Report'!$A:$A,"2016a")</f>
        <v>9727</v>
      </c>
      <c r="P301" s="354"/>
      <c r="Q301" s="493">
        <v>3</v>
      </c>
      <c r="R301" s="493">
        <v>3</v>
      </c>
      <c r="S301" s="493">
        <v>3</v>
      </c>
      <c r="T301" s="493">
        <v>3</v>
      </c>
      <c r="U301" s="493">
        <v>3</v>
      </c>
      <c r="V301" s="493">
        <v>3</v>
      </c>
      <c r="W301" s="493">
        <v>3</v>
      </c>
      <c r="X301" s="493">
        <v>3</v>
      </c>
      <c r="Y301" s="493">
        <v>3</v>
      </c>
      <c r="Z301" s="493">
        <v>3</v>
      </c>
      <c r="AA301" s="454">
        <v>1</v>
      </c>
      <c r="AB301" s="454">
        <f t="shared" ref="AB301:AN301" si="88">AB300</f>
        <v>0</v>
      </c>
      <c r="AC301" s="454">
        <f t="shared" si="88"/>
        <v>0</v>
      </c>
      <c r="AD301" s="554">
        <f t="shared" si="88"/>
        <v>0</v>
      </c>
      <c r="AE301" s="554">
        <f t="shared" si="88"/>
        <v>0</v>
      </c>
      <c r="AF301" s="554">
        <f t="shared" si="88"/>
        <v>0</v>
      </c>
      <c r="AG301" s="554">
        <f t="shared" si="88"/>
        <v>0</v>
      </c>
      <c r="AH301" s="554">
        <f t="shared" si="88"/>
        <v>0</v>
      </c>
      <c r="AI301" s="554">
        <f t="shared" si="88"/>
        <v>0</v>
      </c>
      <c r="AJ301" s="554">
        <f t="shared" si="88"/>
        <v>0</v>
      </c>
      <c r="AK301" s="554">
        <f t="shared" si="88"/>
        <v>0</v>
      </c>
      <c r="AL301" s="554">
        <f t="shared" si="88"/>
        <v>0</v>
      </c>
      <c r="AM301" s="554">
        <f t="shared" si="88"/>
        <v>0</v>
      </c>
      <c r="AN301" s="554">
        <f t="shared" si="88"/>
        <v>0</v>
      </c>
      <c r="AO301" s="504"/>
    </row>
    <row r="302" spans="1:41" outlineLevel="1">
      <c r="B302" s="492"/>
      <c r="C302" s="354"/>
      <c r="D302" s="354"/>
      <c r="E302" s="354"/>
      <c r="F302" s="354"/>
      <c r="G302" s="354"/>
      <c r="H302" s="354"/>
      <c r="I302" s="354"/>
      <c r="J302" s="354"/>
      <c r="K302" s="354"/>
      <c r="L302" s="354"/>
      <c r="M302" s="354"/>
      <c r="N302" s="354"/>
      <c r="O302" s="354"/>
      <c r="P302" s="354"/>
      <c r="Q302" s="354"/>
      <c r="R302" s="354"/>
      <c r="S302" s="354"/>
      <c r="T302" s="354"/>
      <c r="U302" s="354"/>
      <c r="V302" s="354"/>
      <c r="W302" s="354"/>
      <c r="X302" s="354"/>
      <c r="Y302" s="354"/>
      <c r="Z302" s="354"/>
      <c r="AA302" s="561"/>
      <c r="AB302" s="453"/>
      <c r="AC302" s="453"/>
      <c r="AD302" s="566"/>
      <c r="AE302" s="566"/>
      <c r="AF302" s="566"/>
      <c r="AG302" s="566"/>
      <c r="AH302" s="566"/>
      <c r="AI302" s="566"/>
      <c r="AJ302" s="566"/>
      <c r="AK302" s="566"/>
      <c r="AL302" s="566"/>
      <c r="AM302" s="566"/>
      <c r="AN302" s="566"/>
      <c r="AO302" s="504"/>
    </row>
    <row r="303" spans="1:41" ht="30" outlineLevel="1">
      <c r="A303" s="591">
        <v>23</v>
      </c>
      <c r="B303" s="509" t="s">
        <v>19</v>
      </c>
      <c r="C303" s="354" t="s">
        <v>258</v>
      </c>
      <c r="D303" s="493"/>
      <c r="E303" s="493"/>
      <c r="F303" s="493"/>
      <c r="G303" s="493"/>
      <c r="H303" s="493"/>
      <c r="I303" s="493"/>
      <c r="J303" s="493"/>
      <c r="K303" s="493"/>
      <c r="L303" s="493"/>
      <c r="M303" s="493"/>
      <c r="N303" s="611"/>
      <c r="O303" s="611"/>
      <c r="P303" s="354"/>
      <c r="Q303" s="493"/>
      <c r="R303" s="493"/>
      <c r="S303" s="493"/>
      <c r="T303" s="493"/>
      <c r="U303" s="493"/>
      <c r="V303" s="493"/>
      <c r="W303" s="493"/>
      <c r="X303" s="493"/>
      <c r="Y303" s="493"/>
      <c r="Z303" s="493"/>
      <c r="AA303" s="558"/>
      <c r="AB303" s="558"/>
      <c r="AC303" s="558"/>
      <c r="AD303" s="553"/>
      <c r="AE303" s="553"/>
      <c r="AF303" s="553"/>
      <c r="AG303" s="553"/>
      <c r="AH303" s="553"/>
      <c r="AI303" s="553"/>
      <c r="AJ303" s="553"/>
      <c r="AK303" s="553"/>
      <c r="AL303" s="553"/>
      <c r="AM303" s="553"/>
      <c r="AN303" s="553"/>
      <c r="AO303" s="494">
        <f>SUM(AA303:AN303)</f>
        <v>0</v>
      </c>
    </row>
    <row r="304" spans="1:41" outlineLevel="1">
      <c r="B304" s="492" t="s">
        <v>312</v>
      </c>
      <c r="C304" s="354" t="s">
        <v>260</v>
      </c>
      <c r="D304" s="493"/>
      <c r="E304" s="493"/>
      <c r="F304" s="493"/>
      <c r="G304" s="493"/>
      <c r="H304" s="493"/>
      <c r="I304" s="493"/>
      <c r="J304" s="493"/>
      <c r="K304" s="493"/>
      <c r="L304" s="493"/>
      <c r="M304" s="493"/>
      <c r="N304" s="611"/>
      <c r="O304" s="611"/>
      <c r="P304" s="354"/>
      <c r="Q304" s="493"/>
      <c r="R304" s="493"/>
      <c r="S304" s="493"/>
      <c r="T304" s="493"/>
      <c r="U304" s="493"/>
      <c r="V304" s="493"/>
      <c r="W304" s="493"/>
      <c r="X304" s="493"/>
      <c r="Y304" s="493"/>
      <c r="Z304" s="493"/>
      <c r="AA304" s="454">
        <f>AA303</f>
        <v>0</v>
      </c>
      <c r="AB304" s="454">
        <f t="shared" ref="AB304:AN304" si="89">AB303</f>
        <v>0</v>
      </c>
      <c r="AC304" s="454">
        <f t="shared" si="89"/>
        <v>0</v>
      </c>
      <c r="AD304" s="554">
        <f t="shared" si="89"/>
        <v>0</v>
      </c>
      <c r="AE304" s="554">
        <f t="shared" si="89"/>
        <v>0</v>
      </c>
      <c r="AF304" s="554">
        <f t="shared" si="89"/>
        <v>0</v>
      </c>
      <c r="AG304" s="554">
        <f t="shared" si="89"/>
        <v>0</v>
      </c>
      <c r="AH304" s="554">
        <f t="shared" si="89"/>
        <v>0</v>
      </c>
      <c r="AI304" s="554">
        <f t="shared" si="89"/>
        <v>0</v>
      </c>
      <c r="AJ304" s="554">
        <f t="shared" si="89"/>
        <v>0</v>
      </c>
      <c r="AK304" s="554">
        <f t="shared" si="89"/>
        <v>0</v>
      </c>
      <c r="AL304" s="554">
        <f t="shared" si="89"/>
        <v>0</v>
      </c>
      <c r="AM304" s="554">
        <f t="shared" si="89"/>
        <v>0</v>
      </c>
      <c r="AN304" s="554">
        <f t="shared" si="89"/>
        <v>0</v>
      </c>
      <c r="AO304" s="504"/>
    </row>
    <row r="305" spans="1:41" outlineLevel="1">
      <c r="B305" s="514"/>
      <c r="C305" s="354"/>
      <c r="D305" s="354"/>
      <c r="E305" s="354"/>
      <c r="F305" s="354"/>
      <c r="G305" s="354"/>
      <c r="H305" s="354"/>
      <c r="I305" s="354"/>
      <c r="J305" s="354"/>
      <c r="K305" s="354"/>
      <c r="L305" s="354"/>
      <c r="M305" s="354"/>
      <c r="N305" s="354"/>
      <c r="O305" s="354"/>
      <c r="P305" s="354"/>
      <c r="Q305" s="354"/>
      <c r="R305" s="354"/>
      <c r="S305" s="354"/>
      <c r="T305" s="354"/>
      <c r="U305" s="354"/>
      <c r="V305" s="354"/>
      <c r="W305" s="354"/>
      <c r="X305" s="354"/>
      <c r="Y305" s="354"/>
      <c r="Z305" s="354"/>
      <c r="AA305" s="561"/>
      <c r="AB305" s="453"/>
      <c r="AC305" s="453"/>
      <c r="AD305" s="566"/>
      <c r="AE305" s="566"/>
      <c r="AF305" s="566"/>
      <c r="AG305" s="566"/>
      <c r="AH305" s="566"/>
      <c r="AI305" s="566"/>
      <c r="AJ305" s="566"/>
      <c r="AK305" s="566"/>
      <c r="AL305" s="566"/>
      <c r="AM305" s="566"/>
      <c r="AN305" s="566"/>
      <c r="AO305" s="504"/>
    </row>
    <row r="306" spans="1:41" ht="30" outlineLevel="1">
      <c r="A306" s="591">
        <v>24</v>
      </c>
      <c r="B306" s="509" t="s">
        <v>20</v>
      </c>
      <c r="C306" s="354" t="s">
        <v>258</v>
      </c>
      <c r="D306" s="493"/>
      <c r="E306" s="493"/>
      <c r="F306" s="493"/>
      <c r="G306" s="493"/>
      <c r="H306" s="493"/>
      <c r="I306" s="493"/>
      <c r="J306" s="493"/>
      <c r="K306" s="493"/>
      <c r="L306" s="493"/>
      <c r="M306" s="493"/>
      <c r="N306" s="611"/>
      <c r="O306" s="611"/>
      <c r="P306" s="354"/>
      <c r="Q306" s="493"/>
      <c r="R306" s="493"/>
      <c r="S306" s="493"/>
      <c r="T306" s="493"/>
      <c r="U306" s="493"/>
      <c r="V306" s="493"/>
      <c r="W306" s="493"/>
      <c r="X306" s="493"/>
      <c r="Y306" s="493"/>
      <c r="Z306" s="493"/>
      <c r="AA306" s="558">
        <v>1</v>
      </c>
      <c r="AB306" s="558"/>
      <c r="AC306" s="558"/>
      <c r="AD306" s="553"/>
      <c r="AE306" s="553"/>
      <c r="AF306" s="553"/>
      <c r="AG306" s="553"/>
      <c r="AH306" s="553"/>
      <c r="AI306" s="553"/>
      <c r="AJ306" s="553"/>
      <c r="AK306" s="553"/>
      <c r="AL306" s="553"/>
      <c r="AM306" s="553"/>
      <c r="AN306" s="553"/>
      <c r="AO306" s="494">
        <f>SUM(AA306:AN306)</f>
        <v>1</v>
      </c>
    </row>
    <row r="307" spans="1:41" outlineLevel="1">
      <c r="B307" s="492" t="s">
        <v>312</v>
      </c>
      <c r="C307" s="525" t="s">
        <v>270</v>
      </c>
      <c r="D307" s="493">
        <v>2561.045096039772</v>
      </c>
      <c r="E307" s="493">
        <v>2466.0190350721209</v>
      </c>
      <c r="F307" s="493">
        <v>2370.9929741044698</v>
      </c>
      <c r="G307" s="493">
        <v>2275.9669131368187</v>
      </c>
      <c r="H307" s="493">
        <v>2180.9408521691671</v>
      </c>
      <c r="I307" s="493">
        <v>2169.4913865113035</v>
      </c>
      <c r="J307" s="493">
        <v>2074.4653255436501</v>
      </c>
      <c r="K307" s="493">
        <v>2004.5122431689399</v>
      </c>
      <c r="L307" s="493">
        <v>1934.5591607942199</v>
      </c>
      <c r="M307" s="493">
        <v>1864.6060784195099</v>
      </c>
      <c r="N307" s="493">
        <v>1794.6529960447899</v>
      </c>
      <c r="O307" s="493">
        <v>1724.6999136700799</v>
      </c>
      <c r="P307" s="354"/>
      <c r="Q307" s="493"/>
      <c r="R307" s="493"/>
      <c r="S307" s="493"/>
      <c r="T307" s="493"/>
      <c r="U307" s="493"/>
      <c r="V307" s="493"/>
      <c r="W307" s="493"/>
      <c r="X307" s="493"/>
      <c r="Y307" s="493"/>
      <c r="Z307" s="493"/>
      <c r="AA307" s="454">
        <f>AA306</f>
        <v>1</v>
      </c>
      <c r="AB307" s="454">
        <f t="shared" ref="AB307:AN307" si="90">AB306</f>
        <v>0</v>
      </c>
      <c r="AC307" s="454">
        <f t="shared" si="90"/>
        <v>0</v>
      </c>
      <c r="AD307" s="554">
        <f t="shared" si="90"/>
        <v>0</v>
      </c>
      <c r="AE307" s="554">
        <f t="shared" si="90"/>
        <v>0</v>
      </c>
      <c r="AF307" s="554">
        <f t="shared" si="90"/>
        <v>0</v>
      </c>
      <c r="AG307" s="554">
        <f t="shared" si="90"/>
        <v>0</v>
      </c>
      <c r="AH307" s="554">
        <f t="shared" si="90"/>
        <v>0</v>
      </c>
      <c r="AI307" s="554">
        <f t="shared" si="90"/>
        <v>0</v>
      </c>
      <c r="AJ307" s="554">
        <f t="shared" si="90"/>
        <v>0</v>
      </c>
      <c r="AK307" s="554">
        <f t="shared" si="90"/>
        <v>0</v>
      </c>
      <c r="AL307" s="554">
        <f t="shared" si="90"/>
        <v>0</v>
      </c>
      <c r="AM307" s="554">
        <f t="shared" si="90"/>
        <v>0</v>
      </c>
      <c r="AN307" s="554">
        <f t="shared" si="90"/>
        <v>0</v>
      </c>
      <c r="AO307" s="504"/>
    </row>
    <row r="308" spans="1:41" outlineLevel="1">
      <c r="B308" s="492"/>
      <c r="C308" s="354"/>
      <c r="D308" s="354"/>
      <c r="E308" s="354"/>
      <c r="F308" s="354"/>
      <c r="G308" s="354"/>
      <c r="H308" s="354"/>
      <c r="I308" s="354"/>
      <c r="J308" s="354"/>
      <c r="K308" s="354"/>
      <c r="L308" s="354"/>
      <c r="M308" s="354"/>
      <c r="N308" s="354"/>
      <c r="O308" s="354"/>
      <c r="P308" s="354"/>
      <c r="Q308" s="354"/>
      <c r="R308" s="354"/>
      <c r="S308" s="354"/>
      <c r="T308" s="354"/>
      <c r="U308" s="354"/>
      <c r="V308" s="354"/>
      <c r="W308" s="354"/>
      <c r="X308" s="354"/>
      <c r="Y308" s="354"/>
      <c r="Z308" s="354"/>
      <c r="AA308" s="559"/>
      <c r="AB308" s="453"/>
      <c r="AC308" s="453"/>
      <c r="AD308" s="566"/>
      <c r="AE308" s="566"/>
      <c r="AF308" s="566"/>
      <c r="AG308" s="566"/>
      <c r="AH308" s="566"/>
      <c r="AI308" s="566"/>
      <c r="AJ308" s="566"/>
      <c r="AK308" s="566"/>
      <c r="AL308" s="566"/>
      <c r="AM308" s="566"/>
      <c r="AN308" s="566"/>
      <c r="AO308" s="504"/>
    </row>
    <row r="309" spans="1:41" ht="15.75" outlineLevel="1">
      <c r="B309" s="488" t="s">
        <v>271</v>
      </c>
      <c r="C309" s="354"/>
      <c r="D309" s="354"/>
      <c r="E309" s="354"/>
      <c r="F309" s="354"/>
      <c r="G309" s="354"/>
      <c r="H309" s="354"/>
      <c r="I309" s="354"/>
      <c r="J309" s="354"/>
      <c r="K309" s="354"/>
      <c r="L309" s="354"/>
      <c r="M309" s="354"/>
      <c r="N309" s="354"/>
      <c r="O309" s="354"/>
      <c r="P309" s="354"/>
      <c r="Q309" s="354"/>
      <c r="R309" s="354"/>
      <c r="S309" s="354"/>
      <c r="T309" s="354"/>
      <c r="U309" s="354"/>
      <c r="V309" s="354"/>
      <c r="W309" s="354"/>
      <c r="X309" s="354"/>
      <c r="Y309" s="354"/>
      <c r="Z309" s="354"/>
      <c r="AA309" s="559"/>
      <c r="AB309" s="453"/>
      <c r="AC309" s="453"/>
      <c r="AD309" s="566"/>
      <c r="AE309" s="566"/>
      <c r="AF309" s="566"/>
      <c r="AG309" s="566"/>
      <c r="AH309" s="566"/>
      <c r="AI309" s="566"/>
      <c r="AJ309" s="566"/>
      <c r="AK309" s="566"/>
      <c r="AL309" s="566"/>
      <c r="AM309" s="566"/>
      <c r="AN309" s="566"/>
      <c r="AO309" s="504"/>
    </row>
    <row r="310" spans="1:41" outlineLevel="1">
      <c r="A310" s="591">
        <v>25</v>
      </c>
      <c r="B310" s="509" t="s">
        <v>21</v>
      </c>
      <c r="C310" s="354" t="s">
        <v>258</v>
      </c>
      <c r="D310" s="493">
        <v>13143</v>
      </c>
      <c r="E310" s="493">
        <f>SUMIFS('2017 Persistence Report'!CI:CI,'2017 Persistence Report'!$C:$C,$B310,'2017 Persistence Report'!$A:$A,2016)</f>
        <v>13143</v>
      </c>
      <c r="F310" s="493">
        <f>SUMIFS('2017 Persistence Report'!CJ:CJ,'2017 Persistence Report'!$C:$C,$B310,'2017 Persistence Report'!$A:$A,2016)</f>
        <v>13143</v>
      </c>
      <c r="G310" s="493">
        <f>SUMIFS('2017 Persistence Report'!CK:CK,'2017 Persistence Report'!$C:$C,$B310,'2017 Persistence Report'!$A:$A,2016)</f>
        <v>13143</v>
      </c>
      <c r="H310" s="493">
        <f>SUMIFS('2017 Persistence Report'!CL:CL,'2017 Persistence Report'!$C:$C,$B310,'2017 Persistence Report'!$A:$A,2016)</f>
        <v>13143</v>
      </c>
      <c r="I310" s="493">
        <f>SUMIFS('2017 Persistence Report'!CM:CM,'2017 Persistence Report'!$C:$C,$B310,'2017 Persistence Report'!$A:$A,2016)</f>
        <v>13143</v>
      </c>
      <c r="J310" s="493">
        <f>SUMIFS('2017 Persistence Report'!CN:CN,'2017 Persistence Report'!$C:$C,$B310,'2017 Persistence Report'!$A:$A,2016)</f>
        <v>13143</v>
      </c>
      <c r="K310" s="493">
        <f>SUMIFS('2017 Persistence Report'!CO:CO,'2017 Persistence Report'!$C:$C,$B310,'2017 Persistence Report'!$A:$A,2016)</f>
        <v>13143</v>
      </c>
      <c r="L310" s="493">
        <f>SUMIFS('2017 Persistence Report'!CP:CP,'2017 Persistence Report'!$C:$C,$B310,'2017 Persistence Report'!$A:$A,2016)</f>
        <v>13143</v>
      </c>
      <c r="M310" s="493">
        <f>SUMIFS('2017 Persistence Report'!CQ:CQ,'2017 Persistence Report'!$C:$C,$B310,'2017 Persistence Report'!$A:$A,2016)</f>
        <v>13143</v>
      </c>
      <c r="N310" s="493">
        <f>SUMIFS('2017 Persistence Report'!CR:CR,'2017 Persistence Report'!$C:$C,$B310,'2017 Persistence Report'!$A:$A,2016)</f>
        <v>3245</v>
      </c>
      <c r="O310" s="493">
        <f>SUMIFS('2017 Persistence Report'!CS:CS,'2017 Persistence Report'!$C:$C,$B310,'2017 Persistence Report'!$A:$A,2016)</f>
        <v>0</v>
      </c>
      <c r="P310" s="493">
        <v>12</v>
      </c>
      <c r="Q310" s="493">
        <v>2</v>
      </c>
      <c r="R310" s="493">
        <v>2</v>
      </c>
      <c r="S310" s="493">
        <v>2</v>
      </c>
      <c r="T310" s="493">
        <v>2</v>
      </c>
      <c r="U310" s="493">
        <v>2</v>
      </c>
      <c r="V310" s="493">
        <v>2</v>
      </c>
      <c r="W310" s="493">
        <v>2</v>
      </c>
      <c r="X310" s="493">
        <v>2</v>
      </c>
      <c r="Y310" s="493">
        <v>2</v>
      </c>
      <c r="Z310" s="493">
        <v>2</v>
      </c>
      <c r="AA310" s="455"/>
      <c r="AB310" s="558">
        <v>0</v>
      </c>
      <c r="AC310" s="558">
        <v>1</v>
      </c>
      <c r="AD310" s="553"/>
      <c r="AE310" s="553"/>
      <c r="AF310" s="553"/>
      <c r="AG310" s="553"/>
      <c r="AH310" s="553"/>
      <c r="AI310" s="558"/>
      <c r="AJ310" s="558"/>
      <c r="AK310" s="558"/>
      <c r="AL310" s="558"/>
      <c r="AM310" s="558"/>
      <c r="AN310" s="558"/>
      <c r="AO310" s="494">
        <f>SUM(AA310:AN310)</f>
        <v>1</v>
      </c>
    </row>
    <row r="311" spans="1:41" outlineLevel="1">
      <c r="B311" s="492" t="s">
        <v>312</v>
      </c>
      <c r="C311" s="354" t="s">
        <v>260</v>
      </c>
      <c r="D311" s="493">
        <v>13143</v>
      </c>
      <c r="E311" s="493">
        <f>SUMIFS('2017 Persistence Report'!CI:CI,'2017 Persistence Report'!$C:$C,$B310,'2017 Persistence Report'!$A:$A,"2016a")</f>
        <v>13143</v>
      </c>
      <c r="F311" s="493">
        <f>SUMIFS('2017 Persistence Report'!CJ:CJ,'2017 Persistence Report'!$C:$C,$B310,'2017 Persistence Report'!$A:$A,"2016a")</f>
        <v>13143</v>
      </c>
      <c r="G311" s="493">
        <f>SUMIFS('2017 Persistence Report'!CK:CK,'2017 Persistence Report'!$C:$C,$B310,'2017 Persistence Report'!$A:$A,"2016a")</f>
        <v>13143</v>
      </c>
      <c r="H311" s="493">
        <f>SUMIFS('2017 Persistence Report'!CL:CL,'2017 Persistence Report'!$C:$C,$B310,'2017 Persistence Report'!$A:$A,"2016a")</f>
        <v>13143</v>
      </c>
      <c r="I311" s="493">
        <f>SUMIFS('2017 Persistence Report'!CM:CM,'2017 Persistence Report'!$C:$C,$B310,'2017 Persistence Report'!$A:$A,"2016a")</f>
        <v>13143</v>
      </c>
      <c r="J311" s="493">
        <f>SUMIFS('2017 Persistence Report'!CN:CN,'2017 Persistence Report'!$C:$C,$B310,'2017 Persistence Report'!$A:$A,"2016a")</f>
        <v>13143</v>
      </c>
      <c r="K311" s="493">
        <f>SUMIFS('2017 Persistence Report'!CO:CO,'2017 Persistence Report'!$C:$C,$B310,'2017 Persistence Report'!$A:$A,"2016a")</f>
        <v>13143</v>
      </c>
      <c r="L311" s="493">
        <f>SUMIFS('2017 Persistence Report'!CP:CP,'2017 Persistence Report'!$C:$C,$B310,'2017 Persistence Report'!$A:$A,"2016a")</f>
        <v>13143</v>
      </c>
      <c r="M311" s="493">
        <f>SUMIFS('2017 Persistence Report'!CQ:CQ,'2017 Persistence Report'!$C:$C,$B310,'2017 Persistence Report'!$A:$A,"2016a")</f>
        <v>13143</v>
      </c>
      <c r="N311" s="493">
        <f>SUMIFS('2017 Persistence Report'!CR:CR,'2017 Persistence Report'!$C:$C,$B310,'2017 Persistence Report'!$A:$A,"2016a")</f>
        <v>3245</v>
      </c>
      <c r="O311" s="493">
        <f>SUMIFS('2017 Persistence Report'!CS:CS,'2017 Persistence Report'!$C:$C,$B310,'2017 Persistence Report'!$A:$A,"2016a")</f>
        <v>0</v>
      </c>
      <c r="P311" s="493">
        <f>P310</f>
        <v>12</v>
      </c>
      <c r="Q311" s="493">
        <v>2</v>
      </c>
      <c r="R311" s="493">
        <v>2</v>
      </c>
      <c r="S311" s="493">
        <v>2</v>
      </c>
      <c r="T311" s="493">
        <v>2</v>
      </c>
      <c r="U311" s="493">
        <v>2</v>
      </c>
      <c r="V311" s="493">
        <v>2</v>
      </c>
      <c r="W311" s="493">
        <v>2</v>
      </c>
      <c r="X311" s="493">
        <v>2</v>
      </c>
      <c r="Y311" s="493">
        <v>2</v>
      </c>
      <c r="Z311" s="493">
        <v>2</v>
      </c>
      <c r="AA311" s="454">
        <v>0</v>
      </c>
      <c r="AB311" s="454">
        <v>0</v>
      </c>
      <c r="AC311" s="454">
        <v>1</v>
      </c>
      <c r="AD311" s="554">
        <f t="shared" ref="AD311:AN311" si="91">AD310</f>
        <v>0</v>
      </c>
      <c r="AE311" s="554">
        <f t="shared" si="91"/>
        <v>0</v>
      </c>
      <c r="AF311" s="554">
        <f t="shared" si="91"/>
        <v>0</v>
      </c>
      <c r="AG311" s="554">
        <f t="shared" si="91"/>
        <v>0</v>
      </c>
      <c r="AH311" s="554">
        <f t="shared" si="91"/>
        <v>0</v>
      </c>
      <c r="AI311" s="554">
        <f t="shared" si="91"/>
        <v>0</v>
      </c>
      <c r="AJ311" s="554">
        <f t="shared" si="91"/>
        <v>0</v>
      </c>
      <c r="AK311" s="554">
        <f t="shared" si="91"/>
        <v>0</v>
      </c>
      <c r="AL311" s="554">
        <f t="shared" si="91"/>
        <v>0</v>
      </c>
      <c r="AM311" s="554">
        <f t="shared" si="91"/>
        <v>0</v>
      </c>
      <c r="AN311" s="554">
        <f t="shared" si="91"/>
        <v>0</v>
      </c>
      <c r="AO311" s="504"/>
    </row>
    <row r="312" spans="1:41" outlineLevel="1">
      <c r="B312" s="492"/>
      <c r="C312" s="354"/>
      <c r="D312" s="354"/>
      <c r="E312" s="354"/>
      <c r="F312" s="354"/>
      <c r="G312" s="354"/>
      <c r="H312" s="354"/>
      <c r="I312" s="354"/>
      <c r="J312" s="354"/>
      <c r="K312" s="354"/>
      <c r="L312" s="354"/>
      <c r="M312" s="354"/>
      <c r="N312" s="354"/>
      <c r="O312" s="354"/>
      <c r="P312" s="354"/>
      <c r="Q312" s="354"/>
      <c r="R312" s="354"/>
      <c r="S312" s="354"/>
      <c r="T312" s="354"/>
      <c r="U312" s="354"/>
      <c r="V312" s="354"/>
      <c r="W312" s="354"/>
      <c r="X312" s="354"/>
      <c r="Y312" s="354"/>
      <c r="Z312" s="354"/>
      <c r="AA312" s="559"/>
      <c r="AB312" s="453"/>
      <c r="AC312" s="453"/>
      <c r="AD312" s="566"/>
      <c r="AE312" s="566"/>
      <c r="AF312" s="566"/>
      <c r="AG312" s="566"/>
      <c r="AH312" s="566"/>
      <c r="AI312" s="566"/>
      <c r="AJ312" s="566"/>
      <c r="AK312" s="566"/>
      <c r="AL312" s="566"/>
      <c r="AM312" s="566"/>
      <c r="AN312" s="566"/>
      <c r="AO312" s="504"/>
    </row>
    <row r="313" spans="1:41" outlineLevel="1">
      <c r="A313" s="591">
        <v>26</v>
      </c>
      <c r="B313" s="509" t="s">
        <v>22</v>
      </c>
      <c r="C313" s="354" t="s">
        <v>258</v>
      </c>
      <c r="D313" s="493">
        <v>4382289</v>
      </c>
      <c r="E313" s="493">
        <f>SUMIFS('2017 Persistence Report'!CI:CI,'2017 Persistence Report'!$C:$C,$B313,'2017 Persistence Report'!$A:$A,2016)</f>
        <v>4258689</v>
      </c>
      <c r="F313" s="493">
        <f>SUMIFS('2017 Persistence Report'!CJ:CJ,'2017 Persistence Report'!$C:$C,$B313,'2017 Persistence Report'!$A:$A,2016)</f>
        <v>4258689</v>
      </c>
      <c r="G313" s="493">
        <f>SUMIFS('2017 Persistence Report'!CK:CK,'2017 Persistence Report'!$C:$C,$B313,'2017 Persistence Report'!$A:$A,2016)</f>
        <v>4258689</v>
      </c>
      <c r="H313" s="493">
        <f>SUMIFS('2017 Persistence Report'!CL:CL,'2017 Persistence Report'!$C:$C,$B313,'2017 Persistence Report'!$A:$A,2016)</f>
        <v>4258689</v>
      </c>
      <c r="I313" s="493">
        <f>SUMIFS('2017 Persistence Report'!CM:CM,'2017 Persistence Report'!$C:$C,$B313,'2017 Persistence Report'!$A:$A,2016)</f>
        <v>4254220</v>
      </c>
      <c r="J313" s="493">
        <f>SUMIFS('2017 Persistence Report'!CN:CN,'2017 Persistence Report'!$C:$C,$B313,'2017 Persistence Report'!$A:$A,2016)</f>
        <v>4254220</v>
      </c>
      <c r="K313" s="493">
        <f>SUMIFS('2017 Persistence Report'!CO:CO,'2017 Persistence Report'!$C:$C,$B313,'2017 Persistence Report'!$A:$A,2016)</f>
        <v>4254220</v>
      </c>
      <c r="L313" s="493">
        <f>SUMIFS('2017 Persistence Report'!CP:CP,'2017 Persistence Report'!$C:$C,$B313,'2017 Persistence Report'!$A:$A,2016)</f>
        <v>4183399</v>
      </c>
      <c r="M313" s="493">
        <f>SUMIFS('2017 Persistence Report'!CQ:CQ,'2017 Persistence Report'!$C:$C,$B313,'2017 Persistence Report'!$A:$A,2016)</f>
        <v>4183399</v>
      </c>
      <c r="N313" s="493">
        <f>SUMIFS('2017 Persistence Report'!CR:CR,'2017 Persistence Report'!$C:$C,$B313,'2017 Persistence Report'!$A:$A,2016)</f>
        <v>4074840</v>
      </c>
      <c r="O313" s="493">
        <f>SUMIFS('2017 Persistence Report'!CS:CS,'2017 Persistence Report'!$C:$C,$B313,'2017 Persistence Report'!$A:$A,2016)</f>
        <v>2891075</v>
      </c>
      <c r="P313" s="493">
        <v>12</v>
      </c>
      <c r="Q313" s="493">
        <v>774</v>
      </c>
      <c r="R313" s="493">
        <v>750</v>
      </c>
      <c r="S313" s="493">
        <v>750</v>
      </c>
      <c r="T313" s="493">
        <v>750</v>
      </c>
      <c r="U313" s="493">
        <v>750</v>
      </c>
      <c r="V313" s="493">
        <v>749</v>
      </c>
      <c r="W313" s="493">
        <v>749</v>
      </c>
      <c r="X313" s="493">
        <v>749</v>
      </c>
      <c r="Y313" s="493">
        <v>746</v>
      </c>
      <c r="Z313" s="493">
        <v>746</v>
      </c>
      <c r="AA313" s="455">
        <v>4.4261500152005719E-3</v>
      </c>
      <c r="AB313" s="558">
        <v>0.28624162451696622</v>
      </c>
      <c r="AC313" s="467">
        <f>1-AB313-AA313</f>
        <v>0.70933222546783326</v>
      </c>
      <c r="AD313" s="553"/>
      <c r="AE313" s="553"/>
      <c r="AF313" s="553"/>
      <c r="AG313" s="553"/>
      <c r="AH313" s="553"/>
      <c r="AI313" s="558"/>
      <c r="AJ313" s="558"/>
      <c r="AK313" s="558"/>
      <c r="AL313" s="558"/>
      <c r="AM313" s="558"/>
      <c r="AN313" s="558"/>
      <c r="AO313" s="494">
        <f>SUM(AA313:AN313)</f>
        <v>1</v>
      </c>
    </row>
    <row r="314" spans="1:41" outlineLevel="1">
      <c r="B314" s="492" t="s">
        <v>313</v>
      </c>
      <c r="C314" s="354" t="s">
        <v>260</v>
      </c>
      <c r="D314" s="493">
        <v>4132808</v>
      </c>
      <c r="E314" s="493">
        <f>SUMIFS('2017 Persistence Report'!CI:CI,'2017 Persistence Report'!$C:$C,$B313,'2017 Persistence Report'!$A:$A,"2016a")</f>
        <v>4256408</v>
      </c>
      <c r="F314" s="493">
        <f>SUMIFS('2017 Persistence Report'!CJ:CJ,'2017 Persistence Report'!$C:$C,$B313,'2017 Persistence Report'!$A:$A,"2016a")</f>
        <v>4589075</v>
      </c>
      <c r="G314" s="493">
        <f>SUMIFS('2017 Persistence Report'!CK:CK,'2017 Persistence Report'!$C:$C,$B313,'2017 Persistence Report'!$A:$A,"2016a")</f>
        <v>4589075</v>
      </c>
      <c r="H314" s="493">
        <f>SUMIFS('2017 Persistence Report'!CL:CL,'2017 Persistence Report'!$C:$C,$B313,'2017 Persistence Report'!$A:$A,"2016a")</f>
        <v>4589075</v>
      </c>
      <c r="I314" s="493">
        <f>SUMIFS('2017 Persistence Report'!CM:CM,'2017 Persistence Report'!$C:$C,$B313,'2017 Persistence Report'!$A:$A,"2016a")</f>
        <v>4587029</v>
      </c>
      <c r="J314" s="493">
        <f>SUMIFS('2017 Persistence Report'!CN:CN,'2017 Persistence Report'!$C:$C,$B313,'2017 Persistence Report'!$A:$A,"2016a")</f>
        <v>4587029</v>
      </c>
      <c r="K314" s="493">
        <f>SUMIFS('2017 Persistence Report'!CO:CO,'2017 Persistence Report'!$C:$C,$B313,'2017 Persistence Report'!$A:$A,"2016a")</f>
        <v>4587029</v>
      </c>
      <c r="L314" s="493">
        <f>SUMIFS('2017 Persistence Report'!CP:CP,'2017 Persistence Report'!$C:$C,$B313,'2017 Persistence Report'!$A:$A,"2016a")</f>
        <v>4586583</v>
      </c>
      <c r="M314" s="493">
        <f>SUMIFS('2017 Persistence Report'!CQ:CQ,'2017 Persistence Report'!$C:$C,$B313,'2017 Persistence Report'!$A:$A,"2016a")</f>
        <v>4586583</v>
      </c>
      <c r="N314" s="493">
        <f>SUMIFS('2017 Persistence Report'!CR:CR,'2017 Persistence Report'!$C:$C,$B313,'2017 Persistence Report'!$A:$A,"2016a")</f>
        <v>4505705</v>
      </c>
      <c r="O314" s="493">
        <f>SUMIFS('2017 Persistence Report'!CS:CS,'2017 Persistence Report'!$C:$C,$B313,'2017 Persistence Report'!$A:$A,"2016a")</f>
        <v>2363151</v>
      </c>
      <c r="P314" s="493">
        <v>12</v>
      </c>
      <c r="Q314" s="493">
        <v>826</v>
      </c>
      <c r="R314" s="493">
        <v>851</v>
      </c>
      <c r="S314" s="493">
        <v>985</v>
      </c>
      <c r="T314" s="493">
        <v>985</v>
      </c>
      <c r="U314" s="493">
        <v>985</v>
      </c>
      <c r="V314" s="493">
        <v>985</v>
      </c>
      <c r="W314" s="493">
        <v>985</v>
      </c>
      <c r="X314" s="493">
        <v>985</v>
      </c>
      <c r="Y314" s="493">
        <v>985</v>
      </c>
      <c r="Z314" s="493">
        <v>985</v>
      </c>
      <c r="AA314" s="455"/>
      <c r="AB314" s="558">
        <v>0.13482897688628206</v>
      </c>
      <c r="AC314" s="467">
        <f>1-AB314</f>
        <v>0.86517102311371796</v>
      </c>
      <c r="AD314" s="553"/>
      <c r="AE314" s="553"/>
      <c r="AF314" s="553"/>
      <c r="AG314" s="553"/>
      <c r="AH314" s="553"/>
      <c r="AI314" s="558"/>
      <c r="AJ314" s="558"/>
      <c r="AK314" s="558"/>
      <c r="AL314" s="558"/>
      <c r="AM314" s="558"/>
      <c r="AN314" s="558"/>
      <c r="AO314" s="494"/>
    </row>
    <row r="315" spans="1:41" outlineLevel="1">
      <c r="B315" s="492" t="s">
        <v>314</v>
      </c>
      <c r="C315" s="525" t="s">
        <v>270</v>
      </c>
      <c r="D315" s="493">
        <v>66506.714970026806</v>
      </c>
      <c r="E315" s="493">
        <v>66424.494312173672</v>
      </c>
      <c r="F315" s="493">
        <v>66342.273654320539</v>
      </c>
      <c r="G315" s="493">
        <v>66260.052996467406</v>
      </c>
      <c r="H315" s="493">
        <v>66177.832338614273</v>
      </c>
      <c r="I315" s="493">
        <v>66129.102673391957</v>
      </c>
      <c r="J315" s="493">
        <v>66046.882015538795</v>
      </c>
      <c r="K315" s="493">
        <v>65974.708655474897</v>
      </c>
      <c r="L315" s="493">
        <v>65902.535295410999</v>
      </c>
      <c r="M315" s="493">
        <v>65830.361935347202</v>
      </c>
      <c r="N315" s="493">
        <v>65758.188575283304</v>
      </c>
      <c r="O315" s="493">
        <v>65686.015215219406</v>
      </c>
      <c r="P315" s="493">
        <f>P313</f>
        <v>12</v>
      </c>
      <c r="Q315" s="493">
        <v>12.496715416400177</v>
      </c>
      <c r="R315" s="493">
        <v>12.616817804077597</v>
      </c>
      <c r="S315" s="493">
        <v>12.736920191755017</v>
      </c>
      <c r="T315" s="493">
        <v>12.857022579432437</v>
      </c>
      <c r="U315" s="493">
        <v>12.977124967109857</v>
      </c>
      <c r="V315" s="493">
        <v>12.969645356177805</v>
      </c>
      <c r="W315" s="493"/>
      <c r="X315" s="493"/>
      <c r="Y315" s="493"/>
      <c r="Z315" s="493"/>
      <c r="AA315" s="454">
        <f>AA314</f>
        <v>0</v>
      </c>
      <c r="AB315" s="454">
        <f>AB314</f>
        <v>0.13482897688628206</v>
      </c>
      <c r="AC315" s="467">
        <f>1-AB315</f>
        <v>0.86517102311371796</v>
      </c>
      <c r="AD315" s="554">
        <f t="shared" ref="AD315:AN315" si="92">AD313</f>
        <v>0</v>
      </c>
      <c r="AE315" s="554">
        <f t="shared" si="92"/>
        <v>0</v>
      </c>
      <c r="AF315" s="554">
        <f t="shared" si="92"/>
        <v>0</v>
      </c>
      <c r="AG315" s="554">
        <f t="shared" si="92"/>
        <v>0</v>
      </c>
      <c r="AH315" s="554">
        <f t="shared" si="92"/>
        <v>0</v>
      </c>
      <c r="AI315" s="554">
        <f t="shared" si="92"/>
        <v>0</v>
      </c>
      <c r="AJ315" s="554">
        <f t="shared" si="92"/>
        <v>0</v>
      </c>
      <c r="AK315" s="554">
        <f t="shared" si="92"/>
        <v>0</v>
      </c>
      <c r="AL315" s="554">
        <f t="shared" si="92"/>
        <v>0</v>
      </c>
      <c r="AM315" s="554">
        <f t="shared" si="92"/>
        <v>0</v>
      </c>
      <c r="AN315" s="554">
        <f t="shared" si="92"/>
        <v>0</v>
      </c>
      <c r="AO315" s="504"/>
    </row>
    <row r="316" spans="1:41" outlineLevel="1">
      <c r="B316" s="492"/>
      <c r="C316" s="354"/>
      <c r="D316" s="354"/>
      <c r="E316" s="354"/>
      <c r="F316" s="354"/>
      <c r="G316" s="354"/>
      <c r="H316" s="354"/>
      <c r="I316" s="354"/>
      <c r="J316" s="354"/>
      <c r="K316" s="354"/>
      <c r="L316" s="354"/>
      <c r="M316" s="354"/>
      <c r="N316" s="354"/>
      <c r="O316" s="354"/>
      <c r="P316" s="354"/>
      <c r="Q316" s="354"/>
      <c r="R316" s="354"/>
      <c r="S316" s="354"/>
      <c r="T316" s="354"/>
      <c r="U316" s="354"/>
      <c r="V316" s="354"/>
      <c r="W316" s="354"/>
      <c r="X316" s="354"/>
      <c r="Y316" s="354"/>
      <c r="Z316" s="354"/>
      <c r="AA316" s="559"/>
      <c r="AB316" s="453"/>
      <c r="AC316" s="453"/>
      <c r="AD316" s="566"/>
      <c r="AE316" s="566"/>
      <c r="AF316" s="566"/>
      <c r="AG316" s="566"/>
      <c r="AH316" s="566"/>
      <c r="AI316" s="566"/>
      <c r="AJ316" s="566"/>
      <c r="AK316" s="566"/>
      <c r="AL316" s="566"/>
      <c r="AM316" s="566"/>
      <c r="AN316" s="566"/>
      <c r="AO316" s="504"/>
    </row>
    <row r="317" spans="1:41" ht="30" outlineLevel="1">
      <c r="A317" s="591">
        <v>27</v>
      </c>
      <c r="B317" s="509" t="s">
        <v>23</v>
      </c>
      <c r="C317" s="354" t="s">
        <v>258</v>
      </c>
      <c r="D317" s="493"/>
      <c r="E317" s="493"/>
      <c r="F317" s="493"/>
      <c r="G317" s="493"/>
      <c r="H317" s="493"/>
      <c r="I317" s="493"/>
      <c r="J317" s="493"/>
      <c r="K317" s="493"/>
      <c r="L317" s="493"/>
      <c r="M317" s="493"/>
      <c r="N317" s="493"/>
      <c r="O317" s="493"/>
      <c r="P317" s="493">
        <v>12</v>
      </c>
      <c r="Q317" s="493"/>
      <c r="R317" s="493"/>
      <c r="S317" s="493"/>
      <c r="T317" s="493"/>
      <c r="U317" s="493"/>
      <c r="V317" s="493"/>
      <c r="W317" s="493"/>
      <c r="X317" s="493"/>
      <c r="Y317" s="493"/>
      <c r="Z317" s="493"/>
      <c r="AA317" s="455"/>
      <c r="AB317" s="558"/>
      <c r="AC317" s="558"/>
      <c r="AD317" s="553"/>
      <c r="AE317" s="553"/>
      <c r="AF317" s="553"/>
      <c r="AG317" s="553"/>
      <c r="AH317" s="553"/>
      <c r="AI317" s="558"/>
      <c r="AJ317" s="558"/>
      <c r="AK317" s="558"/>
      <c r="AL317" s="558"/>
      <c r="AM317" s="558"/>
      <c r="AN317" s="558"/>
      <c r="AO317" s="494">
        <f>SUM(AA317:AN317)</f>
        <v>0</v>
      </c>
    </row>
    <row r="318" spans="1:41" outlineLevel="1">
      <c r="B318" s="492" t="s">
        <v>312</v>
      </c>
      <c r="C318" s="354" t="s">
        <v>260</v>
      </c>
      <c r="D318" s="493"/>
      <c r="E318" s="493"/>
      <c r="F318" s="493"/>
      <c r="G318" s="493"/>
      <c r="H318" s="493"/>
      <c r="I318" s="493"/>
      <c r="J318" s="493"/>
      <c r="K318" s="493"/>
      <c r="L318" s="493"/>
      <c r="M318" s="493"/>
      <c r="N318" s="493"/>
      <c r="O318" s="493"/>
      <c r="P318" s="493">
        <f>P317</f>
        <v>12</v>
      </c>
      <c r="Q318" s="493"/>
      <c r="R318" s="493"/>
      <c r="S318" s="493"/>
      <c r="T318" s="493"/>
      <c r="U318" s="493"/>
      <c r="V318" s="493"/>
      <c r="W318" s="493"/>
      <c r="X318" s="493"/>
      <c r="Y318" s="493"/>
      <c r="Z318" s="493"/>
      <c r="AA318" s="454">
        <f>AA317</f>
        <v>0</v>
      </c>
      <c r="AB318" s="454">
        <f t="shared" ref="AB318:AN318" si="93">AB317</f>
        <v>0</v>
      </c>
      <c r="AC318" s="454">
        <f t="shared" si="93"/>
        <v>0</v>
      </c>
      <c r="AD318" s="554">
        <f t="shared" si="93"/>
        <v>0</v>
      </c>
      <c r="AE318" s="554">
        <f t="shared" si="93"/>
        <v>0</v>
      </c>
      <c r="AF318" s="554">
        <f t="shared" si="93"/>
        <v>0</v>
      </c>
      <c r="AG318" s="554">
        <f t="shared" si="93"/>
        <v>0</v>
      </c>
      <c r="AH318" s="554">
        <f t="shared" si="93"/>
        <v>0</v>
      </c>
      <c r="AI318" s="554">
        <f t="shared" si="93"/>
        <v>0</v>
      </c>
      <c r="AJ318" s="554">
        <f t="shared" si="93"/>
        <v>0</v>
      </c>
      <c r="AK318" s="554">
        <f t="shared" si="93"/>
        <v>0</v>
      </c>
      <c r="AL318" s="554">
        <f t="shared" si="93"/>
        <v>0</v>
      </c>
      <c r="AM318" s="554">
        <f t="shared" si="93"/>
        <v>0</v>
      </c>
      <c r="AN318" s="554">
        <f t="shared" si="93"/>
        <v>0</v>
      </c>
      <c r="AO318" s="504"/>
    </row>
    <row r="319" spans="1:41" outlineLevel="1">
      <c r="B319" s="492"/>
      <c r="C319" s="354"/>
      <c r="D319" s="354"/>
      <c r="E319" s="354"/>
      <c r="F319" s="354"/>
      <c r="G319" s="354"/>
      <c r="H319" s="354"/>
      <c r="I319" s="354"/>
      <c r="J319" s="354"/>
      <c r="K319" s="354"/>
      <c r="L319" s="354"/>
      <c r="M319" s="354"/>
      <c r="N319" s="354"/>
      <c r="O319" s="354"/>
      <c r="P319" s="354"/>
      <c r="Q319" s="354"/>
      <c r="R319" s="354"/>
      <c r="S319" s="354"/>
      <c r="T319" s="354"/>
      <c r="U319" s="354"/>
      <c r="V319" s="354"/>
      <c r="W319" s="354"/>
      <c r="X319" s="354"/>
      <c r="Y319" s="354"/>
      <c r="Z319" s="354"/>
      <c r="AA319" s="559"/>
      <c r="AB319" s="453"/>
      <c r="AC319" s="453"/>
      <c r="AD319" s="566"/>
      <c r="AE319" s="566"/>
      <c r="AF319" s="566"/>
      <c r="AG319" s="566"/>
      <c r="AH319" s="566"/>
      <c r="AI319" s="566"/>
      <c r="AJ319" s="566"/>
      <c r="AK319" s="566"/>
      <c r="AL319" s="566"/>
      <c r="AM319" s="566"/>
      <c r="AN319" s="566"/>
      <c r="AO319" s="504"/>
    </row>
    <row r="320" spans="1:41" ht="30" outlineLevel="1">
      <c r="A320" s="591">
        <v>28</v>
      </c>
      <c r="B320" s="509" t="s">
        <v>24</v>
      </c>
      <c r="C320" s="354" t="s">
        <v>258</v>
      </c>
      <c r="D320" s="493">
        <v>24692</v>
      </c>
      <c r="E320" s="493">
        <f>SUMIFS('2017 Persistence Report'!CI:CI,'2017 Persistence Report'!$C:$C,$B320,'2017 Persistence Report'!$A:$A,2016)</f>
        <v>24692</v>
      </c>
      <c r="F320" s="493">
        <f>SUMIFS('2017 Persistence Report'!CJ:CJ,'2017 Persistence Report'!$C:$C,$B320,'2017 Persistence Report'!$A:$A,2016)</f>
        <v>24692</v>
      </c>
      <c r="G320" s="493">
        <f>SUMIFS('2017 Persistence Report'!CK:CK,'2017 Persistence Report'!$C:$C,$B320,'2017 Persistence Report'!$A:$A,2016)</f>
        <v>24692</v>
      </c>
      <c r="H320" s="493">
        <f>SUMIFS('2017 Persistence Report'!CL:CL,'2017 Persistence Report'!$C:$C,$B320,'2017 Persistence Report'!$A:$A,2016)</f>
        <v>24692</v>
      </c>
      <c r="I320" s="493">
        <f>SUMIFS('2017 Persistence Report'!CM:CM,'2017 Persistence Report'!$C:$C,$B320,'2017 Persistence Report'!$A:$A,2016)</f>
        <v>24692</v>
      </c>
      <c r="J320" s="493">
        <f>SUMIFS('2017 Persistence Report'!CN:CN,'2017 Persistence Report'!$C:$C,$B320,'2017 Persistence Report'!$A:$A,2016)</f>
        <v>24692</v>
      </c>
      <c r="K320" s="493">
        <f>SUMIFS('2017 Persistence Report'!CO:CO,'2017 Persistence Report'!$C:$C,$B320,'2017 Persistence Report'!$A:$A,2016)</f>
        <v>24692</v>
      </c>
      <c r="L320" s="493">
        <f>SUMIFS('2017 Persistence Report'!CP:CP,'2017 Persistence Report'!$C:$C,$B320,'2017 Persistence Report'!$A:$A,2016)</f>
        <v>24692</v>
      </c>
      <c r="M320" s="493">
        <f>SUMIFS('2017 Persistence Report'!CQ:CQ,'2017 Persistence Report'!$C:$C,$B320,'2017 Persistence Report'!$A:$A,2016)</f>
        <v>24692</v>
      </c>
      <c r="N320" s="493">
        <f>SUMIFS('2017 Persistence Report'!CR:CR,'2017 Persistence Report'!$C:$C,$B320,'2017 Persistence Report'!$A:$A,2016)</f>
        <v>24692</v>
      </c>
      <c r="O320" s="493">
        <f>SUMIFS('2017 Persistence Report'!CS:CS,'2017 Persistence Report'!$C:$C,$B320,'2017 Persistence Report'!$A:$A,2016)</f>
        <v>24692</v>
      </c>
      <c r="P320" s="493">
        <v>12</v>
      </c>
      <c r="Q320" s="493">
        <v>14</v>
      </c>
      <c r="R320" s="493">
        <v>14</v>
      </c>
      <c r="S320" s="493">
        <v>14</v>
      </c>
      <c r="T320" s="493">
        <v>14</v>
      </c>
      <c r="U320" s="493">
        <v>14</v>
      </c>
      <c r="V320" s="493">
        <v>14</v>
      </c>
      <c r="W320" s="493">
        <v>14</v>
      </c>
      <c r="X320" s="493">
        <v>14</v>
      </c>
      <c r="Y320" s="493">
        <v>14</v>
      </c>
      <c r="Z320" s="493">
        <v>14</v>
      </c>
      <c r="AA320" s="455"/>
      <c r="AB320" s="558">
        <v>0</v>
      </c>
      <c r="AC320" s="558">
        <v>1</v>
      </c>
      <c r="AD320" s="553"/>
      <c r="AE320" s="553"/>
      <c r="AF320" s="553"/>
      <c r="AG320" s="553"/>
      <c r="AH320" s="553"/>
      <c r="AI320" s="558"/>
      <c r="AJ320" s="558"/>
      <c r="AK320" s="558"/>
      <c r="AL320" s="558"/>
      <c r="AM320" s="558"/>
      <c r="AN320" s="558"/>
      <c r="AO320" s="494">
        <f>SUM(AA320:AN320)</f>
        <v>1</v>
      </c>
    </row>
    <row r="321" spans="1:41" outlineLevel="1">
      <c r="B321" s="492" t="s">
        <v>312</v>
      </c>
      <c r="C321" s="354" t="s">
        <v>260</v>
      </c>
      <c r="D321" s="493">
        <v>247814</v>
      </c>
      <c r="E321" s="493">
        <f>SUMIFS('2017 Persistence Report'!CI:CI,'2017 Persistence Report'!$C:$C,$B320,'2017 Persistence Report'!$A:$A,"2016a")</f>
        <v>247814</v>
      </c>
      <c r="F321" s="493">
        <f>SUMIFS('2017 Persistence Report'!CJ:CJ,'2017 Persistence Report'!$C:$C,$B320,'2017 Persistence Report'!$A:$A,"2016a")</f>
        <v>247814</v>
      </c>
      <c r="G321" s="493">
        <f>SUMIFS('2017 Persistence Report'!CK:CK,'2017 Persistence Report'!$C:$C,$B320,'2017 Persistence Report'!$A:$A,"2016a")</f>
        <v>247814</v>
      </c>
      <c r="H321" s="493">
        <f>SUMIFS('2017 Persistence Report'!CL:CL,'2017 Persistence Report'!$C:$C,$B320,'2017 Persistence Report'!$A:$A,"2016a")</f>
        <v>247814</v>
      </c>
      <c r="I321" s="493">
        <f>SUMIFS('2017 Persistence Report'!CM:CM,'2017 Persistence Report'!$C:$C,$B320,'2017 Persistence Report'!$A:$A,"2016a")</f>
        <v>247814</v>
      </c>
      <c r="J321" s="493">
        <f>SUMIFS('2017 Persistence Report'!CN:CN,'2017 Persistence Report'!$C:$C,$B320,'2017 Persistence Report'!$A:$A,"2016a")</f>
        <v>247814</v>
      </c>
      <c r="K321" s="493">
        <f>SUMIFS('2017 Persistence Report'!CO:CO,'2017 Persistence Report'!$C:$C,$B320,'2017 Persistence Report'!$A:$A,"2016a")</f>
        <v>247814</v>
      </c>
      <c r="L321" s="493">
        <f>SUMIFS('2017 Persistence Report'!CP:CP,'2017 Persistence Report'!$C:$C,$B320,'2017 Persistence Report'!$A:$A,"2016a")</f>
        <v>247814</v>
      </c>
      <c r="M321" s="493">
        <f>SUMIFS('2017 Persistence Report'!CQ:CQ,'2017 Persistence Report'!$C:$C,$B320,'2017 Persistence Report'!$A:$A,"2016a")</f>
        <v>247814</v>
      </c>
      <c r="N321" s="493">
        <f>SUMIFS('2017 Persistence Report'!CR:CR,'2017 Persistence Report'!$C:$C,$B320,'2017 Persistence Report'!$A:$A,"2016a")</f>
        <v>247814</v>
      </c>
      <c r="O321" s="493">
        <f>SUMIFS('2017 Persistence Report'!CS:CS,'2017 Persistence Report'!$C:$C,$B320,'2017 Persistence Report'!$A:$A,"2016a")</f>
        <v>247814</v>
      </c>
      <c r="P321" s="493">
        <f>P320</f>
        <v>12</v>
      </c>
      <c r="Q321" s="493">
        <v>61</v>
      </c>
      <c r="R321" s="493">
        <v>61</v>
      </c>
      <c r="S321" s="493">
        <v>61</v>
      </c>
      <c r="T321" s="493">
        <v>61</v>
      </c>
      <c r="U321" s="493">
        <v>61</v>
      </c>
      <c r="V321" s="493">
        <v>61</v>
      </c>
      <c r="W321" s="493">
        <v>61</v>
      </c>
      <c r="X321" s="493">
        <v>61</v>
      </c>
      <c r="Y321" s="493">
        <v>61</v>
      </c>
      <c r="Z321" s="493">
        <v>61</v>
      </c>
      <c r="AA321" s="454">
        <v>0</v>
      </c>
      <c r="AB321" s="454">
        <v>1</v>
      </c>
      <c r="AC321" s="454">
        <v>0</v>
      </c>
      <c r="AD321" s="554">
        <f t="shared" ref="AD321:AN321" si="94">AD320</f>
        <v>0</v>
      </c>
      <c r="AE321" s="554">
        <f t="shared" si="94"/>
        <v>0</v>
      </c>
      <c r="AF321" s="554">
        <f t="shared" si="94"/>
        <v>0</v>
      </c>
      <c r="AG321" s="554">
        <f t="shared" si="94"/>
        <v>0</v>
      </c>
      <c r="AH321" s="554">
        <f t="shared" si="94"/>
        <v>0</v>
      </c>
      <c r="AI321" s="554">
        <f t="shared" si="94"/>
        <v>0</v>
      </c>
      <c r="AJ321" s="554">
        <f t="shared" si="94"/>
        <v>0</v>
      </c>
      <c r="AK321" s="554">
        <f t="shared" si="94"/>
        <v>0</v>
      </c>
      <c r="AL321" s="554">
        <f t="shared" si="94"/>
        <v>0</v>
      </c>
      <c r="AM321" s="554">
        <f t="shared" si="94"/>
        <v>0</v>
      </c>
      <c r="AN321" s="554">
        <f t="shared" si="94"/>
        <v>0</v>
      </c>
      <c r="AO321" s="504"/>
    </row>
    <row r="322" spans="1:41" outlineLevel="1">
      <c r="B322" s="492"/>
      <c r="C322" s="354"/>
      <c r="D322" s="354"/>
      <c r="E322" s="354"/>
      <c r="F322" s="354"/>
      <c r="G322" s="354"/>
      <c r="H322" s="354"/>
      <c r="I322" s="354"/>
      <c r="J322" s="354"/>
      <c r="K322" s="354"/>
      <c r="L322" s="354"/>
      <c r="M322" s="354"/>
      <c r="N322" s="354"/>
      <c r="O322" s="354"/>
      <c r="P322" s="354"/>
      <c r="Q322" s="354"/>
      <c r="R322" s="354"/>
      <c r="S322" s="354"/>
      <c r="T322" s="354"/>
      <c r="U322" s="354"/>
      <c r="V322" s="354"/>
      <c r="W322" s="354"/>
      <c r="X322" s="354"/>
      <c r="Y322" s="354"/>
      <c r="Z322" s="354"/>
      <c r="AA322" s="559"/>
      <c r="AB322" s="453"/>
      <c r="AC322" s="453"/>
      <c r="AD322" s="566"/>
      <c r="AE322" s="566"/>
      <c r="AF322" s="566"/>
      <c r="AG322" s="566"/>
      <c r="AH322" s="566"/>
      <c r="AI322" s="566"/>
      <c r="AJ322" s="566"/>
      <c r="AK322" s="566"/>
      <c r="AL322" s="566"/>
      <c r="AM322" s="566"/>
      <c r="AN322" s="566"/>
      <c r="AO322" s="504"/>
    </row>
    <row r="323" spans="1:41" ht="30" outlineLevel="1">
      <c r="A323" s="591">
        <v>29</v>
      </c>
      <c r="B323" s="509" t="s">
        <v>25</v>
      </c>
      <c r="C323" s="354" t="s">
        <v>258</v>
      </c>
      <c r="D323" s="493"/>
      <c r="E323" s="493"/>
      <c r="F323" s="493"/>
      <c r="G323" s="493"/>
      <c r="H323" s="493"/>
      <c r="I323" s="493"/>
      <c r="J323" s="493"/>
      <c r="K323" s="493"/>
      <c r="L323" s="493"/>
      <c r="M323" s="493"/>
      <c r="N323" s="493"/>
      <c r="O323" s="493"/>
      <c r="P323" s="493">
        <v>3</v>
      </c>
      <c r="Q323" s="493"/>
      <c r="R323" s="493"/>
      <c r="S323" s="493"/>
      <c r="T323" s="493"/>
      <c r="U323" s="493"/>
      <c r="V323" s="493"/>
      <c r="W323" s="493"/>
      <c r="X323" s="493"/>
      <c r="Y323" s="493"/>
      <c r="Z323" s="493"/>
      <c r="AA323" s="455"/>
      <c r="AB323" s="558"/>
      <c r="AC323" s="558"/>
      <c r="AD323" s="553"/>
      <c r="AE323" s="553"/>
      <c r="AF323" s="553"/>
      <c r="AG323" s="553"/>
      <c r="AH323" s="553"/>
      <c r="AI323" s="558"/>
      <c r="AJ323" s="558"/>
      <c r="AK323" s="558"/>
      <c r="AL323" s="558"/>
      <c r="AM323" s="558"/>
      <c r="AN323" s="558"/>
      <c r="AO323" s="494">
        <f>SUM(AA323:AN323)</f>
        <v>0</v>
      </c>
    </row>
    <row r="324" spans="1:41" outlineLevel="1">
      <c r="B324" s="492" t="s">
        <v>312</v>
      </c>
      <c r="C324" s="354" t="s">
        <v>260</v>
      </c>
      <c r="D324" s="493"/>
      <c r="E324" s="493"/>
      <c r="F324" s="493"/>
      <c r="G324" s="493"/>
      <c r="H324" s="493"/>
      <c r="I324" s="493"/>
      <c r="J324" s="493"/>
      <c r="K324" s="493"/>
      <c r="L324" s="493"/>
      <c r="M324" s="493"/>
      <c r="N324" s="493"/>
      <c r="O324" s="493"/>
      <c r="P324" s="493">
        <f>P323</f>
        <v>3</v>
      </c>
      <c r="Q324" s="493"/>
      <c r="R324" s="493"/>
      <c r="S324" s="493"/>
      <c r="T324" s="493"/>
      <c r="U324" s="493"/>
      <c r="V324" s="493"/>
      <c r="W324" s="493"/>
      <c r="X324" s="493"/>
      <c r="Y324" s="493"/>
      <c r="Z324" s="493"/>
      <c r="AA324" s="454">
        <f>AA323</f>
        <v>0</v>
      </c>
      <c r="AB324" s="454">
        <f t="shared" ref="AB324:AN324" si="95">AB323</f>
        <v>0</v>
      </c>
      <c r="AC324" s="454">
        <f t="shared" si="95"/>
        <v>0</v>
      </c>
      <c r="AD324" s="554">
        <f t="shared" si="95"/>
        <v>0</v>
      </c>
      <c r="AE324" s="554">
        <f t="shared" si="95"/>
        <v>0</v>
      </c>
      <c r="AF324" s="554">
        <f t="shared" si="95"/>
        <v>0</v>
      </c>
      <c r="AG324" s="554">
        <f t="shared" si="95"/>
        <v>0</v>
      </c>
      <c r="AH324" s="554">
        <f t="shared" si="95"/>
        <v>0</v>
      </c>
      <c r="AI324" s="554">
        <f t="shared" si="95"/>
        <v>0</v>
      </c>
      <c r="AJ324" s="554">
        <f t="shared" si="95"/>
        <v>0</v>
      </c>
      <c r="AK324" s="554">
        <f t="shared" si="95"/>
        <v>0</v>
      </c>
      <c r="AL324" s="554">
        <f t="shared" si="95"/>
        <v>0</v>
      </c>
      <c r="AM324" s="554">
        <f t="shared" si="95"/>
        <v>0</v>
      </c>
      <c r="AN324" s="554">
        <f t="shared" si="95"/>
        <v>0</v>
      </c>
      <c r="AO324" s="504"/>
    </row>
    <row r="325" spans="1:41" outlineLevel="1">
      <c r="B325" s="492"/>
      <c r="C325" s="354"/>
      <c r="D325" s="354"/>
      <c r="E325" s="354"/>
      <c r="F325" s="354"/>
      <c r="G325" s="354"/>
      <c r="H325" s="354"/>
      <c r="I325" s="354"/>
      <c r="J325" s="354"/>
      <c r="K325" s="354"/>
      <c r="L325" s="354"/>
      <c r="M325" s="354"/>
      <c r="N325" s="354"/>
      <c r="O325" s="354"/>
      <c r="P325" s="354"/>
      <c r="Q325" s="354"/>
      <c r="R325" s="354"/>
      <c r="S325" s="354"/>
      <c r="T325" s="354"/>
      <c r="U325" s="354"/>
      <c r="V325" s="354"/>
      <c r="W325" s="354"/>
      <c r="X325" s="354"/>
      <c r="Y325" s="354"/>
      <c r="Z325" s="354"/>
      <c r="AA325" s="559"/>
      <c r="AB325" s="453"/>
      <c r="AC325" s="453"/>
      <c r="AD325" s="566"/>
      <c r="AE325" s="566"/>
      <c r="AF325" s="566"/>
      <c r="AG325" s="566"/>
      <c r="AH325" s="566"/>
      <c r="AI325" s="566"/>
      <c r="AJ325" s="566"/>
      <c r="AK325" s="566"/>
      <c r="AL325" s="566"/>
      <c r="AM325" s="566"/>
      <c r="AN325" s="566"/>
      <c r="AO325" s="504"/>
    </row>
    <row r="326" spans="1:41" ht="30" outlineLevel="1">
      <c r="A326" s="591">
        <v>30</v>
      </c>
      <c r="B326" s="509" t="s">
        <v>27</v>
      </c>
      <c r="C326" s="354" t="s">
        <v>258</v>
      </c>
      <c r="D326" s="493">
        <v>0</v>
      </c>
      <c r="E326" s="493">
        <v>0</v>
      </c>
      <c r="F326" s="493">
        <v>0</v>
      </c>
      <c r="G326" s="493">
        <v>0</v>
      </c>
      <c r="H326" s="493">
        <v>0</v>
      </c>
      <c r="I326" s="493">
        <v>0</v>
      </c>
      <c r="J326" s="493">
        <v>0</v>
      </c>
      <c r="K326" s="493">
        <v>0</v>
      </c>
      <c r="L326" s="493">
        <v>0</v>
      </c>
      <c r="M326" s="493">
        <v>0</v>
      </c>
      <c r="N326" s="493"/>
      <c r="O326" s="493"/>
      <c r="P326" s="493">
        <v>12</v>
      </c>
      <c r="Q326" s="493">
        <v>0</v>
      </c>
      <c r="R326" s="493">
        <v>0</v>
      </c>
      <c r="S326" s="493">
        <v>0</v>
      </c>
      <c r="T326" s="493">
        <v>0</v>
      </c>
      <c r="U326" s="493">
        <v>0</v>
      </c>
      <c r="V326" s="493">
        <v>0</v>
      </c>
      <c r="W326" s="493">
        <v>0</v>
      </c>
      <c r="X326" s="493">
        <v>0</v>
      </c>
      <c r="Y326" s="493">
        <v>0</v>
      </c>
      <c r="Z326" s="493">
        <v>0</v>
      </c>
      <c r="AA326" s="455"/>
      <c r="AB326" s="558">
        <v>0</v>
      </c>
      <c r="AC326" s="558">
        <v>1</v>
      </c>
      <c r="AD326" s="553"/>
      <c r="AE326" s="553"/>
      <c r="AF326" s="553"/>
      <c r="AG326" s="553"/>
      <c r="AH326" s="553"/>
      <c r="AI326" s="558"/>
      <c r="AJ326" s="558"/>
      <c r="AK326" s="558"/>
      <c r="AL326" s="558"/>
      <c r="AM326" s="558"/>
      <c r="AN326" s="558"/>
      <c r="AO326" s="494">
        <f>SUM(AA326:AN326)</f>
        <v>1</v>
      </c>
    </row>
    <row r="327" spans="1:41" outlineLevel="1">
      <c r="B327" s="492" t="s">
        <v>312</v>
      </c>
      <c r="C327" s="354" t="s">
        <v>260</v>
      </c>
      <c r="D327" s="493">
        <v>2903805</v>
      </c>
      <c r="E327" s="493">
        <f>SUMIFS('2017 Persistence Report'!CI:CI,'2017 Persistence Report'!$C:$C,$B326,'2017 Persistence Report'!$A:$A,"2016a")</f>
        <v>2903805</v>
      </c>
      <c r="F327" s="493">
        <f>SUMIFS('2017 Persistence Report'!CJ:CJ,'2017 Persistence Report'!$C:$C,$B326,'2017 Persistence Report'!$A:$A,"2016a")</f>
        <v>2903805</v>
      </c>
      <c r="G327" s="493">
        <f>SUMIFS('2017 Persistence Report'!CK:CK,'2017 Persistence Report'!$C:$C,$B326,'2017 Persistence Report'!$A:$A,"2016a")</f>
        <v>2903805</v>
      </c>
      <c r="H327" s="493">
        <f>SUMIFS('2017 Persistence Report'!CL:CL,'2017 Persistence Report'!$C:$C,$B326,'2017 Persistence Report'!$A:$A,"2016a")</f>
        <v>2903805</v>
      </c>
      <c r="I327" s="493">
        <f>SUMIFS('2017 Persistence Report'!CM:CM,'2017 Persistence Report'!$C:$C,$B326,'2017 Persistence Report'!$A:$A,"2016a")</f>
        <v>2903805</v>
      </c>
      <c r="J327" s="493">
        <f>SUMIFS('2017 Persistence Report'!CN:CN,'2017 Persistence Report'!$C:$C,$B326,'2017 Persistence Report'!$A:$A,"2016a")</f>
        <v>2903805</v>
      </c>
      <c r="K327" s="493">
        <f>SUMIFS('2017 Persistence Report'!CO:CO,'2017 Persistence Report'!$C:$C,$B326,'2017 Persistence Report'!$A:$A,"2016a")</f>
        <v>2903805</v>
      </c>
      <c r="L327" s="493">
        <f>SUMIFS('2017 Persistence Report'!CP:CP,'2017 Persistence Report'!$C:$C,$B326,'2017 Persistence Report'!$A:$A,"2016a")</f>
        <v>2903805</v>
      </c>
      <c r="M327" s="493">
        <f>SUMIFS('2017 Persistence Report'!CQ:CQ,'2017 Persistence Report'!$C:$C,$B326,'2017 Persistence Report'!$A:$A,"2016a")</f>
        <v>2903805</v>
      </c>
      <c r="N327" s="493">
        <f>SUMIFS('2017 Persistence Report'!CR:CR,'2017 Persistence Report'!$C:$C,$B326,'2017 Persistence Report'!$A:$A,"2016a")</f>
        <v>2903805</v>
      </c>
      <c r="O327" s="493">
        <f>SUMIFS('2017 Persistence Report'!CS:CS,'2017 Persistence Report'!$C:$C,$B326,'2017 Persistence Report'!$A:$A,"2016a")</f>
        <v>2903805</v>
      </c>
      <c r="P327" s="493">
        <f>P326</f>
        <v>12</v>
      </c>
      <c r="Q327" s="493">
        <v>384</v>
      </c>
      <c r="R327" s="493">
        <v>384</v>
      </c>
      <c r="S327" s="493">
        <v>384</v>
      </c>
      <c r="T327" s="493">
        <v>384</v>
      </c>
      <c r="U327" s="493">
        <v>384</v>
      </c>
      <c r="V327" s="493">
        <v>384</v>
      </c>
      <c r="W327" s="493">
        <v>384</v>
      </c>
      <c r="X327" s="493">
        <v>384</v>
      </c>
      <c r="Y327" s="493">
        <v>384</v>
      </c>
      <c r="Z327" s="493">
        <v>384</v>
      </c>
      <c r="AA327" s="454">
        <v>0</v>
      </c>
      <c r="AB327" s="454">
        <v>0</v>
      </c>
      <c r="AC327" s="454">
        <v>1</v>
      </c>
      <c r="AD327" s="554">
        <f t="shared" ref="AD327:AN327" si="96">AD326</f>
        <v>0</v>
      </c>
      <c r="AE327" s="554">
        <f t="shared" si="96"/>
        <v>0</v>
      </c>
      <c r="AF327" s="554">
        <f t="shared" si="96"/>
        <v>0</v>
      </c>
      <c r="AG327" s="554">
        <f t="shared" si="96"/>
        <v>0</v>
      </c>
      <c r="AH327" s="554">
        <f t="shared" si="96"/>
        <v>0</v>
      </c>
      <c r="AI327" s="554">
        <f t="shared" si="96"/>
        <v>0</v>
      </c>
      <c r="AJ327" s="554">
        <f t="shared" si="96"/>
        <v>0</v>
      </c>
      <c r="AK327" s="554">
        <f t="shared" si="96"/>
        <v>0</v>
      </c>
      <c r="AL327" s="554">
        <f t="shared" si="96"/>
        <v>0</v>
      </c>
      <c r="AM327" s="554">
        <f t="shared" si="96"/>
        <v>0</v>
      </c>
      <c r="AN327" s="554">
        <f t="shared" si="96"/>
        <v>0</v>
      </c>
      <c r="AO327" s="504"/>
    </row>
    <row r="328" spans="1:41" outlineLevel="1">
      <c r="B328" s="492"/>
      <c r="C328" s="354"/>
      <c r="D328" s="354"/>
      <c r="E328" s="354"/>
      <c r="F328" s="354"/>
      <c r="G328" s="354"/>
      <c r="H328" s="354"/>
      <c r="I328" s="354"/>
      <c r="J328" s="354"/>
      <c r="K328" s="354"/>
      <c r="L328" s="354"/>
      <c r="M328" s="354"/>
      <c r="N328" s="354"/>
      <c r="O328" s="354"/>
      <c r="P328" s="354"/>
      <c r="Q328" s="354"/>
      <c r="R328" s="354"/>
      <c r="S328" s="354"/>
      <c r="T328" s="354"/>
      <c r="U328" s="354"/>
      <c r="V328" s="354"/>
      <c r="W328" s="354"/>
      <c r="X328" s="354"/>
      <c r="Y328" s="354"/>
      <c r="Z328" s="354"/>
      <c r="AA328" s="559"/>
      <c r="AB328" s="453"/>
      <c r="AC328" s="453"/>
      <c r="AD328" s="566"/>
      <c r="AE328" s="566"/>
      <c r="AF328" s="566"/>
      <c r="AG328" s="566"/>
      <c r="AH328" s="566"/>
      <c r="AI328" s="566"/>
      <c r="AJ328" s="566"/>
      <c r="AK328" s="566"/>
      <c r="AL328" s="566"/>
      <c r="AM328" s="566"/>
      <c r="AN328" s="566"/>
      <c r="AO328" s="504"/>
    </row>
    <row r="329" spans="1:41" ht="30" outlineLevel="1">
      <c r="A329" s="591">
        <v>31</v>
      </c>
      <c r="B329" s="509" t="s">
        <v>29</v>
      </c>
      <c r="C329" s="354" t="s">
        <v>258</v>
      </c>
      <c r="D329" s="493"/>
      <c r="E329" s="493"/>
      <c r="F329" s="493"/>
      <c r="G329" s="493"/>
      <c r="H329" s="493"/>
      <c r="I329" s="493"/>
      <c r="J329" s="493"/>
      <c r="K329" s="493"/>
      <c r="L329" s="493"/>
      <c r="M329" s="493"/>
      <c r="N329" s="493"/>
      <c r="O329" s="493"/>
      <c r="P329" s="493">
        <v>12</v>
      </c>
      <c r="Q329" s="493"/>
      <c r="R329" s="493"/>
      <c r="S329" s="493"/>
      <c r="T329" s="493"/>
      <c r="U329" s="493"/>
      <c r="V329" s="493"/>
      <c r="W329" s="493"/>
      <c r="X329" s="493"/>
      <c r="Y329" s="493"/>
      <c r="Z329" s="493"/>
      <c r="AA329" s="455"/>
      <c r="AB329" s="558"/>
      <c r="AC329" s="558"/>
      <c r="AD329" s="553"/>
      <c r="AE329" s="553"/>
      <c r="AF329" s="553"/>
      <c r="AG329" s="553"/>
      <c r="AH329" s="553"/>
      <c r="AI329" s="558"/>
      <c r="AJ329" s="558"/>
      <c r="AK329" s="558"/>
      <c r="AL329" s="558"/>
      <c r="AM329" s="558"/>
      <c r="AN329" s="558"/>
      <c r="AO329" s="494">
        <f>SUM(AA329:AN329)</f>
        <v>0</v>
      </c>
    </row>
    <row r="330" spans="1:41" outlineLevel="1">
      <c r="B330" s="492" t="s">
        <v>312</v>
      </c>
      <c r="C330" s="354" t="s">
        <v>260</v>
      </c>
      <c r="D330" s="493"/>
      <c r="E330" s="493"/>
      <c r="F330" s="493"/>
      <c r="G330" s="493"/>
      <c r="H330" s="493"/>
      <c r="I330" s="493"/>
      <c r="J330" s="493"/>
      <c r="K330" s="493"/>
      <c r="L330" s="493"/>
      <c r="M330" s="493"/>
      <c r="N330" s="493"/>
      <c r="O330" s="493"/>
      <c r="P330" s="493">
        <f>P329</f>
        <v>12</v>
      </c>
      <c r="Q330" s="493"/>
      <c r="R330" s="493"/>
      <c r="S330" s="493"/>
      <c r="T330" s="493"/>
      <c r="U330" s="493"/>
      <c r="V330" s="493"/>
      <c r="W330" s="493"/>
      <c r="X330" s="493"/>
      <c r="Y330" s="493"/>
      <c r="Z330" s="493"/>
      <c r="AA330" s="454">
        <f>AA329</f>
        <v>0</v>
      </c>
      <c r="AB330" s="454">
        <f t="shared" ref="AB330:AN330" si="97">AB329</f>
        <v>0</v>
      </c>
      <c r="AC330" s="454">
        <f t="shared" si="97"/>
        <v>0</v>
      </c>
      <c r="AD330" s="554">
        <f t="shared" si="97"/>
        <v>0</v>
      </c>
      <c r="AE330" s="554">
        <f t="shared" si="97"/>
        <v>0</v>
      </c>
      <c r="AF330" s="554">
        <f t="shared" si="97"/>
        <v>0</v>
      </c>
      <c r="AG330" s="554">
        <f t="shared" si="97"/>
        <v>0</v>
      </c>
      <c r="AH330" s="554">
        <f t="shared" si="97"/>
        <v>0</v>
      </c>
      <c r="AI330" s="554">
        <f t="shared" si="97"/>
        <v>0</v>
      </c>
      <c r="AJ330" s="554">
        <f t="shared" si="97"/>
        <v>0</v>
      </c>
      <c r="AK330" s="554">
        <f t="shared" si="97"/>
        <v>0</v>
      </c>
      <c r="AL330" s="554">
        <f t="shared" si="97"/>
        <v>0</v>
      </c>
      <c r="AM330" s="554">
        <f t="shared" si="97"/>
        <v>0</v>
      </c>
      <c r="AN330" s="554">
        <f t="shared" si="97"/>
        <v>0</v>
      </c>
      <c r="AO330" s="504"/>
    </row>
    <row r="331" spans="1:41" outlineLevel="1">
      <c r="B331" s="509"/>
      <c r="C331" s="354"/>
      <c r="D331" s="354"/>
      <c r="E331" s="354"/>
      <c r="F331" s="354"/>
      <c r="G331" s="354"/>
      <c r="H331" s="354"/>
      <c r="I331" s="354"/>
      <c r="J331" s="354"/>
      <c r="K331" s="354"/>
      <c r="L331" s="354"/>
      <c r="M331" s="354"/>
      <c r="N331" s="354"/>
      <c r="O331" s="354"/>
      <c r="P331" s="354"/>
      <c r="Q331" s="354"/>
      <c r="R331" s="354"/>
      <c r="S331" s="354"/>
      <c r="T331" s="354"/>
      <c r="U331" s="354"/>
      <c r="V331" s="354"/>
      <c r="W331" s="354"/>
      <c r="X331" s="354"/>
      <c r="Y331" s="354"/>
      <c r="Z331" s="354"/>
      <c r="AA331" s="559"/>
      <c r="AB331" s="453"/>
      <c r="AC331" s="453"/>
      <c r="AD331" s="566"/>
      <c r="AE331" s="566"/>
      <c r="AF331" s="566"/>
      <c r="AG331" s="566"/>
      <c r="AH331" s="566"/>
      <c r="AI331" s="566"/>
      <c r="AJ331" s="566"/>
      <c r="AK331" s="566"/>
      <c r="AL331" s="566"/>
      <c r="AM331" s="566"/>
      <c r="AN331" s="566"/>
      <c r="AO331" s="504"/>
    </row>
    <row r="332" spans="1:41" ht="30" outlineLevel="1">
      <c r="A332" s="591">
        <v>32</v>
      </c>
      <c r="B332" s="509" t="s">
        <v>28</v>
      </c>
      <c r="C332" s="354" t="s">
        <v>258</v>
      </c>
      <c r="D332" s="493">
        <v>0</v>
      </c>
      <c r="E332" s="493">
        <v>0</v>
      </c>
      <c r="F332" s="493">
        <v>0</v>
      </c>
      <c r="G332" s="493">
        <v>0</v>
      </c>
      <c r="H332" s="493">
        <v>0</v>
      </c>
      <c r="I332" s="493">
        <v>0</v>
      </c>
      <c r="J332" s="493">
        <v>0</v>
      </c>
      <c r="K332" s="493">
        <v>0</v>
      </c>
      <c r="L332" s="493">
        <v>0</v>
      </c>
      <c r="M332" s="493">
        <v>0</v>
      </c>
      <c r="N332" s="493"/>
      <c r="O332" s="493"/>
      <c r="P332" s="493">
        <v>12</v>
      </c>
      <c r="Q332" s="493">
        <v>0</v>
      </c>
      <c r="R332" s="493">
        <v>0</v>
      </c>
      <c r="S332" s="493">
        <v>0</v>
      </c>
      <c r="T332" s="493">
        <v>0</v>
      </c>
      <c r="U332" s="493">
        <v>0</v>
      </c>
      <c r="V332" s="493">
        <v>0</v>
      </c>
      <c r="W332" s="493">
        <v>0</v>
      </c>
      <c r="X332" s="493">
        <v>0</v>
      </c>
      <c r="Y332" s="493">
        <v>0</v>
      </c>
      <c r="Z332" s="493">
        <v>0</v>
      </c>
      <c r="AA332" s="455"/>
      <c r="AB332" s="558"/>
      <c r="AC332" s="558">
        <v>1</v>
      </c>
      <c r="AD332" s="553"/>
      <c r="AE332" s="553"/>
      <c r="AF332" s="553"/>
      <c r="AG332" s="553"/>
      <c r="AH332" s="553"/>
      <c r="AI332" s="558"/>
      <c r="AJ332" s="558"/>
      <c r="AK332" s="558"/>
      <c r="AL332" s="558"/>
      <c r="AM332" s="558"/>
      <c r="AN332" s="558"/>
      <c r="AO332" s="494">
        <f>SUM(AA332:AN332)</f>
        <v>1</v>
      </c>
    </row>
    <row r="333" spans="1:41" outlineLevel="1">
      <c r="B333" s="492" t="s">
        <v>312</v>
      </c>
      <c r="C333" s="354" t="s">
        <v>260</v>
      </c>
      <c r="D333" s="493">
        <v>12650</v>
      </c>
      <c r="E333" s="493">
        <f>SUMIFS('2017 Persistence Report'!CI:CI,'2017 Persistence Report'!$C:$C,$B332,'2017 Persistence Report'!$A:$A,"2016a")</f>
        <v>12650</v>
      </c>
      <c r="F333" s="493">
        <f>SUMIFS('2017 Persistence Report'!CJ:CJ,'2017 Persistence Report'!$C:$C,$B332,'2017 Persistence Report'!$A:$A,"2016a")</f>
        <v>12650</v>
      </c>
      <c r="G333" s="493">
        <f>SUMIFS('2017 Persistence Report'!CK:CK,'2017 Persistence Report'!$C:$C,$B332,'2017 Persistence Report'!$A:$A,"2016a")</f>
        <v>12650</v>
      </c>
      <c r="H333" s="493">
        <f>SUMIFS('2017 Persistence Report'!CL:CL,'2017 Persistence Report'!$C:$C,$B332,'2017 Persistence Report'!$A:$A,"2016a")</f>
        <v>12650</v>
      </c>
      <c r="I333" s="493">
        <f>SUMIFS('2017 Persistence Report'!CM:CM,'2017 Persistence Report'!$C:$C,$B332,'2017 Persistence Report'!$A:$A,"2016a")</f>
        <v>12650</v>
      </c>
      <c r="J333" s="493">
        <f>SUMIFS('2017 Persistence Report'!CN:CN,'2017 Persistence Report'!$C:$C,$B332,'2017 Persistence Report'!$A:$A,"2016a")</f>
        <v>12650</v>
      </c>
      <c r="K333" s="493">
        <f>SUMIFS('2017 Persistence Report'!CO:CO,'2017 Persistence Report'!$C:$C,$B332,'2017 Persistence Report'!$A:$A,"2016a")</f>
        <v>12650</v>
      </c>
      <c r="L333" s="493">
        <f>SUMIFS('2017 Persistence Report'!CP:CP,'2017 Persistence Report'!$C:$C,$B332,'2017 Persistence Report'!$A:$A,"2016a")</f>
        <v>12650</v>
      </c>
      <c r="M333" s="493">
        <f>SUMIFS('2017 Persistence Report'!CQ:CQ,'2017 Persistence Report'!$C:$C,$B332,'2017 Persistence Report'!$A:$A,"2016a")</f>
        <v>12650</v>
      </c>
      <c r="N333" s="493">
        <f>SUMIFS('2017 Persistence Report'!CR:CR,'2017 Persistence Report'!$C:$C,$B332,'2017 Persistence Report'!$A:$A,"2016a")</f>
        <v>12650</v>
      </c>
      <c r="O333" s="493">
        <f>SUMIFS('2017 Persistence Report'!CS:CS,'2017 Persistence Report'!$C:$C,$B332,'2017 Persistence Report'!$A:$A,"2016a")</f>
        <v>12650</v>
      </c>
      <c r="P333" s="493">
        <f>P332</f>
        <v>12</v>
      </c>
      <c r="Q333" s="493">
        <v>0</v>
      </c>
      <c r="R333" s="493">
        <v>0</v>
      </c>
      <c r="S333" s="493">
        <v>0</v>
      </c>
      <c r="T333" s="493">
        <v>0</v>
      </c>
      <c r="U333" s="493">
        <v>0</v>
      </c>
      <c r="V333" s="493">
        <v>0</v>
      </c>
      <c r="W333" s="493">
        <v>0</v>
      </c>
      <c r="X333" s="493">
        <v>0</v>
      </c>
      <c r="Y333" s="493">
        <v>0</v>
      </c>
      <c r="Z333" s="493">
        <v>0</v>
      </c>
      <c r="AA333" s="454">
        <v>0</v>
      </c>
      <c r="AB333" s="454">
        <v>0</v>
      </c>
      <c r="AC333" s="454">
        <v>1</v>
      </c>
      <c r="AD333" s="554">
        <f t="shared" ref="AD333:AN333" si="98">AD332</f>
        <v>0</v>
      </c>
      <c r="AE333" s="554">
        <f t="shared" si="98"/>
        <v>0</v>
      </c>
      <c r="AF333" s="554">
        <f t="shared" si="98"/>
        <v>0</v>
      </c>
      <c r="AG333" s="554">
        <f t="shared" si="98"/>
        <v>0</v>
      </c>
      <c r="AH333" s="554">
        <f t="shared" si="98"/>
        <v>0</v>
      </c>
      <c r="AI333" s="554">
        <f t="shared" si="98"/>
        <v>0</v>
      </c>
      <c r="AJ333" s="554">
        <f t="shared" si="98"/>
        <v>0</v>
      </c>
      <c r="AK333" s="554">
        <f t="shared" si="98"/>
        <v>0</v>
      </c>
      <c r="AL333" s="554">
        <f t="shared" si="98"/>
        <v>0</v>
      </c>
      <c r="AM333" s="554">
        <f t="shared" si="98"/>
        <v>0</v>
      </c>
      <c r="AN333" s="554">
        <f t="shared" si="98"/>
        <v>0</v>
      </c>
      <c r="AO333" s="504"/>
    </row>
    <row r="334" spans="1:41" outlineLevel="1">
      <c r="B334" s="509"/>
      <c r="C334" s="354"/>
      <c r="D334" s="354"/>
      <c r="E334" s="354"/>
      <c r="F334" s="354"/>
      <c r="G334" s="354"/>
      <c r="H334" s="354"/>
      <c r="I334" s="354"/>
      <c r="J334" s="354"/>
      <c r="K334" s="354"/>
      <c r="L334" s="354"/>
      <c r="M334" s="354"/>
      <c r="N334" s="354"/>
      <c r="O334" s="354"/>
      <c r="P334" s="354"/>
      <c r="Q334" s="354"/>
      <c r="R334" s="354"/>
      <c r="S334" s="354"/>
      <c r="T334" s="354"/>
      <c r="U334" s="354"/>
      <c r="V334" s="354"/>
      <c r="W334" s="354"/>
      <c r="X334" s="354"/>
      <c r="Y334" s="354"/>
      <c r="Z334" s="354"/>
      <c r="AA334" s="559"/>
      <c r="AB334" s="453"/>
      <c r="AC334" s="453"/>
      <c r="AD334" s="566"/>
      <c r="AE334" s="566"/>
      <c r="AF334" s="566"/>
      <c r="AG334" s="566"/>
      <c r="AH334" s="566"/>
      <c r="AI334" s="566"/>
      <c r="AJ334" s="566"/>
      <c r="AK334" s="566"/>
      <c r="AL334" s="566"/>
      <c r="AM334" s="566"/>
      <c r="AN334" s="566"/>
      <c r="AO334" s="504"/>
    </row>
    <row r="335" spans="1:41" ht="15.75" outlineLevel="1">
      <c r="B335" s="488" t="s">
        <v>275</v>
      </c>
      <c r="C335" s="354"/>
      <c r="D335" s="354"/>
      <c r="E335" s="354"/>
      <c r="F335" s="354"/>
      <c r="G335" s="354"/>
      <c r="H335" s="354"/>
      <c r="I335" s="354"/>
      <c r="J335" s="354"/>
      <c r="K335" s="354"/>
      <c r="L335" s="354"/>
      <c r="M335" s="354"/>
      <c r="N335" s="354"/>
      <c r="O335" s="354"/>
      <c r="P335" s="354"/>
      <c r="Q335" s="354"/>
      <c r="R335" s="354"/>
      <c r="S335" s="354"/>
      <c r="T335" s="354"/>
      <c r="U335" s="354"/>
      <c r="V335" s="354"/>
      <c r="W335" s="354"/>
      <c r="X335" s="354"/>
      <c r="Y335" s="354"/>
      <c r="Z335" s="354"/>
      <c r="AA335" s="559"/>
      <c r="AB335" s="453"/>
      <c r="AC335" s="453"/>
      <c r="AD335" s="566"/>
      <c r="AE335" s="566"/>
      <c r="AF335" s="566"/>
      <c r="AG335" s="566"/>
      <c r="AH335" s="566"/>
      <c r="AI335" s="566"/>
      <c r="AJ335" s="566"/>
      <c r="AK335" s="566"/>
      <c r="AL335" s="566"/>
      <c r="AM335" s="566"/>
      <c r="AN335" s="566"/>
      <c r="AO335" s="504"/>
    </row>
    <row r="336" spans="1:41" outlineLevel="1">
      <c r="A336" s="591">
        <v>33</v>
      </c>
      <c r="B336" s="509" t="s">
        <v>276</v>
      </c>
      <c r="C336" s="354" t="s">
        <v>258</v>
      </c>
      <c r="D336" s="493"/>
      <c r="E336" s="493"/>
      <c r="F336" s="493"/>
      <c r="G336" s="493"/>
      <c r="H336" s="493"/>
      <c r="I336" s="493"/>
      <c r="J336" s="493"/>
      <c r="K336" s="493"/>
      <c r="L336" s="493"/>
      <c r="M336" s="493"/>
      <c r="N336" s="493"/>
      <c r="O336" s="493"/>
      <c r="P336" s="493">
        <v>0</v>
      </c>
      <c r="Q336" s="493"/>
      <c r="R336" s="493"/>
      <c r="S336" s="493"/>
      <c r="T336" s="493"/>
      <c r="U336" s="493"/>
      <c r="V336" s="493"/>
      <c r="W336" s="493"/>
      <c r="X336" s="493"/>
      <c r="Y336" s="493"/>
      <c r="Z336" s="493"/>
      <c r="AA336" s="455"/>
      <c r="AB336" s="558"/>
      <c r="AC336" s="558"/>
      <c r="AD336" s="553"/>
      <c r="AE336" s="553"/>
      <c r="AF336" s="553"/>
      <c r="AG336" s="553"/>
      <c r="AH336" s="553"/>
      <c r="AI336" s="558"/>
      <c r="AJ336" s="558"/>
      <c r="AK336" s="558"/>
      <c r="AL336" s="558"/>
      <c r="AM336" s="558"/>
      <c r="AN336" s="558"/>
      <c r="AO336" s="494">
        <f>SUM(AA336:AN336)</f>
        <v>0</v>
      </c>
    </row>
    <row r="337" spans="1:41" outlineLevel="1">
      <c r="B337" s="492" t="s">
        <v>312</v>
      </c>
      <c r="C337" s="354" t="s">
        <v>260</v>
      </c>
      <c r="D337" s="493"/>
      <c r="E337" s="493"/>
      <c r="F337" s="493"/>
      <c r="G337" s="493"/>
      <c r="H337" s="493"/>
      <c r="I337" s="493"/>
      <c r="J337" s="493"/>
      <c r="K337" s="493"/>
      <c r="L337" s="493"/>
      <c r="M337" s="493"/>
      <c r="N337" s="493"/>
      <c r="O337" s="493"/>
      <c r="P337" s="493">
        <f>P336</f>
        <v>0</v>
      </c>
      <c r="Q337" s="493"/>
      <c r="R337" s="493"/>
      <c r="S337" s="493"/>
      <c r="T337" s="493"/>
      <c r="U337" s="493"/>
      <c r="V337" s="493"/>
      <c r="W337" s="493"/>
      <c r="X337" s="493"/>
      <c r="Y337" s="493"/>
      <c r="Z337" s="493"/>
      <c r="AA337" s="454">
        <f>AA336</f>
        <v>0</v>
      </c>
      <c r="AB337" s="454">
        <f t="shared" ref="AB337:AN337" si="99">AB336</f>
        <v>0</v>
      </c>
      <c r="AC337" s="454">
        <f t="shared" si="99"/>
        <v>0</v>
      </c>
      <c r="AD337" s="554">
        <f t="shared" si="99"/>
        <v>0</v>
      </c>
      <c r="AE337" s="554">
        <f t="shared" si="99"/>
        <v>0</v>
      </c>
      <c r="AF337" s="554">
        <f t="shared" si="99"/>
        <v>0</v>
      </c>
      <c r="AG337" s="554">
        <f t="shared" si="99"/>
        <v>0</v>
      </c>
      <c r="AH337" s="554">
        <f t="shared" si="99"/>
        <v>0</v>
      </c>
      <c r="AI337" s="554">
        <f t="shared" si="99"/>
        <v>0</v>
      </c>
      <c r="AJ337" s="554">
        <f t="shared" si="99"/>
        <v>0</v>
      </c>
      <c r="AK337" s="554">
        <f t="shared" si="99"/>
        <v>0</v>
      </c>
      <c r="AL337" s="554">
        <f t="shared" si="99"/>
        <v>0</v>
      </c>
      <c r="AM337" s="554">
        <f t="shared" si="99"/>
        <v>0</v>
      </c>
      <c r="AN337" s="554">
        <f t="shared" si="99"/>
        <v>0</v>
      </c>
      <c r="AO337" s="504"/>
    </row>
    <row r="338" spans="1:41" outlineLevel="1">
      <c r="B338" s="509"/>
      <c r="C338" s="354"/>
      <c r="D338" s="354"/>
      <c r="E338" s="354"/>
      <c r="F338" s="354"/>
      <c r="G338" s="354"/>
      <c r="H338" s="354"/>
      <c r="I338" s="354"/>
      <c r="J338" s="354"/>
      <c r="K338" s="354"/>
      <c r="L338" s="354"/>
      <c r="M338" s="354"/>
      <c r="N338" s="354"/>
      <c r="O338" s="354"/>
      <c r="P338" s="354"/>
      <c r="Q338" s="354"/>
      <c r="R338" s="354"/>
      <c r="S338" s="354"/>
      <c r="T338" s="354"/>
      <c r="U338" s="354"/>
      <c r="V338" s="354"/>
      <c r="W338" s="354"/>
      <c r="X338" s="354"/>
      <c r="Y338" s="354"/>
      <c r="Z338" s="354"/>
      <c r="AA338" s="559"/>
      <c r="AB338" s="453"/>
      <c r="AC338" s="453"/>
      <c r="AD338" s="566"/>
      <c r="AE338" s="566"/>
      <c r="AF338" s="566"/>
      <c r="AG338" s="566"/>
      <c r="AH338" s="566"/>
      <c r="AI338" s="566"/>
      <c r="AJ338" s="566"/>
      <c r="AK338" s="566"/>
      <c r="AL338" s="566"/>
      <c r="AM338" s="566"/>
      <c r="AN338" s="566"/>
      <c r="AO338" s="504"/>
    </row>
    <row r="339" spans="1:41" outlineLevel="1">
      <c r="A339" s="591">
        <v>34</v>
      </c>
      <c r="B339" s="509" t="s">
        <v>187</v>
      </c>
      <c r="C339" s="354" t="s">
        <v>258</v>
      </c>
      <c r="D339" s="493"/>
      <c r="E339" s="493"/>
      <c r="F339" s="493"/>
      <c r="G339" s="493"/>
      <c r="H339" s="493"/>
      <c r="I339" s="493"/>
      <c r="J339" s="493"/>
      <c r="K339" s="493"/>
      <c r="L339" s="493"/>
      <c r="M339" s="493"/>
      <c r="N339" s="493"/>
      <c r="O339" s="493"/>
      <c r="P339" s="493">
        <v>0</v>
      </c>
      <c r="Q339" s="493"/>
      <c r="R339" s="493"/>
      <c r="S339" s="493"/>
      <c r="T339" s="493"/>
      <c r="U339" s="493"/>
      <c r="V339" s="493"/>
      <c r="W339" s="493"/>
      <c r="X339" s="493"/>
      <c r="Y339" s="493"/>
      <c r="Z339" s="493"/>
      <c r="AA339" s="455"/>
      <c r="AB339" s="558"/>
      <c r="AC339" s="558"/>
      <c r="AD339" s="553"/>
      <c r="AE339" s="553"/>
      <c r="AF339" s="553"/>
      <c r="AG339" s="553"/>
      <c r="AH339" s="553"/>
      <c r="AI339" s="558"/>
      <c r="AJ339" s="558"/>
      <c r="AK339" s="558"/>
      <c r="AL339" s="558"/>
      <c r="AM339" s="558"/>
      <c r="AN339" s="558"/>
      <c r="AO339" s="494">
        <f>SUM(AA339:AN339)</f>
        <v>0</v>
      </c>
    </row>
    <row r="340" spans="1:41" outlineLevel="1">
      <c r="B340" s="492" t="s">
        <v>312</v>
      </c>
      <c r="C340" s="354" t="s">
        <v>260</v>
      </c>
      <c r="D340" s="493"/>
      <c r="E340" s="493"/>
      <c r="F340" s="493"/>
      <c r="G340" s="493"/>
      <c r="H340" s="493"/>
      <c r="I340" s="493"/>
      <c r="J340" s="493"/>
      <c r="K340" s="493"/>
      <c r="L340" s="493"/>
      <c r="M340" s="493"/>
      <c r="N340" s="493"/>
      <c r="O340" s="493"/>
      <c r="P340" s="493">
        <f>P339</f>
        <v>0</v>
      </c>
      <c r="Q340" s="493"/>
      <c r="R340" s="493"/>
      <c r="S340" s="493"/>
      <c r="T340" s="493"/>
      <c r="U340" s="493"/>
      <c r="V340" s="493"/>
      <c r="W340" s="493"/>
      <c r="X340" s="493"/>
      <c r="Y340" s="493"/>
      <c r="Z340" s="493"/>
      <c r="AA340" s="454">
        <f>AA339</f>
        <v>0</v>
      </c>
      <c r="AB340" s="454">
        <f t="shared" ref="AB340:AN340" si="100">AB339</f>
        <v>0</v>
      </c>
      <c r="AC340" s="454">
        <f t="shared" si="100"/>
        <v>0</v>
      </c>
      <c r="AD340" s="554">
        <f t="shared" si="100"/>
        <v>0</v>
      </c>
      <c r="AE340" s="554">
        <f t="shared" si="100"/>
        <v>0</v>
      </c>
      <c r="AF340" s="554">
        <f t="shared" si="100"/>
        <v>0</v>
      </c>
      <c r="AG340" s="554">
        <f t="shared" si="100"/>
        <v>0</v>
      </c>
      <c r="AH340" s="554">
        <f t="shared" si="100"/>
        <v>0</v>
      </c>
      <c r="AI340" s="554">
        <f t="shared" si="100"/>
        <v>0</v>
      </c>
      <c r="AJ340" s="554">
        <f t="shared" si="100"/>
        <v>0</v>
      </c>
      <c r="AK340" s="554">
        <f t="shared" si="100"/>
        <v>0</v>
      </c>
      <c r="AL340" s="554">
        <f t="shared" si="100"/>
        <v>0</v>
      </c>
      <c r="AM340" s="554">
        <f t="shared" si="100"/>
        <v>0</v>
      </c>
      <c r="AN340" s="554">
        <f t="shared" si="100"/>
        <v>0</v>
      </c>
      <c r="AO340" s="504"/>
    </row>
    <row r="341" spans="1:41" outlineLevel="1">
      <c r="B341" s="509"/>
      <c r="C341" s="354"/>
      <c r="D341" s="354"/>
      <c r="E341" s="354"/>
      <c r="F341" s="354"/>
      <c r="G341" s="354"/>
      <c r="H341" s="354"/>
      <c r="I341" s="354"/>
      <c r="J341" s="354"/>
      <c r="K341" s="354"/>
      <c r="L341" s="354"/>
      <c r="M341" s="354"/>
      <c r="N341" s="354"/>
      <c r="O341" s="354"/>
      <c r="P341" s="354"/>
      <c r="Q341" s="354"/>
      <c r="R341" s="354"/>
      <c r="S341" s="354"/>
      <c r="T341" s="354"/>
      <c r="U341" s="354"/>
      <c r="V341" s="354"/>
      <c r="W341" s="354"/>
      <c r="X341" s="354"/>
      <c r="Y341" s="354"/>
      <c r="Z341" s="354"/>
      <c r="AA341" s="559"/>
      <c r="AB341" s="453"/>
      <c r="AC341" s="453"/>
      <c r="AD341" s="566"/>
      <c r="AE341" s="566"/>
      <c r="AF341" s="566"/>
      <c r="AG341" s="566"/>
      <c r="AH341" s="566"/>
      <c r="AI341" s="566"/>
      <c r="AJ341" s="566"/>
      <c r="AK341" s="566"/>
      <c r="AL341" s="566"/>
      <c r="AM341" s="566"/>
      <c r="AN341" s="566"/>
      <c r="AO341" s="504"/>
    </row>
    <row r="342" spans="1:41" ht="30" outlineLevel="1">
      <c r="A342" s="591">
        <v>35</v>
      </c>
      <c r="B342" s="456" t="s">
        <v>63</v>
      </c>
      <c r="C342" s="354" t="s">
        <v>258</v>
      </c>
      <c r="D342" s="493">
        <v>174</v>
      </c>
      <c r="E342" s="493">
        <f>SUMIFS('2017 Persistence Report'!CI:CI,'2017 Persistence Report'!$C:$C,$B342,'2017 Persistence Report'!$A:$A,2016)</f>
        <v>174</v>
      </c>
      <c r="F342" s="493">
        <f>SUMIFS('2017 Persistence Report'!CJ:CJ,'2017 Persistence Report'!$C:$C,$B342,'2017 Persistence Report'!$A:$A,2016)</f>
        <v>174</v>
      </c>
      <c r="G342" s="493">
        <f>SUMIFS('2017 Persistence Report'!CK:CK,'2017 Persistence Report'!$C:$C,$B342,'2017 Persistence Report'!$A:$A,2016)</f>
        <v>174</v>
      </c>
      <c r="H342" s="493">
        <f>SUMIFS('2017 Persistence Report'!CL:CL,'2017 Persistence Report'!$C:$C,$B342,'2017 Persistence Report'!$A:$A,2016)</f>
        <v>174</v>
      </c>
      <c r="I342" s="493">
        <f>SUMIFS('2017 Persistence Report'!CM:CM,'2017 Persistence Report'!$C:$C,$B342,'2017 Persistence Report'!$A:$A,2016)</f>
        <v>174</v>
      </c>
      <c r="J342" s="493">
        <f>SUMIFS('2017 Persistence Report'!CN:CN,'2017 Persistence Report'!$C:$C,$B342,'2017 Persistence Report'!$A:$A,2016)</f>
        <v>174</v>
      </c>
      <c r="K342" s="493">
        <f>SUMIFS('2017 Persistence Report'!CO:CO,'2017 Persistence Report'!$C:$C,$B342,'2017 Persistence Report'!$A:$A,2016)</f>
        <v>174</v>
      </c>
      <c r="L342" s="493">
        <f>SUMIFS('2017 Persistence Report'!CP:CP,'2017 Persistence Report'!$C:$C,$B342,'2017 Persistence Report'!$A:$A,2016)</f>
        <v>174</v>
      </c>
      <c r="M342" s="493">
        <f>SUMIFS('2017 Persistence Report'!CQ:CQ,'2017 Persistence Report'!$C:$C,$B342,'2017 Persistence Report'!$A:$A,2016)</f>
        <v>174</v>
      </c>
      <c r="N342" s="493">
        <f>SUMIFS('2017 Persistence Report'!CR:CR,'2017 Persistence Report'!$C:$C,$B342,'2017 Persistence Report'!$A:$A,2016)</f>
        <v>0</v>
      </c>
      <c r="O342" s="493">
        <f>SUMIFS('2017 Persistence Report'!CS:CS,'2017 Persistence Report'!$C:$C,$B342,'2017 Persistence Report'!$A:$A,2016)</f>
        <v>0</v>
      </c>
      <c r="P342" s="493">
        <v>12</v>
      </c>
      <c r="Q342" s="493">
        <v>0</v>
      </c>
      <c r="R342" s="493">
        <v>0</v>
      </c>
      <c r="S342" s="493">
        <v>0</v>
      </c>
      <c r="T342" s="493">
        <v>0</v>
      </c>
      <c r="U342" s="493">
        <v>0</v>
      </c>
      <c r="V342" s="493">
        <v>0</v>
      </c>
      <c r="W342" s="493">
        <v>0</v>
      </c>
      <c r="X342" s="493">
        <v>0</v>
      </c>
      <c r="Y342" s="493">
        <v>0</v>
      </c>
      <c r="Z342" s="493">
        <v>0</v>
      </c>
      <c r="AA342" s="455">
        <v>1</v>
      </c>
      <c r="AB342" s="558"/>
      <c r="AC342" s="558"/>
      <c r="AD342" s="553"/>
      <c r="AE342" s="553"/>
      <c r="AF342" s="553"/>
      <c r="AG342" s="553"/>
      <c r="AH342" s="553"/>
      <c r="AI342" s="558"/>
      <c r="AJ342" s="558"/>
      <c r="AK342" s="558"/>
      <c r="AL342" s="558"/>
      <c r="AM342" s="558"/>
      <c r="AN342" s="558"/>
      <c r="AO342" s="494">
        <f>SUM(AA342:AN342)</f>
        <v>1</v>
      </c>
    </row>
    <row r="343" spans="1:41" outlineLevel="1">
      <c r="B343" s="492" t="s">
        <v>312</v>
      </c>
      <c r="C343" s="354" t="s">
        <v>260</v>
      </c>
      <c r="D343" s="493">
        <v>0</v>
      </c>
      <c r="E343" s="493">
        <v>0</v>
      </c>
      <c r="F343" s="493">
        <v>0</v>
      </c>
      <c r="G343" s="493">
        <v>0</v>
      </c>
      <c r="H343" s="493">
        <v>0</v>
      </c>
      <c r="I343" s="493">
        <v>0</v>
      </c>
      <c r="J343" s="493">
        <v>0</v>
      </c>
      <c r="K343" s="493">
        <v>0</v>
      </c>
      <c r="L343" s="493">
        <v>0</v>
      </c>
      <c r="M343" s="493">
        <v>0</v>
      </c>
      <c r="N343" s="493"/>
      <c r="O343" s="493"/>
      <c r="P343" s="493">
        <f>P342</f>
        <v>12</v>
      </c>
      <c r="Q343" s="493">
        <v>0</v>
      </c>
      <c r="R343" s="493">
        <v>0</v>
      </c>
      <c r="S343" s="493">
        <v>0</v>
      </c>
      <c r="T343" s="493">
        <v>0</v>
      </c>
      <c r="U343" s="493">
        <v>0</v>
      </c>
      <c r="V343" s="493">
        <v>0</v>
      </c>
      <c r="W343" s="493">
        <v>0</v>
      </c>
      <c r="X343" s="493">
        <v>0</v>
      </c>
      <c r="Y343" s="493">
        <v>0</v>
      </c>
      <c r="Z343" s="493">
        <v>0</v>
      </c>
      <c r="AA343" s="554">
        <f>AA342</f>
        <v>1</v>
      </c>
      <c r="AB343" s="554">
        <f t="shared" ref="AB343:AN343" si="101">AB342</f>
        <v>0</v>
      </c>
      <c r="AC343" s="554">
        <f t="shared" si="101"/>
        <v>0</v>
      </c>
      <c r="AD343" s="554">
        <f t="shared" si="101"/>
        <v>0</v>
      </c>
      <c r="AE343" s="554">
        <f t="shared" si="101"/>
        <v>0</v>
      </c>
      <c r="AF343" s="554">
        <f t="shared" si="101"/>
        <v>0</v>
      </c>
      <c r="AG343" s="554">
        <f t="shared" si="101"/>
        <v>0</v>
      </c>
      <c r="AH343" s="554">
        <f t="shared" si="101"/>
        <v>0</v>
      </c>
      <c r="AI343" s="554">
        <f t="shared" si="101"/>
        <v>0</v>
      </c>
      <c r="AJ343" s="554">
        <f t="shared" si="101"/>
        <v>0</v>
      </c>
      <c r="AK343" s="554">
        <f t="shared" si="101"/>
        <v>0</v>
      </c>
      <c r="AL343" s="554">
        <f t="shared" si="101"/>
        <v>0</v>
      </c>
      <c r="AM343" s="554">
        <f t="shared" si="101"/>
        <v>0</v>
      </c>
      <c r="AN343" s="554">
        <f t="shared" si="101"/>
        <v>0</v>
      </c>
      <c r="AO343" s="504"/>
    </row>
    <row r="344" spans="1:41" outlineLevel="1">
      <c r="B344" s="492"/>
      <c r="C344" s="354"/>
      <c r="D344" s="354"/>
      <c r="E344" s="354"/>
      <c r="F344" s="354"/>
      <c r="G344" s="354"/>
      <c r="H344" s="354"/>
      <c r="I344" s="354"/>
      <c r="J344" s="354"/>
      <c r="K344" s="354"/>
      <c r="L344" s="354"/>
      <c r="M344" s="354"/>
      <c r="N344" s="354"/>
      <c r="O344" s="354"/>
      <c r="P344" s="354"/>
      <c r="Q344" s="354"/>
      <c r="R344" s="354"/>
      <c r="S344" s="354"/>
      <c r="T344" s="354"/>
      <c r="U344" s="354"/>
      <c r="V344" s="354"/>
      <c r="W344" s="354"/>
      <c r="X344" s="354"/>
      <c r="Y344" s="354"/>
      <c r="Z344" s="354"/>
      <c r="AA344" s="555"/>
      <c r="AB344" s="566"/>
      <c r="AC344" s="566"/>
      <c r="AD344" s="566"/>
      <c r="AE344" s="566"/>
      <c r="AF344" s="566"/>
      <c r="AG344" s="566"/>
      <c r="AH344" s="566"/>
      <c r="AI344" s="566"/>
      <c r="AJ344" s="566"/>
      <c r="AK344" s="566"/>
      <c r="AL344" s="566"/>
      <c r="AM344" s="566"/>
      <c r="AN344" s="566"/>
      <c r="AO344" s="504"/>
    </row>
    <row r="345" spans="1:41" ht="15.75" outlineLevel="1">
      <c r="B345" s="488" t="s">
        <v>277</v>
      </c>
      <c r="C345" s="354"/>
      <c r="D345" s="354"/>
      <c r="E345" s="354"/>
      <c r="F345" s="354"/>
      <c r="G345" s="354"/>
      <c r="H345" s="354"/>
      <c r="I345" s="354"/>
      <c r="J345" s="354"/>
      <c r="K345" s="354"/>
      <c r="L345" s="354"/>
      <c r="M345" s="354"/>
      <c r="N345" s="354"/>
      <c r="O345" s="354"/>
      <c r="P345" s="354"/>
      <c r="Q345" s="354"/>
      <c r="R345" s="354"/>
      <c r="S345" s="354"/>
      <c r="T345" s="354"/>
      <c r="U345" s="354"/>
      <c r="V345" s="354"/>
      <c r="W345" s="354"/>
      <c r="X345" s="354"/>
      <c r="Y345" s="354"/>
      <c r="Z345" s="354"/>
      <c r="AA345" s="555"/>
      <c r="AB345" s="566"/>
      <c r="AC345" s="566"/>
      <c r="AD345" s="566"/>
      <c r="AE345" s="566"/>
      <c r="AF345" s="566"/>
      <c r="AG345" s="566"/>
      <c r="AH345" s="566"/>
      <c r="AI345" s="566"/>
      <c r="AJ345" s="566"/>
      <c r="AK345" s="566"/>
      <c r="AL345" s="566"/>
      <c r="AM345" s="566"/>
      <c r="AN345" s="566"/>
      <c r="AO345" s="504"/>
    </row>
    <row r="346" spans="1:41" ht="45" outlineLevel="1">
      <c r="A346" s="591">
        <v>36</v>
      </c>
      <c r="B346" s="509" t="s">
        <v>278</v>
      </c>
      <c r="C346" s="354" t="s">
        <v>258</v>
      </c>
      <c r="D346" s="493"/>
      <c r="E346" s="493"/>
      <c r="F346" s="493"/>
      <c r="G346" s="493"/>
      <c r="H346" s="493"/>
      <c r="I346" s="493"/>
      <c r="J346" s="493"/>
      <c r="K346" s="493"/>
      <c r="L346" s="493"/>
      <c r="M346" s="493"/>
      <c r="N346" s="493"/>
      <c r="O346" s="493"/>
      <c r="P346" s="493">
        <v>12</v>
      </c>
      <c r="Q346" s="493"/>
      <c r="R346" s="493"/>
      <c r="S346" s="493"/>
      <c r="T346" s="493"/>
      <c r="U346" s="493"/>
      <c r="V346" s="493"/>
      <c r="W346" s="493"/>
      <c r="X346" s="493"/>
      <c r="Y346" s="493"/>
      <c r="Z346" s="493"/>
      <c r="AA346" s="567"/>
      <c r="AB346" s="553"/>
      <c r="AC346" s="553"/>
      <c r="AD346" s="553"/>
      <c r="AE346" s="553"/>
      <c r="AF346" s="553"/>
      <c r="AG346" s="553"/>
      <c r="AH346" s="553"/>
      <c r="AI346" s="558"/>
      <c r="AJ346" s="558"/>
      <c r="AK346" s="558"/>
      <c r="AL346" s="558"/>
      <c r="AM346" s="558"/>
      <c r="AN346" s="558"/>
      <c r="AO346" s="494">
        <f>SUM(AA346:AN346)</f>
        <v>0</v>
      </c>
    </row>
    <row r="347" spans="1:41" outlineLevel="1">
      <c r="B347" s="492" t="s">
        <v>312</v>
      </c>
      <c r="C347" s="354" t="s">
        <v>260</v>
      </c>
      <c r="D347" s="493"/>
      <c r="E347" s="493"/>
      <c r="F347" s="493"/>
      <c r="G347" s="493"/>
      <c r="H347" s="493"/>
      <c r="I347" s="493"/>
      <c r="J347" s="493"/>
      <c r="K347" s="493"/>
      <c r="L347" s="493"/>
      <c r="M347" s="493"/>
      <c r="N347" s="493"/>
      <c r="O347" s="493"/>
      <c r="P347" s="493">
        <f>P346</f>
        <v>12</v>
      </c>
      <c r="Q347" s="493"/>
      <c r="R347" s="493"/>
      <c r="S347" s="493"/>
      <c r="T347" s="493"/>
      <c r="U347" s="493"/>
      <c r="V347" s="493"/>
      <c r="W347" s="493"/>
      <c r="X347" s="493"/>
      <c r="Y347" s="493"/>
      <c r="Z347" s="493"/>
      <c r="AA347" s="554">
        <f>AA346</f>
        <v>0</v>
      </c>
      <c r="AB347" s="554">
        <f t="shared" ref="AB347:AN347" si="102">AB346</f>
        <v>0</v>
      </c>
      <c r="AC347" s="554">
        <f t="shared" si="102"/>
        <v>0</v>
      </c>
      <c r="AD347" s="554">
        <f t="shared" si="102"/>
        <v>0</v>
      </c>
      <c r="AE347" s="554">
        <f t="shared" si="102"/>
        <v>0</v>
      </c>
      <c r="AF347" s="554">
        <f t="shared" si="102"/>
        <v>0</v>
      </c>
      <c r="AG347" s="554">
        <f t="shared" si="102"/>
        <v>0</v>
      </c>
      <c r="AH347" s="554">
        <f t="shared" si="102"/>
        <v>0</v>
      </c>
      <c r="AI347" s="554">
        <f t="shared" si="102"/>
        <v>0</v>
      </c>
      <c r="AJ347" s="554">
        <f t="shared" si="102"/>
        <v>0</v>
      </c>
      <c r="AK347" s="554">
        <f t="shared" si="102"/>
        <v>0</v>
      </c>
      <c r="AL347" s="554">
        <f t="shared" si="102"/>
        <v>0</v>
      </c>
      <c r="AM347" s="554">
        <f t="shared" si="102"/>
        <v>0</v>
      </c>
      <c r="AN347" s="554">
        <f t="shared" si="102"/>
        <v>0</v>
      </c>
      <c r="AO347" s="504"/>
    </row>
    <row r="348" spans="1:41" outlineLevel="1">
      <c r="B348" s="509"/>
      <c r="C348" s="354"/>
      <c r="D348" s="354"/>
      <c r="E348" s="354"/>
      <c r="F348" s="354"/>
      <c r="G348" s="354"/>
      <c r="H348" s="354"/>
      <c r="I348" s="354"/>
      <c r="J348" s="354"/>
      <c r="K348" s="354"/>
      <c r="L348" s="354"/>
      <c r="M348" s="354"/>
      <c r="N348" s="354"/>
      <c r="O348" s="354"/>
      <c r="P348" s="354"/>
      <c r="Q348" s="354"/>
      <c r="R348" s="354"/>
      <c r="S348" s="354"/>
      <c r="T348" s="354"/>
      <c r="U348" s="354"/>
      <c r="V348" s="354"/>
      <c r="W348" s="354"/>
      <c r="X348" s="354"/>
      <c r="Y348" s="354"/>
      <c r="Z348" s="354"/>
      <c r="AA348" s="555"/>
      <c r="AB348" s="566"/>
      <c r="AC348" s="566"/>
      <c r="AD348" s="566"/>
      <c r="AE348" s="566"/>
      <c r="AF348" s="566"/>
      <c r="AG348" s="566"/>
      <c r="AH348" s="566"/>
      <c r="AI348" s="566"/>
      <c r="AJ348" s="566"/>
      <c r="AK348" s="566"/>
      <c r="AL348" s="566"/>
      <c r="AM348" s="566"/>
      <c r="AN348" s="566"/>
      <c r="AO348" s="504"/>
    </row>
    <row r="349" spans="1:41" ht="30" outlineLevel="1">
      <c r="A349" s="591">
        <v>37</v>
      </c>
      <c r="B349" s="509" t="s">
        <v>279</v>
      </c>
      <c r="C349" s="354" t="s">
        <v>258</v>
      </c>
      <c r="D349" s="493"/>
      <c r="E349" s="493"/>
      <c r="F349" s="493"/>
      <c r="G349" s="493"/>
      <c r="H349" s="493"/>
      <c r="I349" s="493"/>
      <c r="J349" s="493"/>
      <c r="K349" s="493"/>
      <c r="L349" s="493"/>
      <c r="M349" s="493"/>
      <c r="N349" s="493"/>
      <c r="O349" s="493"/>
      <c r="P349" s="493">
        <v>12</v>
      </c>
      <c r="Q349" s="493"/>
      <c r="R349" s="493"/>
      <c r="S349" s="493"/>
      <c r="T349" s="493"/>
      <c r="U349" s="493"/>
      <c r="V349" s="493"/>
      <c r="W349" s="493"/>
      <c r="X349" s="493"/>
      <c r="Y349" s="493"/>
      <c r="Z349" s="493"/>
      <c r="AA349" s="567"/>
      <c r="AB349" s="553"/>
      <c r="AC349" s="553"/>
      <c r="AD349" s="553"/>
      <c r="AE349" s="553"/>
      <c r="AF349" s="553"/>
      <c r="AG349" s="553"/>
      <c r="AH349" s="553"/>
      <c r="AI349" s="558"/>
      <c r="AJ349" s="558"/>
      <c r="AK349" s="558"/>
      <c r="AL349" s="558"/>
      <c r="AM349" s="558"/>
      <c r="AN349" s="558"/>
      <c r="AO349" s="494">
        <f>SUM(AA349:AN349)</f>
        <v>0</v>
      </c>
    </row>
    <row r="350" spans="1:41" outlineLevel="1">
      <c r="B350" s="492" t="s">
        <v>312</v>
      </c>
      <c r="C350" s="354" t="s">
        <v>260</v>
      </c>
      <c r="D350" s="493"/>
      <c r="E350" s="493"/>
      <c r="F350" s="493"/>
      <c r="G350" s="493"/>
      <c r="H350" s="493"/>
      <c r="I350" s="493"/>
      <c r="J350" s="493"/>
      <c r="K350" s="493"/>
      <c r="L350" s="493"/>
      <c r="M350" s="493"/>
      <c r="N350" s="493"/>
      <c r="O350" s="493"/>
      <c r="P350" s="493">
        <f>P349</f>
        <v>12</v>
      </c>
      <c r="Q350" s="493"/>
      <c r="R350" s="493"/>
      <c r="S350" s="493"/>
      <c r="T350" s="493"/>
      <c r="U350" s="493"/>
      <c r="V350" s="493"/>
      <c r="W350" s="493"/>
      <c r="X350" s="493"/>
      <c r="Y350" s="493"/>
      <c r="Z350" s="493"/>
      <c r="AA350" s="554">
        <f>AA349</f>
        <v>0</v>
      </c>
      <c r="AB350" s="554">
        <f t="shared" ref="AB350:AN350" si="103">AB349</f>
        <v>0</v>
      </c>
      <c r="AC350" s="554">
        <f t="shared" si="103"/>
        <v>0</v>
      </c>
      <c r="AD350" s="554">
        <f t="shared" si="103"/>
        <v>0</v>
      </c>
      <c r="AE350" s="554">
        <f t="shared" si="103"/>
        <v>0</v>
      </c>
      <c r="AF350" s="554">
        <f t="shared" si="103"/>
        <v>0</v>
      </c>
      <c r="AG350" s="554">
        <f t="shared" si="103"/>
        <v>0</v>
      </c>
      <c r="AH350" s="554">
        <f t="shared" si="103"/>
        <v>0</v>
      </c>
      <c r="AI350" s="554">
        <f t="shared" si="103"/>
        <v>0</v>
      </c>
      <c r="AJ350" s="554">
        <f t="shared" si="103"/>
        <v>0</v>
      </c>
      <c r="AK350" s="554">
        <f t="shared" si="103"/>
        <v>0</v>
      </c>
      <c r="AL350" s="554">
        <f t="shared" si="103"/>
        <v>0</v>
      </c>
      <c r="AM350" s="554">
        <f t="shared" si="103"/>
        <v>0</v>
      </c>
      <c r="AN350" s="554">
        <f t="shared" si="103"/>
        <v>0</v>
      </c>
      <c r="AO350" s="504"/>
    </row>
    <row r="351" spans="1:41" outlineLevel="1">
      <c r="B351" s="509"/>
      <c r="C351" s="354"/>
      <c r="D351" s="354"/>
      <c r="E351" s="354"/>
      <c r="F351" s="354"/>
      <c r="G351" s="354"/>
      <c r="H351" s="354"/>
      <c r="I351" s="354"/>
      <c r="J351" s="354"/>
      <c r="K351" s="354"/>
      <c r="L351" s="354"/>
      <c r="M351" s="354"/>
      <c r="N351" s="354"/>
      <c r="O351" s="354"/>
      <c r="P351" s="354"/>
      <c r="Q351" s="354"/>
      <c r="R351" s="354"/>
      <c r="S351" s="354"/>
      <c r="T351" s="354"/>
      <c r="U351" s="354"/>
      <c r="V351" s="354"/>
      <c r="W351" s="354"/>
      <c r="X351" s="354"/>
      <c r="Y351" s="354"/>
      <c r="Z351" s="354"/>
      <c r="AA351" s="555"/>
      <c r="AB351" s="566"/>
      <c r="AC351" s="566"/>
      <c r="AD351" s="566"/>
      <c r="AE351" s="566"/>
      <c r="AF351" s="566"/>
      <c r="AG351" s="566"/>
      <c r="AH351" s="566"/>
      <c r="AI351" s="566"/>
      <c r="AJ351" s="566"/>
      <c r="AK351" s="566"/>
      <c r="AL351" s="566"/>
      <c r="AM351" s="566"/>
      <c r="AN351" s="566"/>
      <c r="AO351" s="504"/>
    </row>
    <row r="352" spans="1:41" outlineLevel="1">
      <c r="A352" s="591">
        <v>38</v>
      </c>
      <c r="B352" s="509" t="s">
        <v>280</v>
      </c>
      <c r="C352" s="354" t="s">
        <v>258</v>
      </c>
      <c r="D352" s="493"/>
      <c r="E352" s="493"/>
      <c r="F352" s="493"/>
      <c r="G352" s="493"/>
      <c r="H352" s="493"/>
      <c r="I352" s="493"/>
      <c r="J352" s="493"/>
      <c r="K352" s="493"/>
      <c r="L352" s="493"/>
      <c r="M352" s="493"/>
      <c r="N352" s="493"/>
      <c r="O352" s="493"/>
      <c r="P352" s="493">
        <v>12</v>
      </c>
      <c r="Q352" s="493"/>
      <c r="R352" s="493"/>
      <c r="S352" s="493"/>
      <c r="T352" s="493"/>
      <c r="U352" s="493"/>
      <c r="V352" s="493"/>
      <c r="W352" s="493"/>
      <c r="X352" s="493"/>
      <c r="Y352" s="493"/>
      <c r="Z352" s="493"/>
      <c r="AA352" s="567"/>
      <c r="AB352" s="553"/>
      <c r="AC352" s="553"/>
      <c r="AD352" s="553"/>
      <c r="AE352" s="553"/>
      <c r="AF352" s="553"/>
      <c r="AG352" s="553"/>
      <c r="AH352" s="553"/>
      <c r="AI352" s="558"/>
      <c r="AJ352" s="558"/>
      <c r="AK352" s="558"/>
      <c r="AL352" s="558"/>
      <c r="AM352" s="558"/>
      <c r="AN352" s="558"/>
      <c r="AO352" s="494">
        <f>SUM(AA352:AN352)</f>
        <v>0</v>
      </c>
    </row>
    <row r="353" spans="1:41" outlineLevel="1">
      <c r="B353" s="492" t="s">
        <v>312</v>
      </c>
      <c r="C353" s="354" t="s">
        <v>260</v>
      </c>
      <c r="D353" s="493"/>
      <c r="E353" s="493"/>
      <c r="F353" s="493"/>
      <c r="G353" s="493"/>
      <c r="H353" s="493"/>
      <c r="I353" s="493"/>
      <c r="J353" s="493"/>
      <c r="K353" s="493"/>
      <c r="L353" s="493"/>
      <c r="M353" s="493"/>
      <c r="N353" s="493"/>
      <c r="O353" s="493"/>
      <c r="P353" s="493">
        <f>P352</f>
        <v>12</v>
      </c>
      <c r="Q353" s="493"/>
      <c r="R353" s="493"/>
      <c r="S353" s="493"/>
      <c r="T353" s="493"/>
      <c r="U353" s="493"/>
      <c r="V353" s="493"/>
      <c r="W353" s="493"/>
      <c r="X353" s="493"/>
      <c r="Y353" s="493"/>
      <c r="Z353" s="493"/>
      <c r="AA353" s="554">
        <f>AA352</f>
        <v>0</v>
      </c>
      <c r="AB353" s="554">
        <f t="shared" ref="AB353:AN353" si="104">AB352</f>
        <v>0</v>
      </c>
      <c r="AC353" s="554">
        <f t="shared" si="104"/>
        <v>0</v>
      </c>
      <c r="AD353" s="554">
        <f t="shared" si="104"/>
        <v>0</v>
      </c>
      <c r="AE353" s="554">
        <f t="shared" si="104"/>
        <v>0</v>
      </c>
      <c r="AF353" s="554">
        <f t="shared" si="104"/>
        <v>0</v>
      </c>
      <c r="AG353" s="554">
        <f t="shared" si="104"/>
        <v>0</v>
      </c>
      <c r="AH353" s="554">
        <f t="shared" si="104"/>
        <v>0</v>
      </c>
      <c r="AI353" s="554">
        <f t="shared" si="104"/>
        <v>0</v>
      </c>
      <c r="AJ353" s="554">
        <f t="shared" si="104"/>
        <v>0</v>
      </c>
      <c r="AK353" s="554">
        <f t="shared" si="104"/>
        <v>0</v>
      </c>
      <c r="AL353" s="554">
        <f t="shared" si="104"/>
        <v>0</v>
      </c>
      <c r="AM353" s="554">
        <f t="shared" si="104"/>
        <v>0</v>
      </c>
      <c r="AN353" s="554">
        <f t="shared" si="104"/>
        <v>0</v>
      </c>
      <c r="AO353" s="504"/>
    </row>
    <row r="354" spans="1:41" outlineLevel="1">
      <c r="B354" s="509"/>
      <c r="C354" s="354"/>
      <c r="D354" s="354"/>
      <c r="E354" s="354"/>
      <c r="F354" s="354"/>
      <c r="G354" s="354"/>
      <c r="H354" s="354"/>
      <c r="I354" s="354"/>
      <c r="J354" s="354"/>
      <c r="K354" s="354"/>
      <c r="L354" s="354"/>
      <c r="M354" s="354"/>
      <c r="N354" s="354"/>
      <c r="O354" s="354"/>
      <c r="P354" s="354"/>
      <c r="Q354" s="354"/>
      <c r="R354" s="354"/>
      <c r="S354" s="354"/>
      <c r="T354" s="354"/>
      <c r="U354" s="354"/>
      <c r="V354" s="354"/>
      <c r="W354" s="354"/>
      <c r="X354" s="354"/>
      <c r="Y354" s="354"/>
      <c r="Z354" s="354"/>
      <c r="AA354" s="555"/>
      <c r="AB354" s="566"/>
      <c r="AC354" s="566"/>
      <c r="AD354" s="566"/>
      <c r="AE354" s="566"/>
      <c r="AF354" s="566"/>
      <c r="AG354" s="566"/>
      <c r="AH354" s="566"/>
      <c r="AI354" s="566"/>
      <c r="AJ354" s="566"/>
      <c r="AK354" s="566"/>
      <c r="AL354" s="566"/>
      <c r="AM354" s="566"/>
      <c r="AN354" s="566"/>
      <c r="AO354" s="504"/>
    </row>
    <row r="355" spans="1:41" ht="30" outlineLevel="1">
      <c r="A355" s="591">
        <v>39</v>
      </c>
      <c r="B355" s="509" t="s">
        <v>281</v>
      </c>
      <c r="C355" s="354" t="s">
        <v>258</v>
      </c>
      <c r="D355" s="493"/>
      <c r="E355" s="493"/>
      <c r="F355" s="493"/>
      <c r="G355" s="493"/>
      <c r="H355" s="493"/>
      <c r="I355" s="493"/>
      <c r="J355" s="493"/>
      <c r="K355" s="493"/>
      <c r="L355" s="493"/>
      <c r="M355" s="493"/>
      <c r="N355" s="493"/>
      <c r="O355" s="493"/>
      <c r="P355" s="493">
        <v>12</v>
      </c>
      <c r="Q355" s="493"/>
      <c r="R355" s="493"/>
      <c r="S355" s="493"/>
      <c r="T355" s="493"/>
      <c r="U355" s="493"/>
      <c r="V355" s="493"/>
      <c r="W355" s="493"/>
      <c r="X355" s="493"/>
      <c r="Y355" s="493"/>
      <c r="Z355" s="493"/>
      <c r="AA355" s="567"/>
      <c r="AB355" s="553"/>
      <c r="AC355" s="553"/>
      <c r="AD355" s="553"/>
      <c r="AE355" s="553"/>
      <c r="AF355" s="553"/>
      <c r="AG355" s="553"/>
      <c r="AH355" s="553"/>
      <c r="AI355" s="558"/>
      <c r="AJ355" s="558"/>
      <c r="AK355" s="558"/>
      <c r="AL355" s="558"/>
      <c r="AM355" s="558"/>
      <c r="AN355" s="558"/>
      <c r="AO355" s="494">
        <f>SUM(AA355:AN355)</f>
        <v>0</v>
      </c>
    </row>
    <row r="356" spans="1:41" outlineLevel="1">
      <c r="B356" s="492" t="s">
        <v>312</v>
      </c>
      <c r="C356" s="354" t="s">
        <v>260</v>
      </c>
      <c r="D356" s="493"/>
      <c r="E356" s="493"/>
      <c r="F356" s="493"/>
      <c r="G356" s="493"/>
      <c r="H356" s="493"/>
      <c r="I356" s="493"/>
      <c r="J356" s="493"/>
      <c r="K356" s="493"/>
      <c r="L356" s="493"/>
      <c r="M356" s="493"/>
      <c r="N356" s="493"/>
      <c r="O356" s="493"/>
      <c r="P356" s="493">
        <f>P355</f>
        <v>12</v>
      </c>
      <c r="Q356" s="493"/>
      <c r="R356" s="493"/>
      <c r="S356" s="493"/>
      <c r="T356" s="493"/>
      <c r="U356" s="493"/>
      <c r="V356" s="493"/>
      <c r="W356" s="493"/>
      <c r="X356" s="493"/>
      <c r="Y356" s="493"/>
      <c r="Z356" s="493"/>
      <c r="AA356" s="554">
        <f>AA355</f>
        <v>0</v>
      </c>
      <c r="AB356" s="554">
        <f t="shared" ref="AB356:AN356" si="105">AB355</f>
        <v>0</v>
      </c>
      <c r="AC356" s="554">
        <f t="shared" si="105"/>
        <v>0</v>
      </c>
      <c r="AD356" s="554">
        <f t="shared" si="105"/>
        <v>0</v>
      </c>
      <c r="AE356" s="554">
        <f t="shared" si="105"/>
        <v>0</v>
      </c>
      <c r="AF356" s="554">
        <f t="shared" si="105"/>
        <v>0</v>
      </c>
      <c r="AG356" s="554">
        <f t="shared" si="105"/>
        <v>0</v>
      </c>
      <c r="AH356" s="554">
        <f t="shared" si="105"/>
        <v>0</v>
      </c>
      <c r="AI356" s="554">
        <f t="shared" si="105"/>
        <v>0</v>
      </c>
      <c r="AJ356" s="554">
        <f t="shared" si="105"/>
        <v>0</v>
      </c>
      <c r="AK356" s="554">
        <f t="shared" si="105"/>
        <v>0</v>
      </c>
      <c r="AL356" s="554">
        <f t="shared" si="105"/>
        <v>0</v>
      </c>
      <c r="AM356" s="554">
        <f t="shared" si="105"/>
        <v>0</v>
      </c>
      <c r="AN356" s="554">
        <f t="shared" si="105"/>
        <v>0</v>
      </c>
      <c r="AO356" s="504"/>
    </row>
    <row r="357" spans="1:41" outlineLevel="1">
      <c r="B357" s="509"/>
      <c r="C357" s="354"/>
      <c r="D357" s="354"/>
      <c r="E357" s="354"/>
      <c r="F357" s="354"/>
      <c r="G357" s="354"/>
      <c r="H357" s="354"/>
      <c r="I357" s="354"/>
      <c r="J357" s="354"/>
      <c r="K357" s="354"/>
      <c r="L357" s="354"/>
      <c r="M357" s="354"/>
      <c r="N357" s="354"/>
      <c r="O357" s="354"/>
      <c r="P357" s="354"/>
      <c r="Q357" s="354"/>
      <c r="R357" s="354"/>
      <c r="S357" s="354"/>
      <c r="T357" s="354"/>
      <c r="U357" s="354"/>
      <c r="V357" s="354"/>
      <c r="W357" s="354"/>
      <c r="X357" s="354"/>
      <c r="Y357" s="354"/>
      <c r="Z357" s="354"/>
      <c r="AA357" s="555"/>
      <c r="AB357" s="566"/>
      <c r="AC357" s="566"/>
      <c r="AD357" s="566"/>
      <c r="AE357" s="566"/>
      <c r="AF357" s="566"/>
      <c r="AG357" s="566"/>
      <c r="AH357" s="566"/>
      <c r="AI357" s="566"/>
      <c r="AJ357" s="566"/>
      <c r="AK357" s="566"/>
      <c r="AL357" s="566"/>
      <c r="AM357" s="566"/>
      <c r="AN357" s="566"/>
      <c r="AO357" s="504"/>
    </row>
    <row r="358" spans="1:41" ht="30" outlineLevel="1">
      <c r="A358" s="591">
        <v>40</v>
      </c>
      <c r="B358" s="509" t="s">
        <v>282</v>
      </c>
      <c r="C358" s="354" t="s">
        <v>258</v>
      </c>
      <c r="D358" s="493"/>
      <c r="E358" s="493"/>
      <c r="F358" s="493"/>
      <c r="G358" s="493"/>
      <c r="H358" s="493"/>
      <c r="I358" s="493"/>
      <c r="J358" s="493"/>
      <c r="K358" s="493"/>
      <c r="L358" s="493"/>
      <c r="M358" s="493"/>
      <c r="N358" s="493"/>
      <c r="O358" s="493"/>
      <c r="P358" s="493">
        <v>12</v>
      </c>
      <c r="Q358" s="493"/>
      <c r="R358" s="493"/>
      <c r="S358" s="493"/>
      <c r="T358" s="493"/>
      <c r="U358" s="493"/>
      <c r="V358" s="493"/>
      <c r="W358" s="493"/>
      <c r="X358" s="493"/>
      <c r="Y358" s="493"/>
      <c r="Z358" s="493"/>
      <c r="AA358" s="567"/>
      <c r="AB358" s="553"/>
      <c r="AC358" s="553"/>
      <c r="AD358" s="553"/>
      <c r="AE358" s="553"/>
      <c r="AF358" s="553"/>
      <c r="AG358" s="553"/>
      <c r="AH358" s="553"/>
      <c r="AI358" s="558"/>
      <c r="AJ358" s="558"/>
      <c r="AK358" s="558"/>
      <c r="AL358" s="558"/>
      <c r="AM358" s="558"/>
      <c r="AN358" s="558"/>
      <c r="AO358" s="494">
        <f>SUM(AA358:AN358)</f>
        <v>0</v>
      </c>
    </row>
    <row r="359" spans="1:41" outlineLevel="1">
      <c r="B359" s="492" t="s">
        <v>312</v>
      </c>
      <c r="C359" s="354" t="s">
        <v>260</v>
      </c>
      <c r="D359" s="493"/>
      <c r="E359" s="493"/>
      <c r="F359" s="493"/>
      <c r="G359" s="493"/>
      <c r="H359" s="493"/>
      <c r="I359" s="493"/>
      <c r="J359" s="493"/>
      <c r="K359" s="493"/>
      <c r="L359" s="493"/>
      <c r="M359" s="493"/>
      <c r="N359" s="493"/>
      <c r="O359" s="493"/>
      <c r="P359" s="493">
        <f>P358</f>
        <v>12</v>
      </c>
      <c r="Q359" s="493"/>
      <c r="R359" s="493"/>
      <c r="S359" s="493"/>
      <c r="T359" s="493"/>
      <c r="U359" s="493"/>
      <c r="V359" s="493"/>
      <c r="W359" s="493"/>
      <c r="X359" s="493"/>
      <c r="Y359" s="493"/>
      <c r="Z359" s="493"/>
      <c r="AA359" s="554">
        <f>AA358</f>
        <v>0</v>
      </c>
      <c r="AB359" s="554">
        <f t="shared" ref="AB359:AN359" si="106">AB358</f>
        <v>0</v>
      </c>
      <c r="AC359" s="554">
        <f t="shared" si="106"/>
        <v>0</v>
      </c>
      <c r="AD359" s="554">
        <f t="shared" si="106"/>
        <v>0</v>
      </c>
      <c r="AE359" s="554">
        <f t="shared" si="106"/>
        <v>0</v>
      </c>
      <c r="AF359" s="554">
        <f t="shared" si="106"/>
        <v>0</v>
      </c>
      <c r="AG359" s="554">
        <f t="shared" si="106"/>
        <v>0</v>
      </c>
      <c r="AH359" s="554">
        <f t="shared" si="106"/>
        <v>0</v>
      </c>
      <c r="AI359" s="554">
        <f t="shared" si="106"/>
        <v>0</v>
      </c>
      <c r="AJ359" s="554">
        <f t="shared" si="106"/>
        <v>0</v>
      </c>
      <c r="AK359" s="554">
        <f t="shared" si="106"/>
        <v>0</v>
      </c>
      <c r="AL359" s="554">
        <f t="shared" si="106"/>
        <v>0</v>
      </c>
      <c r="AM359" s="554">
        <f t="shared" si="106"/>
        <v>0</v>
      </c>
      <c r="AN359" s="554">
        <f t="shared" si="106"/>
        <v>0</v>
      </c>
      <c r="AO359" s="504"/>
    </row>
    <row r="360" spans="1:41" outlineLevel="1">
      <c r="B360" s="509"/>
      <c r="C360" s="354"/>
      <c r="D360" s="354"/>
      <c r="E360" s="354"/>
      <c r="F360" s="354"/>
      <c r="G360" s="354"/>
      <c r="H360" s="354"/>
      <c r="I360" s="354"/>
      <c r="J360" s="354"/>
      <c r="K360" s="354"/>
      <c r="L360" s="354"/>
      <c r="M360" s="354"/>
      <c r="N360" s="354"/>
      <c r="O360" s="354"/>
      <c r="P360" s="354"/>
      <c r="Q360" s="354"/>
      <c r="R360" s="354"/>
      <c r="S360" s="354"/>
      <c r="T360" s="354"/>
      <c r="U360" s="354"/>
      <c r="V360" s="354"/>
      <c r="W360" s="354"/>
      <c r="X360" s="354"/>
      <c r="Y360" s="354"/>
      <c r="Z360" s="354"/>
      <c r="AA360" s="555"/>
      <c r="AB360" s="566"/>
      <c r="AC360" s="566"/>
      <c r="AD360" s="566"/>
      <c r="AE360" s="566"/>
      <c r="AF360" s="566"/>
      <c r="AG360" s="566"/>
      <c r="AH360" s="566"/>
      <c r="AI360" s="566"/>
      <c r="AJ360" s="566"/>
      <c r="AK360" s="566"/>
      <c r="AL360" s="566"/>
      <c r="AM360" s="566"/>
      <c r="AN360" s="566"/>
      <c r="AO360" s="504"/>
    </row>
    <row r="361" spans="1:41" ht="45" outlineLevel="1">
      <c r="A361" s="591">
        <v>41</v>
      </c>
      <c r="B361" s="509" t="s">
        <v>283</v>
      </c>
      <c r="C361" s="354" t="s">
        <v>258</v>
      </c>
      <c r="D361" s="493"/>
      <c r="E361" s="493"/>
      <c r="F361" s="493"/>
      <c r="G361" s="493"/>
      <c r="H361" s="493"/>
      <c r="I361" s="493"/>
      <c r="J361" s="493"/>
      <c r="K361" s="493"/>
      <c r="L361" s="493"/>
      <c r="M361" s="493"/>
      <c r="N361" s="493"/>
      <c r="O361" s="493"/>
      <c r="P361" s="493">
        <v>12</v>
      </c>
      <c r="Q361" s="493"/>
      <c r="R361" s="493"/>
      <c r="S361" s="493"/>
      <c r="T361" s="493"/>
      <c r="U361" s="493"/>
      <c r="V361" s="493"/>
      <c r="W361" s="493"/>
      <c r="X361" s="493"/>
      <c r="Y361" s="493"/>
      <c r="Z361" s="493"/>
      <c r="AA361" s="567"/>
      <c r="AB361" s="553"/>
      <c r="AC361" s="553"/>
      <c r="AD361" s="553"/>
      <c r="AE361" s="553"/>
      <c r="AF361" s="553"/>
      <c r="AG361" s="553"/>
      <c r="AH361" s="553"/>
      <c r="AI361" s="558"/>
      <c r="AJ361" s="558"/>
      <c r="AK361" s="558"/>
      <c r="AL361" s="558"/>
      <c r="AM361" s="558"/>
      <c r="AN361" s="558"/>
      <c r="AO361" s="494">
        <f>SUM(AA361:AN361)</f>
        <v>0</v>
      </c>
    </row>
    <row r="362" spans="1:41" outlineLevel="1">
      <c r="B362" s="492" t="s">
        <v>312</v>
      </c>
      <c r="C362" s="354" t="s">
        <v>260</v>
      </c>
      <c r="D362" s="493"/>
      <c r="E362" s="493"/>
      <c r="F362" s="493"/>
      <c r="G362" s="493"/>
      <c r="H362" s="493"/>
      <c r="I362" s="493"/>
      <c r="J362" s="493"/>
      <c r="K362" s="493"/>
      <c r="L362" s="493"/>
      <c r="M362" s="493"/>
      <c r="N362" s="493"/>
      <c r="O362" s="493"/>
      <c r="P362" s="493">
        <f>P361</f>
        <v>12</v>
      </c>
      <c r="Q362" s="493"/>
      <c r="R362" s="493"/>
      <c r="S362" s="493"/>
      <c r="T362" s="493"/>
      <c r="U362" s="493"/>
      <c r="V362" s="493"/>
      <c r="W362" s="493"/>
      <c r="X362" s="493"/>
      <c r="Y362" s="493"/>
      <c r="Z362" s="493"/>
      <c r="AA362" s="554">
        <f>AA361</f>
        <v>0</v>
      </c>
      <c r="AB362" s="554">
        <f t="shared" ref="AB362:AN362" si="107">AB361</f>
        <v>0</v>
      </c>
      <c r="AC362" s="554">
        <f t="shared" si="107"/>
        <v>0</v>
      </c>
      <c r="AD362" s="554">
        <f t="shared" si="107"/>
        <v>0</v>
      </c>
      <c r="AE362" s="554">
        <f t="shared" si="107"/>
        <v>0</v>
      </c>
      <c r="AF362" s="554">
        <f t="shared" si="107"/>
        <v>0</v>
      </c>
      <c r="AG362" s="554">
        <f t="shared" si="107"/>
        <v>0</v>
      </c>
      <c r="AH362" s="554">
        <f t="shared" si="107"/>
        <v>0</v>
      </c>
      <c r="AI362" s="554">
        <f t="shared" si="107"/>
        <v>0</v>
      </c>
      <c r="AJ362" s="554">
        <f t="shared" si="107"/>
        <v>0</v>
      </c>
      <c r="AK362" s="554">
        <f t="shared" si="107"/>
        <v>0</v>
      </c>
      <c r="AL362" s="554">
        <f t="shared" si="107"/>
        <v>0</v>
      </c>
      <c r="AM362" s="554">
        <f t="shared" si="107"/>
        <v>0</v>
      </c>
      <c r="AN362" s="554">
        <f t="shared" si="107"/>
        <v>0</v>
      </c>
      <c r="AO362" s="504"/>
    </row>
    <row r="363" spans="1:41" outlineLevel="1">
      <c r="B363" s="509"/>
      <c r="C363" s="354"/>
      <c r="D363" s="354"/>
      <c r="E363" s="354"/>
      <c r="F363" s="354"/>
      <c r="G363" s="354"/>
      <c r="H363" s="354"/>
      <c r="I363" s="354"/>
      <c r="J363" s="354"/>
      <c r="K363" s="354"/>
      <c r="L363" s="354"/>
      <c r="M363" s="354"/>
      <c r="N363" s="354"/>
      <c r="O363" s="354"/>
      <c r="P363" s="354"/>
      <c r="Q363" s="354"/>
      <c r="R363" s="354"/>
      <c r="S363" s="354"/>
      <c r="T363" s="354"/>
      <c r="U363" s="354"/>
      <c r="V363" s="354"/>
      <c r="W363" s="354"/>
      <c r="X363" s="354"/>
      <c r="Y363" s="354"/>
      <c r="Z363" s="354"/>
      <c r="AA363" s="555"/>
      <c r="AB363" s="566"/>
      <c r="AC363" s="566"/>
      <c r="AD363" s="566"/>
      <c r="AE363" s="566"/>
      <c r="AF363" s="566"/>
      <c r="AG363" s="566"/>
      <c r="AH363" s="566"/>
      <c r="AI363" s="566"/>
      <c r="AJ363" s="566"/>
      <c r="AK363" s="566"/>
      <c r="AL363" s="566"/>
      <c r="AM363" s="566"/>
      <c r="AN363" s="566"/>
      <c r="AO363" s="504"/>
    </row>
    <row r="364" spans="1:41" ht="45" outlineLevel="1">
      <c r="A364" s="591">
        <v>42</v>
      </c>
      <c r="B364" s="509" t="s">
        <v>284</v>
      </c>
      <c r="C364" s="354" t="s">
        <v>258</v>
      </c>
      <c r="D364" s="493"/>
      <c r="E364" s="493"/>
      <c r="F364" s="493"/>
      <c r="G364" s="493"/>
      <c r="H364" s="493"/>
      <c r="I364" s="493"/>
      <c r="J364" s="493"/>
      <c r="K364" s="493"/>
      <c r="L364" s="493"/>
      <c r="M364" s="493"/>
      <c r="N364" s="611"/>
      <c r="O364" s="611"/>
      <c r="P364" s="354"/>
      <c r="Q364" s="493"/>
      <c r="R364" s="493"/>
      <c r="S364" s="493"/>
      <c r="T364" s="493"/>
      <c r="U364" s="493"/>
      <c r="V364" s="493"/>
      <c r="W364" s="493"/>
      <c r="X364" s="493"/>
      <c r="Y364" s="493"/>
      <c r="Z364" s="493"/>
      <c r="AA364" s="567"/>
      <c r="AB364" s="553"/>
      <c r="AC364" s="553"/>
      <c r="AD364" s="553"/>
      <c r="AE364" s="553"/>
      <c r="AF364" s="553"/>
      <c r="AG364" s="553"/>
      <c r="AH364" s="553"/>
      <c r="AI364" s="558"/>
      <c r="AJ364" s="558"/>
      <c r="AK364" s="558"/>
      <c r="AL364" s="558"/>
      <c r="AM364" s="558"/>
      <c r="AN364" s="558"/>
      <c r="AO364" s="494">
        <f>SUM(AA364:AN364)</f>
        <v>0</v>
      </c>
    </row>
    <row r="365" spans="1:41" outlineLevel="1">
      <c r="B365" s="492" t="s">
        <v>312</v>
      </c>
      <c r="C365" s="354" t="s">
        <v>260</v>
      </c>
      <c r="D365" s="493"/>
      <c r="E365" s="493"/>
      <c r="F365" s="493"/>
      <c r="G365" s="493"/>
      <c r="H365" s="493"/>
      <c r="I365" s="493"/>
      <c r="J365" s="493"/>
      <c r="K365" s="493"/>
      <c r="L365" s="493"/>
      <c r="M365" s="493"/>
      <c r="N365" s="611"/>
      <c r="O365" s="611"/>
      <c r="P365" s="582"/>
      <c r="Q365" s="493"/>
      <c r="R365" s="493"/>
      <c r="S365" s="493"/>
      <c r="T365" s="493"/>
      <c r="U365" s="493"/>
      <c r="V365" s="493"/>
      <c r="W365" s="493"/>
      <c r="X365" s="493"/>
      <c r="Y365" s="493"/>
      <c r="Z365" s="493"/>
      <c r="AA365" s="554">
        <f>AA364</f>
        <v>0</v>
      </c>
      <c r="AB365" s="554">
        <f t="shared" ref="AB365:AN365" si="108">AB364</f>
        <v>0</v>
      </c>
      <c r="AC365" s="554">
        <f t="shared" si="108"/>
        <v>0</v>
      </c>
      <c r="AD365" s="554">
        <f t="shared" si="108"/>
        <v>0</v>
      </c>
      <c r="AE365" s="554">
        <f t="shared" si="108"/>
        <v>0</v>
      </c>
      <c r="AF365" s="554">
        <f t="shared" si="108"/>
        <v>0</v>
      </c>
      <c r="AG365" s="554">
        <f t="shared" si="108"/>
        <v>0</v>
      </c>
      <c r="AH365" s="554">
        <f t="shared" si="108"/>
        <v>0</v>
      </c>
      <c r="AI365" s="554">
        <f t="shared" si="108"/>
        <v>0</v>
      </c>
      <c r="AJ365" s="554">
        <f t="shared" si="108"/>
        <v>0</v>
      </c>
      <c r="AK365" s="554">
        <f t="shared" si="108"/>
        <v>0</v>
      </c>
      <c r="AL365" s="554">
        <f t="shared" si="108"/>
        <v>0</v>
      </c>
      <c r="AM365" s="554">
        <f t="shared" si="108"/>
        <v>0</v>
      </c>
      <c r="AN365" s="554">
        <f t="shared" si="108"/>
        <v>0</v>
      </c>
      <c r="AO365" s="504"/>
    </row>
    <row r="366" spans="1:41" outlineLevel="1">
      <c r="B366" s="509"/>
      <c r="C366" s="354"/>
      <c r="D366" s="354"/>
      <c r="E366" s="354"/>
      <c r="F366" s="354"/>
      <c r="G366" s="354"/>
      <c r="H366" s="354"/>
      <c r="I366" s="354"/>
      <c r="J366" s="354"/>
      <c r="K366" s="354"/>
      <c r="L366" s="354"/>
      <c r="M366" s="354"/>
      <c r="N366" s="354"/>
      <c r="O366" s="354"/>
      <c r="P366" s="354"/>
      <c r="Q366" s="354"/>
      <c r="R366" s="354"/>
      <c r="S366" s="354"/>
      <c r="T366" s="354"/>
      <c r="U366" s="354"/>
      <c r="V366" s="354"/>
      <c r="W366" s="354"/>
      <c r="X366" s="354"/>
      <c r="Y366" s="354"/>
      <c r="Z366" s="354"/>
      <c r="AA366" s="555"/>
      <c r="AB366" s="566"/>
      <c r="AC366" s="566"/>
      <c r="AD366" s="566"/>
      <c r="AE366" s="566"/>
      <c r="AF366" s="566"/>
      <c r="AG366" s="566"/>
      <c r="AH366" s="566"/>
      <c r="AI366" s="566"/>
      <c r="AJ366" s="566"/>
      <c r="AK366" s="566"/>
      <c r="AL366" s="566"/>
      <c r="AM366" s="566"/>
      <c r="AN366" s="566"/>
      <c r="AO366" s="504"/>
    </row>
    <row r="367" spans="1:41" ht="30" outlineLevel="1">
      <c r="A367" s="591">
        <v>43</v>
      </c>
      <c r="B367" s="509" t="s">
        <v>285</v>
      </c>
      <c r="C367" s="354" t="s">
        <v>258</v>
      </c>
      <c r="D367" s="493"/>
      <c r="E367" s="493"/>
      <c r="F367" s="493"/>
      <c r="G367" s="493"/>
      <c r="H367" s="493"/>
      <c r="I367" s="493"/>
      <c r="J367" s="493"/>
      <c r="K367" s="493"/>
      <c r="L367" s="493"/>
      <c r="M367" s="493"/>
      <c r="N367" s="493"/>
      <c r="O367" s="493"/>
      <c r="P367" s="493">
        <v>12</v>
      </c>
      <c r="Q367" s="493"/>
      <c r="R367" s="493"/>
      <c r="S367" s="493"/>
      <c r="T367" s="493"/>
      <c r="U367" s="493"/>
      <c r="V367" s="493"/>
      <c r="W367" s="493"/>
      <c r="X367" s="493"/>
      <c r="Y367" s="493"/>
      <c r="Z367" s="493"/>
      <c r="AA367" s="567"/>
      <c r="AB367" s="553"/>
      <c r="AC367" s="553"/>
      <c r="AD367" s="553"/>
      <c r="AE367" s="553"/>
      <c r="AF367" s="553"/>
      <c r="AG367" s="553"/>
      <c r="AH367" s="553"/>
      <c r="AI367" s="558"/>
      <c r="AJ367" s="558"/>
      <c r="AK367" s="558"/>
      <c r="AL367" s="558"/>
      <c r="AM367" s="558"/>
      <c r="AN367" s="558"/>
      <c r="AO367" s="494">
        <f>SUM(AA367:AN367)</f>
        <v>0</v>
      </c>
    </row>
    <row r="368" spans="1:41" outlineLevel="1">
      <c r="B368" s="492" t="s">
        <v>312</v>
      </c>
      <c r="C368" s="354" t="s">
        <v>260</v>
      </c>
      <c r="D368" s="493"/>
      <c r="E368" s="493"/>
      <c r="F368" s="493"/>
      <c r="G368" s="493"/>
      <c r="H368" s="493"/>
      <c r="I368" s="493"/>
      <c r="J368" s="493"/>
      <c r="K368" s="493"/>
      <c r="L368" s="493"/>
      <c r="M368" s="493"/>
      <c r="N368" s="493"/>
      <c r="O368" s="493"/>
      <c r="P368" s="493">
        <f>P367</f>
        <v>12</v>
      </c>
      <c r="Q368" s="493"/>
      <c r="R368" s="493"/>
      <c r="S368" s="493"/>
      <c r="T368" s="493"/>
      <c r="U368" s="493"/>
      <c r="V368" s="493"/>
      <c r="W368" s="493"/>
      <c r="X368" s="493"/>
      <c r="Y368" s="493"/>
      <c r="Z368" s="493"/>
      <c r="AA368" s="554">
        <f>AA367</f>
        <v>0</v>
      </c>
      <c r="AB368" s="554">
        <f t="shared" ref="AB368:AN368" si="109">AB367</f>
        <v>0</v>
      </c>
      <c r="AC368" s="554">
        <f t="shared" si="109"/>
        <v>0</v>
      </c>
      <c r="AD368" s="554">
        <f t="shared" si="109"/>
        <v>0</v>
      </c>
      <c r="AE368" s="554">
        <f t="shared" si="109"/>
        <v>0</v>
      </c>
      <c r="AF368" s="554">
        <f t="shared" si="109"/>
        <v>0</v>
      </c>
      <c r="AG368" s="554">
        <f t="shared" si="109"/>
        <v>0</v>
      </c>
      <c r="AH368" s="554">
        <f t="shared" si="109"/>
        <v>0</v>
      </c>
      <c r="AI368" s="554">
        <f t="shared" si="109"/>
        <v>0</v>
      </c>
      <c r="AJ368" s="554">
        <f t="shared" si="109"/>
        <v>0</v>
      </c>
      <c r="AK368" s="554">
        <f t="shared" si="109"/>
        <v>0</v>
      </c>
      <c r="AL368" s="554">
        <f t="shared" si="109"/>
        <v>0</v>
      </c>
      <c r="AM368" s="554">
        <f t="shared" si="109"/>
        <v>0</v>
      </c>
      <c r="AN368" s="554">
        <f t="shared" si="109"/>
        <v>0</v>
      </c>
      <c r="AO368" s="504"/>
    </row>
    <row r="369" spans="1:41" outlineLevel="1">
      <c r="B369" s="509"/>
      <c r="C369" s="354"/>
      <c r="D369" s="354"/>
      <c r="E369" s="354"/>
      <c r="F369" s="354"/>
      <c r="G369" s="354"/>
      <c r="H369" s="354"/>
      <c r="I369" s="354"/>
      <c r="J369" s="354"/>
      <c r="K369" s="354"/>
      <c r="L369" s="354"/>
      <c r="M369" s="354"/>
      <c r="N369" s="354"/>
      <c r="O369" s="354"/>
      <c r="P369" s="354"/>
      <c r="Q369" s="354"/>
      <c r="R369" s="354"/>
      <c r="S369" s="354"/>
      <c r="T369" s="354"/>
      <c r="U369" s="354"/>
      <c r="V369" s="354"/>
      <c r="W369" s="354"/>
      <c r="X369" s="354"/>
      <c r="Y369" s="354"/>
      <c r="Z369" s="354"/>
      <c r="AA369" s="555"/>
      <c r="AB369" s="566"/>
      <c r="AC369" s="566"/>
      <c r="AD369" s="566"/>
      <c r="AE369" s="566"/>
      <c r="AF369" s="566"/>
      <c r="AG369" s="566"/>
      <c r="AH369" s="566"/>
      <c r="AI369" s="566"/>
      <c r="AJ369" s="566"/>
      <c r="AK369" s="566"/>
      <c r="AL369" s="566"/>
      <c r="AM369" s="566"/>
      <c r="AN369" s="566"/>
      <c r="AO369" s="504"/>
    </row>
    <row r="370" spans="1:41" ht="45" outlineLevel="1">
      <c r="A370" s="591">
        <v>44</v>
      </c>
      <c r="B370" s="509" t="s">
        <v>286</v>
      </c>
      <c r="C370" s="354" t="s">
        <v>258</v>
      </c>
      <c r="D370" s="493"/>
      <c r="E370" s="493"/>
      <c r="F370" s="493"/>
      <c r="G370" s="493"/>
      <c r="H370" s="493"/>
      <c r="I370" s="493"/>
      <c r="J370" s="493"/>
      <c r="K370" s="493"/>
      <c r="L370" s="493"/>
      <c r="M370" s="493"/>
      <c r="N370" s="493"/>
      <c r="O370" s="493"/>
      <c r="P370" s="493">
        <v>12</v>
      </c>
      <c r="Q370" s="493"/>
      <c r="R370" s="493"/>
      <c r="S370" s="493"/>
      <c r="T370" s="493"/>
      <c r="U370" s="493"/>
      <c r="V370" s="493"/>
      <c r="W370" s="493"/>
      <c r="X370" s="493"/>
      <c r="Y370" s="493"/>
      <c r="Z370" s="493"/>
      <c r="AA370" s="567"/>
      <c r="AB370" s="553"/>
      <c r="AC370" s="553"/>
      <c r="AD370" s="553"/>
      <c r="AE370" s="553"/>
      <c r="AF370" s="553"/>
      <c r="AG370" s="553"/>
      <c r="AH370" s="553"/>
      <c r="AI370" s="558"/>
      <c r="AJ370" s="558"/>
      <c r="AK370" s="558"/>
      <c r="AL370" s="558"/>
      <c r="AM370" s="558"/>
      <c r="AN370" s="558"/>
      <c r="AO370" s="494">
        <f>SUM(AA370:AN370)</f>
        <v>0</v>
      </c>
    </row>
    <row r="371" spans="1:41" outlineLevel="1">
      <c r="B371" s="492" t="s">
        <v>312</v>
      </c>
      <c r="C371" s="354" t="s">
        <v>260</v>
      </c>
      <c r="D371" s="493"/>
      <c r="E371" s="493"/>
      <c r="F371" s="493"/>
      <c r="G371" s="493"/>
      <c r="H371" s="493"/>
      <c r="I371" s="493"/>
      <c r="J371" s="493"/>
      <c r="K371" s="493"/>
      <c r="L371" s="493"/>
      <c r="M371" s="493"/>
      <c r="N371" s="493"/>
      <c r="O371" s="493"/>
      <c r="P371" s="493">
        <f>P370</f>
        <v>12</v>
      </c>
      <c r="Q371" s="493"/>
      <c r="R371" s="493"/>
      <c r="S371" s="493"/>
      <c r="T371" s="493"/>
      <c r="U371" s="493"/>
      <c r="V371" s="493"/>
      <c r="W371" s="493"/>
      <c r="X371" s="493"/>
      <c r="Y371" s="493"/>
      <c r="Z371" s="493"/>
      <c r="AA371" s="554">
        <f>AA370</f>
        <v>0</v>
      </c>
      <c r="AB371" s="554">
        <f t="shared" ref="AB371:AN371" si="110">AB370</f>
        <v>0</v>
      </c>
      <c r="AC371" s="554">
        <f t="shared" si="110"/>
        <v>0</v>
      </c>
      <c r="AD371" s="554">
        <f t="shared" si="110"/>
        <v>0</v>
      </c>
      <c r="AE371" s="554">
        <f t="shared" si="110"/>
        <v>0</v>
      </c>
      <c r="AF371" s="554">
        <f t="shared" si="110"/>
        <v>0</v>
      </c>
      <c r="AG371" s="554">
        <f t="shared" si="110"/>
        <v>0</v>
      </c>
      <c r="AH371" s="554">
        <f t="shared" si="110"/>
        <v>0</v>
      </c>
      <c r="AI371" s="554">
        <f t="shared" si="110"/>
        <v>0</v>
      </c>
      <c r="AJ371" s="554">
        <f t="shared" si="110"/>
        <v>0</v>
      </c>
      <c r="AK371" s="554">
        <f t="shared" si="110"/>
        <v>0</v>
      </c>
      <c r="AL371" s="554">
        <f t="shared" si="110"/>
        <v>0</v>
      </c>
      <c r="AM371" s="554">
        <f t="shared" si="110"/>
        <v>0</v>
      </c>
      <c r="AN371" s="554">
        <f t="shared" si="110"/>
        <v>0</v>
      </c>
      <c r="AO371" s="504"/>
    </row>
    <row r="372" spans="1:41" outlineLevel="1">
      <c r="B372" s="509"/>
      <c r="C372" s="354"/>
      <c r="D372" s="354"/>
      <c r="E372" s="354"/>
      <c r="F372" s="354"/>
      <c r="G372" s="354"/>
      <c r="H372" s="354"/>
      <c r="I372" s="354"/>
      <c r="J372" s="354"/>
      <c r="K372" s="354"/>
      <c r="L372" s="354"/>
      <c r="M372" s="354"/>
      <c r="N372" s="354"/>
      <c r="O372" s="354"/>
      <c r="P372" s="354"/>
      <c r="Q372" s="354"/>
      <c r="R372" s="354"/>
      <c r="S372" s="354"/>
      <c r="T372" s="354"/>
      <c r="U372" s="354"/>
      <c r="V372" s="354"/>
      <c r="W372" s="354"/>
      <c r="X372" s="354"/>
      <c r="Y372" s="354"/>
      <c r="Z372" s="354"/>
      <c r="AA372" s="555"/>
      <c r="AB372" s="566"/>
      <c r="AC372" s="566"/>
      <c r="AD372" s="566"/>
      <c r="AE372" s="566"/>
      <c r="AF372" s="566"/>
      <c r="AG372" s="566"/>
      <c r="AH372" s="566"/>
      <c r="AI372" s="566"/>
      <c r="AJ372" s="566"/>
      <c r="AK372" s="566"/>
      <c r="AL372" s="566"/>
      <c r="AM372" s="566"/>
      <c r="AN372" s="566"/>
      <c r="AO372" s="504"/>
    </row>
    <row r="373" spans="1:41" ht="30" outlineLevel="1">
      <c r="A373" s="591">
        <v>45</v>
      </c>
      <c r="B373" s="509" t="s">
        <v>287</v>
      </c>
      <c r="C373" s="354" t="s">
        <v>258</v>
      </c>
      <c r="D373" s="493"/>
      <c r="E373" s="493"/>
      <c r="F373" s="493"/>
      <c r="G373" s="493"/>
      <c r="H373" s="493"/>
      <c r="I373" s="493"/>
      <c r="J373" s="493"/>
      <c r="K373" s="493"/>
      <c r="L373" s="493"/>
      <c r="M373" s="493"/>
      <c r="N373" s="493"/>
      <c r="O373" s="493"/>
      <c r="P373" s="493">
        <v>12</v>
      </c>
      <c r="Q373" s="493"/>
      <c r="R373" s="493"/>
      <c r="S373" s="493"/>
      <c r="T373" s="493"/>
      <c r="U373" s="493"/>
      <c r="V373" s="493"/>
      <c r="W373" s="493"/>
      <c r="X373" s="493"/>
      <c r="Y373" s="493"/>
      <c r="Z373" s="493"/>
      <c r="AA373" s="567"/>
      <c r="AB373" s="553"/>
      <c r="AC373" s="553"/>
      <c r="AD373" s="553"/>
      <c r="AE373" s="553"/>
      <c r="AF373" s="553"/>
      <c r="AG373" s="553"/>
      <c r="AH373" s="553"/>
      <c r="AI373" s="558"/>
      <c r="AJ373" s="558"/>
      <c r="AK373" s="558"/>
      <c r="AL373" s="558"/>
      <c r="AM373" s="558"/>
      <c r="AN373" s="558"/>
      <c r="AO373" s="494">
        <f>SUM(AA373:AN373)</f>
        <v>0</v>
      </c>
    </row>
    <row r="374" spans="1:41" outlineLevel="1">
      <c r="B374" s="492" t="s">
        <v>312</v>
      </c>
      <c r="C374" s="354" t="s">
        <v>260</v>
      </c>
      <c r="D374" s="493"/>
      <c r="E374" s="493"/>
      <c r="F374" s="493"/>
      <c r="G374" s="493"/>
      <c r="H374" s="493"/>
      <c r="I374" s="493"/>
      <c r="J374" s="493"/>
      <c r="K374" s="493"/>
      <c r="L374" s="493"/>
      <c r="M374" s="493"/>
      <c r="N374" s="493"/>
      <c r="O374" s="493"/>
      <c r="P374" s="493">
        <f>P373</f>
        <v>12</v>
      </c>
      <c r="Q374" s="493"/>
      <c r="R374" s="493"/>
      <c r="S374" s="493"/>
      <c r="T374" s="493"/>
      <c r="U374" s="493"/>
      <c r="V374" s="493"/>
      <c r="W374" s="493"/>
      <c r="X374" s="493"/>
      <c r="Y374" s="493"/>
      <c r="Z374" s="493"/>
      <c r="AA374" s="554">
        <f>AA373</f>
        <v>0</v>
      </c>
      <c r="AB374" s="554">
        <f t="shared" ref="AB374:AN374" si="111">AB373</f>
        <v>0</v>
      </c>
      <c r="AC374" s="554">
        <f t="shared" si="111"/>
        <v>0</v>
      </c>
      <c r="AD374" s="554">
        <f t="shared" si="111"/>
        <v>0</v>
      </c>
      <c r="AE374" s="554">
        <f t="shared" si="111"/>
        <v>0</v>
      </c>
      <c r="AF374" s="554">
        <f t="shared" si="111"/>
        <v>0</v>
      </c>
      <c r="AG374" s="554">
        <f t="shared" si="111"/>
        <v>0</v>
      </c>
      <c r="AH374" s="554">
        <f t="shared" si="111"/>
        <v>0</v>
      </c>
      <c r="AI374" s="554">
        <f t="shared" si="111"/>
        <v>0</v>
      </c>
      <c r="AJ374" s="554">
        <f t="shared" si="111"/>
        <v>0</v>
      </c>
      <c r="AK374" s="554">
        <f t="shared" si="111"/>
        <v>0</v>
      </c>
      <c r="AL374" s="554">
        <f t="shared" si="111"/>
        <v>0</v>
      </c>
      <c r="AM374" s="554">
        <f t="shared" si="111"/>
        <v>0</v>
      </c>
      <c r="AN374" s="554">
        <f t="shared" si="111"/>
        <v>0</v>
      </c>
      <c r="AO374" s="504"/>
    </row>
    <row r="375" spans="1:41" outlineLevel="1">
      <c r="B375" s="509"/>
      <c r="C375" s="354"/>
      <c r="D375" s="354"/>
      <c r="E375" s="354"/>
      <c r="F375" s="354"/>
      <c r="G375" s="354"/>
      <c r="H375" s="354"/>
      <c r="I375" s="354"/>
      <c r="J375" s="354"/>
      <c r="K375" s="354"/>
      <c r="L375" s="354"/>
      <c r="M375" s="354"/>
      <c r="N375" s="354"/>
      <c r="O375" s="354"/>
      <c r="P375" s="354"/>
      <c r="Q375" s="354"/>
      <c r="R375" s="354"/>
      <c r="S375" s="354"/>
      <c r="T375" s="354"/>
      <c r="U375" s="354"/>
      <c r="V375" s="354"/>
      <c r="W375" s="354"/>
      <c r="X375" s="354"/>
      <c r="Y375" s="354"/>
      <c r="Z375" s="354"/>
      <c r="AA375" s="555"/>
      <c r="AB375" s="566"/>
      <c r="AC375" s="566"/>
      <c r="AD375" s="566"/>
      <c r="AE375" s="566"/>
      <c r="AF375" s="566"/>
      <c r="AG375" s="566"/>
      <c r="AH375" s="566"/>
      <c r="AI375" s="566"/>
      <c r="AJ375" s="566"/>
      <c r="AK375" s="566"/>
      <c r="AL375" s="566"/>
      <c r="AM375" s="566"/>
      <c r="AN375" s="566"/>
      <c r="AO375" s="504"/>
    </row>
    <row r="376" spans="1:41" ht="30" outlineLevel="1">
      <c r="A376" s="591">
        <v>46</v>
      </c>
      <c r="B376" s="509" t="s">
        <v>288</v>
      </c>
      <c r="C376" s="354" t="s">
        <v>258</v>
      </c>
      <c r="D376" s="493"/>
      <c r="E376" s="493"/>
      <c r="F376" s="493"/>
      <c r="G376" s="493"/>
      <c r="H376" s="493"/>
      <c r="I376" s="493"/>
      <c r="J376" s="493"/>
      <c r="K376" s="493"/>
      <c r="L376" s="493"/>
      <c r="M376" s="493"/>
      <c r="N376" s="493"/>
      <c r="O376" s="493"/>
      <c r="P376" s="493">
        <v>12</v>
      </c>
      <c r="Q376" s="493"/>
      <c r="R376" s="493"/>
      <c r="S376" s="493"/>
      <c r="T376" s="493"/>
      <c r="U376" s="493"/>
      <c r="V376" s="493"/>
      <c r="W376" s="493"/>
      <c r="X376" s="493"/>
      <c r="Y376" s="493"/>
      <c r="Z376" s="493"/>
      <c r="AA376" s="567"/>
      <c r="AB376" s="553"/>
      <c r="AC376" s="553"/>
      <c r="AD376" s="553"/>
      <c r="AE376" s="553"/>
      <c r="AF376" s="553"/>
      <c r="AG376" s="553"/>
      <c r="AH376" s="553"/>
      <c r="AI376" s="558"/>
      <c r="AJ376" s="558"/>
      <c r="AK376" s="558"/>
      <c r="AL376" s="558"/>
      <c r="AM376" s="558"/>
      <c r="AN376" s="558"/>
      <c r="AO376" s="494">
        <f>SUM(AA376:AN376)</f>
        <v>0</v>
      </c>
    </row>
    <row r="377" spans="1:41" outlineLevel="1">
      <c r="B377" s="492" t="s">
        <v>312</v>
      </c>
      <c r="C377" s="354" t="s">
        <v>260</v>
      </c>
      <c r="D377" s="493"/>
      <c r="E377" s="493"/>
      <c r="F377" s="493"/>
      <c r="G377" s="493"/>
      <c r="H377" s="493"/>
      <c r="I377" s="493"/>
      <c r="J377" s="493"/>
      <c r="K377" s="493"/>
      <c r="L377" s="493"/>
      <c r="M377" s="493"/>
      <c r="N377" s="493"/>
      <c r="O377" s="493"/>
      <c r="P377" s="493">
        <f>P376</f>
        <v>12</v>
      </c>
      <c r="Q377" s="493"/>
      <c r="R377" s="493"/>
      <c r="S377" s="493"/>
      <c r="T377" s="493"/>
      <c r="U377" s="493"/>
      <c r="V377" s="493"/>
      <c r="W377" s="493"/>
      <c r="X377" s="493"/>
      <c r="Y377" s="493"/>
      <c r="Z377" s="493"/>
      <c r="AA377" s="554">
        <f>AA376</f>
        <v>0</v>
      </c>
      <c r="AB377" s="554">
        <f t="shared" ref="AB377:AN377" si="112">AB376</f>
        <v>0</v>
      </c>
      <c r="AC377" s="554">
        <f t="shared" si="112"/>
        <v>0</v>
      </c>
      <c r="AD377" s="554">
        <f t="shared" si="112"/>
        <v>0</v>
      </c>
      <c r="AE377" s="554">
        <f t="shared" si="112"/>
        <v>0</v>
      </c>
      <c r="AF377" s="554">
        <f t="shared" si="112"/>
        <v>0</v>
      </c>
      <c r="AG377" s="554">
        <f t="shared" si="112"/>
        <v>0</v>
      </c>
      <c r="AH377" s="554">
        <f t="shared" si="112"/>
        <v>0</v>
      </c>
      <c r="AI377" s="554">
        <f t="shared" si="112"/>
        <v>0</v>
      </c>
      <c r="AJ377" s="554">
        <f t="shared" si="112"/>
        <v>0</v>
      </c>
      <c r="AK377" s="554">
        <f t="shared" si="112"/>
        <v>0</v>
      </c>
      <c r="AL377" s="554">
        <f t="shared" si="112"/>
        <v>0</v>
      </c>
      <c r="AM377" s="554">
        <f t="shared" si="112"/>
        <v>0</v>
      </c>
      <c r="AN377" s="554">
        <f t="shared" si="112"/>
        <v>0</v>
      </c>
      <c r="AO377" s="504"/>
    </row>
    <row r="378" spans="1:41" outlineLevel="1">
      <c r="B378" s="509"/>
      <c r="C378" s="354"/>
      <c r="D378" s="354"/>
      <c r="E378" s="354"/>
      <c r="F378" s="354"/>
      <c r="G378" s="354"/>
      <c r="H378" s="354"/>
      <c r="I378" s="354"/>
      <c r="J378" s="354"/>
      <c r="K378" s="354"/>
      <c r="L378" s="354"/>
      <c r="M378" s="354"/>
      <c r="N378" s="354"/>
      <c r="O378" s="354"/>
      <c r="P378" s="354"/>
      <c r="Q378" s="354"/>
      <c r="R378" s="354"/>
      <c r="S378" s="354"/>
      <c r="T378" s="354"/>
      <c r="U378" s="354"/>
      <c r="V378" s="354"/>
      <c r="W378" s="354"/>
      <c r="X378" s="354"/>
      <c r="Y378" s="354"/>
      <c r="Z378" s="354"/>
      <c r="AA378" s="555"/>
      <c r="AB378" s="566"/>
      <c r="AC378" s="566"/>
      <c r="AD378" s="566"/>
      <c r="AE378" s="566"/>
      <c r="AF378" s="566"/>
      <c r="AG378" s="566"/>
      <c r="AH378" s="566"/>
      <c r="AI378" s="566"/>
      <c r="AJ378" s="566"/>
      <c r="AK378" s="566"/>
      <c r="AL378" s="566"/>
      <c r="AM378" s="566"/>
      <c r="AN378" s="566"/>
      <c r="AO378" s="504"/>
    </row>
    <row r="379" spans="1:41" ht="30" outlineLevel="1">
      <c r="A379" s="591">
        <v>47</v>
      </c>
      <c r="B379" s="509" t="s">
        <v>289</v>
      </c>
      <c r="C379" s="354" t="s">
        <v>258</v>
      </c>
      <c r="D379" s="493"/>
      <c r="E379" s="493"/>
      <c r="F379" s="493"/>
      <c r="G379" s="493"/>
      <c r="H379" s="493"/>
      <c r="I379" s="493"/>
      <c r="J379" s="493"/>
      <c r="K379" s="493"/>
      <c r="L379" s="493"/>
      <c r="M379" s="493"/>
      <c r="N379" s="493"/>
      <c r="O379" s="493"/>
      <c r="P379" s="493">
        <v>12</v>
      </c>
      <c r="Q379" s="493"/>
      <c r="R379" s="493"/>
      <c r="S379" s="493"/>
      <c r="T379" s="493"/>
      <c r="U379" s="493"/>
      <c r="V379" s="493"/>
      <c r="W379" s="493"/>
      <c r="X379" s="493"/>
      <c r="Y379" s="493"/>
      <c r="Z379" s="493"/>
      <c r="AA379" s="567"/>
      <c r="AB379" s="553"/>
      <c r="AC379" s="553"/>
      <c r="AD379" s="553"/>
      <c r="AE379" s="553"/>
      <c r="AF379" s="553"/>
      <c r="AG379" s="553"/>
      <c r="AH379" s="553"/>
      <c r="AI379" s="558"/>
      <c r="AJ379" s="558"/>
      <c r="AK379" s="558"/>
      <c r="AL379" s="558"/>
      <c r="AM379" s="558"/>
      <c r="AN379" s="558"/>
      <c r="AO379" s="494">
        <f>SUM(AA379:AN379)</f>
        <v>0</v>
      </c>
    </row>
    <row r="380" spans="1:41" outlineLevel="1">
      <c r="B380" s="492" t="s">
        <v>312</v>
      </c>
      <c r="C380" s="354" t="s">
        <v>260</v>
      </c>
      <c r="D380" s="493"/>
      <c r="E380" s="493"/>
      <c r="F380" s="493"/>
      <c r="G380" s="493"/>
      <c r="H380" s="493"/>
      <c r="I380" s="493"/>
      <c r="J380" s="493"/>
      <c r="K380" s="493"/>
      <c r="L380" s="493"/>
      <c r="M380" s="493"/>
      <c r="N380" s="493"/>
      <c r="O380" s="493"/>
      <c r="P380" s="493">
        <f>P379</f>
        <v>12</v>
      </c>
      <c r="Q380" s="493"/>
      <c r="R380" s="493"/>
      <c r="S380" s="493"/>
      <c r="T380" s="493"/>
      <c r="U380" s="493"/>
      <c r="V380" s="493"/>
      <c r="W380" s="493"/>
      <c r="X380" s="493"/>
      <c r="Y380" s="493"/>
      <c r="Z380" s="493"/>
      <c r="AA380" s="554">
        <f>AA379</f>
        <v>0</v>
      </c>
      <c r="AB380" s="554">
        <f t="shared" ref="AB380:AN380" si="113">AB379</f>
        <v>0</v>
      </c>
      <c r="AC380" s="554">
        <f t="shared" si="113"/>
        <v>0</v>
      </c>
      <c r="AD380" s="554">
        <f t="shared" si="113"/>
        <v>0</v>
      </c>
      <c r="AE380" s="554">
        <f t="shared" si="113"/>
        <v>0</v>
      </c>
      <c r="AF380" s="554">
        <f t="shared" si="113"/>
        <v>0</v>
      </c>
      <c r="AG380" s="554">
        <f t="shared" si="113"/>
        <v>0</v>
      </c>
      <c r="AH380" s="554">
        <f t="shared" si="113"/>
        <v>0</v>
      </c>
      <c r="AI380" s="554">
        <f t="shared" si="113"/>
        <v>0</v>
      </c>
      <c r="AJ380" s="554">
        <f t="shared" si="113"/>
        <v>0</v>
      </c>
      <c r="AK380" s="554">
        <f t="shared" si="113"/>
        <v>0</v>
      </c>
      <c r="AL380" s="554">
        <f t="shared" si="113"/>
        <v>0</v>
      </c>
      <c r="AM380" s="554">
        <f t="shared" si="113"/>
        <v>0</v>
      </c>
      <c r="AN380" s="554">
        <f t="shared" si="113"/>
        <v>0</v>
      </c>
      <c r="AO380" s="504"/>
    </row>
    <row r="381" spans="1:41" outlineLevel="1">
      <c r="B381" s="509"/>
      <c r="C381" s="354"/>
      <c r="D381" s="354"/>
      <c r="E381" s="354"/>
      <c r="F381" s="354"/>
      <c r="G381" s="354"/>
      <c r="H381" s="354"/>
      <c r="I381" s="354"/>
      <c r="J381" s="354"/>
      <c r="K381" s="354"/>
      <c r="L381" s="354"/>
      <c r="M381" s="354"/>
      <c r="N381" s="354"/>
      <c r="O381" s="354"/>
      <c r="P381" s="354"/>
      <c r="Q381" s="354"/>
      <c r="R381" s="354"/>
      <c r="S381" s="354"/>
      <c r="T381" s="354"/>
      <c r="U381" s="354"/>
      <c r="V381" s="354"/>
      <c r="W381" s="354"/>
      <c r="X381" s="354"/>
      <c r="Y381" s="354"/>
      <c r="Z381" s="354"/>
      <c r="AA381" s="555"/>
      <c r="AB381" s="566"/>
      <c r="AC381" s="566"/>
      <c r="AD381" s="566"/>
      <c r="AE381" s="566"/>
      <c r="AF381" s="566"/>
      <c r="AG381" s="566"/>
      <c r="AH381" s="566"/>
      <c r="AI381" s="566"/>
      <c r="AJ381" s="566"/>
      <c r="AK381" s="566"/>
      <c r="AL381" s="566"/>
      <c r="AM381" s="566"/>
      <c r="AN381" s="566"/>
      <c r="AO381" s="504"/>
    </row>
    <row r="382" spans="1:41" ht="45" outlineLevel="1">
      <c r="A382" s="591">
        <v>48</v>
      </c>
      <c r="B382" s="509" t="s">
        <v>290</v>
      </c>
      <c r="C382" s="354" t="s">
        <v>258</v>
      </c>
      <c r="D382" s="493"/>
      <c r="E382" s="493"/>
      <c r="F382" s="493"/>
      <c r="G382" s="493"/>
      <c r="H382" s="493"/>
      <c r="I382" s="493"/>
      <c r="J382" s="493"/>
      <c r="K382" s="493"/>
      <c r="L382" s="493"/>
      <c r="M382" s="493"/>
      <c r="N382" s="493"/>
      <c r="O382" s="493"/>
      <c r="P382" s="493">
        <v>12</v>
      </c>
      <c r="Q382" s="493"/>
      <c r="R382" s="493"/>
      <c r="S382" s="493"/>
      <c r="T382" s="493"/>
      <c r="U382" s="493"/>
      <c r="V382" s="493"/>
      <c r="W382" s="493"/>
      <c r="X382" s="493"/>
      <c r="Y382" s="493"/>
      <c r="Z382" s="493"/>
      <c r="AA382" s="567"/>
      <c r="AB382" s="553"/>
      <c r="AC382" s="553"/>
      <c r="AD382" s="553"/>
      <c r="AE382" s="553"/>
      <c r="AF382" s="553"/>
      <c r="AG382" s="553"/>
      <c r="AH382" s="553"/>
      <c r="AI382" s="558"/>
      <c r="AJ382" s="558"/>
      <c r="AK382" s="558"/>
      <c r="AL382" s="558"/>
      <c r="AM382" s="558"/>
      <c r="AN382" s="558"/>
      <c r="AO382" s="494">
        <f>SUM(AA382:AN382)</f>
        <v>0</v>
      </c>
    </row>
    <row r="383" spans="1:41" outlineLevel="1">
      <c r="B383" s="492" t="s">
        <v>312</v>
      </c>
      <c r="C383" s="354" t="s">
        <v>260</v>
      </c>
      <c r="D383" s="493"/>
      <c r="E383" s="493"/>
      <c r="F383" s="493"/>
      <c r="G383" s="493"/>
      <c r="H383" s="493"/>
      <c r="I383" s="493"/>
      <c r="J383" s="493"/>
      <c r="K383" s="493"/>
      <c r="L383" s="493"/>
      <c r="M383" s="493"/>
      <c r="N383" s="493"/>
      <c r="O383" s="493"/>
      <c r="P383" s="493">
        <f>P382</f>
        <v>12</v>
      </c>
      <c r="Q383" s="493"/>
      <c r="R383" s="493"/>
      <c r="S383" s="493"/>
      <c r="T383" s="493"/>
      <c r="U383" s="493"/>
      <c r="V383" s="493"/>
      <c r="W383" s="493"/>
      <c r="X383" s="493"/>
      <c r="Y383" s="493"/>
      <c r="Z383" s="493"/>
      <c r="AA383" s="554">
        <f>AA382</f>
        <v>0</v>
      </c>
      <c r="AB383" s="554">
        <f t="shared" ref="AB383:AN383" si="114">AB382</f>
        <v>0</v>
      </c>
      <c r="AC383" s="554">
        <f t="shared" si="114"/>
        <v>0</v>
      </c>
      <c r="AD383" s="554">
        <f t="shared" si="114"/>
        <v>0</v>
      </c>
      <c r="AE383" s="554">
        <f t="shared" si="114"/>
        <v>0</v>
      </c>
      <c r="AF383" s="554">
        <f t="shared" si="114"/>
        <v>0</v>
      </c>
      <c r="AG383" s="554">
        <f t="shared" si="114"/>
        <v>0</v>
      </c>
      <c r="AH383" s="554">
        <f t="shared" si="114"/>
        <v>0</v>
      </c>
      <c r="AI383" s="554">
        <f t="shared" si="114"/>
        <v>0</v>
      </c>
      <c r="AJ383" s="554">
        <f t="shared" si="114"/>
        <v>0</v>
      </c>
      <c r="AK383" s="554">
        <f t="shared" si="114"/>
        <v>0</v>
      </c>
      <c r="AL383" s="554">
        <f t="shared" si="114"/>
        <v>0</v>
      </c>
      <c r="AM383" s="554">
        <f t="shared" si="114"/>
        <v>0</v>
      </c>
      <c r="AN383" s="554">
        <f t="shared" si="114"/>
        <v>0</v>
      </c>
      <c r="AO383" s="504"/>
    </row>
    <row r="384" spans="1:41" outlineLevel="1">
      <c r="B384" s="509"/>
      <c r="C384" s="354"/>
      <c r="D384" s="354"/>
      <c r="E384" s="354"/>
      <c r="F384" s="354"/>
      <c r="G384" s="354"/>
      <c r="H384" s="354"/>
      <c r="I384" s="354"/>
      <c r="J384" s="354"/>
      <c r="K384" s="354"/>
      <c r="L384" s="354"/>
      <c r="M384" s="354"/>
      <c r="N384" s="354"/>
      <c r="O384" s="354"/>
      <c r="P384" s="354"/>
      <c r="Q384" s="354"/>
      <c r="R384" s="354"/>
      <c r="S384" s="354"/>
      <c r="T384" s="354"/>
      <c r="U384" s="354"/>
      <c r="V384" s="354"/>
      <c r="W384" s="354"/>
      <c r="X384" s="354"/>
      <c r="Y384" s="354"/>
      <c r="Z384" s="354"/>
      <c r="AA384" s="555"/>
      <c r="AB384" s="566"/>
      <c r="AC384" s="566"/>
      <c r="AD384" s="566"/>
      <c r="AE384" s="566"/>
      <c r="AF384" s="566"/>
      <c r="AG384" s="566"/>
      <c r="AH384" s="566"/>
      <c r="AI384" s="566"/>
      <c r="AJ384" s="566"/>
      <c r="AK384" s="566"/>
      <c r="AL384" s="566"/>
      <c r="AM384" s="566"/>
      <c r="AN384" s="566"/>
      <c r="AO384" s="504"/>
    </row>
    <row r="385" spans="1:44" ht="30" outlineLevel="1">
      <c r="A385" s="591">
        <v>49</v>
      </c>
      <c r="B385" s="509" t="s">
        <v>291</v>
      </c>
      <c r="C385" s="354" t="s">
        <v>258</v>
      </c>
      <c r="D385" s="493"/>
      <c r="E385" s="493"/>
      <c r="F385" s="493"/>
      <c r="G385" s="493"/>
      <c r="H385" s="493"/>
      <c r="I385" s="493"/>
      <c r="J385" s="493"/>
      <c r="K385" s="493"/>
      <c r="L385" s="493"/>
      <c r="M385" s="493"/>
      <c r="N385" s="493"/>
      <c r="O385" s="493"/>
      <c r="P385" s="493">
        <v>12</v>
      </c>
      <c r="Q385" s="493"/>
      <c r="R385" s="493"/>
      <c r="S385" s="493"/>
      <c r="T385" s="493"/>
      <c r="U385" s="493"/>
      <c r="V385" s="493"/>
      <c r="W385" s="493"/>
      <c r="X385" s="493"/>
      <c r="Y385" s="493"/>
      <c r="Z385" s="493"/>
      <c r="AA385" s="567"/>
      <c r="AB385" s="553"/>
      <c r="AC385" s="553"/>
      <c r="AD385" s="553"/>
      <c r="AE385" s="553"/>
      <c r="AF385" s="553"/>
      <c r="AG385" s="553"/>
      <c r="AH385" s="553"/>
      <c r="AI385" s="558"/>
      <c r="AJ385" s="558"/>
      <c r="AK385" s="558"/>
      <c r="AL385" s="558"/>
      <c r="AM385" s="558"/>
      <c r="AN385" s="558"/>
      <c r="AO385" s="494">
        <f>SUM(AA385:AN385)</f>
        <v>0</v>
      </c>
    </row>
    <row r="386" spans="1:44" outlineLevel="1">
      <c r="B386" s="492" t="s">
        <v>312</v>
      </c>
      <c r="C386" s="354" t="s">
        <v>260</v>
      </c>
      <c r="D386" s="493"/>
      <c r="E386" s="493"/>
      <c r="F386" s="493"/>
      <c r="G386" s="493"/>
      <c r="H386" s="493"/>
      <c r="I386" s="493"/>
      <c r="J386" s="493"/>
      <c r="K386" s="493"/>
      <c r="L386" s="493"/>
      <c r="M386" s="493"/>
      <c r="N386" s="493"/>
      <c r="O386" s="493"/>
      <c r="P386" s="493">
        <f>P385</f>
        <v>12</v>
      </c>
      <c r="Q386" s="493"/>
      <c r="R386" s="493"/>
      <c r="S386" s="493"/>
      <c r="T386" s="493"/>
      <c r="U386" s="493"/>
      <c r="V386" s="493"/>
      <c r="W386" s="493"/>
      <c r="X386" s="493"/>
      <c r="Y386" s="493"/>
      <c r="Z386" s="493"/>
      <c r="AA386" s="554">
        <f>AA385</f>
        <v>0</v>
      </c>
      <c r="AB386" s="554">
        <f t="shared" ref="AB386:AN386" si="115">AB385</f>
        <v>0</v>
      </c>
      <c r="AC386" s="554">
        <f t="shared" si="115"/>
        <v>0</v>
      </c>
      <c r="AD386" s="554">
        <f t="shared" si="115"/>
        <v>0</v>
      </c>
      <c r="AE386" s="554">
        <f t="shared" si="115"/>
        <v>0</v>
      </c>
      <c r="AF386" s="554">
        <f t="shared" si="115"/>
        <v>0</v>
      </c>
      <c r="AG386" s="554">
        <f t="shared" si="115"/>
        <v>0</v>
      </c>
      <c r="AH386" s="554">
        <f t="shared" si="115"/>
        <v>0</v>
      </c>
      <c r="AI386" s="554">
        <f t="shared" si="115"/>
        <v>0</v>
      </c>
      <c r="AJ386" s="554">
        <f t="shared" si="115"/>
        <v>0</v>
      </c>
      <c r="AK386" s="554">
        <f t="shared" si="115"/>
        <v>0</v>
      </c>
      <c r="AL386" s="554">
        <f t="shared" si="115"/>
        <v>0</v>
      </c>
      <c r="AM386" s="554">
        <f t="shared" si="115"/>
        <v>0</v>
      </c>
      <c r="AN386" s="554">
        <f t="shared" si="115"/>
        <v>0</v>
      </c>
      <c r="AO386" s="504"/>
    </row>
    <row r="387" spans="1:44" outlineLevel="1">
      <c r="B387" s="573"/>
      <c r="C387" s="503"/>
      <c r="D387" s="354"/>
      <c r="E387" s="354"/>
      <c r="F387" s="354"/>
      <c r="G387" s="354"/>
      <c r="H387" s="354"/>
      <c r="I387" s="354"/>
      <c r="J387" s="354"/>
      <c r="K387" s="354"/>
      <c r="L387" s="354"/>
      <c r="M387" s="354"/>
      <c r="N387" s="354"/>
      <c r="O387" s="354"/>
      <c r="P387" s="354"/>
      <c r="Q387" s="354"/>
      <c r="R387" s="354"/>
      <c r="S387" s="354"/>
      <c r="T387" s="354"/>
      <c r="U387" s="354"/>
      <c r="V387" s="354"/>
      <c r="W387" s="354"/>
      <c r="X387" s="354"/>
      <c r="Y387" s="354"/>
      <c r="Z387" s="354"/>
      <c r="AA387" s="499"/>
      <c r="AB387" s="499"/>
      <c r="AC387" s="499"/>
      <c r="AD387" s="499"/>
      <c r="AE387" s="499"/>
      <c r="AF387" s="499"/>
      <c r="AG387" s="499"/>
      <c r="AH387" s="499"/>
      <c r="AI387" s="499"/>
      <c r="AJ387" s="499"/>
      <c r="AK387" s="499"/>
      <c r="AL387" s="499"/>
      <c r="AM387" s="499"/>
      <c r="AN387" s="499"/>
      <c r="AO387" s="504"/>
    </row>
    <row r="388" spans="1:44" ht="15.75">
      <c r="B388" s="518" t="s">
        <v>315</v>
      </c>
      <c r="C388" s="519"/>
      <c r="D388" s="519">
        <f>SUM(D230:D386)</f>
        <v>19559158.760066066</v>
      </c>
      <c r="E388" s="519"/>
      <c r="F388" s="519"/>
      <c r="G388" s="519"/>
      <c r="H388" s="519"/>
      <c r="I388" s="519"/>
      <c r="J388" s="519"/>
      <c r="K388" s="519"/>
      <c r="L388" s="519"/>
      <c r="M388" s="519"/>
      <c r="N388" s="519"/>
      <c r="O388" s="519"/>
      <c r="P388" s="519"/>
      <c r="Q388" s="519">
        <f>SUM(Q230:Q386)</f>
        <v>2949.4967154164001</v>
      </c>
      <c r="R388" s="519"/>
      <c r="S388" s="519"/>
      <c r="T388" s="519"/>
      <c r="U388" s="519"/>
      <c r="V388" s="519"/>
      <c r="W388" s="519"/>
      <c r="X388" s="519"/>
      <c r="Y388" s="519"/>
      <c r="Z388" s="519"/>
      <c r="AA388" s="519">
        <f>IF(AA228="kWh",SUMPRODUCT(D230:D386,AA230:AA386))</f>
        <v>7781704.7136200033</v>
      </c>
      <c r="AB388" s="519">
        <f>IF(AB228="kWh",SUMPRODUCT(D230:D386,AB230:AB386))</f>
        <v>2068396.8291057493</v>
      </c>
      <c r="AC388" s="519">
        <f>IF(AC228="kw",SUMPRODUCT(P230:P386,Q230:Q386,AC230:AC386),SUMPRODUCT(D230:D386,AC230:AC386))</f>
        <v>9709057.2173403129</v>
      </c>
      <c r="AD388" s="519">
        <f>IF(AD228="kw",SUMPRODUCT(P230:P386,Q230:Q386,AD230:AD386),SUMPRODUCT(D230:D386,AD230:AD386))</f>
        <v>0</v>
      </c>
      <c r="AE388" s="519">
        <f>IF(AE228="kw",SUMPRODUCT(P230:P386,Q230:Q386,AE230:AE386),SUMPRODUCT(D230:D386,AE230:AE386))</f>
        <v>0</v>
      </c>
      <c r="AF388" s="519">
        <f>IF(AF228="kw",SUMPRODUCT(P230:P386,Q230:Q386,AF230:AF386),SUMPRODUCT(D230:D386,AF230:AF386))</f>
        <v>0</v>
      </c>
      <c r="AG388" s="519">
        <f>IF(AG228="kw",SUMPRODUCT(P230:P386,Q230:Q386,AG230:AG386),SUMPRODUCT(D230:D386,AG230:AG386))</f>
        <v>0</v>
      </c>
      <c r="AH388" s="519">
        <f>IF(AH228="kw",SUMPRODUCT(P230:P386,Q230:Q386,AH230:AH386),SUMPRODUCT(D230:D386,AH230:AH386))</f>
        <v>0</v>
      </c>
      <c r="AI388" s="519">
        <f>IF(AI228="kw",SUMPRODUCT(P230:P386,Q230:Q386,AI230:AI386),SUMPRODUCT(D230:D386,AI230:AI386))</f>
        <v>0</v>
      </c>
      <c r="AJ388" s="519">
        <f>IF(AJ228="kw",SUMPRODUCT(P230:P386,Q230:Q386,AJ230:AJ386),SUMPRODUCT(D230:D386,AJ230:AJ386))</f>
        <v>0</v>
      </c>
      <c r="AK388" s="519">
        <f>IF(AK228="kw",SUMPRODUCT(P230:P386,Q230:Q386,AK230:AK386),SUMPRODUCT(D230:D386,AK230:AK386))</f>
        <v>0</v>
      </c>
      <c r="AL388" s="519">
        <f>IF(AL228="kw",SUMPRODUCT(P230:P386,Q230:Q386,AL230:AL386),SUMPRODUCT(D230:D386,AL230:AL386))</f>
        <v>0</v>
      </c>
      <c r="AM388" s="519">
        <f>IF(AM228="kw",SUMPRODUCT(P230:P386,Q230:Q386,AM230:AM386),SUMPRODUCT(D230:D386,AM230:AM386))</f>
        <v>0</v>
      </c>
      <c r="AN388" s="519">
        <f>IF(AN228="kw",SUMPRODUCT(P230:P386,Q230:Q386,AN230:AN386),SUMPRODUCT(D230:D386,AN230:AN386))</f>
        <v>0</v>
      </c>
      <c r="AO388" s="520"/>
    </row>
    <row r="389" spans="1:44" ht="15.75">
      <c r="B389" s="545" t="s">
        <v>316</v>
      </c>
      <c r="C389" s="546"/>
      <c r="D389" s="546"/>
      <c r="E389" s="546"/>
      <c r="F389" s="546"/>
      <c r="G389" s="546"/>
      <c r="H389" s="546"/>
      <c r="I389" s="546"/>
      <c r="J389" s="546"/>
      <c r="K389" s="546"/>
      <c r="L389" s="546"/>
      <c r="M389" s="546"/>
      <c r="N389" s="546"/>
      <c r="O389" s="546"/>
      <c r="P389" s="546"/>
      <c r="Q389" s="546"/>
      <c r="R389" s="546"/>
      <c r="S389" s="546"/>
      <c r="T389" s="546"/>
      <c r="U389" s="546"/>
      <c r="V389" s="546"/>
      <c r="W389" s="546"/>
      <c r="X389" s="546"/>
      <c r="Y389" s="546"/>
      <c r="Z389" s="546"/>
      <c r="AA389" s="546">
        <v>0</v>
      </c>
      <c r="AB389" s="546">
        <v>0</v>
      </c>
      <c r="AC389" s="546">
        <v>0</v>
      </c>
      <c r="AD389" s="546">
        <v>0</v>
      </c>
      <c r="AE389" s="546">
        <v>0</v>
      </c>
      <c r="AF389" s="546">
        <v>0</v>
      </c>
      <c r="AG389" s="546">
        <v>0</v>
      </c>
      <c r="AH389" s="546">
        <v>0</v>
      </c>
      <c r="AI389" s="546">
        <v>0</v>
      </c>
      <c r="AJ389" s="546">
        <v>0</v>
      </c>
      <c r="AK389" s="546">
        <v>0</v>
      </c>
      <c r="AL389" s="546">
        <v>0</v>
      </c>
      <c r="AM389" s="546">
        <v>0</v>
      </c>
      <c r="AN389" s="546">
        <v>0</v>
      </c>
      <c r="AO389" s="547"/>
    </row>
    <row r="390" spans="1:44">
      <c r="B390" s="590"/>
      <c r="C390" s="548"/>
      <c r="D390" s="549"/>
      <c r="E390" s="549"/>
      <c r="F390" s="549"/>
      <c r="G390" s="549"/>
      <c r="H390" s="549"/>
      <c r="I390" s="549"/>
      <c r="J390" s="549"/>
      <c r="K390" s="549"/>
      <c r="L390" s="549"/>
      <c r="M390" s="549"/>
      <c r="N390" s="549"/>
      <c r="O390" s="549"/>
      <c r="P390" s="549"/>
      <c r="Q390" s="550"/>
      <c r="R390" s="549"/>
      <c r="S390" s="549"/>
      <c r="T390" s="549"/>
      <c r="U390" s="551"/>
      <c r="V390" s="551"/>
      <c r="W390" s="551"/>
      <c r="X390" s="551"/>
      <c r="Y390" s="549"/>
      <c r="Z390" s="549"/>
      <c r="AA390" s="552"/>
      <c r="AB390" s="552"/>
      <c r="AC390" s="552"/>
      <c r="AD390" s="552"/>
      <c r="AE390" s="552"/>
      <c r="AF390" s="552"/>
      <c r="AG390" s="552"/>
      <c r="AH390" s="552"/>
      <c r="AI390" s="552"/>
      <c r="AJ390" s="552"/>
      <c r="AK390" s="552"/>
      <c r="AL390" s="552"/>
      <c r="AM390" s="552"/>
      <c r="AN390" s="552"/>
      <c r="AO390" s="465"/>
    </row>
    <row r="391" spans="1:44">
      <c r="B391" s="516" t="s">
        <v>317</v>
      </c>
      <c r="C391" s="523"/>
      <c r="D391" s="523"/>
      <c r="E391" s="537"/>
      <c r="F391" s="537"/>
      <c r="G391" s="537"/>
      <c r="H391" s="537"/>
      <c r="I391" s="537"/>
      <c r="J391" s="537"/>
      <c r="K391" s="537"/>
      <c r="L391" s="537"/>
      <c r="M391" s="537"/>
      <c r="N391" s="537"/>
      <c r="O391" s="537"/>
      <c r="P391" s="537"/>
      <c r="Q391" s="354"/>
      <c r="R391" s="525"/>
      <c r="S391" s="525"/>
      <c r="T391" s="525"/>
      <c r="U391" s="524"/>
      <c r="V391" s="524"/>
      <c r="W391" s="524"/>
      <c r="X391" s="524"/>
      <c r="Y391" s="525"/>
      <c r="Z391" s="525"/>
      <c r="AA391" s="526">
        <v>0</v>
      </c>
      <c r="AB391" s="526">
        <v>0</v>
      </c>
      <c r="AC391" s="526">
        <v>0</v>
      </c>
      <c r="AD391" s="526">
        <v>0</v>
      </c>
      <c r="AE391" s="526">
        <v>0</v>
      </c>
      <c r="AF391" s="526">
        <v>0</v>
      </c>
      <c r="AG391" s="526">
        <v>0</v>
      </c>
      <c r="AH391" s="526">
        <v>0</v>
      </c>
      <c r="AI391" s="526">
        <v>0</v>
      </c>
      <c r="AJ391" s="526">
        <v>0</v>
      </c>
      <c r="AK391" s="526">
        <v>0</v>
      </c>
      <c r="AL391" s="526">
        <v>0</v>
      </c>
      <c r="AM391" s="526">
        <v>0</v>
      </c>
      <c r="AN391" s="526">
        <v>0</v>
      </c>
      <c r="AO391" s="452"/>
      <c r="AP391" s="526"/>
      <c r="AQ391" s="526"/>
      <c r="AR391" s="526"/>
    </row>
    <row r="392" spans="1:44">
      <c r="B392" s="516" t="s">
        <v>318</v>
      </c>
      <c r="C392" s="527"/>
      <c r="D392" s="484"/>
      <c r="E392" s="481"/>
      <c r="F392" s="481"/>
      <c r="G392" s="481"/>
      <c r="H392" s="481"/>
      <c r="I392" s="481"/>
      <c r="J392" s="481"/>
      <c r="K392" s="481"/>
      <c r="L392" s="481"/>
      <c r="M392" s="481"/>
      <c r="N392" s="481"/>
      <c r="O392" s="481"/>
      <c r="P392" s="481"/>
      <c r="Q392" s="354"/>
      <c r="R392" s="481"/>
      <c r="S392" s="481"/>
      <c r="T392" s="481"/>
      <c r="U392" s="484"/>
      <c r="V392" s="484"/>
      <c r="W392" s="484"/>
      <c r="X392" s="484"/>
      <c r="Y392" s="481"/>
      <c r="Z392" s="481"/>
      <c r="AA392" s="463">
        <v>0</v>
      </c>
      <c r="AB392" s="463">
        <v>0</v>
      </c>
      <c r="AC392" s="463">
        <v>0</v>
      </c>
      <c r="AD392" s="463">
        <v>0</v>
      </c>
      <c r="AE392" s="463">
        <v>0</v>
      </c>
      <c r="AF392" s="463">
        <v>0</v>
      </c>
      <c r="AG392" s="463">
        <v>0</v>
      </c>
      <c r="AH392" s="463">
        <v>0</v>
      </c>
      <c r="AI392" s="463">
        <v>0</v>
      </c>
      <c r="AJ392" s="463">
        <v>0</v>
      </c>
      <c r="AK392" s="463">
        <v>0</v>
      </c>
      <c r="AL392" s="463">
        <v>0</v>
      </c>
      <c r="AM392" s="463">
        <v>0</v>
      </c>
      <c r="AN392" s="463">
        <v>0</v>
      </c>
      <c r="AO392" s="462">
        <f>SUM(AA392:AN392)</f>
        <v>0</v>
      </c>
    </row>
    <row r="393" spans="1:44">
      <c r="B393" s="516" t="s">
        <v>319</v>
      </c>
      <c r="C393" s="527"/>
      <c r="D393" s="484"/>
      <c r="E393" s="481"/>
      <c r="F393" s="481"/>
      <c r="G393" s="481"/>
      <c r="H393" s="481"/>
      <c r="I393" s="481"/>
      <c r="J393" s="481"/>
      <c r="K393" s="481"/>
      <c r="L393" s="481"/>
      <c r="M393" s="481"/>
      <c r="N393" s="481"/>
      <c r="O393" s="481"/>
      <c r="P393" s="481"/>
      <c r="Q393" s="354"/>
      <c r="R393" s="481"/>
      <c r="S393" s="481"/>
      <c r="T393" s="481"/>
      <c r="U393" s="484"/>
      <c r="V393" s="484"/>
      <c r="W393" s="484"/>
      <c r="X393" s="484"/>
      <c r="Y393" s="481"/>
      <c r="Z393" s="481"/>
      <c r="AA393" s="463">
        <v>0</v>
      </c>
      <c r="AB393" s="463">
        <v>0</v>
      </c>
      <c r="AC393" s="463">
        <v>0</v>
      </c>
      <c r="AD393" s="463">
        <v>0</v>
      </c>
      <c r="AE393" s="463">
        <v>0</v>
      </c>
      <c r="AF393" s="463">
        <v>0</v>
      </c>
      <c r="AG393" s="463">
        <v>0</v>
      </c>
      <c r="AH393" s="463">
        <v>0</v>
      </c>
      <c r="AI393" s="463">
        <v>0</v>
      </c>
      <c r="AJ393" s="463">
        <v>0</v>
      </c>
      <c r="AK393" s="463">
        <v>0</v>
      </c>
      <c r="AL393" s="463">
        <v>0</v>
      </c>
      <c r="AM393" s="463">
        <v>0</v>
      </c>
      <c r="AN393" s="463">
        <v>0</v>
      </c>
      <c r="AO393" s="462">
        <f>SUM(AA393:AN393)</f>
        <v>0</v>
      </c>
    </row>
    <row r="394" spans="1:44">
      <c r="B394" s="516" t="s">
        <v>320</v>
      </c>
      <c r="C394" s="527"/>
      <c r="D394" s="484"/>
      <c r="E394" s="481"/>
      <c r="F394" s="481"/>
      <c r="G394" s="481"/>
      <c r="H394" s="481"/>
      <c r="I394" s="481"/>
      <c r="J394" s="481"/>
      <c r="K394" s="481"/>
      <c r="L394" s="481"/>
      <c r="M394" s="481"/>
      <c r="N394" s="481"/>
      <c r="O394" s="481"/>
      <c r="P394" s="481"/>
      <c r="Q394" s="354"/>
      <c r="R394" s="481"/>
      <c r="S394" s="481"/>
      <c r="T394" s="481"/>
      <c r="U394" s="484"/>
      <c r="V394" s="484"/>
      <c r="W394" s="484"/>
      <c r="X394" s="484"/>
      <c r="Y394" s="481"/>
      <c r="Z394" s="481"/>
      <c r="AA394" s="463">
        <v>0</v>
      </c>
      <c r="AB394" s="463">
        <v>0</v>
      </c>
      <c r="AC394" s="463">
        <v>0</v>
      </c>
      <c r="AD394" s="463">
        <v>0</v>
      </c>
      <c r="AE394" s="463">
        <v>0</v>
      </c>
      <c r="AF394" s="463">
        <v>0</v>
      </c>
      <c r="AG394" s="463">
        <v>0</v>
      </c>
      <c r="AH394" s="463">
        <v>0</v>
      </c>
      <c r="AI394" s="463">
        <v>0</v>
      </c>
      <c r="AJ394" s="463">
        <v>0</v>
      </c>
      <c r="AK394" s="463">
        <v>0</v>
      </c>
      <c r="AL394" s="463">
        <v>0</v>
      </c>
      <c r="AM394" s="463">
        <v>0</v>
      </c>
      <c r="AN394" s="463">
        <v>0</v>
      </c>
      <c r="AO394" s="462">
        <f>SUM(AA394:AN394)</f>
        <v>0</v>
      </c>
    </row>
    <row r="395" spans="1:44">
      <c r="B395" s="516" t="s">
        <v>321</v>
      </c>
      <c r="C395" s="527"/>
      <c r="D395" s="484"/>
      <c r="E395" s="481"/>
      <c r="F395" s="481"/>
      <c r="G395" s="481"/>
      <c r="H395" s="481"/>
      <c r="I395" s="481"/>
      <c r="J395" s="481"/>
      <c r="K395" s="481"/>
      <c r="L395" s="481"/>
      <c r="M395" s="481"/>
      <c r="N395" s="481"/>
      <c r="O395" s="481"/>
      <c r="P395" s="481"/>
      <c r="Q395" s="354"/>
      <c r="R395" s="481"/>
      <c r="S395" s="481"/>
      <c r="T395" s="481"/>
      <c r="U395" s="484"/>
      <c r="V395" s="484"/>
      <c r="W395" s="484"/>
      <c r="X395" s="484"/>
      <c r="Y395" s="481"/>
      <c r="Z395" s="481"/>
      <c r="AA395" s="463">
        <v>0</v>
      </c>
      <c r="AB395" s="463">
        <v>0</v>
      </c>
      <c r="AC395" s="463">
        <v>0</v>
      </c>
      <c r="AD395" s="463">
        <v>0</v>
      </c>
      <c r="AE395" s="463">
        <v>0</v>
      </c>
      <c r="AF395" s="463">
        <v>0</v>
      </c>
      <c r="AG395" s="463">
        <v>0</v>
      </c>
      <c r="AH395" s="463">
        <v>0</v>
      </c>
      <c r="AI395" s="463">
        <v>0</v>
      </c>
      <c r="AJ395" s="463">
        <v>0</v>
      </c>
      <c r="AK395" s="463">
        <v>0</v>
      </c>
      <c r="AL395" s="463">
        <v>0</v>
      </c>
      <c r="AM395" s="463">
        <v>0</v>
      </c>
      <c r="AN395" s="463">
        <v>0</v>
      </c>
      <c r="AO395" s="462">
        <f t="shared" ref="AO395:AO397" si="116">SUM(AA395:AN395)</f>
        <v>0</v>
      </c>
    </row>
    <row r="396" spans="1:44">
      <c r="B396" s="516" t="s">
        <v>322</v>
      </c>
      <c r="C396" s="527"/>
      <c r="D396" s="484"/>
      <c r="E396" s="481"/>
      <c r="F396" s="481"/>
      <c r="G396" s="481"/>
      <c r="H396" s="481"/>
      <c r="I396" s="481"/>
      <c r="J396" s="481"/>
      <c r="K396" s="481"/>
      <c r="L396" s="481"/>
      <c r="M396" s="481"/>
      <c r="N396" s="481"/>
      <c r="O396" s="481"/>
      <c r="P396" s="481"/>
      <c r="Q396" s="354"/>
      <c r="R396" s="481"/>
      <c r="S396" s="481"/>
      <c r="T396" s="481"/>
      <c r="U396" s="484"/>
      <c r="V396" s="484"/>
      <c r="W396" s="484"/>
      <c r="X396" s="484"/>
      <c r="Y396" s="481"/>
      <c r="Z396" s="481"/>
      <c r="AA396" s="463">
        <f t="shared" ref="AA396:AN396" si="117">AA211*AA391</f>
        <v>0</v>
      </c>
      <c r="AB396" s="463">
        <f t="shared" si="117"/>
        <v>0</v>
      </c>
      <c r="AC396" s="463">
        <f t="shared" si="117"/>
        <v>0</v>
      </c>
      <c r="AD396" s="463">
        <f t="shared" si="117"/>
        <v>0</v>
      </c>
      <c r="AE396" s="463">
        <f t="shared" si="117"/>
        <v>0</v>
      </c>
      <c r="AF396" s="463">
        <f t="shared" si="117"/>
        <v>0</v>
      </c>
      <c r="AG396" s="463">
        <f t="shared" si="117"/>
        <v>0</v>
      </c>
      <c r="AH396" s="463">
        <f t="shared" si="117"/>
        <v>0</v>
      </c>
      <c r="AI396" s="463">
        <f t="shared" si="117"/>
        <v>0</v>
      </c>
      <c r="AJ396" s="463">
        <f t="shared" si="117"/>
        <v>0</v>
      </c>
      <c r="AK396" s="463">
        <f t="shared" si="117"/>
        <v>0</v>
      </c>
      <c r="AL396" s="463">
        <f t="shared" si="117"/>
        <v>0</v>
      </c>
      <c r="AM396" s="463">
        <f t="shared" si="117"/>
        <v>0</v>
      </c>
      <c r="AN396" s="463">
        <f t="shared" si="117"/>
        <v>0</v>
      </c>
      <c r="AO396" s="462">
        <f t="shared" si="116"/>
        <v>0</v>
      </c>
    </row>
    <row r="397" spans="1:44">
      <c r="B397" s="516" t="s">
        <v>323</v>
      </c>
      <c r="C397" s="527"/>
      <c r="D397" s="484"/>
      <c r="E397" s="481"/>
      <c r="F397" s="481"/>
      <c r="G397" s="481"/>
      <c r="H397" s="481"/>
      <c r="I397" s="481"/>
      <c r="J397" s="481"/>
      <c r="K397" s="481"/>
      <c r="L397" s="481"/>
      <c r="M397" s="481"/>
      <c r="N397" s="481"/>
      <c r="O397" s="481"/>
      <c r="P397" s="481"/>
      <c r="Q397" s="354"/>
      <c r="R397" s="481"/>
      <c r="S397" s="481"/>
      <c r="T397" s="481"/>
      <c r="U397" s="484"/>
      <c r="V397" s="484"/>
      <c r="W397" s="484"/>
      <c r="X397" s="484"/>
      <c r="Y397" s="481"/>
      <c r="Z397" s="481"/>
      <c r="AA397" s="463">
        <f>AA388*AA391</f>
        <v>0</v>
      </c>
      <c r="AB397" s="463">
        <f t="shared" ref="AB397:AN397" si="118">AB388*AB391</f>
        <v>0</v>
      </c>
      <c r="AC397" s="463">
        <f t="shared" si="118"/>
        <v>0</v>
      </c>
      <c r="AD397" s="463">
        <f t="shared" si="118"/>
        <v>0</v>
      </c>
      <c r="AE397" s="463">
        <f t="shared" si="118"/>
        <v>0</v>
      </c>
      <c r="AF397" s="463">
        <f t="shared" si="118"/>
        <v>0</v>
      </c>
      <c r="AG397" s="463">
        <f t="shared" si="118"/>
        <v>0</v>
      </c>
      <c r="AH397" s="463">
        <f t="shared" si="118"/>
        <v>0</v>
      </c>
      <c r="AI397" s="463">
        <f t="shared" si="118"/>
        <v>0</v>
      </c>
      <c r="AJ397" s="463">
        <f t="shared" si="118"/>
        <v>0</v>
      </c>
      <c r="AK397" s="463">
        <f t="shared" si="118"/>
        <v>0</v>
      </c>
      <c r="AL397" s="463">
        <f t="shared" si="118"/>
        <v>0</v>
      </c>
      <c r="AM397" s="463">
        <f t="shared" si="118"/>
        <v>0</v>
      </c>
      <c r="AN397" s="463">
        <f t="shared" si="118"/>
        <v>0</v>
      </c>
      <c r="AO397" s="462">
        <f t="shared" si="116"/>
        <v>0</v>
      </c>
    </row>
    <row r="398" spans="1:44" ht="15.75">
      <c r="B398" s="529" t="s">
        <v>324</v>
      </c>
      <c r="C398" s="527"/>
      <c r="D398" s="501"/>
      <c r="E398" s="521"/>
      <c r="F398" s="521"/>
      <c r="G398" s="521"/>
      <c r="H398" s="521"/>
      <c r="I398" s="521"/>
      <c r="J398" s="521"/>
      <c r="K398" s="521"/>
      <c r="L398" s="521"/>
      <c r="M398" s="521"/>
      <c r="N398" s="521"/>
      <c r="O398" s="521"/>
      <c r="P398" s="521"/>
      <c r="Q398" s="498"/>
      <c r="R398" s="521"/>
      <c r="S398" s="521"/>
      <c r="T398" s="521"/>
      <c r="U398" s="501"/>
      <c r="V398" s="501"/>
      <c r="W398" s="501"/>
      <c r="X398" s="501"/>
      <c r="Y398" s="521"/>
      <c r="Z398" s="521"/>
      <c r="AA398" s="461">
        <f>SUM(AA392:AA397)</f>
        <v>0</v>
      </c>
      <c r="AB398" s="461">
        <f t="shared" ref="AB398:AG398" si="119">SUM(AB392:AB397)</f>
        <v>0</v>
      </c>
      <c r="AC398" s="461">
        <f t="shared" si="119"/>
        <v>0</v>
      </c>
      <c r="AD398" s="461">
        <f t="shared" si="119"/>
        <v>0</v>
      </c>
      <c r="AE398" s="461">
        <f t="shared" si="119"/>
        <v>0</v>
      </c>
      <c r="AF398" s="461">
        <f t="shared" si="119"/>
        <v>0</v>
      </c>
      <c r="AG398" s="461">
        <f t="shared" si="119"/>
        <v>0</v>
      </c>
      <c r="AH398" s="461">
        <f>SUM(AH392:AH397)</f>
        <v>0</v>
      </c>
      <c r="AI398" s="461">
        <f t="shared" ref="AI398:AN398" si="120">SUM(AI392:AI397)</f>
        <v>0</v>
      </c>
      <c r="AJ398" s="461">
        <f t="shared" si="120"/>
        <v>0</v>
      </c>
      <c r="AK398" s="461">
        <f t="shared" si="120"/>
        <v>0</v>
      </c>
      <c r="AL398" s="461">
        <f t="shared" si="120"/>
        <v>0</v>
      </c>
      <c r="AM398" s="461">
        <f t="shared" si="120"/>
        <v>0</v>
      </c>
      <c r="AN398" s="461">
        <f t="shared" si="120"/>
        <v>0</v>
      </c>
      <c r="AO398" s="460">
        <f>SUM(AO392:AO397)</f>
        <v>0</v>
      </c>
    </row>
    <row r="399" spans="1:44" ht="15.75">
      <c r="B399" s="529" t="s">
        <v>325</v>
      </c>
      <c r="C399" s="527"/>
      <c r="D399" s="530"/>
      <c r="E399" s="521"/>
      <c r="F399" s="521"/>
      <c r="G399" s="521"/>
      <c r="H399" s="521"/>
      <c r="I399" s="521"/>
      <c r="J399" s="521"/>
      <c r="K399" s="521"/>
      <c r="L399" s="521"/>
      <c r="M399" s="521"/>
      <c r="N399" s="521"/>
      <c r="O399" s="521"/>
      <c r="P399" s="521"/>
      <c r="Q399" s="498"/>
      <c r="R399" s="521"/>
      <c r="S399" s="521"/>
      <c r="T399" s="521"/>
      <c r="U399" s="501"/>
      <c r="V399" s="501"/>
      <c r="W399" s="501"/>
      <c r="X399" s="501"/>
      <c r="Y399" s="521"/>
      <c r="Z399" s="521"/>
      <c r="AA399" s="528">
        <f>AA389*AA391</f>
        <v>0</v>
      </c>
      <c r="AB399" s="528">
        <f t="shared" ref="AB399:AG399" si="121">AB389*AB391</f>
        <v>0</v>
      </c>
      <c r="AC399" s="528">
        <f t="shared" si="121"/>
        <v>0</v>
      </c>
      <c r="AD399" s="528">
        <f t="shared" si="121"/>
        <v>0</v>
      </c>
      <c r="AE399" s="528">
        <f t="shared" si="121"/>
        <v>0</v>
      </c>
      <c r="AF399" s="528">
        <f t="shared" si="121"/>
        <v>0</v>
      </c>
      <c r="AG399" s="528">
        <f t="shared" si="121"/>
        <v>0</v>
      </c>
      <c r="AH399" s="528">
        <f>AH389*AH391</f>
        <v>0</v>
      </c>
      <c r="AI399" s="528">
        <f t="shared" ref="AI399:AN399" si="122">AI389*AI391</f>
        <v>0</v>
      </c>
      <c r="AJ399" s="528">
        <f t="shared" si="122"/>
        <v>0</v>
      </c>
      <c r="AK399" s="528">
        <f t="shared" si="122"/>
        <v>0</v>
      </c>
      <c r="AL399" s="528">
        <f t="shared" si="122"/>
        <v>0</v>
      </c>
      <c r="AM399" s="528">
        <f t="shared" si="122"/>
        <v>0</v>
      </c>
      <c r="AN399" s="528">
        <f t="shared" si="122"/>
        <v>0</v>
      </c>
      <c r="AO399" s="460">
        <f>SUM(AA399:AN399)</f>
        <v>0</v>
      </c>
    </row>
    <row r="400" spans="1:44" ht="15.75">
      <c r="B400" s="529" t="s">
        <v>326</v>
      </c>
      <c r="C400" s="527"/>
      <c r="D400" s="530"/>
      <c r="E400" s="521"/>
      <c r="F400" s="521"/>
      <c r="G400" s="521"/>
      <c r="H400" s="521"/>
      <c r="I400" s="521"/>
      <c r="J400" s="521"/>
      <c r="K400" s="521"/>
      <c r="L400" s="521"/>
      <c r="M400" s="521"/>
      <c r="N400" s="521"/>
      <c r="O400" s="521"/>
      <c r="P400" s="521"/>
      <c r="Q400" s="498"/>
      <c r="R400" s="521"/>
      <c r="S400" s="521"/>
      <c r="T400" s="521"/>
      <c r="U400" s="530"/>
      <c r="V400" s="530"/>
      <c r="W400" s="530"/>
      <c r="X400" s="530"/>
      <c r="Y400" s="521"/>
      <c r="Z400" s="521"/>
      <c r="AA400" s="459"/>
      <c r="AB400" s="459"/>
      <c r="AC400" s="459"/>
      <c r="AD400" s="459"/>
      <c r="AE400" s="459"/>
      <c r="AF400" s="459"/>
      <c r="AG400" s="459"/>
      <c r="AH400" s="459"/>
      <c r="AI400" s="459"/>
      <c r="AJ400" s="459"/>
      <c r="AK400" s="459"/>
      <c r="AL400" s="459"/>
      <c r="AM400" s="459"/>
      <c r="AN400" s="459"/>
      <c r="AO400" s="460">
        <f>AO398-AO399</f>
        <v>0</v>
      </c>
    </row>
    <row r="401" spans="2:41">
      <c r="B401" s="516"/>
      <c r="C401" s="530"/>
      <c r="D401" s="530"/>
      <c r="E401" s="521"/>
      <c r="F401" s="521"/>
      <c r="G401" s="521"/>
      <c r="H401" s="521"/>
      <c r="I401" s="521"/>
      <c r="J401" s="521"/>
      <c r="K401" s="521"/>
      <c r="L401" s="521"/>
      <c r="M401" s="521"/>
      <c r="N401" s="521"/>
      <c r="O401" s="521"/>
      <c r="P401" s="521"/>
      <c r="Q401" s="498"/>
      <c r="R401" s="521"/>
      <c r="S401" s="521"/>
      <c r="T401" s="521"/>
      <c r="U401" s="530"/>
      <c r="V401" s="527"/>
      <c r="W401" s="530"/>
      <c r="X401" s="530"/>
      <c r="Y401" s="521"/>
      <c r="Z401" s="521"/>
      <c r="AA401" s="531"/>
      <c r="AB401" s="531"/>
      <c r="AC401" s="531"/>
      <c r="AD401" s="531"/>
      <c r="AE401" s="531"/>
      <c r="AF401" s="531"/>
      <c r="AG401" s="531"/>
      <c r="AH401" s="531"/>
      <c r="AI401" s="531"/>
      <c r="AJ401" s="531"/>
      <c r="AK401" s="531"/>
      <c r="AL401" s="531"/>
      <c r="AM401" s="531"/>
      <c r="AN401" s="531"/>
      <c r="AO401" s="464"/>
    </row>
    <row r="402" spans="2:41">
      <c r="B402" s="575" t="s">
        <v>327</v>
      </c>
      <c r="C402" s="502"/>
      <c r="D402" s="481"/>
      <c r="E402" s="481"/>
      <c r="F402" s="481"/>
      <c r="G402" s="481"/>
      <c r="H402" s="481"/>
      <c r="I402" s="481"/>
      <c r="J402" s="481"/>
      <c r="K402" s="481"/>
      <c r="L402" s="481"/>
      <c r="M402" s="481"/>
      <c r="N402" s="481"/>
      <c r="O402" s="481"/>
      <c r="P402" s="481"/>
      <c r="Q402" s="532"/>
      <c r="R402" s="481"/>
      <c r="S402" s="481"/>
      <c r="T402" s="481"/>
      <c r="U402" s="502"/>
      <c r="V402" s="484"/>
      <c r="W402" s="484"/>
      <c r="X402" s="481"/>
      <c r="Y402" s="481"/>
      <c r="Z402" s="484"/>
      <c r="AA402" s="354">
        <f>SUMPRODUCT(E230:E386,AA230:AA386)</f>
        <v>7781062.6154171564</v>
      </c>
      <c r="AB402" s="354">
        <f>SUMPRODUCT(E230:E386,AB230:AB386)</f>
        <v>2049671.1401314195</v>
      </c>
      <c r="AC402" s="354">
        <f t="shared" ref="AC402:AN402" si="123">IF(AC228="kw",SUMPRODUCT($P$230:$P$386,$R$230:$R$386,AC230:AC386),SUMPRODUCT($E$230:$E$386,AC230:AC386))</f>
        <v>9728247.7577986699</v>
      </c>
      <c r="AD402" s="354">
        <f t="shared" si="123"/>
        <v>0</v>
      </c>
      <c r="AE402" s="354">
        <f t="shared" si="123"/>
        <v>0</v>
      </c>
      <c r="AF402" s="354">
        <f t="shared" si="123"/>
        <v>0</v>
      </c>
      <c r="AG402" s="354">
        <f t="shared" si="123"/>
        <v>0</v>
      </c>
      <c r="AH402" s="354">
        <f t="shared" si="123"/>
        <v>0</v>
      </c>
      <c r="AI402" s="354">
        <f t="shared" si="123"/>
        <v>0</v>
      </c>
      <c r="AJ402" s="354">
        <f t="shared" si="123"/>
        <v>0</v>
      </c>
      <c r="AK402" s="354">
        <f t="shared" si="123"/>
        <v>0</v>
      </c>
      <c r="AL402" s="354">
        <f t="shared" si="123"/>
        <v>0</v>
      </c>
      <c r="AM402" s="354">
        <f t="shared" si="123"/>
        <v>0</v>
      </c>
      <c r="AN402" s="354">
        <f t="shared" si="123"/>
        <v>0</v>
      </c>
      <c r="AO402" s="464"/>
    </row>
    <row r="403" spans="2:41">
      <c r="B403" s="575" t="s">
        <v>328</v>
      </c>
      <c r="C403" s="502"/>
      <c r="D403" s="481"/>
      <c r="E403" s="481"/>
      <c r="F403" s="481"/>
      <c r="G403" s="481"/>
      <c r="H403" s="481"/>
      <c r="I403" s="481"/>
      <c r="J403" s="481"/>
      <c r="K403" s="481"/>
      <c r="L403" s="481"/>
      <c r="M403" s="481"/>
      <c r="N403" s="481"/>
      <c r="O403" s="481"/>
      <c r="P403" s="481"/>
      <c r="Q403" s="532"/>
      <c r="R403" s="481"/>
      <c r="S403" s="481"/>
      <c r="T403" s="481"/>
      <c r="U403" s="502"/>
      <c r="V403" s="484"/>
      <c r="W403" s="484"/>
      <c r="X403" s="481"/>
      <c r="Y403" s="481"/>
      <c r="Z403" s="484"/>
      <c r="AA403" s="354">
        <f>SUMPRODUCT(F230:F386,AA230:AA386)</f>
        <v>7780967.5893561887</v>
      </c>
      <c r="AB403" s="354">
        <f>SUMPRODUCT(F230:F386,AB230:AB386)</f>
        <v>2094513.2056580712</v>
      </c>
      <c r="AC403" s="354">
        <f t="shared" ref="AC403:AN403" si="124">IF(AC228="kw",SUMPRODUCT($P$230:$P$386,$S$230:$S$386,AC230:AC386),SUMPRODUCT($F$230:$F$386,AC230:AC386))</f>
        <v>10015990.471614165</v>
      </c>
      <c r="AD403" s="354">
        <f t="shared" si="124"/>
        <v>0</v>
      </c>
      <c r="AE403" s="354">
        <f t="shared" si="124"/>
        <v>0</v>
      </c>
      <c r="AF403" s="354">
        <f t="shared" si="124"/>
        <v>0</v>
      </c>
      <c r="AG403" s="354">
        <f t="shared" si="124"/>
        <v>0</v>
      </c>
      <c r="AH403" s="354">
        <f t="shared" si="124"/>
        <v>0</v>
      </c>
      <c r="AI403" s="354">
        <f t="shared" si="124"/>
        <v>0</v>
      </c>
      <c r="AJ403" s="354">
        <f t="shared" si="124"/>
        <v>0</v>
      </c>
      <c r="AK403" s="354">
        <f t="shared" si="124"/>
        <v>0</v>
      </c>
      <c r="AL403" s="354">
        <f t="shared" si="124"/>
        <v>0</v>
      </c>
      <c r="AM403" s="354">
        <f t="shared" si="124"/>
        <v>0</v>
      </c>
      <c r="AN403" s="354">
        <f t="shared" si="124"/>
        <v>0</v>
      </c>
      <c r="AO403" s="522"/>
    </row>
    <row r="404" spans="2:41">
      <c r="B404" s="575" t="s">
        <v>329</v>
      </c>
      <c r="C404" s="502"/>
      <c r="D404" s="481"/>
      <c r="E404" s="481"/>
      <c r="F404" s="481"/>
      <c r="G404" s="481"/>
      <c r="H404" s="481"/>
      <c r="I404" s="481"/>
      <c r="J404" s="481"/>
      <c r="K404" s="481"/>
      <c r="L404" s="481"/>
      <c r="M404" s="481"/>
      <c r="N404" s="481"/>
      <c r="O404" s="481"/>
      <c r="P404" s="481"/>
      <c r="Q404" s="532"/>
      <c r="R404" s="481"/>
      <c r="S404" s="481"/>
      <c r="T404" s="481"/>
      <c r="U404" s="502"/>
      <c r="V404" s="484"/>
      <c r="W404" s="484"/>
      <c r="X404" s="481"/>
      <c r="Y404" s="481"/>
      <c r="Z404" s="484"/>
      <c r="AA404" s="354">
        <f>SUMPRODUCT(G230:G386,AA230:AA386)</f>
        <v>7780872.563295221</v>
      </c>
      <c r="AB404" s="354">
        <f>SUMPRODUCT(G230:G386,AB230:AB386)</f>
        <v>2094502.1199308939</v>
      </c>
      <c r="AC404" s="354">
        <f t="shared" ref="AC404:AN404" si="125">IF(AC228="kw",SUMPRODUCT($P$230:$P$386,$T$230:$T$386,AC230:AC386),SUMPRODUCT($G$230:$G$386,AC230:AC386))</f>
        <v>10015919.336683489</v>
      </c>
      <c r="AD404" s="354">
        <f t="shared" si="125"/>
        <v>0</v>
      </c>
      <c r="AE404" s="354">
        <f t="shared" si="125"/>
        <v>0</v>
      </c>
      <c r="AF404" s="354">
        <f t="shared" si="125"/>
        <v>0</v>
      </c>
      <c r="AG404" s="354">
        <f t="shared" si="125"/>
        <v>0</v>
      </c>
      <c r="AH404" s="354">
        <f t="shared" si="125"/>
        <v>0</v>
      </c>
      <c r="AI404" s="354">
        <f t="shared" si="125"/>
        <v>0</v>
      </c>
      <c r="AJ404" s="354">
        <f t="shared" si="125"/>
        <v>0</v>
      </c>
      <c r="AK404" s="354">
        <f t="shared" si="125"/>
        <v>0</v>
      </c>
      <c r="AL404" s="354">
        <f t="shared" si="125"/>
        <v>0</v>
      </c>
      <c r="AM404" s="354">
        <f t="shared" si="125"/>
        <v>0</v>
      </c>
      <c r="AN404" s="354">
        <f t="shared" si="125"/>
        <v>0</v>
      </c>
      <c r="AO404" s="522"/>
    </row>
    <row r="405" spans="2:41">
      <c r="B405" s="575" t="s">
        <v>330</v>
      </c>
      <c r="C405" s="502"/>
      <c r="D405" s="481"/>
      <c r="E405" s="481"/>
      <c r="F405" s="481"/>
      <c r="G405" s="481"/>
      <c r="H405" s="481"/>
      <c r="I405" s="481"/>
      <c r="J405" s="481"/>
      <c r="K405" s="481"/>
      <c r="L405" s="481"/>
      <c r="M405" s="481"/>
      <c r="N405" s="481"/>
      <c r="O405" s="481"/>
      <c r="P405" s="481"/>
      <c r="Q405" s="532"/>
      <c r="R405" s="481"/>
      <c r="S405" s="481"/>
      <c r="T405" s="481"/>
      <c r="U405" s="502"/>
      <c r="V405" s="484"/>
      <c r="W405" s="484"/>
      <c r="X405" s="481"/>
      <c r="Y405" s="481"/>
      <c r="Z405" s="484"/>
      <c r="AA405" s="354">
        <f>SUMPRODUCT(H230:H386,AA230:AA386)</f>
        <v>7780777.5372342533</v>
      </c>
      <c r="AB405" s="354">
        <f>SUMPRODUCT(H230:H386,AB230:AB386)</f>
        <v>2094491.0342037166</v>
      </c>
      <c r="AC405" s="354">
        <f t="shared" ref="AC405:AN405" si="126">IF(AC228="kw",SUMPRODUCT($P$230:$P$386,$U$230:$U$386,AC230:AC386),SUMPRODUCT($H$230:$H$386,AC230:AC386))</f>
        <v>10015848.201752814</v>
      </c>
      <c r="AD405" s="354">
        <f t="shared" si="126"/>
        <v>0</v>
      </c>
      <c r="AE405" s="354">
        <f t="shared" si="126"/>
        <v>0</v>
      </c>
      <c r="AF405" s="354">
        <f t="shared" si="126"/>
        <v>0</v>
      </c>
      <c r="AG405" s="354">
        <f t="shared" si="126"/>
        <v>0</v>
      </c>
      <c r="AH405" s="354">
        <f t="shared" si="126"/>
        <v>0</v>
      </c>
      <c r="AI405" s="354">
        <f t="shared" si="126"/>
        <v>0</v>
      </c>
      <c r="AJ405" s="354">
        <f t="shared" si="126"/>
        <v>0</v>
      </c>
      <c r="AK405" s="354">
        <f t="shared" si="126"/>
        <v>0</v>
      </c>
      <c r="AL405" s="354">
        <f t="shared" si="126"/>
        <v>0</v>
      </c>
      <c r="AM405" s="354">
        <f t="shared" si="126"/>
        <v>0</v>
      </c>
      <c r="AN405" s="354">
        <f t="shared" si="126"/>
        <v>0</v>
      </c>
      <c r="AO405" s="522"/>
    </row>
    <row r="406" spans="2:41">
      <c r="B406" s="451" t="s">
        <v>331</v>
      </c>
      <c r="C406" s="533"/>
      <c r="D406" s="539"/>
      <c r="E406" s="539"/>
      <c r="F406" s="539"/>
      <c r="G406" s="539"/>
      <c r="H406" s="539"/>
      <c r="I406" s="539"/>
      <c r="J406" s="539"/>
      <c r="K406" s="539"/>
      <c r="L406" s="539"/>
      <c r="M406" s="539"/>
      <c r="N406" s="539"/>
      <c r="O406" s="539"/>
      <c r="P406" s="539"/>
      <c r="Q406" s="538"/>
      <c r="R406" s="539"/>
      <c r="S406" s="539"/>
      <c r="T406" s="539"/>
      <c r="U406" s="533"/>
      <c r="V406" s="540"/>
      <c r="W406" s="540"/>
      <c r="X406" s="539"/>
      <c r="Y406" s="539"/>
      <c r="Z406" s="540"/>
      <c r="AA406" s="354">
        <f>SUMPRODUCT($I$230:$I$386,AA$230:AA$386)</f>
        <v>7780746.3073041784</v>
      </c>
      <c r="AB406" s="354">
        <f>SUMPRODUCT(I230:I386,AB230:AB386)</f>
        <v>2092929.3901261347</v>
      </c>
      <c r="AC406" s="354">
        <f t="shared" ref="AC406:AN406" si="127">IF(AC228="kw",SUMPRODUCT($P$230:$P$386,$V$230:$V$386,AC230:AC386),SUMPRODUCT($I$230:$I$386,AC230:AC386))</f>
        <v>10010865.896629591</v>
      </c>
      <c r="AD406" s="354">
        <f t="shared" si="127"/>
        <v>0</v>
      </c>
      <c r="AE406" s="354">
        <f t="shared" si="127"/>
        <v>0</v>
      </c>
      <c r="AF406" s="354">
        <f t="shared" si="127"/>
        <v>0</v>
      </c>
      <c r="AG406" s="354">
        <f t="shared" si="127"/>
        <v>0</v>
      </c>
      <c r="AH406" s="354">
        <f t="shared" si="127"/>
        <v>0</v>
      </c>
      <c r="AI406" s="354">
        <f t="shared" si="127"/>
        <v>0</v>
      </c>
      <c r="AJ406" s="354">
        <f t="shared" si="127"/>
        <v>0</v>
      </c>
      <c r="AK406" s="354">
        <f t="shared" si="127"/>
        <v>0</v>
      </c>
      <c r="AL406" s="354">
        <f t="shared" si="127"/>
        <v>0</v>
      </c>
      <c r="AM406" s="354">
        <f t="shared" si="127"/>
        <v>0</v>
      </c>
      <c r="AN406" s="354">
        <f t="shared" si="127"/>
        <v>0</v>
      </c>
      <c r="AO406" s="464"/>
    </row>
    <row r="407" spans="2:41">
      <c r="B407" s="575" t="s">
        <v>678</v>
      </c>
      <c r="C407" s="502"/>
      <c r="D407" s="481"/>
      <c r="E407" s="481"/>
      <c r="F407" s="481"/>
      <c r="G407" s="481"/>
      <c r="H407" s="481"/>
      <c r="I407" s="481"/>
      <c r="J407" s="481"/>
      <c r="K407" s="481"/>
      <c r="L407" s="481"/>
      <c r="M407" s="481"/>
      <c r="N407" s="481"/>
      <c r="O407" s="481"/>
      <c r="P407" s="481"/>
      <c r="Q407" s="532"/>
      <c r="R407" s="481"/>
      <c r="S407" s="481"/>
      <c r="T407" s="481"/>
      <c r="U407" s="502"/>
      <c r="V407" s="484"/>
      <c r="W407" s="484"/>
      <c r="X407" s="481"/>
      <c r="Y407" s="481"/>
      <c r="Z407" s="484"/>
      <c r="AA407" s="354">
        <f>SUMPRODUCT($J$230:$J$386,AA$230:AA$386)</f>
        <v>7780651.2812432107</v>
      </c>
      <c r="AB407" s="354">
        <f t="shared" ref="AB407:AC407" si="128">SUMPRODUCT($J$230:$J$386,AB$230:AB$386)</f>
        <v>2092918.3043989576</v>
      </c>
      <c r="AC407" s="354">
        <f t="shared" si="128"/>
        <v>10010794.761698915</v>
      </c>
      <c r="AD407" s="354"/>
      <c r="AE407" s="354"/>
      <c r="AF407" s="354"/>
      <c r="AG407" s="354"/>
      <c r="AH407" s="354"/>
      <c r="AI407" s="354"/>
      <c r="AJ407" s="354"/>
      <c r="AK407" s="354"/>
      <c r="AL407" s="354"/>
      <c r="AM407" s="354"/>
      <c r="AN407" s="354"/>
      <c r="AO407" s="464"/>
    </row>
    <row r="408" spans="2:41">
      <c r="B408" s="575" t="s">
        <v>679</v>
      </c>
      <c r="C408" s="502"/>
      <c r="D408" s="481"/>
      <c r="E408" s="481"/>
      <c r="F408" s="481"/>
      <c r="G408" s="481"/>
      <c r="H408" s="481"/>
      <c r="I408" s="481"/>
      <c r="J408" s="481"/>
      <c r="K408" s="481"/>
      <c r="L408" s="481"/>
      <c r="M408" s="481"/>
      <c r="N408" s="481"/>
      <c r="O408" s="481"/>
      <c r="P408" s="481"/>
      <c r="Q408" s="532"/>
      <c r="R408" s="481"/>
      <c r="S408" s="481"/>
      <c r="T408" s="481"/>
      <c r="U408" s="502"/>
      <c r="V408" s="484"/>
      <c r="W408" s="484"/>
      <c r="X408" s="481"/>
      <c r="Y408" s="481"/>
      <c r="Z408" s="484"/>
      <c r="AA408" s="354">
        <f>SUMPRODUCT($K$230:$K$386,AA$230:AA$386)</f>
        <v>7779879.3281608364</v>
      </c>
      <c r="AB408" s="354">
        <f t="shared" ref="AB408:AC408" si="129">SUMPRODUCT($K$230:$K$386,AB$230:AB$386)</f>
        <v>2092908.5733386616</v>
      </c>
      <c r="AC408" s="354">
        <f t="shared" si="129"/>
        <v>10010732.319399146</v>
      </c>
      <c r="AD408" s="354"/>
      <c r="AE408" s="354"/>
      <c r="AF408" s="354"/>
      <c r="AG408" s="354"/>
      <c r="AH408" s="354"/>
      <c r="AI408" s="354"/>
      <c r="AJ408" s="354"/>
      <c r="AK408" s="354"/>
      <c r="AL408" s="354"/>
      <c r="AM408" s="354"/>
      <c r="AN408" s="354"/>
      <c r="AO408" s="522"/>
    </row>
    <row r="409" spans="2:41">
      <c r="B409" s="575" t="s">
        <v>680</v>
      </c>
      <c r="C409" s="502"/>
      <c r="D409" s="481"/>
      <c r="E409" s="481"/>
      <c r="F409" s="481"/>
      <c r="G409" s="481"/>
      <c r="H409" s="481"/>
      <c r="I409" s="481"/>
      <c r="J409" s="481"/>
      <c r="K409" s="481"/>
      <c r="L409" s="481"/>
      <c r="M409" s="481"/>
      <c r="N409" s="481"/>
      <c r="O409" s="481"/>
      <c r="P409" s="481"/>
      <c r="Q409" s="532"/>
      <c r="R409" s="481"/>
      <c r="S409" s="481"/>
      <c r="T409" s="481"/>
      <c r="U409" s="502"/>
      <c r="V409" s="484"/>
      <c r="W409" s="484"/>
      <c r="X409" s="481"/>
      <c r="Y409" s="481"/>
      <c r="Z409" s="484"/>
      <c r="AA409" s="354">
        <f>SUMPRODUCT($L$230:$L$386,AA$230:AA$386)</f>
        <v>7779495.9107082346</v>
      </c>
      <c r="AB409" s="354">
        <f t="shared" ref="AB409:AC409" si="130">SUMPRODUCT($L$230:$L$386,AB$230:AB$386)</f>
        <v>2072566.7904647586</v>
      </c>
      <c r="AC409" s="354">
        <f t="shared" si="130"/>
        <v>9960048.3932832126</v>
      </c>
      <c r="AD409" s="354"/>
      <c r="AE409" s="354"/>
      <c r="AF409" s="354"/>
      <c r="AG409" s="354"/>
      <c r="AH409" s="354"/>
      <c r="AI409" s="354"/>
      <c r="AJ409" s="354"/>
      <c r="AK409" s="354"/>
      <c r="AL409" s="354"/>
      <c r="AM409" s="354"/>
      <c r="AN409" s="354"/>
      <c r="AO409" s="522"/>
    </row>
    <row r="410" spans="2:41">
      <c r="B410" s="575" t="s">
        <v>681</v>
      </c>
      <c r="C410" s="502"/>
      <c r="D410" s="481"/>
      <c r="E410" s="481"/>
      <c r="F410" s="481"/>
      <c r="G410" s="481"/>
      <c r="H410" s="481"/>
      <c r="I410" s="481"/>
      <c r="J410" s="481"/>
      <c r="K410" s="481"/>
      <c r="L410" s="481"/>
      <c r="M410" s="481"/>
      <c r="N410" s="481"/>
      <c r="O410" s="481"/>
      <c r="P410" s="481"/>
      <c r="Q410" s="532"/>
      <c r="R410" s="481"/>
      <c r="S410" s="481"/>
      <c r="T410" s="481"/>
      <c r="U410" s="502"/>
      <c r="V410" s="484"/>
      <c r="W410" s="484"/>
      <c r="X410" s="481"/>
      <c r="Y410" s="481"/>
      <c r="Z410" s="484"/>
      <c r="AA410" s="354">
        <f>SUMPRODUCT($M$230:$M$386,AA$230:AA$386)</f>
        <v>7760365.9576258603</v>
      </c>
      <c r="AB410" s="354">
        <f t="shared" ref="AB410:AC410" si="131">SUMPRODUCT($M$230:$M$386,AB$230:AB$386)</f>
        <v>2072557.0594044628</v>
      </c>
      <c r="AC410" s="354">
        <f t="shared" si="131"/>
        <v>9959985.9509834442</v>
      </c>
      <c r="AD410" s="354"/>
      <c r="AE410" s="354"/>
      <c r="AF410" s="354"/>
      <c r="AG410" s="354"/>
      <c r="AH410" s="354"/>
      <c r="AI410" s="354"/>
      <c r="AJ410" s="354"/>
      <c r="AK410" s="354"/>
      <c r="AL410" s="354"/>
      <c r="AM410" s="354"/>
      <c r="AN410" s="354"/>
      <c r="AO410" s="522"/>
    </row>
    <row r="411" spans="2:41">
      <c r="B411" s="575" t="s">
        <v>682</v>
      </c>
      <c r="C411" s="502"/>
      <c r="D411" s="481"/>
      <c r="E411" s="481"/>
      <c r="F411" s="481"/>
      <c r="G411" s="481"/>
      <c r="H411" s="481"/>
      <c r="I411" s="481"/>
      <c r="J411" s="481"/>
      <c r="K411" s="481"/>
      <c r="L411" s="481"/>
      <c r="M411" s="481"/>
      <c r="N411" s="481"/>
      <c r="O411" s="481"/>
      <c r="P411" s="481"/>
      <c r="Q411" s="532"/>
      <c r="R411" s="481"/>
      <c r="S411" s="481"/>
      <c r="T411" s="481"/>
      <c r="U411" s="502"/>
      <c r="V411" s="484"/>
      <c r="W411" s="484"/>
      <c r="X411" s="481"/>
      <c r="Y411" s="481"/>
      <c r="Z411" s="484"/>
      <c r="AA411" s="517">
        <f>SUMPRODUCT($N$230:$N$386,AA$230:AA$386)</f>
        <v>7705937.5061239842</v>
      </c>
      <c r="AB411" s="517">
        <f t="shared" ref="AB411:AC411" si="132">SUMPRODUCT($N$230:$N$386,AB$230:AB$386)</f>
        <v>2030568.5258356207</v>
      </c>
      <c r="AC411" s="517">
        <f t="shared" si="132"/>
        <v>9793149.8096117228</v>
      </c>
      <c r="AD411" s="517"/>
      <c r="AE411" s="517"/>
      <c r="AF411" s="517"/>
      <c r="AG411" s="517"/>
      <c r="AH411" s="517"/>
      <c r="AI411" s="517"/>
      <c r="AJ411" s="517"/>
      <c r="AK411" s="517"/>
      <c r="AL411" s="517"/>
      <c r="AM411" s="517"/>
      <c r="AN411" s="517"/>
      <c r="AO411" s="541"/>
    </row>
    <row r="412" spans="2:41" ht="15.75">
      <c r="B412" s="534" t="s">
        <v>309</v>
      </c>
      <c r="C412" s="542"/>
      <c r="D412" s="543"/>
      <c r="E412" s="543"/>
      <c r="F412" s="543"/>
      <c r="G412" s="543"/>
      <c r="H412" s="543"/>
      <c r="I412" s="543"/>
      <c r="J412" s="543"/>
      <c r="K412" s="543"/>
      <c r="L412" s="543"/>
      <c r="M412" s="543"/>
      <c r="N412" s="543"/>
      <c r="O412" s="543"/>
      <c r="P412" s="543"/>
      <c r="Q412" s="543"/>
      <c r="R412" s="543"/>
      <c r="S412" s="543"/>
      <c r="T412" s="543"/>
      <c r="U412" s="535"/>
      <c r="V412" s="536"/>
      <c r="W412" s="543"/>
      <c r="X412" s="543"/>
      <c r="Y412" s="543"/>
      <c r="Z412" s="543"/>
      <c r="AA412" s="544"/>
      <c r="AB412" s="544"/>
      <c r="AC412" s="544"/>
      <c r="AD412" s="544"/>
      <c r="AE412" s="544"/>
      <c r="AF412" s="544"/>
      <c r="AG412" s="544"/>
      <c r="AH412" s="544"/>
      <c r="AI412" s="544"/>
      <c r="AJ412" s="544"/>
      <c r="AK412" s="544"/>
      <c r="AL412" s="544"/>
      <c r="AM412" s="544"/>
      <c r="AN412" s="544"/>
      <c r="AO412" s="544"/>
    </row>
    <row r="415" spans="2:41" ht="15.75">
      <c r="B415" s="482" t="s">
        <v>332</v>
      </c>
      <c r="C415" s="483"/>
      <c r="D415" s="601" t="s">
        <v>311</v>
      </c>
      <c r="E415" s="474"/>
      <c r="F415" s="602"/>
      <c r="G415" s="474"/>
      <c r="H415" s="474"/>
      <c r="I415" s="474"/>
      <c r="J415" s="474"/>
      <c r="K415" s="474"/>
      <c r="L415" s="474"/>
      <c r="M415" s="474"/>
      <c r="N415" s="474"/>
      <c r="O415" s="474"/>
      <c r="P415" s="474"/>
      <c r="Q415" s="483"/>
      <c r="R415" s="474"/>
      <c r="S415" s="474"/>
      <c r="T415" s="474"/>
      <c r="U415" s="474"/>
      <c r="V415" s="474"/>
      <c r="W415" s="474"/>
      <c r="X415" s="474"/>
      <c r="Y415" s="474"/>
      <c r="Z415" s="474"/>
      <c r="AA415" s="478"/>
      <c r="AB415" s="477"/>
      <c r="AC415" s="477"/>
      <c r="AD415" s="477"/>
      <c r="AE415" s="477"/>
      <c r="AF415" s="477"/>
      <c r="AG415" s="477"/>
      <c r="AH415" s="477"/>
      <c r="AI415" s="477"/>
      <c r="AJ415" s="477"/>
      <c r="AK415" s="477"/>
      <c r="AL415" s="477"/>
      <c r="AM415" s="477"/>
      <c r="AN415" s="477"/>
      <c r="AO415" s="477"/>
    </row>
    <row r="416" spans="2:41" ht="33.75" customHeight="1">
      <c r="B416" s="701" t="s">
        <v>157</v>
      </c>
      <c r="C416" s="703" t="s">
        <v>249</v>
      </c>
      <c r="D416" s="485" t="s">
        <v>250</v>
      </c>
      <c r="E416" s="705" t="s">
        <v>251</v>
      </c>
      <c r="F416" s="706"/>
      <c r="G416" s="706"/>
      <c r="H416" s="706"/>
      <c r="I416" s="706"/>
      <c r="J416" s="706"/>
      <c r="K416" s="706"/>
      <c r="L416" s="706"/>
      <c r="M416" s="707"/>
      <c r="N416" s="610"/>
      <c r="O416" s="610"/>
      <c r="P416" s="703" t="s">
        <v>252</v>
      </c>
      <c r="Q416" s="485" t="s">
        <v>253</v>
      </c>
      <c r="R416" s="705" t="s">
        <v>254</v>
      </c>
      <c r="S416" s="706"/>
      <c r="T416" s="706"/>
      <c r="U416" s="706"/>
      <c r="V416" s="706"/>
      <c r="W416" s="706"/>
      <c r="X416" s="706"/>
      <c r="Y416" s="706"/>
      <c r="Z416" s="707"/>
      <c r="AA416" s="709" t="s">
        <v>255</v>
      </c>
      <c r="AB416" s="710"/>
      <c r="AC416" s="710"/>
      <c r="AD416" s="710"/>
      <c r="AE416" s="710"/>
      <c r="AF416" s="710"/>
      <c r="AG416" s="710"/>
      <c r="AH416" s="710"/>
      <c r="AI416" s="710"/>
      <c r="AJ416" s="710"/>
      <c r="AK416" s="710"/>
      <c r="AL416" s="710"/>
      <c r="AM416" s="710"/>
      <c r="AN416" s="710"/>
      <c r="AO416" s="711"/>
    </row>
    <row r="417" spans="1:41" ht="61.5" customHeight="1">
      <c r="B417" s="702"/>
      <c r="C417" s="704"/>
      <c r="D417" s="486">
        <v>2017</v>
      </c>
      <c r="E417" s="486">
        <v>2018</v>
      </c>
      <c r="F417" s="486">
        <v>2019</v>
      </c>
      <c r="G417" s="486">
        <v>2020</v>
      </c>
      <c r="H417" s="486">
        <v>2021</v>
      </c>
      <c r="I417" s="486">
        <v>2022</v>
      </c>
      <c r="J417" s="486">
        <v>2023</v>
      </c>
      <c r="K417" s="486">
        <v>2024</v>
      </c>
      <c r="L417" s="486">
        <v>2025</v>
      </c>
      <c r="M417" s="486">
        <v>2026</v>
      </c>
      <c r="N417" s="570"/>
      <c r="O417" s="570"/>
      <c r="P417" s="708"/>
      <c r="Q417" s="486">
        <v>2017</v>
      </c>
      <c r="R417" s="486">
        <v>2018</v>
      </c>
      <c r="S417" s="486">
        <v>2019</v>
      </c>
      <c r="T417" s="486">
        <v>2020</v>
      </c>
      <c r="U417" s="486">
        <v>2021</v>
      </c>
      <c r="V417" s="486">
        <v>2022</v>
      </c>
      <c r="W417" s="486">
        <v>2023</v>
      </c>
      <c r="X417" s="486">
        <v>2024</v>
      </c>
      <c r="Y417" s="486">
        <v>2025</v>
      </c>
      <c r="Z417" s="486">
        <v>2026</v>
      </c>
      <c r="AA417" s="486" t="s">
        <v>431</v>
      </c>
      <c r="AB417" s="486" t="s">
        <v>432</v>
      </c>
      <c r="AC417" s="486" t="s">
        <v>433</v>
      </c>
      <c r="AD417" s="486" t="s">
        <v>434</v>
      </c>
      <c r="AE417" s="486" t="s">
        <v>435</v>
      </c>
      <c r="AF417" s="486" t="s">
        <v>771</v>
      </c>
      <c r="AG417" s="486" t="s">
        <v>771</v>
      </c>
      <c r="AH417" s="486" t="s">
        <v>771</v>
      </c>
      <c r="AI417" s="486" t="s">
        <v>771</v>
      </c>
      <c r="AJ417" s="486" t="s">
        <v>771</v>
      </c>
      <c r="AK417" s="486" t="s">
        <v>771</v>
      </c>
      <c r="AL417" s="486" t="s">
        <v>771</v>
      </c>
      <c r="AM417" s="486" t="s">
        <v>771</v>
      </c>
      <c r="AN417" s="486" t="s">
        <v>771</v>
      </c>
      <c r="AO417" s="487" t="s">
        <v>112</v>
      </c>
    </row>
    <row r="418" spans="1:41" ht="15.75" customHeight="1">
      <c r="A418" s="598"/>
      <c r="B418" s="592" t="s">
        <v>256</v>
      </c>
      <c r="C418" s="489"/>
      <c r="D418" s="489"/>
      <c r="E418" s="489"/>
      <c r="F418" s="489"/>
      <c r="G418" s="489"/>
      <c r="H418" s="489"/>
      <c r="I418" s="489"/>
      <c r="J418" s="489"/>
      <c r="K418" s="489"/>
      <c r="L418" s="489"/>
      <c r="M418" s="489"/>
      <c r="N418" s="489"/>
      <c r="O418" s="489"/>
      <c r="P418" s="490"/>
      <c r="Q418" s="489"/>
      <c r="R418" s="489"/>
      <c r="S418" s="489"/>
      <c r="T418" s="489"/>
      <c r="U418" s="489"/>
      <c r="V418" s="489"/>
      <c r="W418" s="489"/>
      <c r="X418" s="489"/>
      <c r="Y418" s="489"/>
      <c r="Z418" s="489"/>
      <c r="AA418" s="354" t="s">
        <v>161</v>
      </c>
      <c r="AB418" s="354" t="s">
        <v>161</v>
      </c>
      <c r="AC418" s="354" t="s">
        <v>161</v>
      </c>
      <c r="AD418" s="354" t="s">
        <v>161</v>
      </c>
      <c r="AE418" s="354" t="s">
        <v>161</v>
      </c>
      <c r="AF418" s="354">
        <v>0</v>
      </c>
      <c r="AG418" s="354">
        <v>0</v>
      </c>
      <c r="AH418" s="354">
        <v>0</v>
      </c>
      <c r="AI418" s="354">
        <v>0</v>
      </c>
      <c r="AJ418" s="354">
        <v>0</v>
      </c>
      <c r="AK418" s="354">
        <v>0</v>
      </c>
      <c r="AL418" s="354">
        <v>0</v>
      </c>
      <c r="AM418" s="354">
        <v>0</v>
      </c>
      <c r="AN418" s="354">
        <v>0</v>
      </c>
      <c r="AO418" s="491"/>
    </row>
    <row r="419" spans="1:41" ht="15.75" outlineLevel="1">
      <c r="A419" s="598"/>
      <c r="B419" s="583" t="s">
        <v>257</v>
      </c>
      <c r="C419" s="489"/>
      <c r="D419" s="489"/>
      <c r="E419" s="489"/>
      <c r="F419" s="489"/>
      <c r="G419" s="489"/>
      <c r="H419" s="489"/>
      <c r="I419" s="489"/>
      <c r="J419" s="489"/>
      <c r="K419" s="489"/>
      <c r="L419" s="489"/>
      <c r="M419" s="489"/>
      <c r="N419" s="489"/>
      <c r="O419" s="489"/>
      <c r="P419" s="490"/>
      <c r="Q419" s="489"/>
      <c r="R419" s="489"/>
      <c r="S419" s="489"/>
      <c r="T419" s="489"/>
      <c r="U419" s="489"/>
      <c r="V419" s="489"/>
      <c r="W419" s="489"/>
      <c r="X419" s="489"/>
      <c r="Y419" s="489"/>
      <c r="Z419" s="489"/>
      <c r="AA419" s="354"/>
      <c r="AB419" s="354"/>
      <c r="AC419" s="354"/>
      <c r="AD419" s="354"/>
      <c r="AE419" s="354"/>
      <c r="AF419" s="354"/>
      <c r="AG419" s="354"/>
      <c r="AH419" s="354"/>
      <c r="AI419" s="354"/>
      <c r="AJ419" s="354"/>
      <c r="AK419" s="354"/>
      <c r="AL419" s="354"/>
      <c r="AM419" s="354"/>
      <c r="AN419" s="354"/>
      <c r="AO419" s="491"/>
    </row>
    <row r="420" spans="1:41" outlineLevel="1">
      <c r="A420" s="598">
        <v>1</v>
      </c>
      <c r="B420" s="569" t="s">
        <v>83</v>
      </c>
      <c r="C420" s="354" t="s">
        <v>258</v>
      </c>
      <c r="D420" s="493"/>
      <c r="E420" s="493"/>
      <c r="F420" s="493"/>
      <c r="G420" s="493"/>
      <c r="H420" s="493"/>
      <c r="I420" s="493"/>
      <c r="J420" s="493"/>
      <c r="K420" s="493"/>
      <c r="L420" s="493"/>
      <c r="M420" s="493"/>
      <c r="N420" s="611"/>
      <c r="O420" s="611"/>
      <c r="P420" s="354"/>
      <c r="Q420" s="493"/>
      <c r="R420" s="493"/>
      <c r="S420" s="493"/>
      <c r="T420" s="493"/>
      <c r="U420" s="493"/>
      <c r="V420" s="493"/>
      <c r="W420" s="493"/>
      <c r="X420" s="493"/>
      <c r="Y420" s="493"/>
      <c r="Z420" s="493"/>
      <c r="AA420" s="553"/>
      <c r="AB420" s="553"/>
      <c r="AC420" s="553"/>
      <c r="AD420" s="553"/>
      <c r="AE420" s="553"/>
      <c r="AF420" s="553"/>
      <c r="AG420" s="553"/>
      <c r="AH420" s="553"/>
      <c r="AI420" s="553"/>
      <c r="AJ420" s="553"/>
      <c r="AK420" s="553"/>
      <c r="AL420" s="553"/>
      <c r="AM420" s="553"/>
      <c r="AN420" s="553"/>
      <c r="AO420" s="494">
        <f>SUM(AA420:AN420)</f>
        <v>0</v>
      </c>
    </row>
    <row r="421" spans="1:41" outlineLevel="1">
      <c r="A421" s="598"/>
      <c r="B421" s="572" t="s">
        <v>333</v>
      </c>
      <c r="C421" s="354" t="s">
        <v>260</v>
      </c>
      <c r="D421" s="493"/>
      <c r="E421" s="493"/>
      <c r="F421" s="493"/>
      <c r="G421" s="493"/>
      <c r="H421" s="493"/>
      <c r="I421" s="493"/>
      <c r="J421" s="493"/>
      <c r="K421" s="493"/>
      <c r="L421" s="493"/>
      <c r="M421" s="493"/>
      <c r="N421" s="611"/>
      <c r="O421" s="611"/>
      <c r="P421" s="582"/>
      <c r="Q421" s="493"/>
      <c r="R421" s="493"/>
      <c r="S421" s="493"/>
      <c r="T421" s="493"/>
      <c r="U421" s="493"/>
      <c r="V421" s="493"/>
      <c r="W421" s="493"/>
      <c r="X421" s="493"/>
      <c r="Y421" s="493"/>
      <c r="Z421" s="493"/>
      <c r="AA421" s="554">
        <f>AA420</f>
        <v>0</v>
      </c>
      <c r="AB421" s="554">
        <f t="shared" ref="AB421:AN421" si="133">AB420</f>
        <v>0</v>
      </c>
      <c r="AC421" s="554">
        <f t="shared" si="133"/>
        <v>0</v>
      </c>
      <c r="AD421" s="554">
        <f t="shared" si="133"/>
        <v>0</v>
      </c>
      <c r="AE421" s="554">
        <f t="shared" si="133"/>
        <v>0</v>
      </c>
      <c r="AF421" s="554">
        <f t="shared" si="133"/>
        <v>0</v>
      </c>
      <c r="AG421" s="554">
        <f t="shared" si="133"/>
        <v>0</v>
      </c>
      <c r="AH421" s="554">
        <f t="shared" si="133"/>
        <v>0</v>
      </c>
      <c r="AI421" s="554">
        <f t="shared" si="133"/>
        <v>0</v>
      </c>
      <c r="AJ421" s="554">
        <f t="shared" si="133"/>
        <v>0</v>
      </c>
      <c r="AK421" s="554">
        <f t="shared" si="133"/>
        <v>0</v>
      </c>
      <c r="AL421" s="554">
        <f t="shared" si="133"/>
        <v>0</v>
      </c>
      <c r="AM421" s="554">
        <f t="shared" si="133"/>
        <v>0</v>
      </c>
      <c r="AN421" s="554">
        <f t="shared" si="133"/>
        <v>0</v>
      </c>
      <c r="AO421" s="495"/>
    </row>
    <row r="422" spans="1:41" ht="15.75" outlineLevel="1">
      <c r="A422" s="598"/>
      <c r="B422" s="593"/>
      <c r="C422" s="497"/>
      <c r="D422" s="497"/>
      <c r="E422" s="497"/>
      <c r="F422" s="497"/>
      <c r="G422" s="497"/>
      <c r="H422" s="497"/>
      <c r="I422" s="497"/>
      <c r="J422" s="497"/>
      <c r="K422" s="497"/>
      <c r="L422" s="497"/>
      <c r="M422" s="497"/>
      <c r="N422" s="497"/>
      <c r="O422" s="497"/>
      <c r="P422" s="498"/>
      <c r="Q422" s="497"/>
      <c r="R422" s="497"/>
      <c r="S422" s="497"/>
      <c r="T422" s="497"/>
      <c r="U422" s="497"/>
      <c r="V422" s="497"/>
      <c r="W422" s="497"/>
      <c r="X422" s="497"/>
      <c r="Y422" s="497"/>
      <c r="Z422" s="497"/>
      <c r="AA422" s="555"/>
      <c r="AB422" s="556"/>
      <c r="AC422" s="556"/>
      <c r="AD422" s="556"/>
      <c r="AE422" s="556"/>
      <c r="AF422" s="556"/>
      <c r="AG422" s="556"/>
      <c r="AH422" s="556"/>
      <c r="AI422" s="556"/>
      <c r="AJ422" s="556"/>
      <c r="AK422" s="556"/>
      <c r="AL422" s="556"/>
      <c r="AM422" s="556"/>
      <c r="AN422" s="556"/>
      <c r="AO422" s="500"/>
    </row>
    <row r="423" spans="1:41" outlineLevel="1">
      <c r="A423" s="598">
        <v>2</v>
      </c>
      <c r="B423" s="569" t="s">
        <v>84</v>
      </c>
      <c r="C423" s="354" t="s">
        <v>258</v>
      </c>
      <c r="D423" s="493"/>
      <c r="E423" s="493"/>
      <c r="F423" s="493"/>
      <c r="G423" s="493"/>
      <c r="H423" s="493"/>
      <c r="I423" s="493"/>
      <c r="J423" s="493"/>
      <c r="K423" s="493"/>
      <c r="L423" s="493"/>
      <c r="M423" s="493"/>
      <c r="N423" s="611"/>
      <c r="O423" s="611"/>
      <c r="P423" s="354"/>
      <c r="Q423" s="493"/>
      <c r="R423" s="493"/>
      <c r="S423" s="493"/>
      <c r="T423" s="493"/>
      <c r="U423" s="493"/>
      <c r="V423" s="493"/>
      <c r="W423" s="493"/>
      <c r="X423" s="493"/>
      <c r="Y423" s="493"/>
      <c r="Z423" s="493"/>
      <c r="AA423" s="553"/>
      <c r="AB423" s="553"/>
      <c r="AC423" s="553"/>
      <c r="AD423" s="553"/>
      <c r="AE423" s="553"/>
      <c r="AF423" s="553"/>
      <c r="AG423" s="553"/>
      <c r="AH423" s="553"/>
      <c r="AI423" s="553"/>
      <c r="AJ423" s="553"/>
      <c r="AK423" s="553"/>
      <c r="AL423" s="553"/>
      <c r="AM423" s="553"/>
      <c r="AN423" s="553"/>
      <c r="AO423" s="494">
        <f>SUM(AA423:AN423)</f>
        <v>0</v>
      </c>
    </row>
    <row r="424" spans="1:41" outlineLevel="1">
      <c r="A424" s="598"/>
      <c r="B424" s="572" t="s">
        <v>333</v>
      </c>
      <c r="C424" s="354" t="s">
        <v>260</v>
      </c>
      <c r="D424" s="493"/>
      <c r="E424" s="493"/>
      <c r="F424" s="493"/>
      <c r="G424" s="493"/>
      <c r="H424" s="493"/>
      <c r="I424" s="493"/>
      <c r="J424" s="493"/>
      <c r="K424" s="493"/>
      <c r="L424" s="493"/>
      <c r="M424" s="493"/>
      <c r="N424" s="611"/>
      <c r="O424" s="611"/>
      <c r="P424" s="582"/>
      <c r="Q424" s="493"/>
      <c r="R424" s="493"/>
      <c r="S424" s="493"/>
      <c r="T424" s="493"/>
      <c r="U424" s="493"/>
      <c r="V424" s="493"/>
      <c r="W424" s="493"/>
      <c r="X424" s="493"/>
      <c r="Y424" s="493"/>
      <c r="Z424" s="493"/>
      <c r="AA424" s="554">
        <f>AA423</f>
        <v>0</v>
      </c>
      <c r="AB424" s="554">
        <f t="shared" ref="AB424:AN424" si="134">AB423</f>
        <v>0</v>
      </c>
      <c r="AC424" s="554">
        <f t="shared" si="134"/>
        <v>0</v>
      </c>
      <c r="AD424" s="554">
        <f t="shared" si="134"/>
        <v>0</v>
      </c>
      <c r="AE424" s="554">
        <f t="shared" si="134"/>
        <v>0</v>
      </c>
      <c r="AF424" s="554">
        <f t="shared" si="134"/>
        <v>0</v>
      </c>
      <c r="AG424" s="554">
        <f t="shared" si="134"/>
        <v>0</v>
      </c>
      <c r="AH424" s="554">
        <f t="shared" si="134"/>
        <v>0</v>
      </c>
      <c r="AI424" s="554">
        <f t="shared" si="134"/>
        <v>0</v>
      </c>
      <c r="AJ424" s="554">
        <f t="shared" si="134"/>
        <v>0</v>
      </c>
      <c r="AK424" s="554">
        <f t="shared" si="134"/>
        <v>0</v>
      </c>
      <c r="AL424" s="554">
        <f t="shared" si="134"/>
        <v>0</v>
      </c>
      <c r="AM424" s="554">
        <f t="shared" si="134"/>
        <v>0</v>
      </c>
      <c r="AN424" s="554">
        <f t="shared" si="134"/>
        <v>0</v>
      </c>
      <c r="AO424" s="495"/>
    </row>
    <row r="425" spans="1:41" ht="15.75" outlineLevel="1">
      <c r="A425" s="598"/>
      <c r="B425" s="593"/>
      <c r="C425" s="497"/>
      <c r="D425" s="502"/>
      <c r="E425" s="502"/>
      <c r="F425" s="502"/>
      <c r="G425" s="502"/>
      <c r="H425" s="502"/>
      <c r="I425" s="502"/>
      <c r="J425" s="502"/>
      <c r="K425" s="502"/>
      <c r="L425" s="502"/>
      <c r="M425" s="502"/>
      <c r="N425" s="502"/>
      <c r="O425" s="502"/>
      <c r="P425" s="498"/>
      <c r="Q425" s="502"/>
      <c r="R425" s="502"/>
      <c r="S425" s="502"/>
      <c r="T425" s="502"/>
      <c r="U425" s="502"/>
      <c r="V425" s="502"/>
      <c r="W425" s="502"/>
      <c r="X425" s="502"/>
      <c r="Y425" s="502"/>
      <c r="Z425" s="502"/>
      <c r="AA425" s="555"/>
      <c r="AB425" s="556"/>
      <c r="AC425" s="556"/>
      <c r="AD425" s="556"/>
      <c r="AE425" s="556"/>
      <c r="AF425" s="556"/>
      <c r="AG425" s="556"/>
      <c r="AH425" s="556"/>
      <c r="AI425" s="556"/>
      <c r="AJ425" s="556"/>
      <c r="AK425" s="556"/>
      <c r="AL425" s="556"/>
      <c r="AM425" s="556"/>
      <c r="AN425" s="556"/>
      <c r="AO425" s="500"/>
    </row>
    <row r="426" spans="1:41" outlineLevel="1">
      <c r="A426" s="598">
        <v>3</v>
      </c>
      <c r="B426" s="569" t="s">
        <v>82</v>
      </c>
      <c r="C426" s="354" t="s">
        <v>258</v>
      </c>
      <c r="D426" s="493"/>
      <c r="E426" s="493"/>
      <c r="F426" s="493"/>
      <c r="G426" s="493"/>
      <c r="H426" s="493"/>
      <c r="I426" s="493"/>
      <c r="J426" s="493"/>
      <c r="K426" s="493"/>
      <c r="L426" s="493"/>
      <c r="M426" s="493"/>
      <c r="N426" s="611"/>
      <c r="O426" s="611"/>
      <c r="P426" s="354"/>
      <c r="Q426" s="493"/>
      <c r="R426" s="493"/>
      <c r="S426" s="493"/>
      <c r="T426" s="493"/>
      <c r="U426" s="493"/>
      <c r="V426" s="493"/>
      <c r="W426" s="493"/>
      <c r="X426" s="493"/>
      <c r="Y426" s="493"/>
      <c r="Z426" s="493"/>
      <c r="AA426" s="553"/>
      <c r="AB426" s="553"/>
      <c r="AC426" s="553"/>
      <c r="AD426" s="553"/>
      <c r="AE426" s="553"/>
      <c r="AF426" s="553"/>
      <c r="AG426" s="553"/>
      <c r="AH426" s="553"/>
      <c r="AI426" s="553"/>
      <c r="AJ426" s="553"/>
      <c r="AK426" s="553"/>
      <c r="AL426" s="553"/>
      <c r="AM426" s="553"/>
      <c r="AN426" s="553"/>
      <c r="AO426" s="494">
        <f>SUM(AA426:AN426)</f>
        <v>0</v>
      </c>
    </row>
    <row r="427" spans="1:41" outlineLevel="1">
      <c r="A427" s="598"/>
      <c r="B427" s="572" t="s">
        <v>333</v>
      </c>
      <c r="C427" s="354" t="s">
        <v>260</v>
      </c>
      <c r="D427" s="493"/>
      <c r="E427" s="493"/>
      <c r="F427" s="493"/>
      <c r="G427" s="493"/>
      <c r="H427" s="493"/>
      <c r="I427" s="493"/>
      <c r="J427" s="493"/>
      <c r="K427" s="493"/>
      <c r="L427" s="493"/>
      <c r="M427" s="493"/>
      <c r="N427" s="611"/>
      <c r="O427" s="611"/>
      <c r="P427" s="582"/>
      <c r="Q427" s="493"/>
      <c r="R427" s="493"/>
      <c r="S427" s="493"/>
      <c r="T427" s="493"/>
      <c r="U427" s="493"/>
      <c r="V427" s="493"/>
      <c r="W427" s="493"/>
      <c r="X427" s="493"/>
      <c r="Y427" s="493"/>
      <c r="Z427" s="493"/>
      <c r="AA427" s="554">
        <f>AA426</f>
        <v>0</v>
      </c>
      <c r="AB427" s="554">
        <f t="shared" ref="AB427:AN427" si="135">AB426</f>
        <v>0</v>
      </c>
      <c r="AC427" s="554">
        <f t="shared" si="135"/>
        <v>0</v>
      </c>
      <c r="AD427" s="554">
        <f t="shared" si="135"/>
        <v>0</v>
      </c>
      <c r="AE427" s="554">
        <f t="shared" si="135"/>
        <v>0</v>
      </c>
      <c r="AF427" s="554">
        <f t="shared" si="135"/>
        <v>0</v>
      </c>
      <c r="AG427" s="554">
        <f t="shared" si="135"/>
        <v>0</v>
      </c>
      <c r="AH427" s="554">
        <f t="shared" si="135"/>
        <v>0</v>
      </c>
      <c r="AI427" s="554">
        <f t="shared" si="135"/>
        <v>0</v>
      </c>
      <c r="AJ427" s="554">
        <f t="shared" si="135"/>
        <v>0</v>
      </c>
      <c r="AK427" s="554">
        <f t="shared" si="135"/>
        <v>0</v>
      </c>
      <c r="AL427" s="554">
        <f t="shared" si="135"/>
        <v>0</v>
      </c>
      <c r="AM427" s="554">
        <f t="shared" si="135"/>
        <v>0</v>
      </c>
      <c r="AN427" s="554">
        <f t="shared" si="135"/>
        <v>0</v>
      </c>
      <c r="AO427" s="495"/>
    </row>
    <row r="428" spans="1:41" outlineLevel="1">
      <c r="A428" s="598"/>
      <c r="B428" s="572"/>
      <c r="C428" s="503"/>
      <c r="D428" s="354"/>
      <c r="E428" s="354"/>
      <c r="F428" s="354"/>
      <c r="G428" s="354"/>
      <c r="H428" s="354"/>
      <c r="I428" s="354"/>
      <c r="J428" s="354"/>
      <c r="K428" s="354"/>
      <c r="L428" s="354"/>
      <c r="M428" s="354"/>
      <c r="N428" s="354"/>
      <c r="O428" s="354"/>
      <c r="P428" s="354"/>
      <c r="Q428" s="354"/>
      <c r="R428" s="354"/>
      <c r="S428" s="354"/>
      <c r="T428" s="354"/>
      <c r="U428" s="354"/>
      <c r="V428" s="354"/>
      <c r="W428" s="354"/>
      <c r="X428" s="354"/>
      <c r="Y428" s="354"/>
      <c r="Z428" s="354"/>
      <c r="AA428" s="555"/>
      <c r="AB428" s="555"/>
      <c r="AC428" s="555"/>
      <c r="AD428" s="555"/>
      <c r="AE428" s="555"/>
      <c r="AF428" s="555"/>
      <c r="AG428" s="555"/>
      <c r="AH428" s="555"/>
      <c r="AI428" s="555"/>
      <c r="AJ428" s="555"/>
      <c r="AK428" s="555"/>
      <c r="AL428" s="555"/>
      <c r="AM428" s="555"/>
      <c r="AN428" s="555"/>
      <c r="AO428" s="504"/>
    </row>
    <row r="429" spans="1:41" outlineLevel="1">
      <c r="A429" s="598">
        <v>4</v>
      </c>
      <c r="B429" s="509" t="s">
        <v>85</v>
      </c>
      <c r="C429" s="354" t="s">
        <v>258</v>
      </c>
      <c r="D429" s="493"/>
      <c r="E429" s="493"/>
      <c r="F429" s="493"/>
      <c r="G429" s="493"/>
      <c r="H429" s="493"/>
      <c r="I429" s="493"/>
      <c r="J429" s="493"/>
      <c r="K429" s="493"/>
      <c r="L429" s="493"/>
      <c r="M429" s="493"/>
      <c r="N429" s="611"/>
      <c r="O429" s="611"/>
      <c r="P429" s="354"/>
      <c r="Q429" s="493"/>
      <c r="R429" s="493"/>
      <c r="S429" s="493"/>
      <c r="T429" s="493"/>
      <c r="U429" s="493"/>
      <c r="V429" s="493"/>
      <c r="W429" s="493"/>
      <c r="X429" s="493"/>
      <c r="Y429" s="493"/>
      <c r="Z429" s="493"/>
      <c r="AA429" s="553"/>
      <c r="AB429" s="553"/>
      <c r="AC429" s="553"/>
      <c r="AD429" s="553"/>
      <c r="AE429" s="553"/>
      <c r="AF429" s="553"/>
      <c r="AG429" s="553"/>
      <c r="AH429" s="553"/>
      <c r="AI429" s="553"/>
      <c r="AJ429" s="553"/>
      <c r="AK429" s="553"/>
      <c r="AL429" s="553"/>
      <c r="AM429" s="553"/>
      <c r="AN429" s="553"/>
      <c r="AO429" s="494">
        <f>SUM(AA429:AN429)</f>
        <v>0</v>
      </c>
    </row>
    <row r="430" spans="1:41" outlineLevel="1">
      <c r="A430" s="598"/>
      <c r="B430" s="572" t="s">
        <v>333</v>
      </c>
      <c r="C430" s="354" t="s">
        <v>260</v>
      </c>
      <c r="D430" s="493"/>
      <c r="E430" s="493"/>
      <c r="F430" s="493"/>
      <c r="G430" s="493"/>
      <c r="H430" s="493"/>
      <c r="I430" s="493"/>
      <c r="J430" s="493"/>
      <c r="K430" s="493"/>
      <c r="L430" s="493"/>
      <c r="M430" s="493"/>
      <c r="N430" s="611"/>
      <c r="O430" s="611"/>
      <c r="P430" s="582"/>
      <c r="Q430" s="493"/>
      <c r="R430" s="493"/>
      <c r="S430" s="493"/>
      <c r="T430" s="493"/>
      <c r="U430" s="493"/>
      <c r="V430" s="493"/>
      <c r="W430" s="493"/>
      <c r="X430" s="493"/>
      <c r="Y430" s="493"/>
      <c r="Z430" s="493"/>
      <c r="AA430" s="554">
        <f>AA429</f>
        <v>0</v>
      </c>
      <c r="AB430" s="554">
        <f t="shared" ref="AB430:AN430" si="136">AB429</f>
        <v>0</v>
      </c>
      <c r="AC430" s="554">
        <f t="shared" si="136"/>
        <v>0</v>
      </c>
      <c r="AD430" s="554">
        <f t="shared" si="136"/>
        <v>0</v>
      </c>
      <c r="AE430" s="554">
        <f t="shared" si="136"/>
        <v>0</v>
      </c>
      <c r="AF430" s="554">
        <f t="shared" si="136"/>
        <v>0</v>
      </c>
      <c r="AG430" s="554">
        <f t="shared" si="136"/>
        <v>0</v>
      </c>
      <c r="AH430" s="554">
        <f t="shared" si="136"/>
        <v>0</v>
      </c>
      <c r="AI430" s="554">
        <f t="shared" si="136"/>
        <v>0</v>
      </c>
      <c r="AJ430" s="554">
        <f t="shared" si="136"/>
        <v>0</v>
      </c>
      <c r="AK430" s="554">
        <f t="shared" si="136"/>
        <v>0</v>
      </c>
      <c r="AL430" s="554">
        <f t="shared" si="136"/>
        <v>0</v>
      </c>
      <c r="AM430" s="554">
        <f t="shared" si="136"/>
        <v>0</v>
      </c>
      <c r="AN430" s="554">
        <f t="shared" si="136"/>
        <v>0</v>
      </c>
      <c r="AO430" s="495"/>
    </row>
    <row r="431" spans="1:41" outlineLevel="1">
      <c r="A431" s="598"/>
      <c r="B431" s="572"/>
      <c r="C431" s="503"/>
      <c r="D431" s="502"/>
      <c r="E431" s="502"/>
      <c r="F431" s="502"/>
      <c r="G431" s="502"/>
      <c r="H431" s="502"/>
      <c r="I431" s="502"/>
      <c r="J431" s="502"/>
      <c r="K431" s="502"/>
      <c r="L431" s="502"/>
      <c r="M431" s="502"/>
      <c r="N431" s="502"/>
      <c r="O431" s="502"/>
      <c r="P431" s="354"/>
      <c r="Q431" s="502"/>
      <c r="R431" s="502"/>
      <c r="S431" s="502"/>
      <c r="T431" s="502"/>
      <c r="U431" s="502"/>
      <c r="V431" s="502"/>
      <c r="W431" s="502"/>
      <c r="X431" s="502"/>
      <c r="Y431" s="502"/>
      <c r="Z431" s="502"/>
      <c r="AA431" s="555"/>
      <c r="AB431" s="555"/>
      <c r="AC431" s="555"/>
      <c r="AD431" s="555"/>
      <c r="AE431" s="555"/>
      <c r="AF431" s="555"/>
      <c r="AG431" s="555"/>
      <c r="AH431" s="555"/>
      <c r="AI431" s="555"/>
      <c r="AJ431" s="555"/>
      <c r="AK431" s="555"/>
      <c r="AL431" s="555"/>
      <c r="AM431" s="555"/>
      <c r="AN431" s="555"/>
      <c r="AO431" s="504"/>
    </row>
    <row r="432" spans="1:41" ht="30" outlineLevel="1">
      <c r="A432" s="598">
        <v>5</v>
      </c>
      <c r="B432" s="569" t="s">
        <v>86</v>
      </c>
      <c r="C432" s="354" t="s">
        <v>258</v>
      </c>
      <c r="D432" s="493"/>
      <c r="E432" s="493"/>
      <c r="F432" s="493"/>
      <c r="G432" s="493"/>
      <c r="H432" s="493"/>
      <c r="I432" s="493"/>
      <c r="J432" s="493"/>
      <c r="K432" s="493"/>
      <c r="L432" s="493"/>
      <c r="M432" s="493"/>
      <c r="N432" s="611"/>
      <c r="O432" s="611"/>
      <c r="P432" s="354"/>
      <c r="Q432" s="493"/>
      <c r="R432" s="493"/>
      <c r="S432" s="493"/>
      <c r="T432" s="493"/>
      <c r="U432" s="493"/>
      <c r="V432" s="493"/>
      <c r="W432" s="493"/>
      <c r="X432" s="493"/>
      <c r="Y432" s="493"/>
      <c r="Z432" s="493"/>
      <c r="AA432" s="553"/>
      <c r="AB432" s="553"/>
      <c r="AC432" s="553"/>
      <c r="AD432" s="553"/>
      <c r="AE432" s="553"/>
      <c r="AF432" s="553"/>
      <c r="AG432" s="553"/>
      <c r="AH432" s="553"/>
      <c r="AI432" s="553"/>
      <c r="AJ432" s="553"/>
      <c r="AK432" s="553"/>
      <c r="AL432" s="553"/>
      <c r="AM432" s="553"/>
      <c r="AN432" s="553"/>
      <c r="AO432" s="494">
        <f>SUM(AA432:AN432)</f>
        <v>0</v>
      </c>
    </row>
    <row r="433" spans="1:41" outlineLevel="1">
      <c r="A433" s="598"/>
      <c r="B433" s="572" t="s">
        <v>333</v>
      </c>
      <c r="C433" s="354" t="s">
        <v>260</v>
      </c>
      <c r="D433" s="493"/>
      <c r="E433" s="493"/>
      <c r="F433" s="493"/>
      <c r="G433" s="493"/>
      <c r="H433" s="493"/>
      <c r="I433" s="493"/>
      <c r="J433" s="493"/>
      <c r="K433" s="493"/>
      <c r="L433" s="493"/>
      <c r="M433" s="493"/>
      <c r="N433" s="611"/>
      <c r="O433" s="611"/>
      <c r="P433" s="582"/>
      <c r="Q433" s="493"/>
      <c r="R433" s="493"/>
      <c r="S433" s="493"/>
      <c r="T433" s="493"/>
      <c r="U433" s="493"/>
      <c r="V433" s="493"/>
      <c r="W433" s="493"/>
      <c r="X433" s="493"/>
      <c r="Y433" s="493"/>
      <c r="Z433" s="493"/>
      <c r="AA433" s="554">
        <f>AA432</f>
        <v>0</v>
      </c>
      <c r="AB433" s="554">
        <f t="shared" ref="AB433:AN433" si="137">AB432</f>
        <v>0</v>
      </c>
      <c r="AC433" s="554">
        <f t="shared" si="137"/>
        <v>0</v>
      </c>
      <c r="AD433" s="554">
        <f t="shared" si="137"/>
        <v>0</v>
      </c>
      <c r="AE433" s="554">
        <f t="shared" si="137"/>
        <v>0</v>
      </c>
      <c r="AF433" s="554">
        <f t="shared" si="137"/>
        <v>0</v>
      </c>
      <c r="AG433" s="554">
        <f t="shared" si="137"/>
        <v>0</v>
      </c>
      <c r="AH433" s="554">
        <f t="shared" si="137"/>
        <v>0</v>
      </c>
      <c r="AI433" s="554">
        <f t="shared" si="137"/>
        <v>0</v>
      </c>
      <c r="AJ433" s="554">
        <f t="shared" si="137"/>
        <v>0</v>
      </c>
      <c r="AK433" s="554">
        <f t="shared" si="137"/>
        <v>0</v>
      </c>
      <c r="AL433" s="554">
        <f t="shared" si="137"/>
        <v>0</v>
      </c>
      <c r="AM433" s="554">
        <f t="shared" si="137"/>
        <v>0</v>
      </c>
      <c r="AN433" s="554">
        <f t="shared" si="137"/>
        <v>0</v>
      </c>
      <c r="AO433" s="495"/>
    </row>
    <row r="434" spans="1:41" outlineLevel="1">
      <c r="A434" s="598"/>
      <c r="B434" s="572"/>
      <c r="C434" s="354"/>
      <c r="D434" s="354"/>
      <c r="E434" s="354"/>
      <c r="F434" s="354"/>
      <c r="G434" s="354"/>
      <c r="H434" s="354"/>
      <c r="I434" s="354"/>
      <c r="J434" s="354"/>
      <c r="K434" s="354"/>
      <c r="L434" s="354"/>
      <c r="M434" s="354"/>
      <c r="N434" s="354"/>
      <c r="O434" s="354"/>
      <c r="P434" s="354"/>
      <c r="Q434" s="354"/>
      <c r="R434" s="354"/>
      <c r="S434" s="354"/>
      <c r="T434" s="354"/>
      <c r="U434" s="354"/>
      <c r="V434" s="354"/>
      <c r="W434" s="354"/>
      <c r="X434" s="354"/>
      <c r="Y434" s="354"/>
      <c r="Z434" s="354"/>
      <c r="AA434" s="563"/>
      <c r="AB434" s="564"/>
      <c r="AC434" s="564"/>
      <c r="AD434" s="564"/>
      <c r="AE434" s="564"/>
      <c r="AF434" s="564"/>
      <c r="AG434" s="564"/>
      <c r="AH434" s="564"/>
      <c r="AI434" s="564"/>
      <c r="AJ434" s="564"/>
      <c r="AK434" s="564"/>
      <c r="AL434" s="564"/>
      <c r="AM434" s="564"/>
      <c r="AN434" s="564"/>
      <c r="AO434" s="495"/>
    </row>
    <row r="435" spans="1:41" ht="15.75" outlineLevel="1">
      <c r="A435" s="598"/>
      <c r="B435" s="585" t="s">
        <v>261</v>
      </c>
      <c r="C435" s="489"/>
      <c r="D435" s="489"/>
      <c r="E435" s="489"/>
      <c r="F435" s="489"/>
      <c r="G435" s="489"/>
      <c r="H435" s="489"/>
      <c r="I435" s="489"/>
      <c r="J435" s="489"/>
      <c r="K435" s="489"/>
      <c r="L435" s="489"/>
      <c r="M435" s="489"/>
      <c r="N435" s="489"/>
      <c r="O435" s="489"/>
      <c r="P435" s="490"/>
      <c r="Q435" s="489"/>
      <c r="R435" s="489"/>
      <c r="S435" s="489"/>
      <c r="T435" s="489"/>
      <c r="U435" s="489"/>
      <c r="V435" s="489"/>
      <c r="W435" s="489"/>
      <c r="X435" s="489"/>
      <c r="Y435" s="489"/>
      <c r="Z435" s="489"/>
      <c r="AA435" s="557"/>
      <c r="AB435" s="557"/>
      <c r="AC435" s="557"/>
      <c r="AD435" s="557"/>
      <c r="AE435" s="557"/>
      <c r="AF435" s="557"/>
      <c r="AG435" s="557"/>
      <c r="AH435" s="557"/>
      <c r="AI435" s="557"/>
      <c r="AJ435" s="557"/>
      <c r="AK435" s="557"/>
      <c r="AL435" s="557"/>
      <c r="AM435" s="557"/>
      <c r="AN435" s="557"/>
      <c r="AO435" s="491"/>
    </row>
    <row r="436" spans="1:41" outlineLevel="1">
      <c r="A436" s="598">
        <v>6</v>
      </c>
      <c r="B436" s="569" t="s">
        <v>87</v>
      </c>
      <c r="C436" s="354" t="s">
        <v>258</v>
      </c>
      <c r="D436" s="493"/>
      <c r="E436" s="493"/>
      <c r="F436" s="493"/>
      <c r="G436" s="493"/>
      <c r="H436" s="493"/>
      <c r="I436" s="493"/>
      <c r="J436" s="493"/>
      <c r="K436" s="493"/>
      <c r="L436" s="493"/>
      <c r="M436" s="493"/>
      <c r="N436" s="493"/>
      <c r="O436" s="493"/>
      <c r="P436" s="493">
        <v>12</v>
      </c>
      <c r="Q436" s="493"/>
      <c r="R436" s="493"/>
      <c r="S436" s="493"/>
      <c r="T436" s="493"/>
      <c r="U436" s="493"/>
      <c r="V436" s="493"/>
      <c r="W436" s="493"/>
      <c r="X436" s="493"/>
      <c r="Y436" s="493"/>
      <c r="Z436" s="493"/>
      <c r="AA436" s="558"/>
      <c r="AB436" s="553"/>
      <c r="AC436" s="553"/>
      <c r="AD436" s="553"/>
      <c r="AE436" s="553"/>
      <c r="AF436" s="553"/>
      <c r="AG436" s="553"/>
      <c r="AH436" s="558"/>
      <c r="AI436" s="558"/>
      <c r="AJ436" s="558"/>
      <c r="AK436" s="558"/>
      <c r="AL436" s="558"/>
      <c r="AM436" s="558"/>
      <c r="AN436" s="558"/>
      <c r="AO436" s="494">
        <f>SUM(AA436:AN436)</f>
        <v>0</v>
      </c>
    </row>
    <row r="437" spans="1:41" outlineLevel="1">
      <c r="A437" s="598"/>
      <c r="B437" s="572" t="s">
        <v>333</v>
      </c>
      <c r="C437" s="354" t="s">
        <v>260</v>
      </c>
      <c r="D437" s="493"/>
      <c r="E437" s="493"/>
      <c r="F437" s="493"/>
      <c r="G437" s="493"/>
      <c r="H437" s="493"/>
      <c r="I437" s="493"/>
      <c r="J437" s="493"/>
      <c r="K437" s="493"/>
      <c r="L437" s="493"/>
      <c r="M437" s="493"/>
      <c r="N437" s="493"/>
      <c r="O437" s="493"/>
      <c r="P437" s="493">
        <f>P436</f>
        <v>12</v>
      </c>
      <c r="Q437" s="493"/>
      <c r="R437" s="493"/>
      <c r="S437" s="493"/>
      <c r="T437" s="493"/>
      <c r="U437" s="493"/>
      <c r="V437" s="493"/>
      <c r="W437" s="493"/>
      <c r="X437" s="493"/>
      <c r="Y437" s="493"/>
      <c r="Z437" s="493"/>
      <c r="AA437" s="554">
        <f>AA436</f>
        <v>0</v>
      </c>
      <c r="AB437" s="554">
        <f t="shared" ref="AB437:AN437" si="138">AB436</f>
        <v>0</v>
      </c>
      <c r="AC437" s="554">
        <f t="shared" si="138"/>
        <v>0</v>
      </c>
      <c r="AD437" s="554">
        <f t="shared" si="138"/>
        <v>0</v>
      </c>
      <c r="AE437" s="554">
        <f t="shared" si="138"/>
        <v>0</v>
      </c>
      <c r="AF437" s="554">
        <f t="shared" si="138"/>
        <v>0</v>
      </c>
      <c r="AG437" s="554">
        <f t="shared" si="138"/>
        <v>0</v>
      </c>
      <c r="AH437" s="554">
        <f t="shared" si="138"/>
        <v>0</v>
      </c>
      <c r="AI437" s="554">
        <f t="shared" si="138"/>
        <v>0</v>
      </c>
      <c r="AJ437" s="554">
        <f t="shared" si="138"/>
        <v>0</v>
      </c>
      <c r="AK437" s="554">
        <f t="shared" si="138"/>
        <v>0</v>
      </c>
      <c r="AL437" s="554">
        <f t="shared" si="138"/>
        <v>0</v>
      </c>
      <c r="AM437" s="554">
        <f t="shared" si="138"/>
        <v>0</v>
      </c>
      <c r="AN437" s="554">
        <f t="shared" si="138"/>
        <v>0</v>
      </c>
      <c r="AO437" s="506"/>
    </row>
    <row r="438" spans="1:41" outlineLevel="1">
      <c r="A438" s="598"/>
      <c r="B438" s="480"/>
      <c r="C438" s="507"/>
      <c r="D438" s="354"/>
      <c r="E438" s="354"/>
      <c r="F438" s="354"/>
      <c r="G438" s="354"/>
      <c r="H438" s="354"/>
      <c r="I438" s="354"/>
      <c r="J438" s="354"/>
      <c r="K438" s="354"/>
      <c r="L438" s="354"/>
      <c r="M438" s="354"/>
      <c r="N438" s="354"/>
      <c r="O438" s="354"/>
      <c r="P438" s="354"/>
      <c r="Q438" s="354"/>
      <c r="R438" s="354"/>
      <c r="S438" s="354"/>
      <c r="T438" s="354"/>
      <c r="U438" s="354"/>
      <c r="V438" s="354"/>
      <c r="W438" s="354"/>
      <c r="X438" s="354"/>
      <c r="Y438" s="354"/>
      <c r="Z438" s="354"/>
      <c r="AA438" s="559"/>
      <c r="AB438" s="559"/>
      <c r="AC438" s="559"/>
      <c r="AD438" s="559"/>
      <c r="AE438" s="559"/>
      <c r="AF438" s="559"/>
      <c r="AG438" s="559"/>
      <c r="AH438" s="559"/>
      <c r="AI438" s="559"/>
      <c r="AJ438" s="559"/>
      <c r="AK438" s="559"/>
      <c r="AL438" s="559"/>
      <c r="AM438" s="559"/>
      <c r="AN438" s="559"/>
      <c r="AO438" s="508"/>
    </row>
    <row r="439" spans="1:41" ht="30" outlineLevel="1">
      <c r="A439" s="598">
        <v>7</v>
      </c>
      <c r="B439" s="569" t="s">
        <v>88</v>
      </c>
      <c r="C439" s="354" t="s">
        <v>258</v>
      </c>
      <c r="D439" s="493"/>
      <c r="E439" s="493"/>
      <c r="F439" s="493"/>
      <c r="G439" s="493"/>
      <c r="H439" s="493"/>
      <c r="I439" s="493"/>
      <c r="J439" s="493"/>
      <c r="K439" s="493"/>
      <c r="L439" s="493"/>
      <c r="M439" s="493"/>
      <c r="N439" s="493"/>
      <c r="O439" s="493"/>
      <c r="P439" s="493">
        <v>12</v>
      </c>
      <c r="Q439" s="493"/>
      <c r="R439" s="493"/>
      <c r="S439" s="493"/>
      <c r="T439" s="493"/>
      <c r="U439" s="493"/>
      <c r="V439" s="493"/>
      <c r="W439" s="493"/>
      <c r="X439" s="493"/>
      <c r="Y439" s="493"/>
      <c r="Z439" s="493"/>
      <c r="AA439" s="558"/>
      <c r="AB439" s="553"/>
      <c r="AC439" s="553"/>
      <c r="AD439" s="553"/>
      <c r="AE439" s="553"/>
      <c r="AF439" s="553"/>
      <c r="AG439" s="553"/>
      <c r="AH439" s="558"/>
      <c r="AI439" s="558"/>
      <c r="AJ439" s="558"/>
      <c r="AK439" s="558"/>
      <c r="AL439" s="558"/>
      <c r="AM439" s="558"/>
      <c r="AN439" s="558"/>
      <c r="AO439" s="494">
        <f>SUM(AA439:AN439)</f>
        <v>0</v>
      </c>
    </row>
    <row r="440" spans="1:41" outlineLevel="1">
      <c r="A440" s="598"/>
      <c r="B440" s="572" t="s">
        <v>333</v>
      </c>
      <c r="C440" s="354" t="s">
        <v>260</v>
      </c>
      <c r="D440" s="493"/>
      <c r="E440" s="493"/>
      <c r="F440" s="493"/>
      <c r="G440" s="493"/>
      <c r="H440" s="493"/>
      <c r="I440" s="493"/>
      <c r="J440" s="493"/>
      <c r="K440" s="493"/>
      <c r="L440" s="493"/>
      <c r="M440" s="493"/>
      <c r="N440" s="493"/>
      <c r="O440" s="493"/>
      <c r="P440" s="493">
        <f>P439</f>
        <v>12</v>
      </c>
      <c r="Q440" s="493"/>
      <c r="R440" s="493"/>
      <c r="S440" s="493"/>
      <c r="T440" s="493"/>
      <c r="U440" s="493"/>
      <c r="V440" s="493"/>
      <c r="W440" s="493"/>
      <c r="X440" s="493"/>
      <c r="Y440" s="493"/>
      <c r="Z440" s="493"/>
      <c r="AA440" s="554">
        <f>AA439</f>
        <v>0</v>
      </c>
      <c r="AB440" s="554">
        <f t="shared" ref="AB440:AN440" si="139">AB439</f>
        <v>0</v>
      </c>
      <c r="AC440" s="554">
        <f t="shared" si="139"/>
        <v>0</v>
      </c>
      <c r="AD440" s="554">
        <f t="shared" si="139"/>
        <v>0</v>
      </c>
      <c r="AE440" s="554">
        <f t="shared" si="139"/>
        <v>0</v>
      </c>
      <c r="AF440" s="554">
        <f t="shared" si="139"/>
        <v>0</v>
      </c>
      <c r="AG440" s="554">
        <f t="shared" si="139"/>
        <v>0</v>
      </c>
      <c r="AH440" s="554">
        <f t="shared" si="139"/>
        <v>0</v>
      </c>
      <c r="AI440" s="554">
        <f t="shared" si="139"/>
        <v>0</v>
      </c>
      <c r="AJ440" s="554">
        <f t="shared" si="139"/>
        <v>0</v>
      </c>
      <c r="AK440" s="554">
        <f t="shared" si="139"/>
        <v>0</v>
      </c>
      <c r="AL440" s="554">
        <f t="shared" si="139"/>
        <v>0</v>
      </c>
      <c r="AM440" s="554">
        <f t="shared" si="139"/>
        <v>0</v>
      </c>
      <c r="AN440" s="554">
        <f t="shared" si="139"/>
        <v>0</v>
      </c>
      <c r="AO440" s="506"/>
    </row>
    <row r="441" spans="1:41" outlineLevel="1">
      <c r="A441" s="598"/>
      <c r="B441" s="569"/>
      <c r="C441" s="507"/>
      <c r="D441" s="354"/>
      <c r="E441" s="354"/>
      <c r="F441" s="354"/>
      <c r="G441" s="354"/>
      <c r="H441" s="354"/>
      <c r="I441" s="354"/>
      <c r="J441" s="354"/>
      <c r="K441" s="354"/>
      <c r="L441" s="354"/>
      <c r="M441" s="354"/>
      <c r="N441" s="354"/>
      <c r="O441" s="354"/>
      <c r="P441" s="354"/>
      <c r="Q441" s="354"/>
      <c r="R441" s="354"/>
      <c r="S441" s="354"/>
      <c r="T441" s="354"/>
      <c r="U441" s="354"/>
      <c r="V441" s="354"/>
      <c r="W441" s="354"/>
      <c r="X441" s="354"/>
      <c r="Y441" s="354"/>
      <c r="Z441" s="354"/>
      <c r="AA441" s="559"/>
      <c r="AB441" s="560"/>
      <c r="AC441" s="559"/>
      <c r="AD441" s="559"/>
      <c r="AE441" s="559"/>
      <c r="AF441" s="559"/>
      <c r="AG441" s="559"/>
      <c r="AH441" s="559"/>
      <c r="AI441" s="559"/>
      <c r="AJ441" s="559"/>
      <c r="AK441" s="559"/>
      <c r="AL441" s="559"/>
      <c r="AM441" s="559"/>
      <c r="AN441" s="559"/>
      <c r="AO441" s="508"/>
    </row>
    <row r="442" spans="1:41" ht="30" outlineLevel="1">
      <c r="A442" s="598">
        <v>8</v>
      </c>
      <c r="B442" s="569" t="s">
        <v>89</v>
      </c>
      <c r="C442" s="354" t="s">
        <v>258</v>
      </c>
      <c r="D442" s="493"/>
      <c r="E442" s="493"/>
      <c r="F442" s="493"/>
      <c r="G442" s="493"/>
      <c r="H442" s="493"/>
      <c r="I442" s="493"/>
      <c r="J442" s="493"/>
      <c r="K442" s="493"/>
      <c r="L442" s="493"/>
      <c r="M442" s="493"/>
      <c r="N442" s="493"/>
      <c r="O442" s="493"/>
      <c r="P442" s="493">
        <v>12</v>
      </c>
      <c r="Q442" s="493"/>
      <c r="R442" s="493"/>
      <c r="S442" s="493"/>
      <c r="T442" s="493"/>
      <c r="U442" s="493"/>
      <c r="V442" s="493"/>
      <c r="W442" s="493"/>
      <c r="X442" s="493"/>
      <c r="Y442" s="493"/>
      <c r="Z442" s="493"/>
      <c r="AA442" s="558"/>
      <c r="AB442" s="553"/>
      <c r="AC442" s="553"/>
      <c r="AD442" s="553"/>
      <c r="AE442" s="553"/>
      <c r="AF442" s="553"/>
      <c r="AG442" s="553"/>
      <c r="AH442" s="558"/>
      <c r="AI442" s="558"/>
      <c r="AJ442" s="558"/>
      <c r="AK442" s="558"/>
      <c r="AL442" s="558"/>
      <c r="AM442" s="558"/>
      <c r="AN442" s="558"/>
      <c r="AO442" s="494">
        <f>SUM(AA442:AN442)</f>
        <v>0</v>
      </c>
    </row>
    <row r="443" spans="1:41" outlineLevel="1">
      <c r="A443" s="598"/>
      <c r="B443" s="572" t="s">
        <v>333</v>
      </c>
      <c r="C443" s="354" t="s">
        <v>260</v>
      </c>
      <c r="D443" s="493"/>
      <c r="E443" s="493"/>
      <c r="F443" s="493"/>
      <c r="G443" s="493"/>
      <c r="H443" s="493"/>
      <c r="I443" s="493"/>
      <c r="J443" s="493"/>
      <c r="K443" s="493"/>
      <c r="L443" s="493"/>
      <c r="M443" s="493"/>
      <c r="N443" s="493"/>
      <c r="O443" s="493"/>
      <c r="P443" s="493">
        <f>P442</f>
        <v>12</v>
      </c>
      <c r="Q443" s="493"/>
      <c r="R443" s="493"/>
      <c r="S443" s="493"/>
      <c r="T443" s="493"/>
      <c r="U443" s="493"/>
      <c r="V443" s="493"/>
      <c r="W443" s="493"/>
      <c r="X443" s="493"/>
      <c r="Y443" s="493"/>
      <c r="Z443" s="493"/>
      <c r="AA443" s="554">
        <f>AA442</f>
        <v>0</v>
      </c>
      <c r="AB443" s="554">
        <f t="shared" ref="AB443:AN443" si="140">AB442</f>
        <v>0</v>
      </c>
      <c r="AC443" s="554">
        <f t="shared" si="140"/>
        <v>0</v>
      </c>
      <c r="AD443" s="554">
        <f t="shared" si="140"/>
        <v>0</v>
      </c>
      <c r="AE443" s="554">
        <f t="shared" si="140"/>
        <v>0</v>
      </c>
      <c r="AF443" s="554">
        <f t="shared" si="140"/>
        <v>0</v>
      </c>
      <c r="AG443" s="554">
        <f t="shared" si="140"/>
        <v>0</v>
      </c>
      <c r="AH443" s="554">
        <f t="shared" si="140"/>
        <v>0</v>
      </c>
      <c r="AI443" s="554">
        <f t="shared" si="140"/>
        <v>0</v>
      </c>
      <c r="AJ443" s="554">
        <f t="shared" si="140"/>
        <v>0</v>
      </c>
      <c r="AK443" s="554">
        <f t="shared" si="140"/>
        <v>0</v>
      </c>
      <c r="AL443" s="554">
        <f t="shared" si="140"/>
        <v>0</v>
      </c>
      <c r="AM443" s="554">
        <f t="shared" si="140"/>
        <v>0</v>
      </c>
      <c r="AN443" s="554">
        <f t="shared" si="140"/>
        <v>0</v>
      </c>
      <c r="AO443" s="506"/>
    </row>
    <row r="444" spans="1:41" outlineLevel="1">
      <c r="A444" s="598"/>
      <c r="B444" s="569"/>
      <c r="C444" s="507"/>
      <c r="D444" s="511"/>
      <c r="E444" s="511"/>
      <c r="F444" s="511"/>
      <c r="G444" s="511"/>
      <c r="H444" s="511"/>
      <c r="I444" s="511"/>
      <c r="J444" s="511"/>
      <c r="K444" s="511"/>
      <c r="L444" s="511"/>
      <c r="M444" s="511"/>
      <c r="N444" s="511"/>
      <c r="O444" s="511"/>
      <c r="P444" s="354"/>
      <c r="Q444" s="511"/>
      <c r="R444" s="511"/>
      <c r="S444" s="511"/>
      <c r="T444" s="511"/>
      <c r="U444" s="511"/>
      <c r="V444" s="511"/>
      <c r="W444" s="511"/>
      <c r="X444" s="511"/>
      <c r="Y444" s="511"/>
      <c r="Z444" s="511"/>
      <c r="AA444" s="559"/>
      <c r="AB444" s="560"/>
      <c r="AC444" s="559"/>
      <c r="AD444" s="559"/>
      <c r="AE444" s="559"/>
      <c r="AF444" s="559"/>
      <c r="AG444" s="559"/>
      <c r="AH444" s="559"/>
      <c r="AI444" s="559"/>
      <c r="AJ444" s="559"/>
      <c r="AK444" s="559"/>
      <c r="AL444" s="559"/>
      <c r="AM444" s="559"/>
      <c r="AN444" s="559"/>
      <c r="AO444" s="508"/>
    </row>
    <row r="445" spans="1:41" ht="30" outlineLevel="1">
      <c r="A445" s="598">
        <v>9</v>
      </c>
      <c r="B445" s="569" t="s">
        <v>90</v>
      </c>
      <c r="C445" s="354" t="s">
        <v>258</v>
      </c>
      <c r="D445" s="493"/>
      <c r="E445" s="493"/>
      <c r="F445" s="493"/>
      <c r="G445" s="493"/>
      <c r="H445" s="493"/>
      <c r="I445" s="493"/>
      <c r="J445" s="493"/>
      <c r="K445" s="493"/>
      <c r="L445" s="493"/>
      <c r="M445" s="493"/>
      <c r="N445" s="493"/>
      <c r="O445" s="493"/>
      <c r="P445" s="493">
        <v>12</v>
      </c>
      <c r="Q445" s="493"/>
      <c r="R445" s="493"/>
      <c r="S445" s="493"/>
      <c r="T445" s="493"/>
      <c r="U445" s="493"/>
      <c r="V445" s="493"/>
      <c r="W445" s="493"/>
      <c r="X445" s="493"/>
      <c r="Y445" s="493"/>
      <c r="Z445" s="493"/>
      <c r="AA445" s="558"/>
      <c r="AB445" s="553"/>
      <c r="AC445" s="553"/>
      <c r="AD445" s="553"/>
      <c r="AE445" s="553"/>
      <c r="AF445" s="553"/>
      <c r="AG445" s="553"/>
      <c r="AH445" s="558"/>
      <c r="AI445" s="558"/>
      <c r="AJ445" s="558"/>
      <c r="AK445" s="558"/>
      <c r="AL445" s="558"/>
      <c r="AM445" s="558"/>
      <c r="AN445" s="558"/>
      <c r="AO445" s="494">
        <f>SUM(AA445:AN445)</f>
        <v>0</v>
      </c>
    </row>
    <row r="446" spans="1:41" outlineLevel="1">
      <c r="A446" s="598"/>
      <c r="B446" s="572" t="s">
        <v>333</v>
      </c>
      <c r="C446" s="354" t="s">
        <v>260</v>
      </c>
      <c r="D446" s="493"/>
      <c r="E446" s="493"/>
      <c r="F446" s="493"/>
      <c r="G446" s="493"/>
      <c r="H446" s="493"/>
      <c r="I446" s="493"/>
      <c r="J446" s="493"/>
      <c r="K446" s="493"/>
      <c r="L446" s="493"/>
      <c r="M446" s="493"/>
      <c r="N446" s="493"/>
      <c r="O446" s="493"/>
      <c r="P446" s="493">
        <f>P445</f>
        <v>12</v>
      </c>
      <c r="Q446" s="493"/>
      <c r="R446" s="493"/>
      <c r="S446" s="493"/>
      <c r="T446" s="493"/>
      <c r="U446" s="493"/>
      <c r="V446" s="493"/>
      <c r="W446" s="493"/>
      <c r="X446" s="493"/>
      <c r="Y446" s="493"/>
      <c r="Z446" s="493"/>
      <c r="AA446" s="554">
        <f>AA445</f>
        <v>0</v>
      </c>
      <c r="AB446" s="554">
        <f t="shared" ref="AB446:AN446" si="141">AB445</f>
        <v>0</v>
      </c>
      <c r="AC446" s="554">
        <f t="shared" si="141"/>
        <v>0</v>
      </c>
      <c r="AD446" s="554">
        <f t="shared" si="141"/>
        <v>0</v>
      </c>
      <c r="AE446" s="554">
        <f t="shared" si="141"/>
        <v>0</v>
      </c>
      <c r="AF446" s="554">
        <f t="shared" si="141"/>
        <v>0</v>
      </c>
      <c r="AG446" s="554">
        <f t="shared" si="141"/>
        <v>0</v>
      </c>
      <c r="AH446" s="554">
        <f t="shared" si="141"/>
        <v>0</v>
      </c>
      <c r="AI446" s="554">
        <f t="shared" si="141"/>
        <v>0</v>
      </c>
      <c r="AJ446" s="554">
        <f t="shared" si="141"/>
        <v>0</v>
      </c>
      <c r="AK446" s="554">
        <f t="shared" si="141"/>
        <v>0</v>
      </c>
      <c r="AL446" s="554">
        <f t="shared" si="141"/>
        <v>0</v>
      </c>
      <c r="AM446" s="554">
        <f t="shared" si="141"/>
        <v>0</v>
      </c>
      <c r="AN446" s="554">
        <f t="shared" si="141"/>
        <v>0</v>
      </c>
      <c r="AO446" s="506"/>
    </row>
    <row r="447" spans="1:41" outlineLevel="1">
      <c r="A447" s="598"/>
      <c r="B447" s="569"/>
      <c r="C447" s="507"/>
      <c r="D447" s="511"/>
      <c r="E447" s="511"/>
      <c r="F447" s="511"/>
      <c r="G447" s="511"/>
      <c r="H447" s="511"/>
      <c r="I447" s="511"/>
      <c r="J447" s="511"/>
      <c r="K447" s="511"/>
      <c r="L447" s="511"/>
      <c r="M447" s="511"/>
      <c r="N447" s="511"/>
      <c r="O447" s="511"/>
      <c r="P447" s="354"/>
      <c r="Q447" s="511"/>
      <c r="R447" s="511"/>
      <c r="S447" s="511"/>
      <c r="T447" s="511"/>
      <c r="U447" s="511"/>
      <c r="V447" s="511"/>
      <c r="W447" s="511"/>
      <c r="X447" s="511"/>
      <c r="Y447" s="511"/>
      <c r="Z447" s="511"/>
      <c r="AA447" s="559"/>
      <c r="AB447" s="559"/>
      <c r="AC447" s="559"/>
      <c r="AD447" s="559"/>
      <c r="AE447" s="559"/>
      <c r="AF447" s="559"/>
      <c r="AG447" s="559"/>
      <c r="AH447" s="559"/>
      <c r="AI447" s="559"/>
      <c r="AJ447" s="559"/>
      <c r="AK447" s="559"/>
      <c r="AL447" s="559"/>
      <c r="AM447" s="559"/>
      <c r="AN447" s="559"/>
      <c r="AO447" s="508"/>
    </row>
    <row r="448" spans="1:41" ht="30" outlineLevel="1">
      <c r="A448" s="598">
        <v>10</v>
      </c>
      <c r="B448" s="569" t="s">
        <v>91</v>
      </c>
      <c r="C448" s="354" t="s">
        <v>258</v>
      </c>
      <c r="D448" s="493"/>
      <c r="E448" s="493"/>
      <c r="F448" s="493"/>
      <c r="G448" s="493"/>
      <c r="H448" s="493"/>
      <c r="I448" s="493"/>
      <c r="J448" s="493"/>
      <c r="K448" s="493"/>
      <c r="L448" s="493"/>
      <c r="M448" s="493"/>
      <c r="N448" s="493"/>
      <c r="O448" s="493"/>
      <c r="P448" s="493">
        <v>3</v>
      </c>
      <c r="Q448" s="493"/>
      <c r="R448" s="493"/>
      <c r="S448" s="493"/>
      <c r="T448" s="493"/>
      <c r="U448" s="493"/>
      <c r="V448" s="493"/>
      <c r="W448" s="493"/>
      <c r="X448" s="493"/>
      <c r="Y448" s="493"/>
      <c r="Z448" s="493"/>
      <c r="AA448" s="558"/>
      <c r="AB448" s="553"/>
      <c r="AC448" s="553"/>
      <c r="AD448" s="553"/>
      <c r="AE448" s="553"/>
      <c r="AF448" s="553"/>
      <c r="AG448" s="553"/>
      <c r="AH448" s="558"/>
      <c r="AI448" s="558"/>
      <c r="AJ448" s="558"/>
      <c r="AK448" s="558"/>
      <c r="AL448" s="558"/>
      <c r="AM448" s="558"/>
      <c r="AN448" s="558"/>
      <c r="AO448" s="494">
        <f>SUM(AA448:AN448)</f>
        <v>0</v>
      </c>
    </row>
    <row r="449" spans="1:42" outlineLevel="1">
      <c r="A449" s="598"/>
      <c r="B449" s="572" t="s">
        <v>333</v>
      </c>
      <c r="C449" s="354" t="s">
        <v>260</v>
      </c>
      <c r="D449" s="493"/>
      <c r="E449" s="493"/>
      <c r="F449" s="493"/>
      <c r="G449" s="493"/>
      <c r="H449" s="493"/>
      <c r="I449" s="493"/>
      <c r="J449" s="493"/>
      <c r="K449" s="493"/>
      <c r="L449" s="493"/>
      <c r="M449" s="493"/>
      <c r="N449" s="493"/>
      <c r="O449" s="493"/>
      <c r="P449" s="493">
        <f>P448</f>
        <v>3</v>
      </c>
      <c r="Q449" s="493"/>
      <c r="R449" s="493"/>
      <c r="S449" s="493"/>
      <c r="T449" s="493"/>
      <c r="U449" s="493"/>
      <c r="V449" s="493"/>
      <c r="W449" s="493"/>
      <c r="X449" s="493"/>
      <c r="Y449" s="493"/>
      <c r="Z449" s="493"/>
      <c r="AA449" s="554">
        <f>AA448</f>
        <v>0</v>
      </c>
      <c r="AB449" s="554">
        <f t="shared" ref="AB449:AN449" si="142">AB448</f>
        <v>0</v>
      </c>
      <c r="AC449" s="554">
        <f t="shared" si="142"/>
        <v>0</v>
      </c>
      <c r="AD449" s="554">
        <f t="shared" si="142"/>
        <v>0</v>
      </c>
      <c r="AE449" s="554">
        <f t="shared" si="142"/>
        <v>0</v>
      </c>
      <c r="AF449" s="554">
        <f t="shared" si="142"/>
        <v>0</v>
      </c>
      <c r="AG449" s="554">
        <f t="shared" si="142"/>
        <v>0</v>
      </c>
      <c r="AH449" s="554">
        <f t="shared" si="142"/>
        <v>0</v>
      </c>
      <c r="AI449" s="554">
        <f t="shared" si="142"/>
        <v>0</v>
      </c>
      <c r="AJ449" s="554">
        <f t="shared" si="142"/>
        <v>0</v>
      </c>
      <c r="AK449" s="554">
        <f t="shared" si="142"/>
        <v>0</v>
      </c>
      <c r="AL449" s="554">
        <f t="shared" si="142"/>
        <v>0</v>
      </c>
      <c r="AM449" s="554">
        <f t="shared" si="142"/>
        <v>0</v>
      </c>
      <c r="AN449" s="554">
        <f t="shared" si="142"/>
        <v>0</v>
      </c>
      <c r="AO449" s="506"/>
    </row>
    <row r="450" spans="1:42" outlineLevel="1">
      <c r="A450" s="598"/>
      <c r="B450" s="569"/>
      <c r="C450" s="507"/>
      <c r="D450" s="511"/>
      <c r="E450" s="511"/>
      <c r="F450" s="511"/>
      <c r="G450" s="511"/>
      <c r="H450" s="511"/>
      <c r="I450" s="511"/>
      <c r="J450" s="511"/>
      <c r="K450" s="511"/>
      <c r="L450" s="511"/>
      <c r="M450" s="511"/>
      <c r="N450" s="511"/>
      <c r="O450" s="511"/>
      <c r="P450" s="354"/>
      <c r="Q450" s="511"/>
      <c r="R450" s="511"/>
      <c r="S450" s="511"/>
      <c r="T450" s="511"/>
      <c r="U450" s="511"/>
      <c r="V450" s="511"/>
      <c r="W450" s="511"/>
      <c r="X450" s="511"/>
      <c r="Y450" s="511"/>
      <c r="Z450" s="511"/>
      <c r="AA450" s="559"/>
      <c r="AB450" s="560"/>
      <c r="AC450" s="559"/>
      <c r="AD450" s="559"/>
      <c r="AE450" s="559"/>
      <c r="AF450" s="559"/>
      <c r="AG450" s="559"/>
      <c r="AH450" s="559"/>
      <c r="AI450" s="559"/>
      <c r="AJ450" s="559"/>
      <c r="AK450" s="559"/>
      <c r="AL450" s="559"/>
      <c r="AM450" s="559"/>
      <c r="AN450" s="559"/>
      <c r="AO450" s="508"/>
    </row>
    <row r="451" spans="1:42" ht="15.75" outlineLevel="1">
      <c r="A451" s="598"/>
      <c r="B451" s="583" t="s">
        <v>264</v>
      </c>
      <c r="C451" s="489"/>
      <c r="D451" s="489"/>
      <c r="E451" s="489"/>
      <c r="F451" s="489"/>
      <c r="G451" s="489"/>
      <c r="H451" s="489"/>
      <c r="I451" s="489"/>
      <c r="J451" s="489"/>
      <c r="K451" s="489"/>
      <c r="L451" s="489"/>
      <c r="M451" s="489"/>
      <c r="N451" s="489"/>
      <c r="O451" s="489"/>
      <c r="P451" s="490"/>
      <c r="Q451" s="489"/>
      <c r="R451" s="489"/>
      <c r="S451" s="489"/>
      <c r="T451" s="489"/>
      <c r="U451" s="489"/>
      <c r="V451" s="489"/>
      <c r="W451" s="489"/>
      <c r="X451" s="489"/>
      <c r="Y451" s="489"/>
      <c r="Z451" s="489"/>
      <c r="AA451" s="557"/>
      <c r="AB451" s="557"/>
      <c r="AC451" s="557"/>
      <c r="AD451" s="557"/>
      <c r="AE451" s="557"/>
      <c r="AF451" s="557"/>
      <c r="AG451" s="557"/>
      <c r="AH451" s="557"/>
      <c r="AI451" s="557"/>
      <c r="AJ451" s="557"/>
      <c r="AK451" s="557"/>
      <c r="AL451" s="557"/>
      <c r="AM451" s="557"/>
      <c r="AN451" s="557"/>
      <c r="AO451" s="491"/>
    </row>
    <row r="452" spans="1:42" ht="30" outlineLevel="1">
      <c r="A452" s="598">
        <v>11</v>
      </c>
      <c r="B452" s="569" t="s">
        <v>92</v>
      </c>
      <c r="C452" s="354" t="s">
        <v>258</v>
      </c>
      <c r="D452" s="493"/>
      <c r="E452" s="493"/>
      <c r="F452" s="493"/>
      <c r="G452" s="493"/>
      <c r="H452" s="493"/>
      <c r="I452" s="493"/>
      <c r="J452" s="493"/>
      <c r="K452" s="493"/>
      <c r="L452" s="493"/>
      <c r="M452" s="493"/>
      <c r="N452" s="493"/>
      <c r="O452" s="493"/>
      <c r="P452" s="493">
        <v>12</v>
      </c>
      <c r="Q452" s="493"/>
      <c r="R452" s="493"/>
      <c r="S452" s="493"/>
      <c r="T452" s="493"/>
      <c r="U452" s="493"/>
      <c r="V452" s="493"/>
      <c r="W452" s="493"/>
      <c r="X452" s="493"/>
      <c r="Y452" s="493"/>
      <c r="Z452" s="493"/>
      <c r="AA452" s="567"/>
      <c r="AB452" s="553"/>
      <c r="AC452" s="553"/>
      <c r="AD452" s="553"/>
      <c r="AE452" s="553"/>
      <c r="AF452" s="553"/>
      <c r="AG452" s="553"/>
      <c r="AH452" s="558"/>
      <c r="AI452" s="558"/>
      <c r="AJ452" s="558"/>
      <c r="AK452" s="558"/>
      <c r="AL452" s="558"/>
      <c r="AM452" s="558"/>
      <c r="AN452" s="558"/>
      <c r="AO452" s="494">
        <f>SUM(AA452:AN452)</f>
        <v>0</v>
      </c>
    </row>
    <row r="453" spans="1:42" outlineLevel="1">
      <c r="A453" s="598"/>
      <c r="B453" s="572" t="s">
        <v>333</v>
      </c>
      <c r="C453" s="354" t="s">
        <v>260</v>
      </c>
      <c r="D453" s="493"/>
      <c r="E453" s="493"/>
      <c r="F453" s="493"/>
      <c r="G453" s="493"/>
      <c r="H453" s="493"/>
      <c r="I453" s="493"/>
      <c r="J453" s="493"/>
      <c r="K453" s="493"/>
      <c r="L453" s="493"/>
      <c r="M453" s="493"/>
      <c r="N453" s="493"/>
      <c r="O453" s="493"/>
      <c r="P453" s="493">
        <f>P452</f>
        <v>12</v>
      </c>
      <c r="Q453" s="493"/>
      <c r="R453" s="493"/>
      <c r="S453" s="493"/>
      <c r="T453" s="493"/>
      <c r="U453" s="493"/>
      <c r="V453" s="493"/>
      <c r="W453" s="493"/>
      <c r="X453" s="493"/>
      <c r="Y453" s="493"/>
      <c r="Z453" s="493"/>
      <c r="AA453" s="554">
        <f>AA452</f>
        <v>0</v>
      </c>
      <c r="AB453" s="554">
        <f t="shared" ref="AB453:AN453" si="143">AB452</f>
        <v>0</v>
      </c>
      <c r="AC453" s="554">
        <f t="shared" si="143"/>
        <v>0</v>
      </c>
      <c r="AD453" s="554">
        <f t="shared" si="143"/>
        <v>0</v>
      </c>
      <c r="AE453" s="554">
        <f t="shared" si="143"/>
        <v>0</v>
      </c>
      <c r="AF453" s="554">
        <f t="shared" si="143"/>
        <v>0</v>
      </c>
      <c r="AG453" s="554">
        <f t="shared" si="143"/>
        <v>0</v>
      </c>
      <c r="AH453" s="554">
        <f t="shared" si="143"/>
        <v>0</v>
      </c>
      <c r="AI453" s="554">
        <f t="shared" si="143"/>
        <v>0</v>
      </c>
      <c r="AJ453" s="554">
        <f t="shared" si="143"/>
        <v>0</v>
      </c>
      <c r="AK453" s="554">
        <f t="shared" si="143"/>
        <v>0</v>
      </c>
      <c r="AL453" s="554">
        <f t="shared" si="143"/>
        <v>0</v>
      </c>
      <c r="AM453" s="554">
        <f t="shared" si="143"/>
        <v>0</v>
      </c>
      <c r="AN453" s="554">
        <f t="shared" si="143"/>
        <v>0</v>
      </c>
      <c r="AO453" s="495"/>
    </row>
    <row r="454" spans="1:42" outlineLevel="1">
      <c r="A454" s="598"/>
      <c r="B454" s="594"/>
      <c r="C454" s="503"/>
      <c r="D454" s="354"/>
      <c r="E454" s="354"/>
      <c r="F454" s="354"/>
      <c r="G454" s="354"/>
      <c r="H454" s="354"/>
      <c r="I454" s="354"/>
      <c r="J454" s="354"/>
      <c r="K454" s="354"/>
      <c r="L454" s="354"/>
      <c r="M454" s="354"/>
      <c r="N454" s="354"/>
      <c r="O454" s="354"/>
      <c r="P454" s="354"/>
      <c r="Q454" s="354"/>
      <c r="R454" s="354"/>
      <c r="S454" s="354"/>
      <c r="T454" s="354"/>
      <c r="U454" s="354"/>
      <c r="V454" s="354"/>
      <c r="W454" s="354"/>
      <c r="X454" s="354"/>
      <c r="Y454" s="354"/>
      <c r="Z454" s="354"/>
      <c r="AA454" s="555"/>
      <c r="AB454" s="562"/>
      <c r="AC454" s="562"/>
      <c r="AD454" s="562"/>
      <c r="AE454" s="562"/>
      <c r="AF454" s="562"/>
      <c r="AG454" s="562"/>
      <c r="AH454" s="562"/>
      <c r="AI454" s="562"/>
      <c r="AJ454" s="562"/>
      <c r="AK454" s="562"/>
      <c r="AL454" s="562"/>
      <c r="AM454" s="562"/>
      <c r="AN454" s="562"/>
      <c r="AO454" s="504"/>
    </row>
    <row r="455" spans="1:42" ht="30" outlineLevel="1">
      <c r="A455" s="598">
        <v>12</v>
      </c>
      <c r="B455" s="569" t="s">
        <v>94</v>
      </c>
      <c r="C455" s="354" t="s">
        <v>258</v>
      </c>
      <c r="D455" s="493"/>
      <c r="E455" s="493"/>
      <c r="F455" s="493"/>
      <c r="G455" s="493"/>
      <c r="H455" s="493"/>
      <c r="I455" s="493"/>
      <c r="J455" s="493"/>
      <c r="K455" s="493"/>
      <c r="L455" s="493"/>
      <c r="M455" s="493"/>
      <c r="N455" s="493"/>
      <c r="O455" s="493"/>
      <c r="P455" s="493">
        <v>12</v>
      </c>
      <c r="Q455" s="493"/>
      <c r="R455" s="493"/>
      <c r="S455" s="493"/>
      <c r="T455" s="493"/>
      <c r="U455" s="493"/>
      <c r="V455" s="493"/>
      <c r="W455" s="493"/>
      <c r="X455" s="493"/>
      <c r="Y455" s="493"/>
      <c r="Z455" s="493"/>
      <c r="AA455" s="553"/>
      <c r="AB455" s="553"/>
      <c r="AC455" s="553"/>
      <c r="AD455" s="553"/>
      <c r="AE455" s="553"/>
      <c r="AF455" s="553"/>
      <c r="AG455" s="553"/>
      <c r="AH455" s="558"/>
      <c r="AI455" s="558"/>
      <c r="AJ455" s="558"/>
      <c r="AK455" s="558"/>
      <c r="AL455" s="558"/>
      <c r="AM455" s="558"/>
      <c r="AN455" s="558"/>
      <c r="AO455" s="494">
        <f>SUM(AA455:AN455)</f>
        <v>0</v>
      </c>
    </row>
    <row r="456" spans="1:42" outlineLevel="1">
      <c r="A456" s="598"/>
      <c r="B456" s="572" t="s">
        <v>333</v>
      </c>
      <c r="C456" s="354" t="s">
        <v>260</v>
      </c>
      <c r="D456" s="493"/>
      <c r="E456" s="493"/>
      <c r="F456" s="493"/>
      <c r="G456" s="493"/>
      <c r="H456" s="493"/>
      <c r="I456" s="493"/>
      <c r="J456" s="493"/>
      <c r="K456" s="493"/>
      <c r="L456" s="493"/>
      <c r="M456" s="493"/>
      <c r="N456" s="493"/>
      <c r="O456" s="493"/>
      <c r="P456" s="493">
        <f>P455</f>
        <v>12</v>
      </c>
      <c r="Q456" s="493"/>
      <c r="R456" s="493"/>
      <c r="S456" s="493"/>
      <c r="T456" s="493"/>
      <c r="U456" s="493"/>
      <c r="V456" s="493"/>
      <c r="W456" s="493"/>
      <c r="X456" s="493"/>
      <c r="Y456" s="493"/>
      <c r="Z456" s="493"/>
      <c r="AA456" s="554">
        <f>AA455</f>
        <v>0</v>
      </c>
      <c r="AB456" s="554">
        <f t="shared" ref="AB456:AN456" si="144">AB455</f>
        <v>0</v>
      </c>
      <c r="AC456" s="554">
        <f t="shared" si="144"/>
        <v>0</v>
      </c>
      <c r="AD456" s="554">
        <f t="shared" si="144"/>
        <v>0</v>
      </c>
      <c r="AE456" s="554">
        <f t="shared" si="144"/>
        <v>0</v>
      </c>
      <c r="AF456" s="554">
        <f t="shared" si="144"/>
        <v>0</v>
      </c>
      <c r="AG456" s="554">
        <f t="shared" si="144"/>
        <v>0</v>
      </c>
      <c r="AH456" s="554">
        <f t="shared" si="144"/>
        <v>0</v>
      </c>
      <c r="AI456" s="554">
        <f t="shared" si="144"/>
        <v>0</v>
      </c>
      <c r="AJ456" s="554">
        <f t="shared" si="144"/>
        <v>0</v>
      </c>
      <c r="AK456" s="554">
        <f t="shared" si="144"/>
        <v>0</v>
      </c>
      <c r="AL456" s="554">
        <f t="shared" si="144"/>
        <v>0</v>
      </c>
      <c r="AM456" s="554">
        <f t="shared" si="144"/>
        <v>0</v>
      </c>
      <c r="AN456" s="554">
        <f t="shared" si="144"/>
        <v>0</v>
      </c>
      <c r="AO456" s="495"/>
    </row>
    <row r="457" spans="1:42" outlineLevel="1">
      <c r="A457" s="598"/>
      <c r="B457" s="594"/>
      <c r="C457" s="503"/>
      <c r="D457" s="354"/>
      <c r="E457" s="354"/>
      <c r="F457" s="354"/>
      <c r="G457" s="354"/>
      <c r="H457" s="354"/>
      <c r="I457" s="354"/>
      <c r="J457" s="354"/>
      <c r="K457" s="354"/>
      <c r="L457" s="354"/>
      <c r="M457" s="354"/>
      <c r="N457" s="354"/>
      <c r="O457" s="354"/>
      <c r="P457" s="354"/>
      <c r="Q457" s="354"/>
      <c r="R457" s="354"/>
      <c r="S457" s="354"/>
      <c r="T457" s="354"/>
      <c r="U457" s="354"/>
      <c r="V457" s="354"/>
      <c r="W457" s="354"/>
      <c r="X457" s="354"/>
      <c r="Y457" s="354"/>
      <c r="Z457" s="354"/>
      <c r="AA457" s="563"/>
      <c r="AB457" s="563"/>
      <c r="AC457" s="555"/>
      <c r="AD457" s="555"/>
      <c r="AE457" s="555"/>
      <c r="AF457" s="555"/>
      <c r="AG457" s="555"/>
      <c r="AH457" s="555"/>
      <c r="AI457" s="555"/>
      <c r="AJ457" s="555"/>
      <c r="AK457" s="555"/>
      <c r="AL457" s="555"/>
      <c r="AM457" s="555"/>
      <c r="AN457" s="555"/>
      <c r="AO457" s="504"/>
    </row>
    <row r="458" spans="1:42" ht="30" outlineLevel="1">
      <c r="A458" s="598">
        <v>13</v>
      </c>
      <c r="B458" s="569" t="s">
        <v>93</v>
      </c>
      <c r="C458" s="354" t="s">
        <v>258</v>
      </c>
      <c r="D458" s="493"/>
      <c r="E458" s="493"/>
      <c r="F458" s="493"/>
      <c r="G458" s="493"/>
      <c r="H458" s="493"/>
      <c r="I458" s="493"/>
      <c r="J458" s="493"/>
      <c r="K458" s="493"/>
      <c r="L458" s="493"/>
      <c r="M458" s="493"/>
      <c r="N458" s="493"/>
      <c r="O458" s="493"/>
      <c r="P458" s="493">
        <v>12</v>
      </c>
      <c r="Q458" s="493"/>
      <c r="R458" s="493"/>
      <c r="S458" s="493"/>
      <c r="T458" s="493"/>
      <c r="U458" s="493"/>
      <c r="V458" s="493"/>
      <c r="W458" s="493"/>
      <c r="X458" s="493"/>
      <c r="Y458" s="493"/>
      <c r="Z458" s="493"/>
      <c r="AA458" s="553"/>
      <c r="AB458" s="553"/>
      <c r="AC458" s="553"/>
      <c r="AD458" s="553"/>
      <c r="AE458" s="553"/>
      <c r="AF458" s="553"/>
      <c r="AG458" s="553"/>
      <c r="AH458" s="558"/>
      <c r="AI458" s="558"/>
      <c r="AJ458" s="558"/>
      <c r="AK458" s="558"/>
      <c r="AL458" s="558"/>
      <c r="AM458" s="558"/>
      <c r="AN458" s="558"/>
      <c r="AO458" s="494">
        <f>SUM(AA458:AN458)</f>
        <v>0</v>
      </c>
    </row>
    <row r="459" spans="1:42" outlineLevel="1">
      <c r="A459" s="598"/>
      <c r="B459" s="572" t="s">
        <v>333</v>
      </c>
      <c r="C459" s="354" t="s">
        <v>260</v>
      </c>
      <c r="D459" s="493"/>
      <c r="E459" s="493"/>
      <c r="F459" s="493"/>
      <c r="G459" s="493"/>
      <c r="H459" s="493"/>
      <c r="I459" s="493"/>
      <c r="J459" s="493"/>
      <c r="K459" s="493"/>
      <c r="L459" s="493"/>
      <c r="M459" s="493"/>
      <c r="N459" s="493"/>
      <c r="O459" s="493"/>
      <c r="P459" s="493">
        <f>P458</f>
        <v>12</v>
      </c>
      <c r="Q459" s="493"/>
      <c r="R459" s="493"/>
      <c r="S459" s="493"/>
      <c r="T459" s="493"/>
      <c r="U459" s="493"/>
      <c r="V459" s="493"/>
      <c r="W459" s="493"/>
      <c r="X459" s="493"/>
      <c r="Y459" s="493"/>
      <c r="Z459" s="493"/>
      <c r="AA459" s="554">
        <f>AA458</f>
        <v>0</v>
      </c>
      <c r="AB459" s="554">
        <f t="shared" ref="AB459:AN459" si="145">AB458</f>
        <v>0</v>
      </c>
      <c r="AC459" s="554">
        <f t="shared" si="145"/>
        <v>0</v>
      </c>
      <c r="AD459" s="554">
        <f t="shared" si="145"/>
        <v>0</v>
      </c>
      <c r="AE459" s="554">
        <f t="shared" si="145"/>
        <v>0</v>
      </c>
      <c r="AF459" s="554">
        <f t="shared" si="145"/>
        <v>0</v>
      </c>
      <c r="AG459" s="554">
        <f t="shared" si="145"/>
        <v>0</v>
      </c>
      <c r="AH459" s="554">
        <f t="shared" si="145"/>
        <v>0</v>
      </c>
      <c r="AI459" s="554">
        <f t="shared" si="145"/>
        <v>0</v>
      </c>
      <c r="AJ459" s="554">
        <f t="shared" si="145"/>
        <v>0</v>
      </c>
      <c r="AK459" s="554">
        <f t="shared" si="145"/>
        <v>0</v>
      </c>
      <c r="AL459" s="554">
        <f t="shared" si="145"/>
        <v>0</v>
      </c>
      <c r="AM459" s="554">
        <f t="shared" si="145"/>
        <v>0</v>
      </c>
      <c r="AN459" s="554">
        <f t="shared" si="145"/>
        <v>0</v>
      </c>
      <c r="AO459" s="504"/>
    </row>
    <row r="460" spans="1:42" outlineLevel="1">
      <c r="A460" s="598"/>
      <c r="B460" s="594"/>
      <c r="C460" s="503"/>
      <c r="D460" s="354"/>
      <c r="E460" s="354"/>
      <c r="F460" s="354"/>
      <c r="G460" s="354"/>
      <c r="H460" s="354"/>
      <c r="I460" s="354"/>
      <c r="J460" s="354"/>
      <c r="K460" s="354"/>
      <c r="L460" s="354"/>
      <c r="M460" s="354"/>
      <c r="N460" s="354"/>
      <c r="O460" s="354"/>
      <c r="P460" s="354"/>
      <c r="Q460" s="354"/>
      <c r="R460" s="354"/>
      <c r="S460" s="354"/>
      <c r="T460" s="354"/>
      <c r="U460" s="354"/>
      <c r="V460" s="354"/>
      <c r="W460" s="354"/>
      <c r="X460" s="354"/>
      <c r="Y460" s="354"/>
      <c r="Z460" s="354"/>
      <c r="AA460" s="555"/>
      <c r="AB460" s="555"/>
      <c r="AC460" s="555"/>
      <c r="AD460" s="555"/>
      <c r="AE460" s="555"/>
      <c r="AF460" s="555"/>
      <c r="AG460" s="555"/>
      <c r="AH460" s="555"/>
      <c r="AI460" s="555"/>
      <c r="AJ460" s="555"/>
      <c r="AK460" s="555"/>
      <c r="AL460" s="555"/>
      <c r="AM460" s="555"/>
      <c r="AN460" s="555"/>
      <c r="AO460" s="504"/>
    </row>
    <row r="461" spans="1:42" ht="15.75" outlineLevel="1">
      <c r="A461" s="598"/>
      <c r="B461" s="583" t="s">
        <v>265</v>
      </c>
      <c r="C461" s="489"/>
      <c r="D461" s="490"/>
      <c r="E461" s="490"/>
      <c r="F461" s="490"/>
      <c r="G461" s="490"/>
      <c r="H461" s="490"/>
      <c r="I461" s="490"/>
      <c r="J461" s="490"/>
      <c r="K461" s="490"/>
      <c r="L461" s="490"/>
      <c r="M461" s="490"/>
      <c r="N461" s="490"/>
      <c r="O461" s="490"/>
      <c r="P461" s="490"/>
      <c r="Q461" s="490"/>
      <c r="R461" s="489"/>
      <c r="S461" s="489"/>
      <c r="T461" s="489"/>
      <c r="U461" s="489"/>
      <c r="V461" s="489"/>
      <c r="W461" s="489"/>
      <c r="X461" s="489"/>
      <c r="Y461" s="489"/>
      <c r="Z461" s="489"/>
      <c r="AA461" s="557"/>
      <c r="AB461" s="557"/>
      <c r="AC461" s="557"/>
      <c r="AD461" s="557"/>
      <c r="AE461" s="557"/>
      <c r="AF461" s="557"/>
      <c r="AG461" s="557"/>
      <c r="AH461" s="557"/>
      <c r="AI461" s="557"/>
      <c r="AJ461" s="557"/>
      <c r="AK461" s="557"/>
      <c r="AL461" s="557"/>
      <c r="AM461" s="557"/>
      <c r="AN461" s="557"/>
      <c r="AO461" s="491"/>
    </row>
    <row r="462" spans="1:42" outlineLevel="1">
      <c r="A462" s="598">
        <v>14</v>
      </c>
      <c r="B462" s="594" t="s">
        <v>95</v>
      </c>
      <c r="C462" s="354" t="s">
        <v>258</v>
      </c>
      <c r="D462" s="493"/>
      <c r="E462" s="493"/>
      <c r="F462" s="493"/>
      <c r="G462" s="493"/>
      <c r="H462" s="493"/>
      <c r="I462" s="493"/>
      <c r="J462" s="493"/>
      <c r="K462" s="493"/>
      <c r="L462" s="493"/>
      <c r="M462" s="493"/>
      <c r="N462" s="493"/>
      <c r="O462" s="493"/>
      <c r="P462" s="493">
        <v>12</v>
      </c>
      <c r="Q462" s="493"/>
      <c r="R462" s="493"/>
      <c r="S462" s="493"/>
      <c r="T462" s="493"/>
      <c r="U462" s="493"/>
      <c r="V462" s="493"/>
      <c r="W462" s="493"/>
      <c r="X462" s="493"/>
      <c r="Y462" s="493"/>
      <c r="Z462" s="493"/>
      <c r="AA462" s="553"/>
      <c r="AB462" s="553"/>
      <c r="AC462" s="553"/>
      <c r="AD462" s="553"/>
      <c r="AE462" s="553"/>
      <c r="AF462" s="553"/>
      <c r="AG462" s="553"/>
      <c r="AH462" s="553"/>
      <c r="AI462" s="553"/>
      <c r="AJ462" s="553"/>
      <c r="AK462" s="553"/>
      <c r="AL462" s="553"/>
      <c r="AM462" s="553"/>
      <c r="AN462" s="553"/>
      <c r="AO462" s="494">
        <f>SUM(AA462:AN462)</f>
        <v>0</v>
      </c>
    </row>
    <row r="463" spans="1:42" outlineLevel="1">
      <c r="A463" s="598"/>
      <c r="B463" s="572" t="s">
        <v>333</v>
      </c>
      <c r="C463" s="354" t="s">
        <v>260</v>
      </c>
      <c r="D463" s="493"/>
      <c r="E463" s="493"/>
      <c r="F463" s="493"/>
      <c r="G463" s="493"/>
      <c r="H463" s="493"/>
      <c r="I463" s="493"/>
      <c r="J463" s="493"/>
      <c r="K463" s="493"/>
      <c r="L463" s="493"/>
      <c r="M463" s="493"/>
      <c r="N463" s="493"/>
      <c r="O463" s="493"/>
      <c r="P463" s="493">
        <f>P462</f>
        <v>12</v>
      </c>
      <c r="Q463" s="493"/>
      <c r="R463" s="493"/>
      <c r="S463" s="493"/>
      <c r="T463" s="493"/>
      <c r="U463" s="493"/>
      <c r="V463" s="493"/>
      <c r="W463" s="493"/>
      <c r="X463" s="493"/>
      <c r="Y463" s="493"/>
      <c r="Z463" s="493"/>
      <c r="AA463" s="554">
        <f>AA462</f>
        <v>0</v>
      </c>
      <c r="AB463" s="554">
        <f t="shared" ref="AB463:AN463" si="146">AB462</f>
        <v>0</v>
      </c>
      <c r="AC463" s="554">
        <f t="shared" si="146"/>
        <v>0</v>
      </c>
      <c r="AD463" s="554">
        <f t="shared" si="146"/>
        <v>0</v>
      </c>
      <c r="AE463" s="554">
        <f t="shared" si="146"/>
        <v>0</v>
      </c>
      <c r="AF463" s="554">
        <f t="shared" si="146"/>
        <v>0</v>
      </c>
      <c r="AG463" s="554">
        <f t="shared" si="146"/>
        <v>0</v>
      </c>
      <c r="AH463" s="554">
        <f t="shared" si="146"/>
        <v>0</v>
      </c>
      <c r="AI463" s="554">
        <f t="shared" si="146"/>
        <v>0</v>
      </c>
      <c r="AJ463" s="554">
        <f t="shared" si="146"/>
        <v>0</v>
      </c>
      <c r="AK463" s="554">
        <f t="shared" si="146"/>
        <v>0</v>
      </c>
      <c r="AL463" s="554">
        <f t="shared" si="146"/>
        <v>0</v>
      </c>
      <c r="AM463" s="554">
        <f t="shared" si="146"/>
        <v>0</v>
      </c>
      <c r="AN463" s="554">
        <f t="shared" si="146"/>
        <v>0</v>
      </c>
      <c r="AO463" s="495"/>
    </row>
    <row r="464" spans="1:42" outlineLevel="1">
      <c r="A464" s="598"/>
      <c r="B464" s="594"/>
      <c r="C464" s="503"/>
      <c r="D464" s="354"/>
      <c r="E464" s="354"/>
      <c r="F464" s="354"/>
      <c r="G464" s="354"/>
      <c r="H464" s="354"/>
      <c r="I464" s="354"/>
      <c r="J464" s="354"/>
      <c r="K464" s="354"/>
      <c r="L464" s="354"/>
      <c r="M464" s="354"/>
      <c r="N464" s="354"/>
      <c r="O464" s="354"/>
      <c r="P464" s="582"/>
      <c r="Q464" s="354"/>
      <c r="R464" s="354"/>
      <c r="S464" s="354"/>
      <c r="T464" s="354"/>
      <c r="U464" s="354"/>
      <c r="V464" s="354"/>
      <c r="W464" s="354"/>
      <c r="X464" s="354"/>
      <c r="Y464" s="354"/>
      <c r="Z464" s="354"/>
      <c r="AA464" s="555"/>
      <c r="AB464" s="555"/>
      <c r="AC464" s="555"/>
      <c r="AD464" s="555"/>
      <c r="AE464" s="555"/>
      <c r="AF464" s="555"/>
      <c r="AG464" s="555"/>
      <c r="AH464" s="555"/>
      <c r="AI464" s="555"/>
      <c r="AJ464" s="555"/>
      <c r="AK464" s="555"/>
      <c r="AL464" s="555"/>
      <c r="AM464" s="555"/>
      <c r="AN464" s="555"/>
      <c r="AO464" s="499"/>
      <c r="AP464" s="604"/>
    </row>
    <row r="465" spans="1:42" s="484" customFormat="1" ht="15.75" outlineLevel="1">
      <c r="A465" s="598"/>
      <c r="B465" s="583" t="s">
        <v>266</v>
      </c>
      <c r="C465" s="354"/>
      <c r="D465" s="354"/>
      <c r="E465" s="354"/>
      <c r="F465" s="354"/>
      <c r="G465" s="354"/>
      <c r="H465" s="354"/>
      <c r="I465" s="354"/>
      <c r="J465" s="354"/>
      <c r="K465" s="354"/>
      <c r="L465" s="354"/>
      <c r="M465" s="354"/>
      <c r="N465" s="354"/>
      <c r="O465" s="354"/>
      <c r="P465" s="354"/>
      <c r="Q465" s="354"/>
      <c r="R465" s="354"/>
      <c r="S465" s="354"/>
      <c r="T465" s="354"/>
      <c r="U465" s="354"/>
      <c r="V465" s="354"/>
      <c r="W465" s="354"/>
      <c r="X465" s="354"/>
      <c r="Y465" s="354"/>
      <c r="Z465" s="354"/>
      <c r="AA465" s="555"/>
      <c r="AB465" s="555"/>
      <c r="AC465" s="555"/>
      <c r="AD465" s="555"/>
      <c r="AE465" s="555"/>
      <c r="AF465" s="555"/>
      <c r="AG465" s="559"/>
      <c r="AH465" s="559"/>
      <c r="AI465" s="559"/>
      <c r="AJ465" s="559"/>
      <c r="AK465" s="559"/>
      <c r="AL465" s="559"/>
      <c r="AM465" s="559"/>
      <c r="AN465" s="559"/>
      <c r="AO465" s="587"/>
      <c r="AP465" s="605"/>
    </row>
    <row r="466" spans="1:42" outlineLevel="1">
      <c r="A466" s="598">
        <v>15</v>
      </c>
      <c r="B466" s="572" t="s">
        <v>96</v>
      </c>
      <c r="C466" s="354" t="s">
        <v>258</v>
      </c>
      <c r="D466" s="493"/>
      <c r="E466" s="493"/>
      <c r="F466" s="493"/>
      <c r="G466" s="493"/>
      <c r="H466" s="493"/>
      <c r="I466" s="493"/>
      <c r="J466" s="493"/>
      <c r="K466" s="493"/>
      <c r="L466" s="493"/>
      <c r="M466" s="493"/>
      <c r="N466" s="493"/>
      <c r="O466" s="493"/>
      <c r="P466" s="493">
        <v>0</v>
      </c>
      <c r="Q466" s="493"/>
      <c r="R466" s="493"/>
      <c r="S466" s="493"/>
      <c r="T466" s="493"/>
      <c r="U466" s="493"/>
      <c r="V466" s="493"/>
      <c r="W466" s="493"/>
      <c r="X466" s="493"/>
      <c r="Y466" s="493"/>
      <c r="Z466" s="493"/>
      <c r="AA466" s="553"/>
      <c r="AB466" s="553"/>
      <c r="AC466" s="553"/>
      <c r="AD466" s="553"/>
      <c r="AE466" s="553"/>
      <c r="AF466" s="553"/>
      <c r="AG466" s="553"/>
      <c r="AH466" s="553"/>
      <c r="AI466" s="553"/>
      <c r="AJ466" s="553"/>
      <c r="AK466" s="553"/>
      <c r="AL466" s="553"/>
      <c r="AM466" s="553"/>
      <c r="AN466" s="553"/>
      <c r="AO466" s="494">
        <f>SUM(AA466:AN466)</f>
        <v>0</v>
      </c>
    </row>
    <row r="467" spans="1:42" outlineLevel="1">
      <c r="A467" s="598"/>
      <c r="B467" s="572" t="s">
        <v>333</v>
      </c>
      <c r="C467" s="354" t="s">
        <v>260</v>
      </c>
      <c r="D467" s="493"/>
      <c r="E467" s="493"/>
      <c r="F467" s="493"/>
      <c r="G467" s="493"/>
      <c r="H467" s="493"/>
      <c r="I467" s="493"/>
      <c r="J467" s="493"/>
      <c r="K467" s="493"/>
      <c r="L467" s="493"/>
      <c r="M467" s="493"/>
      <c r="N467" s="493"/>
      <c r="O467" s="493"/>
      <c r="P467" s="493">
        <f>P466</f>
        <v>0</v>
      </c>
      <c r="Q467" s="493"/>
      <c r="R467" s="493"/>
      <c r="S467" s="493"/>
      <c r="T467" s="493"/>
      <c r="U467" s="493"/>
      <c r="V467" s="493"/>
      <c r="W467" s="493"/>
      <c r="X467" s="493"/>
      <c r="Y467" s="493"/>
      <c r="Z467" s="493"/>
      <c r="AA467" s="554">
        <f>AA466</f>
        <v>0</v>
      </c>
      <c r="AB467" s="554">
        <f t="shared" ref="AB467:AN467" si="147">AB466</f>
        <v>0</v>
      </c>
      <c r="AC467" s="554">
        <f t="shared" si="147"/>
        <v>0</v>
      </c>
      <c r="AD467" s="554">
        <f t="shared" si="147"/>
        <v>0</v>
      </c>
      <c r="AE467" s="554">
        <f t="shared" si="147"/>
        <v>0</v>
      </c>
      <c r="AF467" s="554">
        <f t="shared" si="147"/>
        <v>0</v>
      </c>
      <c r="AG467" s="554">
        <f t="shared" si="147"/>
        <v>0</v>
      </c>
      <c r="AH467" s="554">
        <f t="shared" si="147"/>
        <v>0</v>
      </c>
      <c r="AI467" s="554">
        <f t="shared" si="147"/>
        <v>0</v>
      </c>
      <c r="AJ467" s="554">
        <f t="shared" si="147"/>
        <v>0</v>
      </c>
      <c r="AK467" s="554">
        <f t="shared" si="147"/>
        <v>0</v>
      </c>
      <c r="AL467" s="554">
        <f t="shared" si="147"/>
        <v>0</v>
      </c>
      <c r="AM467" s="554">
        <f t="shared" si="147"/>
        <v>0</v>
      </c>
      <c r="AN467" s="554">
        <f t="shared" si="147"/>
        <v>0</v>
      </c>
      <c r="AO467" s="495"/>
    </row>
    <row r="468" spans="1:42" outlineLevel="1">
      <c r="A468" s="598"/>
      <c r="B468" s="594"/>
      <c r="C468" s="503"/>
      <c r="D468" s="354"/>
      <c r="E468" s="354"/>
      <c r="F468" s="354"/>
      <c r="G468" s="354"/>
      <c r="H468" s="354"/>
      <c r="I468" s="354"/>
      <c r="J468" s="354"/>
      <c r="K468" s="354"/>
      <c r="L468" s="354"/>
      <c r="M468" s="354"/>
      <c r="N468" s="354"/>
      <c r="O468" s="354"/>
      <c r="P468" s="354"/>
      <c r="Q468" s="354"/>
      <c r="R468" s="354"/>
      <c r="S468" s="354"/>
      <c r="T468" s="354"/>
      <c r="U468" s="354"/>
      <c r="V468" s="354"/>
      <c r="W468" s="354"/>
      <c r="X468" s="354"/>
      <c r="Y468" s="354"/>
      <c r="Z468" s="354"/>
      <c r="AA468" s="555"/>
      <c r="AB468" s="555"/>
      <c r="AC468" s="555"/>
      <c r="AD468" s="555"/>
      <c r="AE468" s="555"/>
      <c r="AF468" s="555"/>
      <c r="AG468" s="555"/>
      <c r="AH468" s="555"/>
      <c r="AI468" s="555"/>
      <c r="AJ468" s="555"/>
      <c r="AK468" s="555"/>
      <c r="AL468" s="555"/>
      <c r="AM468" s="555"/>
      <c r="AN468" s="555"/>
      <c r="AO468" s="504"/>
    </row>
    <row r="469" spans="1:42" s="484" customFormat="1" outlineLevel="1">
      <c r="A469" s="598">
        <v>16</v>
      </c>
      <c r="B469" s="595" t="s">
        <v>97</v>
      </c>
      <c r="C469" s="354" t="s">
        <v>258</v>
      </c>
      <c r="D469" s="493"/>
      <c r="E469" s="493"/>
      <c r="F469" s="493"/>
      <c r="G469" s="493"/>
      <c r="H469" s="493"/>
      <c r="I469" s="493"/>
      <c r="J469" s="493"/>
      <c r="K469" s="493"/>
      <c r="L469" s="493"/>
      <c r="M469" s="493"/>
      <c r="N469" s="493"/>
      <c r="O469" s="493"/>
      <c r="P469" s="493">
        <v>0</v>
      </c>
      <c r="Q469" s="493"/>
      <c r="R469" s="493"/>
      <c r="S469" s="493"/>
      <c r="T469" s="493"/>
      <c r="U469" s="493"/>
      <c r="V469" s="493"/>
      <c r="W469" s="493"/>
      <c r="X469" s="493"/>
      <c r="Y469" s="493"/>
      <c r="Z469" s="493"/>
      <c r="AA469" s="553"/>
      <c r="AB469" s="553"/>
      <c r="AC469" s="553"/>
      <c r="AD469" s="553"/>
      <c r="AE469" s="553"/>
      <c r="AF469" s="553"/>
      <c r="AG469" s="553"/>
      <c r="AH469" s="553"/>
      <c r="AI469" s="553"/>
      <c r="AJ469" s="553"/>
      <c r="AK469" s="553"/>
      <c r="AL469" s="553"/>
      <c r="AM469" s="553"/>
      <c r="AN469" s="553"/>
      <c r="AO469" s="494">
        <f>SUM(AA469:AN469)</f>
        <v>0</v>
      </c>
    </row>
    <row r="470" spans="1:42" s="484" customFormat="1" outlineLevel="1">
      <c r="A470" s="598"/>
      <c r="B470" s="595" t="s">
        <v>333</v>
      </c>
      <c r="C470" s="354" t="s">
        <v>260</v>
      </c>
      <c r="D470" s="493"/>
      <c r="E470" s="493"/>
      <c r="F470" s="493"/>
      <c r="G470" s="493"/>
      <c r="H470" s="493"/>
      <c r="I470" s="493"/>
      <c r="J470" s="493"/>
      <c r="K470" s="493"/>
      <c r="L470" s="493"/>
      <c r="M470" s="493"/>
      <c r="N470" s="493"/>
      <c r="O470" s="493"/>
      <c r="P470" s="493">
        <f>P469</f>
        <v>0</v>
      </c>
      <c r="Q470" s="493"/>
      <c r="R470" s="493"/>
      <c r="S470" s="493"/>
      <c r="T470" s="493"/>
      <c r="U470" s="493"/>
      <c r="V470" s="493"/>
      <c r="W470" s="493"/>
      <c r="X470" s="493"/>
      <c r="Y470" s="493"/>
      <c r="Z470" s="493"/>
      <c r="AA470" s="554">
        <f>AA469</f>
        <v>0</v>
      </c>
      <c r="AB470" s="554">
        <f t="shared" ref="AB470:AN470" si="148">AB469</f>
        <v>0</v>
      </c>
      <c r="AC470" s="554">
        <f t="shared" si="148"/>
        <v>0</v>
      </c>
      <c r="AD470" s="554">
        <f t="shared" si="148"/>
        <v>0</v>
      </c>
      <c r="AE470" s="554">
        <f t="shared" si="148"/>
        <v>0</v>
      </c>
      <c r="AF470" s="554">
        <f t="shared" si="148"/>
        <v>0</v>
      </c>
      <c r="AG470" s="554">
        <f t="shared" si="148"/>
        <v>0</v>
      </c>
      <c r="AH470" s="554">
        <f t="shared" si="148"/>
        <v>0</v>
      </c>
      <c r="AI470" s="554">
        <f t="shared" si="148"/>
        <v>0</v>
      </c>
      <c r="AJ470" s="554">
        <f t="shared" si="148"/>
        <v>0</v>
      </c>
      <c r="AK470" s="554">
        <f t="shared" si="148"/>
        <v>0</v>
      </c>
      <c r="AL470" s="554">
        <f t="shared" si="148"/>
        <v>0</v>
      </c>
      <c r="AM470" s="554">
        <f t="shared" si="148"/>
        <v>0</v>
      </c>
      <c r="AN470" s="554">
        <f t="shared" si="148"/>
        <v>0</v>
      </c>
      <c r="AO470" s="495"/>
    </row>
    <row r="471" spans="1:42" s="484" customFormat="1" outlineLevel="1">
      <c r="A471" s="598"/>
      <c r="B471" s="595"/>
      <c r="C471" s="354"/>
      <c r="D471" s="354"/>
      <c r="E471" s="354"/>
      <c r="F471" s="354"/>
      <c r="G471" s="354"/>
      <c r="H471" s="354"/>
      <c r="I471" s="354"/>
      <c r="J471" s="354"/>
      <c r="K471" s="354"/>
      <c r="L471" s="354"/>
      <c r="M471" s="354"/>
      <c r="N471" s="354"/>
      <c r="O471" s="354"/>
      <c r="P471" s="354"/>
      <c r="Q471" s="354"/>
      <c r="R471" s="354"/>
      <c r="S471" s="354"/>
      <c r="T471" s="354"/>
      <c r="U471" s="354"/>
      <c r="V471" s="354"/>
      <c r="W471" s="354"/>
      <c r="X471" s="354"/>
      <c r="Y471" s="354"/>
      <c r="Z471" s="354"/>
      <c r="AA471" s="555"/>
      <c r="AB471" s="555"/>
      <c r="AC471" s="555"/>
      <c r="AD471" s="555"/>
      <c r="AE471" s="555"/>
      <c r="AF471" s="555"/>
      <c r="AG471" s="559"/>
      <c r="AH471" s="559"/>
      <c r="AI471" s="559"/>
      <c r="AJ471" s="559"/>
      <c r="AK471" s="559"/>
      <c r="AL471" s="559"/>
      <c r="AM471" s="559"/>
      <c r="AN471" s="559"/>
      <c r="AO471" s="508"/>
    </row>
    <row r="472" spans="1:42" ht="15.75" outlineLevel="1">
      <c r="A472" s="598"/>
      <c r="B472" s="596" t="s">
        <v>267</v>
      </c>
      <c r="C472" s="513"/>
      <c r="D472" s="490"/>
      <c r="E472" s="489"/>
      <c r="F472" s="489"/>
      <c r="G472" s="489"/>
      <c r="H472" s="489"/>
      <c r="I472" s="489"/>
      <c r="J472" s="489"/>
      <c r="K472" s="489"/>
      <c r="L472" s="489"/>
      <c r="M472" s="489"/>
      <c r="N472" s="489"/>
      <c r="O472" s="489"/>
      <c r="P472" s="490"/>
      <c r="Q472" s="489"/>
      <c r="R472" s="489"/>
      <c r="S472" s="489"/>
      <c r="T472" s="489"/>
      <c r="U472" s="489"/>
      <c r="V472" s="489"/>
      <c r="W472" s="489"/>
      <c r="X472" s="489"/>
      <c r="Y472" s="489"/>
      <c r="Z472" s="489"/>
      <c r="AA472" s="557"/>
      <c r="AB472" s="557"/>
      <c r="AC472" s="557"/>
      <c r="AD472" s="557"/>
      <c r="AE472" s="557"/>
      <c r="AF472" s="557"/>
      <c r="AG472" s="557"/>
      <c r="AH472" s="557"/>
      <c r="AI472" s="557"/>
      <c r="AJ472" s="557"/>
      <c r="AK472" s="557"/>
      <c r="AL472" s="557"/>
      <c r="AM472" s="557"/>
      <c r="AN472" s="557"/>
      <c r="AO472" s="491"/>
    </row>
    <row r="473" spans="1:42" outlineLevel="1">
      <c r="A473" s="598">
        <v>17</v>
      </c>
      <c r="B473" s="569" t="s">
        <v>223</v>
      </c>
      <c r="C473" s="354" t="s">
        <v>258</v>
      </c>
      <c r="D473" s="493"/>
      <c r="E473" s="493"/>
      <c r="F473" s="493"/>
      <c r="G473" s="493"/>
      <c r="H473" s="493"/>
      <c r="I473" s="493"/>
      <c r="J473" s="493"/>
      <c r="K473" s="493"/>
      <c r="L473" s="493"/>
      <c r="M473" s="493"/>
      <c r="N473" s="493"/>
      <c r="O473" s="493"/>
      <c r="P473" s="493">
        <v>12</v>
      </c>
      <c r="Q473" s="493"/>
      <c r="R473" s="493"/>
      <c r="S473" s="493"/>
      <c r="T473" s="493"/>
      <c r="U473" s="493"/>
      <c r="V473" s="493"/>
      <c r="W473" s="493"/>
      <c r="X473" s="493"/>
      <c r="Y473" s="493"/>
      <c r="Z473" s="493"/>
      <c r="AA473" s="567"/>
      <c r="AB473" s="553"/>
      <c r="AC473" s="553"/>
      <c r="AD473" s="553"/>
      <c r="AE473" s="553"/>
      <c r="AF473" s="553"/>
      <c r="AG473" s="553"/>
      <c r="AH473" s="558"/>
      <c r="AI473" s="558"/>
      <c r="AJ473" s="558"/>
      <c r="AK473" s="558"/>
      <c r="AL473" s="558"/>
      <c r="AM473" s="558"/>
      <c r="AN473" s="558"/>
      <c r="AO473" s="494">
        <f>SUM(AA473:AN473)</f>
        <v>0</v>
      </c>
    </row>
    <row r="474" spans="1:42" outlineLevel="1">
      <c r="A474" s="598"/>
      <c r="B474" s="572" t="s">
        <v>333</v>
      </c>
      <c r="C474" s="354" t="s">
        <v>260</v>
      </c>
      <c r="D474" s="493"/>
      <c r="E474" s="493"/>
      <c r="F474" s="493"/>
      <c r="G474" s="493"/>
      <c r="H474" s="493"/>
      <c r="I474" s="493"/>
      <c r="J474" s="493"/>
      <c r="K474" s="493"/>
      <c r="L474" s="493"/>
      <c r="M474" s="493"/>
      <c r="N474" s="493"/>
      <c r="O474" s="493"/>
      <c r="P474" s="493">
        <f>P473</f>
        <v>12</v>
      </c>
      <c r="Q474" s="493"/>
      <c r="R474" s="493"/>
      <c r="S474" s="493"/>
      <c r="T474" s="493"/>
      <c r="U474" s="493"/>
      <c r="V474" s="493"/>
      <c r="W474" s="493"/>
      <c r="X474" s="493"/>
      <c r="Y474" s="493"/>
      <c r="Z474" s="493"/>
      <c r="AA474" s="554">
        <f>AA473</f>
        <v>0</v>
      </c>
      <c r="AB474" s="554">
        <f t="shared" ref="AB474:AN474" si="149">AB473</f>
        <v>0</v>
      </c>
      <c r="AC474" s="554">
        <f t="shared" si="149"/>
        <v>0</v>
      </c>
      <c r="AD474" s="554">
        <f t="shared" si="149"/>
        <v>0</v>
      </c>
      <c r="AE474" s="554">
        <f t="shared" si="149"/>
        <v>0</v>
      </c>
      <c r="AF474" s="554">
        <f t="shared" si="149"/>
        <v>0</v>
      </c>
      <c r="AG474" s="554">
        <f t="shared" si="149"/>
        <v>0</v>
      </c>
      <c r="AH474" s="554">
        <f t="shared" si="149"/>
        <v>0</v>
      </c>
      <c r="AI474" s="554">
        <f t="shared" si="149"/>
        <v>0</v>
      </c>
      <c r="AJ474" s="554">
        <f t="shared" si="149"/>
        <v>0</v>
      </c>
      <c r="AK474" s="554">
        <f t="shared" si="149"/>
        <v>0</v>
      </c>
      <c r="AL474" s="554">
        <f t="shared" si="149"/>
        <v>0</v>
      </c>
      <c r="AM474" s="554">
        <f t="shared" si="149"/>
        <v>0</v>
      </c>
      <c r="AN474" s="554">
        <f t="shared" si="149"/>
        <v>0</v>
      </c>
      <c r="AO474" s="504"/>
    </row>
    <row r="475" spans="1:42" outlineLevel="1">
      <c r="A475" s="598"/>
      <c r="B475" s="572"/>
      <c r="C475" s="354"/>
      <c r="D475" s="354"/>
      <c r="E475" s="354"/>
      <c r="F475" s="354"/>
      <c r="G475" s="354"/>
      <c r="H475" s="354"/>
      <c r="I475" s="354"/>
      <c r="J475" s="354"/>
      <c r="K475" s="354"/>
      <c r="L475" s="354"/>
      <c r="M475" s="354"/>
      <c r="N475" s="354"/>
      <c r="O475" s="354"/>
      <c r="P475" s="354"/>
      <c r="Q475" s="354"/>
      <c r="R475" s="354"/>
      <c r="S475" s="354"/>
      <c r="T475" s="354"/>
      <c r="U475" s="354"/>
      <c r="V475" s="354"/>
      <c r="W475" s="354"/>
      <c r="X475" s="354"/>
      <c r="Y475" s="354"/>
      <c r="Z475" s="354"/>
      <c r="AA475" s="563"/>
      <c r="AB475" s="566"/>
      <c r="AC475" s="566"/>
      <c r="AD475" s="566"/>
      <c r="AE475" s="566"/>
      <c r="AF475" s="566"/>
      <c r="AG475" s="566"/>
      <c r="AH475" s="566"/>
      <c r="AI475" s="566"/>
      <c r="AJ475" s="566"/>
      <c r="AK475" s="566"/>
      <c r="AL475" s="566"/>
      <c r="AM475" s="566"/>
      <c r="AN475" s="566"/>
      <c r="AO475" s="504"/>
    </row>
    <row r="476" spans="1:42" outlineLevel="1">
      <c r="A476" s="598">
        <v>18</v>
      </c>
      <c r="B476" s="569" t="s">
        <v>220</v>
      </c>
      <c r="C476" s="354" t="s">
        <v>258</v>
      </c>
      <c r="D476" s="493"/>
      <c r="E476" s="493"/>
      <c r="F476" s="493"/>
      <c r="G476" s="493"/>
      <c r="H476" s="493"/>
      <c r="I476" s="493"/>
      <c r="J476" s="493"/>
      <c r="K476" s="493"/>
      <c r="L476" s="493"/>
      <c r="M476" s="493"/>
      <c r="N476" s="493"/>
      <c r="O476" s="493"/>
      <c r="P476" s="493">
        <v>12</v>
      </c>
      <c r="Q476" s="493"/>
      <c r="R476" s="493"/>
      <c r="S476" s="493"/>
      <c r="T476" s="493"/>
      <c r="U476" s="493"/>
      <c r="V476" s="493"/>
      <c r="W476" s="493"/>
      <c r="X476" s="493"/>
      <c r="Y476" s="493"/>
      <c r="Z476" s="493"/>
      <c r="AA476" s="567"/>
      <c r="AB476" s="553"/>
      <c r="AC476" s="553"/>
      <c r="AD476" s="553"/>
      <c r="AE476" s="553"/>
      <c r="AF476" s="553"/>
      <c r="AG476" s="553"/>
      <c r="AH476" s="558"/>
      <c r="AI476" s="558"/>
      <c r="AJ476" s="558"/>
      <c r="AK476" s="558"/>
      <c r="AL476" s="558"/>
      <c r="AM476" s="558"/>
      <c r="AN476" s="558"/>
      <c r="AO476" s="494">
        <f>SUM(AA476:AN476)</f>
        <v>0</v>
      </c>
    </row>
    <row r="477" spans="1:42" outlineLevel="1">
      <c r="A477" s="598"/>
      <c r="B477" s="572" t="s">
        <v>333</v>
      </c>
      <c r="C477" s="354" t="s">
        <v>260</v>
      </c>
      <c r="D477" s="493"/>
      <c r="E477" s="493"/>
      <c r="F477" s="493"/>
      <c r="G477" s="493"/>
      <c r="H477" s="493"/>
      <c r="I477" s="493"/>
      <c r="J477" s="493"/>
      <c r="K477" s="493"/>
      <c r="L477" s="493"/>
      <c r="M477" s="493"/>
      <c r="N477" s="493"/>
      <c r="O477" s="493"/>
      <c r="P477" s="493">
        <f>P476</f>
        <v>12</v>
      </c>
      <c r="Q477" s="493"/>
      <c r="R477" s="493"/>
      <c r="S477" s="493"/>
      <c r="T477" s="493"/>
      <c r="U477" s="493"/>
      <c r="V477" s="493"/>
      <c r="W477" s="493"/>
      <c r="X477" s="493"/>
      <c r="Y477" s="493"/>
      <c r="Z477" s="493"/>
      <c r="AA477" s="554">
        <f>AA476</f>
        <v>0</v>
      </c>
      <c r="AB477" s="554">
        <f t="shared" ref="AB477:AN477" si="150">AB476</f>
        <v>0</v>
      </c>
      <c r="AC477" s="554">
        <f t="shared" si="150"/>
        <v>0</v>
      </c>
      <c r="AD477" s="554">
        <f t="shared" si="150"/>
        <v>0</v>
      </c>
      <c r="AE477" s="554">
        <f t="shared" si="150"/>
        <v>0</v>
      </c>
      <c r="AF477" s="554">
        <f t="shared" si="150"/>
        <v>0</v>
      </c>
      <c r="AG477" s="554">
        <f t="shared" si="150"/>
        <v>0</v>
      </c>
      <c r="AH477" s="554">
        <f t="shared" si="150"/>
        <v>0</v>
      </c>
      <c r="AI477" s="554">
        <f t="shared" si="150"/>
        <v>0</v>
      </c>
      <c r="AJ477" s="554">
        <f t="shared" si="150"/>
        <v>0</v>
      </c>
      <c r="AK477" s="554">
        <f t="shared" si="150"/>
        <v>0</v>
      </c>
      <c r="AL477" s="554">
        <f t="shared" si="150"/>
        <v>0</v>
      </c>
      <c r="AM477" s="554">
        <f t="shared" si="150"/>
        <v>0</v>
      </c>
      <c r="AN477" s="554">
        <f t="shared" si="150"/>
        <v>0</v>
      </c>
      <c r="AO477" s="504"/>
    </row>
    <row r="478" spans="1:42" outlineLevel="1">
      <c r="A478" s="598"/>
      <c r="B478" s="571"/>
      <c r="C478" s="354"/>
      <c r="D478" s="354"/>
      <c r="E478" s="354"/>
      <c r="F478" s="354"/>
      <c r="G478" s="354"/>
      <c r="H478" s="354"/>
      <c r="I478" s="354"/>
      <c r="J478" s="354"/>
      <c r="K478" s="354"/>
      <c r="L478" s="354"/>
      <c r="M478" s="354"/>
      <c r="N478" s="354"/>
      <c r="O478" s="354"/>
      <c r="P478" s="354"/>
      <c r="Q478" s="354"/>
      <c r="R478" s="354"/>
      <c r="S478" s="354"/>
      <c r="T478" s="354"/>
      <c r="U478" s="354"/>
      <c r="V478" s="354"/>
      <c r="W478" s="354"/>
      <c r="X478" s="354"/>
      <c r="Y478" s="354"/>
      <c r="Z478" s="354"/>
      <c r="AA478" s="564"/>
      <c r="AB478" s="565"/>
      <c r="AC478" s="565"/>
      <c r="AD478" s="565"/>
      <c r="AE478" s="565"/>
      <c r="AF478" s="565"/>
      <c r="AG478" s="565"/>
      <c r="AH478" s="565"/>
      <c r="AI478" s="565"/>
      <c r="AJ478" s="565"/>
      <c r="AK478" s="565"/>
      <c r="AL478" s="565"/>
      <c r="AM478" s="565"/>
      <c r="AN478" s="565"/>
      <c r="AO478" s="495"/>
    </row>
    <row r="479" spans="1:42" outlineLevel="1">
      <c r="A479" s="598">
        <v>19</v>
      </c>
      <c r="B479" s="569" t="s">
        <v>222</v>
      </c>
      <c r="C479" s="354" t="s">
        <v>258</v>
      </c>
      <c r="D479" s="493"/>
      <c r="E479" s="493"/>
      <c r="F479" s="493"/>
      <c r="G479" s="493"/>
      <c r="H479" s="493"/>
      <c r="I479" s="493"/>
      <c r="J479" s="493"/>
      <c r="K479" s="493"/>
      <c r="L479" s="493"/>
      <c r="M479" s="493"/>
      <c r="N479" s="493"/>
      <c r="O479" s="493"/>
      <c r="P479" s="493">
        <v>12</v>
      </c>
      <c r="Q479" s="493"/>
      <c r="R479" s="493"/>
      <c r="S479" s="493"/>
      <c r="T479" s="493"/>
      <c r="U479" s="493"/>
      <c r="V479" s="493"/>
      <c r="W479" s="493"/>
      <c r="X479" s="493"/>
      <c r="Y479" s="493"/>
      <c r="Z479" s="493"/>
      <c r="AA479" s="567"/>
      <c r="AB479" s="553"/>
      <c r="AC479" s="553"/>
      <c r="AD479" s="553"/>
      <c r="AE479" s="553"/>
      <c r="AF479" s="553"/>
      <c r="AG479" s="553"/>
      <c r="AH479" s="558"/>
      <c r="AI479" s="558"/>
      <c r="AJ479" s="558"/>
      <c r="AK479" s="558"/>
      <c r="AL479" s="558"/>
      <c r="AM479" s="558"/>
      <c r="AN479" s="558"/>
      <c r="AO479" s="494">
        <f>SUM(AA479:AN479)</f>
        <v>0</v>
      </c>
    </row>
    <row r="480" spans="1:42" outlineLevel="1">
      <c r="A480" s="598"/>
      <c r="B480" s="572" t="s">
        <v>333</v>
      </c>
      <c r="C480" s="354" t="s">
        <v>260</v>
      </c>
      <c r="D480" s="493"/>
      <c r="E480" s="493"/>
      <c r="F480" s="493"/>
      <c r="G480" s="493"/>
      <c r="H480" s="493"/>
      <c r="I480" s="493"/>
      <c r="J480" s="493"/>
      <c r="K480" s="493"/>
      <c r="L480" s="493"/>
      <c r="M480" s="493"/>
      <c r="N480" s="493"/>
      <c r="O480" s="493"/>
      <c r="P480" s="493">
        <f>P479</f>
        <v>12</v>
      </c>
      <c r="Q480" s="493"/>
      <c r="R480" s="493"/>
      <c r="S480" s="493"/>
      <c r="T480" s="493"/>
      <c r="U480" s="493"/>
      <c r="V480" s="493"/>
      <c r="W480" s="493"/>
      <c r="X480" s="493"/>
      <c r="Y480" s="493"/>
      <c r="Z480" s="493"/>
      <c r="AA480" s="554">
        <f>AA479</f>
        <v>0</v>
      </c>
      <c r="AB480" s="554">
        <f t="shared" ref="AB480:AN480" si="151">AB479</f>
        <v>0</v>
      </c>
      <c r="AC480" s="554">
        <f t="shared" si="151"/>
        <v>0</v>
      </c>
      <c r="AD480" s="554">
        <f t="shared" si="151"/>
        <v>0</v>
      </c>
      <c r="AE480" s="554">
        <f t="shared" si="151"/>
        <v>0</v>
      </c>
      <c r="AF480" s="554">
        <f t="shared" si="151"/>
        <v>0</v>
      </c>
      <c r="AG480" s="554">
        <f t="shared" si="151"/>
        <v>0</v>
      </c>
      <c r="AH480" s="554">
        <f t="shared" si="151"/>
        <v>0</v>
      </c>
      <c r="AI480" s="554">
        <f t="shared" si="151"/>
        <v>0</v>
      </c>
      <c r="AJ480" s="554">
        <f t="shared" si="151"/>
        <v>0</v>
      </c>
      <c r="AK480" s="554">
        <f t="shared" si="151"/>
        <v>0</v>
      </c>
      <c r="AL480" s="554">
        <f t="shared" si="151"/>
        <v>0</v>
      </c>
      <c r="AM480" s="554">
        <f t="shared" si="151"/>
        <v>0</v>
      </c>
      <c r="AN480" s="554">
        <f t="shared" si="151"/>
        <v>0</v>
      </c>
      <c r="AO480" s="495"/>
    </row>
    <row r="481" spans="1:41" outlineLevel="1">
      <c r="A481" s="598"/>
      <c r="B481" s="571"/>
      <c r="C481" s="354"/>
      <c r="D481" s="354"/>
      <c r="E481" s="354"/>
      <c r="F481" s="354"/>
      <c r="G481" s="354"/>
      <c r="H481" s="354"/>
      <c r="I481" s="354"/>
      <c r="J481" s="354"/>
      <c r="K481" s="354"/>
      <c r="L481" s="354"/>
      <c r="M481" s="354"/>
      <c r="N481" s="354"/>
      <c r="O481" s="354"/>
      <c r="P481" s="354"/>
      <c r="Q481" s="354"/>
      <c r="R481" s="354"/>
      <c r="S481" s="354"/>
      <c r="T481" s="354"/>
      <c r="U481" s="354"/>
      <c r="V481" s="354"/>
      <c r="W481" s="354"/>
      <c r="X481" s="354"/>
      <c r="Y481" s="354"/>
      <c r="Z481" s="354"/>
      <c r="AA481" s="555"/>
      <c r="AB481" s="555"/>
      <c r="AC481" s="555"/>
      <c r="AD481" s="555"/>
      <c r="AE481" s="555"/>
      <c r="AF481" s="555"/>
      <c r="AG481" s="555"/>
      <c r="AH481" s="555"/>
      <c r="AI481" s="555"/>
      <c r="AJ481" s="555"/>
      <c r="AK481" s="555"/>
      <c r="AL481" s="555"/>
      <c r="AM481" s="555"/>
      <c r="AN481" s="555"/>
      <c r="AO481" s="504"/>
    </row>
    <row r="482" spans="1:41" outlineLevel="1">
      <c r="A482" s="598">
        <v>20</v>
      </c>
      <c r="B482" s="569" t="s">
        <v>221</v>
      </c>
      <c r="C482" s="354" t="s">
        <v>258</v>
      </c>
      <c r="D482" s="493"/>
      <c r="E482" s="493"/>
      <c r="F482" s="493"/>
      <c r="G482" s="493"/>
      <c r="H482" s="493"/>
      <c r="I482" s="493"/>
      <c r="J482" s="493"/>
      <c r="K482" s="493"/>
      <c r="L482" s="493"/>
      <c r="M482" s="493"/>
      <c r="N482" s="493"/>
      <c r="O482" s="493"/>
      <c r="P482" s="493">
        <v>12</v>
      </c>
      <c r="Q482" s="493"/>
      <c r="R482" s="493"/>
      <c r="S482" s="493"/>
      <c r="T482" s="493"/>
      <c r="U482" s="493"/>
      <c r="V482" s="493"/>
      <c r="W482" s="493"/>
      <c r="X482" s="493"/>
      <c r="Y482" s="493"/>
      <c r="Z482" s="493"/>
      <c r="AA482" s="567"/>
      <c r="AB482" s="553"/>
      <c r="AC482" s="553"/>
      <c r="AD482" s="553"/>
      <c r="AE482" s="553"/>
      <c r="AF482" s="553"/>
      <c r="AG482" s="553"/>
      <c r="AH482" s="558"/>
      <c r="AI482" s="558"/>
      <c r="AJ482" s="558"/>
      <c r="AK482" s="558"/>
      <c r="AL482" s="558"/>
      <c r="AM482" s="558"/>
      <c r="AN482" s="558"/>
      <c r="AO482" s="494">
        <f>SUM(AA482:AN482)</f>
        <v>0</v>
      </c>
    </row>
    <row r="483" spans="1:41" outlineLevel="1">
      <c r="A483" s="598"/>
      <c r="B483" s="572" t="s">
        <v>333</v>
      </c>
      <c r="C483" s="354" t="s">
        <v>260</v>
      </c>
      <c r="D483" s="493"/>
      <c r="E483" s="493"/>
      <c r="F483" s="493"/>
      <c r="G483" s="493"/>
      <c r="H483" s="493"/>
      <c r="I483" s="493"/>
      <c r="J483" s="493"/>
      <c r="K483" s="493"/>
      <c r="L483" s="493"/>
      <c r="M483" s="493"/>
      <c r="N483" s="493"/>
      <c r="O483" s="493"/>
      <c r="P483" s="493">
        <f>P482</f>
        <v>12</v>
      </c>
      <c r="Q483" s="493"/>
      <c r="R483" s="493"/>
      <c r="S483" s="493"/>
      <c r="T483" s="493"/>
      <c r="U483" s="493"/>
      <c r="V483" s="493"/>
      <c r="W483" s="493"/>
      <c r="X483" s="493"/>
      <c r="Y483" s="493"/>
      <c r="Z483" s="493"/>
      <c r="AA483" s="554">
        <f t="shared" ref="AA483:AN483" si="152">AA482</f>
        <v>0</v>
      </c>
      <c r="AB483" s="554">
        <f t="shared" si="152"/>
        <v>0</v>
      </c>
      <c r="AC483" s="554">
        <f t="shared" si="152"/>
        <v>0</v>
      </c>
      <c r="AD483" s="554">
        <f t="shared" si="152"/>
        <v>0</v>
      </c>
      <c r="AE483" s="554">
        <f t="shared" si="152"/>
        <v>0</v>
      </c>
      <c r="AF483" s="554">
        <f t="shared" si="152"/>
        <v>0</v>
      </c>
      <c r="AG483" s="554">
        <f t="shared" si="152"/>
        <v>0</v>
      </c>
      <c r="AH483" s="554">
        <f t="shared" si="152"/>
        <v>0</v>
      </c>
      <c r="AI483" s="554">
        <f t="shared" si="152"/>
        <v>0</v>
      </c>
      <c r="AJ483" s="554">
        <f t="shared" si="152"/>
        <v>0</v>
      </c>
      <c r="AK483" s="554">
        <f t="shared" si="152"/>
        <v>0</v>
      </c>
      <c r="AL483" s="554">
        <f t="shared" si="152"/>
        <v>0</v>
      </c>
      <c r="AM483" s="554">
        <f t="shared" si="152"/>
        <v>0</v>
      </c>
      <c r="AN483" s="554">
        <f t="shared" si="152"/>
        <v>0</v>
      </c>
      <c r="AO483" s="504"/>
    </row>
    <row r="484" spans="1:41" ht="15.75" outlineLevel="1">
      <c r="A484" s="598"/>
      <c r="B484" s="597"/>
      <c r="C484" s="498"/>
      <c r="D484" s="354"/>
      <c r="E484" s="354"/>
      <c r="F484" s="354"/>
      <c r="G484" s="354"/>
      <c r="H484" s="354"/>
      <c r="I484" s="354"/>
      <c r="J484" s="354"/>
      <c r="K484" s="354"/>
      <c r="L484" s="354"/>
      <c r="M484" s="354"/>
      <c r="N484" s="354"/>
      <c r="O484" s="354"/>
      <c r="P484" s="498"/>
      <c r="Q484" s="354"/>
      <c r="R484" s="354"/>
      <c r="S484" s="354"/>
      <c r="T484" s="354"/>
      <c r="U484" s="354"/>
      <c r="V484" s="354"/>
      <c r="W484" s="354"/>
      <c r="X484" s="354"/>
      <c r="Y484" s="354"/>
      <c r="Z484" s="354"/>
      <c r="AA484" s="555"/>
      <c r="AB484" s="555"/>
      <c r="AC484" s="555"/>
      <c r="AD484" s="555"/>
      <c r="AE484" s="555"/>
      <c r="AF484" s="555"/>
      <c r="AG484" s="555"/>
      <c r="AH484" s="555"/>
      <c r="AI484" s="555"/>
      <c r="AJ484" s="555"/>
      <c r="AK484" s="555"/>
      <c r="AL484" s="555"/>
      <c r="AM484" s="555"/>
      <c r="AN484" s="555"/>
      <c r="AO484" s="504"/>
    </row>
    <row r="485" spans="1:41" ht="15.75" outlineLevel="1">
      <c r="A485" s="598"/>
      <c r="B485" s="592" t="s">
        <v>268</v>
      </c>
      <c r="C485" s="354"/>
      <c r="D485" s="354"/>
      <c r="E485" s="354"/>
      <c r="F485" s="354"/>
      <c r="G485" s="354"/>
      <c r="H485" s="354"/>
      <c r="I485" s="354"/>
      <c r="J485" s="354"/>
      <c r="K485" s="354"/>
      <c r="L485" s="354"/>
      <c r="M485" s="354"/>
      <c r="N485" s="354"/>
      <c r="O485" s="354"/>
      <c r="P485" s="354"/>
      <c r="Q485" s="354"/>
      <c r="R485" s="354"/>
      <c r="S485" s="354"/>
      <c r="T485" s="354"/>
      <c r="U485" s="354"/>
      <c r="V485" s="354"/>
      <c r="W485" s="354"/>
      <c r="X485" s="354"/>
      <c r="Y485" s="354"/>
      <c r="Z485" s="354"/>
      <c r="AA485" s="563"/>
      <c r="AB485" s="566"/>
      <c r="AC485" s="566"/>
      <c r="AD485" s="566"/>
      <c r="AE485" s="566"/>
      <c r="AF485" s="566"/>
      <c r="AG485" s="566"/>
      <c r="AH485" s="566"/>
      <c r="AI485" s="566"/>
      <c r="AJ485" s="566"/>
      <c r="AK485" s="566"/>
      <c r="AL485" s="566"/>
      <c r="AM485" s="566"/>
      <c r="AN485" s="566"/>
      <c r="AO485" s="504"/>
    </row>
    <row r="486" spans="1:41" ht="15.75" outlineLevel="1">
      <c r="A486" s="598"/>
      <c r="B486" s="583" t="s">
        <v>269</v>
      </c>
      <c r="C486" s="354"/>
      <c r="D486" s="354"/>
      <c r="E486" s="354"/>
      <c r="F486" s="354"/>
      <c r="G486" s="354"/>
      <c r="H486" s="354"/>
      <c r="I486" s="354"/>
      <c r="J486" s="354"/>
      <c r="K486" s="354"/>
      <c r="L486" s="354"/>
      <c r="M486" s="354"/>
      <c r="N486" s="354"/>
      <c r="O486" s="354"/>
      <c r="P486" s="354"/>
      <c r="Q486" s="354"/>
      <c r="R486" s="354"/>
      <c r="S486" s="354"/>
      <c r="T486" s="354"/>
      <c r="U486" s="354"/>
      <c r="V486" s="354"/>
      <c r="W486" s="354"/>
      <c r="X486" s="354"/>
      <c r="Y486" s="354"/>
      <c r="Z486" s="354"/>
      <c r="AA486" s="563"/>
      <c r="AB486" s="566"/>
      <c r="AC486" s="566"/>
      <c r="AD486" s="566"/>
      <c r="AE486" s="566"/>
      <c r="AF486" s="566"/>
      <c r="AG486" s="566"/>
      <c r="AH486" s="566"/>
      <c r="AI486" s="566"/>
      <c r="AJ486" s="566"/>
      <c r="AK486" s="566"/>
      <c r="AL486" s="566"/>
      <c r="AM486" s="566"/>
      <c r="AN486" s="566"/>
      <c r="AO486" s="504"/>
    </row>
    <row r="487" spans="1:41" outlineLevel="1">
      <c r="A487" s="598">
        <v>21</v>
      </c>
      <c r="B487" s="569" t="s">
        <v>16</v>
      </c>
      <c r="C487" s="354" t="s">
        <v>258</v>
      </c>
      <c r="D487" s="493">
        <v>11745899</v>
      </c>
      <c r="E487" s="493">
        <f>SUMIFS('2017 Persistence Report'!CJ:CJ,'2017 Persistence Report'!$C:$C,$B487,'2017 Persistence Report'!$A:$A,2017)</f>
        <v>9380421</v>
      </c>
      <c r="F487" s="493">
        <f>SUMIFS('2017 Persistence Report'!CK:CK,'2017 Persistence Report'!$C:$C,$B487,'2017 Persistence Report'!$A:$A,2017)</f>
        <v>9380421</v>
      </c>
      <c r="G487" s="493">
        <f>SUMIFS('2017 Persistence Report'!CL:CL,'2017 Persistence Report'!$C:$C,$B487,'2017 Persistence Report'!$A:$A,2017)</f>
        <v>9380421</v>
      </c>
      <c r="H487" s="493">
        <f>SUMIFS('2017 Persistence Report'!CM:CM,'2017 Persistence Report'!$C:$C,$B487,'2017 Persistence Report'!$A:$A,2017)</f>
        <v>9380421</v>
      </c>
      <c r="I487" s="493">
        <f>SUMIFS('2017 Persistence Report'!CN:CN,'2017 Persistence Report'!$C:$C,$B487,'2017 Persistence Report'!$A:$A,2017)</f>
        <v>9380421</v>
      </c>
      <c r="J487" s="493">
        <f>SUMIFS('2017 Persistence Report'!CO:CO,'2017 Persistence Report'!$C:$C,$B487,'2017 Persistence Report'!$A:$A,2017)</f>
        <v>9380421</v>
      </c>
      <c r="K487" s="493">
        <f>SUMIFS('2017 Persistence Report'!CP:CP,'2017 Persistence Report'!$C:$C,$B487,'2017 Persistence Report'!$A:$A,2017)</f>
        <v>9380368</v>
      </c>
      <c r="L487" s="493">
        <f>SUMIFS('2017 Persistence Report'!CQ:CQ,'2017 Persistence Report'!$C:$C,$B487,'2017 Persistence Report'!$A:$A,2017)</f>
        <v>9380368</v>
      </c>
      <c r="M487" s="493">
        <f>SUMIFS('2017 Persistence Report'!CR:CR,'2017 Persistence Report'!$C:$C,$B487,'2017 Persistence Report'!$A:$A,2017)</f>
        <v>9367811</v>
      </c>
      <c r="N487" s="493">
        <f>SUMIFS('2017 Persistence Report'!CS:CS,'2017 Persistence Report'!$C:$C,$B487,'2017 Persistence Report'!$A:$A,2017)</f>
        <v>9261199</v>
      </c>
      <c r="O487" s="493">
        <f>SUMIFS('2017 Persistence Report'!CT:CT,'2017 Persistence Report'!$C:$C,$B487,'2017 Persistence Report'!$A:$A,2017)</f>
        <v>9260384</v>
      </c>
      <c r="P487" s="354"/>
      <c r="Q487" s="493">
        <v>802</v>
      </c>
      <c r="R487" s="493">
        <v>643</v>
      </c>
      <c r="S487" s="493">
        <v>643</v>
      </c>
      <c r="T487" s="493">
        <v>643</v>
      </c>
      <c r="U487" s="493">
        <v>643</v>
      </c>
      <c r="V487" s="493">
        <v>643</v>
      </c>
      <c r="W487" s="493">
        <v>643</v>
      </c>
      <c r="X487" s="493">
        <v>643</v>
      </c>
      <c r="Y487" s="493">
        <v>643</v>
      </c>
      <c r="Z487" s="493">
        <v>642</v>
      </c>
      <c r="AA487" s="553">
        <v>1</v>
      </c>
      <c r="AB487" s="553"/>
      <c r="AC487" s="553"/>
      <c r="AD487" s="553"/>
      <c r="AE487" s="553"/>
      <c r="AF487" s="553"/>
      <c r="AG487" s="553"/>
      <c r="AH487" s="553"/>
      <c r="AI487" s="553"/>
      <c r="AJ487" s="553"/>
      <c r="AK487" s="553"/>
      <c r="AL487" s="553"/>
      <c r="AM487" s="553"/>
      <c r="AN487" s="553"/>
      <c r="AO487" s="494">
        <f>SUM(AA487:AN487)</f>
        <v>1</v>
      </c>
    </row>
    <row r="488" spans="1:41" outlineLevel="1">
      <c r="A488" s="598"/>
      <c r="B488" s="572" t="s">
        <v>333</v>
      </c>
      <c r="C488" s="525" t="s">
        <v>270</v>
      </c>
      <c r="D488" s="493">
        <v>6980.563782465807</v>
      </c>
      <c r="E488" s="493">
        <v>6961.4355480331096</v>
      </c>
      <c r="F488" s="493">
        <v>6942.3073136004123</v>
      </c>
      <c r="G488" s="493">
        <v>6923.1790791677158</v>
      </c>
      <c r="H488" s="493">
        <v>6904.0508447350203</v>
      </c>
      <c r="I488" s="493">
        <v>6884.9226103023202</v>
      </c>
      <c r="J488" s="493">
        <v>6865.7943758696201</v>
      </c>
      <c r="K488" s="493">
        <v>6846.66614143693</v>
      </c>
      <c r="L488" s="493">
        <v>6827.53790700423</v>
      </c>
      <c r="M488" s="493">
        <v>6808.4096725715299</v>
      </c>
      <c r="N488" s="493">
        <v>6789.2814381388298</v>
      </c>
      <c r="O488" s="493">
        <v>6770.1532037061397</v>
      </c>
      <c r="P488" s="354"/>
      <c r="Q488" s="493">
        <v>0.47660816994745281</v>
      </c>
      <c r="R488" s="493"/>
      <c r="S488" s="493"/>
      <c r="T488" s="493"/>
      <c r="U488" s="493"/>
      <c r="V488" s="493"/>
      <c r="W488" s="493"/>
      <c r="X488" s="493"/>
      <c r="Y488" s="493"/>
      <c r="Z488" s="493"/>
      <c r="AA488" s="554">
        <v>1</v>
      </c>
      <c r="AB488" s="554">
        <f t="shared" ref="AB488:AN488" si="153">AB487</f>
        <v>0</v>
      </c>
      <c r="AC488" s="554">
        <f t="shared" si="153"/>
        <v>0</v>
      </c>
      <c r="AD488" s="554">
        <f t="shared" si="153"/>
        <v>0</v>
      </c>
      <c r="AE488" s="554">
        <f t="shared" si="153"/>
        <v>0</v>
      </c>
      <c r="AF488" s="554">
        <f t="shared" si="153"/>
        <v>0</v>
      </c>
      <c r="AG488" s="554">
        <f t="shared" si="153"/>
        <v>0</v>
      </c>
      <c r="AH488" s="554">
        <f t="shared" si="153"/>
        <v>0</v>
      </c>
      <c r="AI488" s="554">
        <f t="shared" si="153"/>
        <v>0</v>
      </c>
      <c r="AJ488" s="554">
        <f t="shared" si="153"/>
        <v>0</v>
      </c>
      <c r="AK488" s="554">
        <f t="shared" si="153"/>
        <v>0</v>
      </c>
      <c r="AL488" s="554">
        <f t="shared" si="153"/>
        <v>0</v>
      </c>
      <c r="AM488" s="554">
        <f t="shared" si="153"/>
        <v>0</v>
      </c>
      <c r="AN488" s="554">
        <f t="shared" si="153"/>
        <v>0</v>
      </c>
      <c r="AO488" s="504"/>
    </row>
    <row r="489" spans="1:41" outlineLevel="1">
      <c r="A489" s="598"/>
      <c r="B489" s="572"/>
      <c r="C489" s="354"/>
      <c r="D489" s="354"/>
      <c r="E489" s="354"/>
      <c r="F489" s="354"/>
      <c r="G489" s="354"/>
      <c r="H489" s="354"/>
      <c r="I489" s="354"/>
      <c r="J489" s="354"/>
      <c r="K489" s="354"/>
      <c r="L489" s="354"/>
      <c r="M489" s="354"/>
      <c r="N489" s="354"/>
      <c r="O489" s="354"/>
      <c r="P489" s="354"/>
      <c r="Q489" s="354"/>
      <c r="R489" s="354"/>
      <c r="S489" s="354"/>
      <c r="T489" s="354"/>
      <c r="U489" s="354"/>
      <c r="V489" s="354"/>
      <c r="W489" s="354"/>
      <c r="X489" s="354"/>
      <c r="Y489" s="354"/>
      <c r="Z489" s="354"/>
      <c r="AA489" s="563"/>
      <c r="AB489" s="566"/>
      <c r="AC489" s="566"/>
      <c r="AD489" s="566"/>
      <c r="AE489" s="566"/>
      <c r="AF489" s="566"/>
      <c r="AG489" s="566"/>
      <c r="AH489" s="566"/>
      <c r="AI489" s="566"/>
      <c r="AJ489" s="566"/>
      <c r="AK489" s="566"/>
      <c r="AL489" s="566"/>
      <c r="AM489" s="566"/>
      <c r="AN489" s="566"/>
      <c r="AO489" s="504"/>
    </row>
    <row r="490" spans="1:41" ht="30" outlineLevel="1">
      <c r="A490" s="598">
        <v>22</v>
      </c>
      <c r="B490" s="569" t="str">
        <f>'2017 Persistence Report'!$C$435</f>
        <v>Save on Energy Heating &amp; Cooling Program</v>
      </c>
      <c r="C490" s="354" t="s">
        <v>258</v>
      </c>
      <c r="D490" s="493">
        <v>1231687</v>
      </c>
      <c r="E490" s="493">
        <f>SUMIFS('2017 Persistence Report'!CJ:CJ,'2017 Persistence Report'!$C:$C,$B490,'2017 Persistence Report'!$A:$A,2017)</f>
        <v>1231687</v>
      </c>
      <c r="F490" s="493">
        <f>SUMIFS('2017 Persistence Report'!CK:CK,'2017 Persistence Report'!$C:$C,$B490,'2017 Persistence Report'!$A:$A,2017)</f>
        <v>1231687</v>
      </c>
      <c r="G490" s="493">
        <f>SUMIFS('2017 Persistence Report'!CL:CL,'2017 Persistence Report'!$C:$C,$B490,'2017 Persistence Report'!$A:$A,2017)</f>
        <v>1231687</v>
      </c>
      <c r="H490" s="493">
        <f>SUMIFS('2017 Persistence Report'!CM:CM,'2017 Persistence Report'!$C:$C,$B490,'2017 Persistence Report'!$A:$A,2017)</f>
        <v>1231687</v>
      </c>
      <c r="I490" s="493">
        <f>SUMIFS('2017 Persistence Report'!CN:CN,'2017 Persistence Report'!$C:$C,$B490,'2017 Persistence Report'!$A:$A,2017)</f>
        <v>1231687</v>
      </c>
      <c r="J490" s="493">
        <f>SUMIFS('2017 Persistence Report'!CO:CO,'2017 Persistence Report'!$C:$C,$B490,'2017 Persistence Report'!$A:$A,2017)</f>
        <v>1231687</v>
      </c>
      <c r="K490" s="493">
        <f>SUMIFS('2017 Persistence Report'!CP:CP,'2017 Persistence Report'!$C:$C,$B490,'2017 Persistence Report'!$A:$A,2017)</f>
        <v>1231687</v>
      </c>
      <c r="L490" s="493">
        <f>SUMIFS('2017 Persistence Report'!CQ:CQ,'2017 Persistence Report'!$C:$C,$B490,'2017 Persistence Report'!$A:$A,2017)</f>
        <v>1231687</v>
      </c>
      <c r="M490" s="493">
        <f>SUMIFS('2017 Persistence Report'!CR:CR,'2017 Persistence Report'!$C:$C,$B490,'2017 Persistence Report'!$A:$A,2017)</f>
        <v>1231687</v>
      </c>
      <c r="N490" s="493">
        <f>SUMIFS('2017 Persistence Report'!CS:CS,'2017 Persistence Report'!$C:$C,$B490,'2017 Persistence Report'!$A:$A,2017)</f>
        <v>1231687</v>
      </c>
      <c r="O490" s="493">
        <f>SUMIFS('2017 Persistence Report'!CT:CT,'2017 Persistence Report'!$C:$C,$B490,'2017 Persistence Report'!$A:$A,2017)</f>
        <v>1231687</v>
      </c>
      <c r="P490" s="354"/>
      <c r="Q490" s="493">
        <v>360</v>
      </c>
      <c r="R490" s="493">
        <v>360</v>
      </c>
      <c r="S490" s="493">
        <v>360</v>
      </c>
      <c r="T490" s="493">
        <v>360</v>
      </c>
      <c r="U490" s="493">
        <v>360</v>
      </c>
      <c r="V490" s="493">
        <v>360</v>
      </c>
      <c r="W490" s="493">
        <v>360</v>
      </c>
      <c r="X490" s="493">
        <v>360</v>
      </c>
      <c r="Y490" s="493">
        <v>360</v>
      </c>
      <c r="Z490" s="493">
        <v>360</v>
      </c>
      <c r="AA490" s="553">
        <v>1</v>
      </c>
      <c r="AB490" s="553"/>
      <c r="AC490" s="553"/>
      <c r="AD490" s="553"/>
      <c r="AE490" s="553"/>
      <c r="AF490" s="553"/>
      <c r="AG490" s="553"/>
      <c r="AH490" s="553"/>
      <c r="AI490" s="553"/>
      <c r="AJ490" s="553"/>
      <c r="AK490" s="553"/>
      <c r="AL490" s="553"/>
      <c r="AM490" s="553"/>
      <c r="AN490" s="553"/>
      <c r="AO490" s="494">
        <f>SUM(AA490:AN490)</f>
        <v>1</v>
      </c>
    </row>
    <row r="491" spans="1:41" outlineLevel="1">
      <c r="A491" s="598"/>
      <c r="B491" s="572" t="s">
        <v>333</v>
      </c>
      <c r="C491" s="354" t="s">
        <v>260</v>
      </c>
      <c r="D491" s="493">
        <v>77469.082880767295</v>
      </c>
      <c r="E491" s="493">
        <v>77469.082880767295</v>
      </c>
      <c r="F491" s="493">
        <v>77469.082880767295</v>
      </c>
      <c r="G491" s="493">
        <v>77469.082880767295</v>
      </c>
      <c r="H491" s="493">
        <v>77469.082880767295</v>
      </c>
      <c r="I491" s="493">
        <v>77469.082880767295</v>
      </c>
      <c r="J491" s="493">
        <v>77469.082880767295</v>
      </c>
      <c r="K491" s="493">
        <v>77469.082880767295</v>
      </c>
      <c r="L491" s="493">
        <v>77469.082880767295</v>
      </c>
      <c r="M491" s="493">
        <v>77469.082880767295</v>
      </c>
      <c r="N491" s="493">
        <v>77469.082880767295</v>
      </c>
      <c r="O491" s="493">
        <v>77469.082880767295</v>
      </c>
      <c r="P491" s="354"/>
      <c r="Q491" s="493"/>
      <c r="R491" s="493"/>
      <c r="S491" s="493"/>
      <c r="T491" s="493"/>
      <c r="U491" s="493"/>
      <c r="V491" s="493"/>
      <c r="W491" s="493"/>
      <c r="X491" s="493"/>
      <c r="Y491" s="493"/>
      <c r="Z491" s="493"/>
      <c r="AA491" s="554">
        <v>1</v>
      </c>
      <c r="AB491" s="554">
        <f t="shared" ref="AB491:AN491" si="154">AB490</f>
        <v>0</v>
      </c>
      <c r="AC491" s="554">
        <f t="shared" si="154"/>
        <v>0</v>
      </c>
      <c r="AD491" s="554">
        <f t="shared" si="154"/>
        <v>0</v>
      </c>
      <c r="AE491" s="554">
        <f t="shared" si="154"/>
        <v>0</v>
      </c>
      <c r="AF491" s="554">
        <f t="shared" si="154"/>
        <v>0</v>
      </c>
      <c r="AG491" s="554">
        <f t="shared" si="154"/>
        <v>0</v>
      </c>
      <c r="AH491" s="554">
        <f t="shared" si="154"/>
        <v>0</v>
      </c>
      <c r="AI491" s="554">
        <f t="shared" si="154"/>
        <v>0</v>
      </c>
      <c r="AJ491" s="554">
        <f t="shared" si="154"/>
        <v>0</v>
      </c>
      <c r="AK491" s="554">
        <f t="shared" si="154"/>
        <v>0</v>
      </c>
      <c r="AL491" s="554">
        <f t="shared" si="154"/>
        <v>0</v>
      </c>
      <c r="AM491" s="554">
        <f t="shared" si="154"/>
        <v>0</v>
      </c>
      <c r="AN491" s="554">
        <f t="shared" si="154"/>
        <v>0</v>
      </c>
      <c r="AO491" s="504"/>
    </row>
    <row r="492" spans="1:41" outlineLevel="1">
      <c r="A492" s="598"/>
      <c r="B492" s="572"/>
      <c r="C492" s="354"/>
      <c r="D492" s="354"/>
      <c r="E492" s="354"/>
      <c r="F492" s="354"/>
      <c r="G492" s="354"/>
      <c r="H492" s="354"/>
      <c r="I492" s="354"/>
      <c r="J492" s="354"/>
      <c r="K492" s="354"/>
      <c r="L492" s="354"/>
      <c r="M492" s="354"/>
      <c r="N492" s="354"/>
      <c r="O492" s="354"/>
      <c r="P492" s="354"/>
      <c r="Q492" s="354"/>
      <c r="R492" s="354"/>
      <c r="S492" s="354"/>
      <c r="T492" s="354"/>
      <c r="U492" s="354"/>
      <c r="V492" s="354"/>
      <c r="W492" s="354"/>
      <c r="X492" s="354"/>
      <c r="Y492" s="354"/>
      <c r="Z492" s="354"/>
      <c r="AA492" s="563"/>
      <c r="AB492" s="566"/>
      <c r="AC492" s="566"/>
      <c r="AD492" s="566"/>
      <c r="AE492" s="566"/>
      <c r="AF492" s="566"/>
      <c r="AG492" s="566"/>
      <c r="AH492" s="566"/>
      <c r="AI492" s="566"/>
      <c r="AJ492" s="566"/>
      <c r="AK492" s="566"/>
      <c r="AL492" s="566"/>
      <c r="AM492" s="566"/>
      <c r="AN492" s="566"/>
      <c r="AO492" s="504"/>
    </row>
    <row r="493" spans="1:41" ht="30" outlineLevel="1">
      <c r="A493" s="598">
        <v>23</v>
      </c>
      <c r="B493" s="569" t="s">
        <v>19</v>
      </c>
      <c r="C493" s="354" t="s">
        <v>258</v>
      </c>
      <c r="D493" s="493"/>
      <c r="E493" s="493"/>
      <c r="F493" s="493"/>
      <c r="G493" s="493"/>
      <c r="H493" s="493"/>
      <c r="I493" s="493"/>
      <c r="J493" s="493"/>
      <c r="K493" s="493"/>
      <c r="L493" s="493"/>
      <c r="M493" s="493"/>
      <c r="N493" s="611"/>
      <c r="O493" s="611"/>
      <c r="P493" s="354"/>
      <c r="Q493" s="493"/>
      <c r="R493" s="493"/>
      <c r="S493" s="493"/>
      <c r="T493" s="493"/>
      <c r="U493" s="493"/>
      <c r="V493" s="493"/>
      <c r="W493" s="493"/>
      <c r="X493" s="493"/>
      <c r="Y493" s="493"/>
      <c r="Z493" s="493"/>
      <c r="AA493" s="553"/>
      <c r="AB493" s="553"/>
      <c r="AC493" s="553"/>
      <c r="AD493" s="553"/>
      <c r="AE493" s="553"/>
      <c r="AF493" s="553"/>
      <c r="AG493" s="553"/>
      <c r="AH493" s="553"/>
      <c r="AI493" s="553"/>
      <c r="AJ493" s="553"/>
      <c r="AK493" s="553"/>
      <c r="AL493" s="553"/>
      <c r="AM493" s="553"/>
      <c r="AN493" s="553"/>
      <c r="AO493" s="494">
        <f>SUM(AA493:AN493)</f>
        <v>0</v>
      </c>
    </row>
    <row r="494" spans="1:41" outlineLevel="1">
      <c r="A494" s="598"/>
      <c r="B494" s="572" t="s">
        <v>333</v>
      </c>
      <c r="C494" s="354" t="s">
        <v>260</v>
      </c>
      <c r="D494" s="493"/>
      <c r="E494" s="493"/>
      <c r="F494" s="493"/>
      <c r="G494" s="493"/>
      <c r="H494" s="493"/>
      <c r="I494" s="493"/>
      <c r="J494" s="493"/>
      <c r="K494" s="493"/>
      <c r="L494" s="493"/>
      <c r="M494" s="493"/>
      <c r="N494" s="611"/>
      <c r="O494" s="611"/>
      <c r="P494" s="354"/>
      <c r="Q494" s="493"/>
      <c r="R494" s="493"/>
      <c r="S494" s="493"/>
      <c r="T494" s="493"/>
      <c r="U494" s="493"/>
      <c r="V494" s="493"/>
      <c r="W494" s="493"/>
      <c r="X494" s="493"/>
      <c r="Y494" s="493"/>
      <c r="Z494" s="493"/>
      <c r="AA494" s="554">
        <v>0</v>
      </c>
      <c r="AB494" s="554">
        <f t="shared" ref="AB494:AN494" si="155">AB493</f>
        <v>0</v>
      </c>
      <c r="AC494" s="554">
        <f t="shared" si="155"/>
        <v>0</v>
      </c>
      <c r="AD494" s="554">
        <f t="shared" si="155"/>
        <v>0</v>
      </c>
      <c r="AE494" s="554">
        <f t="shared" si="155"/>
        <v>0</v>
      </c>
      <c r="AF494" s="554">
        <f t="shared" si="155"/>
        <v>0</v>
      </c>
      <c r="AG494" s="554">
        <f t="shared" si="155"/>
        <v>0</v>
      </c>
      <c r="AH494" s="554">
        <f t="shared" si="155"/>
        <v>0</v>
      </c>
      <c r="AI494" s="554">
        <f t="shared" si="155"/>
        <v>0</v>
      </c>
      <c r="AJ494" s="554">
        <f t="shared" si="155"/>
        <v>0</v>
      </c>
      <c r="AK494" s="554">
        <f t="shared" si="155"/>
        <v>0</v>
      </c>
      <c r="AL494" s="554">
        <f t="shared" si="155"/>
        <v>0</v>
      </c>
      <c r="AM494" s="554">
        <f t="shared" si="155"/>
        <v>0</v>
      </c>
      <c r="AN494" s="554">
        <f t="shared" si="155"/>
        <v>0</v>
      </c>
      <c r="AO494" s="504"/>
    </row>
    <row r="495" spans="1:41" outlineLevel="1">
      <c r="A495" s="598"/>
      <c r="B495" s="571"/>
      <c r="C495" s="354"/>
      <c r="D495" s="354"/>
      <c r="E495" s="354"/>
      <c r="F495" s="354"/>
      <c r="G495" s="354"/>
      <c r="H495" s="354"/>
      <c r="I495" s="354"/>
      <c r="J495" s="354"/>
      <c r="K495" s="354"/>
      <c r="L495" s="354"/>
      <c r="M495" s="354"/>
      <c r="N495" s="354"/>
      <c r="O495" s="354"/>
      <c r="P495" s="354"/>
      <c r="Q495" s="354"/>
      <c r="R495" s="354"/>
      <c r="S495" s="354"/>
      <c r="T495" s="354"/>
      <c r="U495" s="354"/>
      <c r="V495" s="354"/>
      <c r="W495" s="354"/>
      <c r="X495" s="354"/>
      <c r="Y495" s="354"/>
      <c r="Z495" s="354"/>
      <c r="AA495" s="563"/>
      <c r="AB495" s="566"/>
      <c r="AC495" s="566"/>
      <c r="AD495" s="566"/>
      <c r="AE495" s="566"/>
      <c r="AF495" s="566"/>
      <c r="AG495" s="566"/>
      <c r="AH495" s="566"/>
      <c r="AI495" s="566"/>
      <c r="AJ495" s="566"/>
      <c r="AK495" s="566"/>
      <c r="AL495" s="566"/>
      <c r="AM495" s="566"/>
      <c r="AN495" s="566"/>
      <c r="AO495" s="504"/>
    </row>
    <row r="496" spans="1:41" ht="30" outlineLevel="1">
      <c r="A496" s="598">
        <v>24</v>
      </c>
      <c r="B496" s="569" t="s">
        <v>20</v>
      </c>
      <c r="C496" s="354" t="s">
        <v>258</v>
      </c>
      <c r="D496" s="493">
        <v>5610</v>
      </c>
      <c r="E496" s="493">
        <f>SUMIFS('2017 Persistence Report'!CJ:CJ,'2017 Persistence Report'!$C:$C,$B496,'2017 Persistence Report'!$A:$A,2017)</f>
        <v>5610</v>
      </c>
      <c r="F496" s="493">
        <f>SUMIFS('2017 Persistence Report'!CK:CK,'2017 Persistence Report'!$C:$C,$B496,'2017 Persistence Report'!$A:$A,2017)</f>
        <v>5610</v>
      </c>
      <c r="G496" s="493">
        <f>SUMIFS('2017 Persistence Report'!CL:CL,'2017 Persistence Report'!$C:$C,$B496,'2017 Persistence Report'!$A:$A,2017)</f>
        <v>5610</v>
      </c>
      <c r="H496" s="493">
        <f>SUMIFS('2017 Persistence Report'!CM:CM,'2017 Persistence Report'!$C:$C,$B496,'2017 Persistence Report'!$A:$A,2017)</f>
        <v>5610</v>
      </c>
      <c r="I496" s="493">
        <f>SUMIFS('2017 Persistence Report'!CN:CN,'2017 Persistence Report'!$C:$C,$B496,'2017 Persistence Report'!$A:$A,2017)</f>
        <v>5610</v>
      </c>
      <c r="J496" s="493">
        <f>SUMIFS('2017 Persistence Report'!CO:CO,'2017 Persistence Report'!$C:$C,$B496,'2017 Persistence Report'!$A:$A,2017)</f>
        <v>5610</v>
      </c>
      <c r="K496" s="493">
        <f>SUMIFS('2017 Persistence Report'!CP:CP,'2017 Persistence Report'!$C:$C,$B496,'2017 Persistence Report'!$A:$A,2017)</f>
        <v>5610</v>
      </c>
      <c r="L496" s="493">
        <f>SUMIFS('2017 Persistence Report'!CQ:CQ,'2017 Persistence Report'!$C:$C,$B496,'2017 Persistence Report'!$A:$A,2017)</f>
        <v>5610</v>
      </c>
      <c r="M496" s="493">
        <f>SUMIFS('2017 Persistence Report'!CR:CR,'2017 Persistence Report'!$C:$C,$B496,'2017 Persistence Report'!$A:$A,2017)</f>
        <v>5572</v>
      </c>
      <c r="N496" s="493">
        <f>SUMIFS('2017 Persistence Report'!CS:CS,'2017 Persistence Report'!$C:$C,$B496,'2017 Persistence Report'!$A:$A,2017)</f>
        <v>3563</v>
      </c>
      <c r="O496" s="493">
        <f>SUMIFS('2017 Persistence Report'!CT:CT,'2017 Persistence Report'!$C:$C,$B496,'2017 Persistence Report'!$A:$A,2017)</f>
        <v>3563</v>
      </c>
      <c r="P496" s="354"/>
      <c r="Q496" s="493">
        <v>2</v>
      </c>
      <c r="R496" s="493">
        <v>2</v>
      </c>
      <c r="S496" s="493">
        <v>2</v>
      </c>
      <c r="T496" s="493">
        <v>2</v>
      </c>
      <c r="U496" s="493">
        <v>2</v>
      </c>
      <c r="V496" s="493">
        <v>2</v>
      </c>
      <c r="W496" s="493">
        <v>2</v>
      </c>
      <c r="X496" s="493">
        <v>2</v>
      </c>
      <c r="Y496" s="493">
        <v>2</v>
      </c>
      <c r="Z496" s="493">
        <v>2</v>
      </c>
      <c r="AA496" s="553">
        <v>1</v>
      </c>
      <c r="AB496" s="553"/>
      <c r="AC496" s="553"/>
      <c r="AD496" s="553"/>
      <c r="AE496" s="553"/>
      <c r="AF496" s="553"/>
      <c r="AG496" s="553"/>
      <c r="AH496" s="553"/>
      <c r="AI496" s="553"/>
      <c r="AJ496" s="553"/>
      <c r="AK496" s="553"/>
      <c r="AL496" s="553"/>
      <c r="AM496" s="553"/>
      <c r="AN496" s="553"/>
      <c r="AO496" s="494">
        <f>SUM(AA496:AN496)</f>
        <v>1</v>
      </c>
    </row>
    <row r="497" spans="1:150" outlineLevel="1">
      <c r="A497" s="598"/>
      <c r="B497" s="572" t="s">
        <v>333</v>
      </c>
      <c r="C497" s="354" t="s">
        <v>260</v>
      </c>
      <c r="D497" s="493"/>
      <c r="E497" s="493"/>
      <c r="F497" s="493"/>
      <c r="G497" s="493"/>
      <c r="H497" s="493"/>
      <c r="I497" s="493"/>
      <c r="J497" s="493"/>
      <c r="K497" s="493"/>
      <c r="L497" s="493"/>
      <c r="M497" s="493"/>
      <c r="N497" s="611"/>
      <c r="O497" s="611"/>
      <c r="P497" s="354"/>
      <c r="Q497" s="493"/>
      <c r="R497" s="493"/>
      <c r="S497" s="493"/>
      <c r="T497" s="493"/>
      <c r="U497" s="493"/>
      <c r="V497" s="493"/>
      <c r="W497" s="493"/>
      <c r="X497" s="493"/>
      <c r="Y497" s="493"/>
      <c r="Z497" s="493"/>
      <c r="AA497" s="554">
        <v>1</v>
      </c>
      <c r="AB497" s="554">
        <f t="shared" ref="AB497:AN497" si="156">AB496</f>
        <v>0</v>
      </c>
      <c r="AC497" s="554">
        <f t="shared" si="156"/>
        <v>0</v>
      </c>
      <c r="AD497" s="554">
        <f t="shared" si="156"/>
        <v>0</v>
      </c>
      <c r="AE497" s="554">
        <f t="shared" si="156"/>
        <v>0</v>
      </c>
      <c r="AF497" s="554">
        <f t="shared" si="156"/>
        <v>0</v>
      </c>
      <c r="AG497" s="554">
        <f t="shared" si="156"/>
        <v>0</v>
      </c>
      <c r="AH497" s="554">
        <f t="shared" si="156"/>
        <v>0</v>
      </c>
      <c r="AI497" s="554">
        <f t="shared" si="156"/>
        <v>0</v>
      </c>
      <c r="AJ497" s="554">
        <f t="shared" si="156"/>
        <v>0</v>
      </c>
      <c r="AK497" s="554">
        <f t="shared" si="156"/>
        <v>0</v>
      </c>
      <c r="AL497" s="554">
        <f t="shared" si="156"/>
        <v>0</v>
      </c>
      <c r="AM497" s="554">
        <f t="shared" si="156"/>
        <v>0</v>
      </c>
      <c r="AN497" s="554">
        <f t="shared" si="156"/>
        <v>0</v>
      </c>
      <c r="AO497" s="504"/>
    </row>
    <row r="498" spans="1:150" outlineLevel="1">
      <c r="A498" s="598"/>
      <c r="B498" s="572"/>
      <c r="C498" s="354"/>
      <c r="D498" s="354"/>
      <c r="E498" s="354"/>
      <c r="F498" s="354"/>
      <c r="G498" s="354"/>
      <c r="H498" s="354"/>
      <c r="I498" s="354"/>
      <c r="J498" s="354"/>
      <c r="K498" s="354"/>
      <c r="L498" s="354"/>
      <c r="M498" s="354"/>
      <c r="N498" s="354"/>
      <c r="O498" s="354"/>
      <c r="P498" s="354"/>
      <c r="Q498" s="354"/>
      <c r="R498" s="354"/>
      <c r="S498" s="354"/>
      <c r="T498" s="354"/>
      <c r="U498" s="354"/>
      <c r="V498" s="354"/>
      <c r="W498" s="354"/>
      <c r="X498" s="354"/>
      <c r="Y498" s="354"/>
      <c r="Z498" s="354"/>
      <c r="AA498" s="555"/>
      <c r="AB498" s="566"/>
      <c r="AC498" s="566"/>
      <c r="AD498" s="566"/>
      <c r="AE498" s="566"/>
      <c r="AF498" s="566"/>
      <c r="AG498" s="566"/>
      <c r="AH498" s="566"/>
      <c r="AI498" s="566"/>
      <c r="AJ498" s="566"/>
      <c r="AK498" s="566"/>
      <c r="AL498" s="566"/>
      <c r="AM498" s="566"/>
      <c r="AN498" s="566"/>
      <c r="AO498" s="504"/>
    </row>
    <row r="499" spans="1:150" s="555" customFormat="1" outlineLevel="1">
      <c r="A499" s="598"/>
      <c r="B499" s="450" t="s">
        <v>17</v>
      </c>
      <c r="C499" s="354" t="s">
        <v>258</v>
      </c>
      <c r="D499" s="493">
        <v>5930308</v>
      </c>
      <c r="E499" s="493">
        <f>SUMIFS('2017 Persistence Report'!CJ:CJ,'2017 Persistence Report'!$C:$C,$B499,'2017 Persistence Report'!$A:$A,2017)</f>
        <v>4294660</v>
      </c>
      <c r="F499" s="493">
        <f>SUMIFS('2017 Persistence Report'!CK:CK,'2017 Persistence Report'!$C:$C,$B499,'2017 Persistence Report'!$A:$A,2017)</f>
        <v>4294660</v>
      </c>
      <c r="G499" s="493">
        <f>SUMIFS('2017 Persistence Report'!CL:CL,'2017 Persistence Report'!$C:$C,$B499,'2017 Persistence Report'!$A:$A,2017)</f>
        <v>4294660</v>
      </c>
      <c r="H499" s="493">
        <f>SUMIFS('2017 Persistence Report'!CM:CM,'2017 Persistence Report'!$C:$C,$B499,'2017 Persistence Report'!$A:$A,2017)</f>
        <v>4294660</v>
      </c>
      <c r="I499" s="493">
        <f>SUMIFS('2017 Persistence Report'!CN:CN,'2017 Persistence Report'!$C:$C,$B499,'2017 Persistence Report'!$A:$A,2017)</f>
        <v>4294660</v>
      </c>
      <c r="J499" s="493">
        <f>SUMIFS('2017 Persistence Report'!CO:CO,'2017 Persistence Report'!$C:$C,$B499,'2017 Persistence Report'!$A:$A,2017)</f>
        <v>4294660</v>
      </c>
      <c r="K499" s="493">
        <f>SUMIFS('2017 Persistence Report'!CP:CP,'2017 Persistence Report'!$C:$C,$B499,'2017 Persistence Report'!$A:$A,2017)</f>
        <v>4294577</v>
      </c>
      <c r="L499" s="493">
        <f>SUMIFS('2017 Persistence Report'!CQ:CQ,'2017 Persistence Report'!$C:$C,$B499,'2017 Persistence Report'!$A:$A,2017)</f>
        <v>4294577</v>
      </c>
      <c r="M499" s="493">
        <f>SUMIFS('2017 Persistence Report'!CR:CR,'2017 Persistence Report'!$C:$C,$B499,'2017 Persistence Report'!$A:$A,2017)</f>
        <v>4294577</v>
      </c>
      <c r="N499" s="493">
        <f>SUMIFS('2017 Persistence Report'!CS:CS,'2017 Persistence Report'!$C:$C,$B499,'2017 Persistence Report'!$A:$A,2017)</f>
        <v>4216390</v>
      </c>
      <c r="O499" s="493">
        <f>SUMIFS('2017 Persistence Report'!CT:CT,'2017 Persistence Report'!$C:$C,$B499,'2017 Persistence Report'!$A:$A,2017)</f>
        <v>4209040</v>
      </c>
      <c r="P499" s="354"/>
      <c r="Q499" s="493">
        <v>407</v>
      </c>
      <c r="R499" s="493">
        <v>297</v>
      </c>
      <c r="S499" s="493">
        <v>297</v>
      </c>
      <c r="T499" s="493">
        <v>297</v>
      </c>
      <c r="U499" s="493">
        <v>297</v>
      </c>
      <c r="V499" s="493">
        <v>297</v>
      </c>
      <c r="W499" s="493">
        <v>297</v>
      </c>
      <c r="X499" s="493">
        <v>297</v>
      </c>
      <c r="Y499" s="493">
        <v>297</v>
      </c>
      <c r="Z499" s="493">
        <v>297</v>
      </c>
      <c r="AA499" s="553">
        <v>1</v>
      </c>
      <c r="AB499" s="553"/>
      <c r="AC499" s="553"/>
      <c r="AD499" s="553"/>
      <c r="AE499" s="553"/>
      <c r="AF499" s="553"/>
      <c r="AG499" s="553"/>
      <c r="AH499" s="553"/>
      <c r="AI499" s="553"/>
      <c r="AJ499" s="553"/>
      <c r="AK499" s="553"/>
      <c r="AL499" s="553"/>
      <c r="AM499" s="553"/>
      <c r="AN499" s="553"/>
      <c r="AO499" s="494">
        <f>SUM(AA499:AN499)</f>
        <v>1</v>
      </c>
      <c r="AP499" s="449"/>
      <c r="AQ499" s="449"/>
      <c r="AR499" s="449"/>
      <c r="AS499" s="449"/>
      <c r="AT499" s="449"/>
      <c r="AU499" s="449"/>
      <c r="AV499" s="449"/>
      <c r="AW499" s="449"/>
      <c r="AX499" s="449"/>
      <c r="AY499" s="449"/>
      <c r="AZ499" s="449"/>
      <c r="BA499" s="449"/>
      <c r="BB499" s="449"/>
      <c r="BC499" s="449"/>
      <c r="BD499" s="449"/>
      <c r="BE499" s="449"/>
      <c r="BF499" s="449"/>
      <c r="BG499" s="449"/>
      <c r="BH499" s="449"/>
      <c r="BI499" s="449"/>
      <c r="BJ499" s="449"/>
      <c r="BK499" s="449"/>
      <c r="BL499" s="449"/>
      <c r="BM499" s="449"/>
      <c r="BN499" s="449"/>
      <c r="BO499" s="449"/>
      <c r="BP499" s="449"/>
      <c r="BQ499" s="449"/>
      <c r="BR499" s="449"/>
      <c r="BS499" s="449"/>
      <c r="BT499" s="449"/>
      <c r="BU499" s="449"/>
      <c r="BV499" s="449"/>
      <c r="BW499" s="449"/>
      <c r="BX499" s="449"/>
      <c r="BY499" s="449"/>
      <c r="BZ499" s="449"/>
      <c r="CA499" s="449"/>
      <c r="CB499" s="449"/>
      <c r="CC499" s="449"/>
      <c r="CD499" s="449"/>
      <c r="CE499" s="449"/>
      <c r="CF499" s="449"/>
      <c r="CG499" s="449"/>
      <c r="CH499" s="449"/>
      <c r="CI499" s="449"/>
      <c r="CJ499" s="449"/>
      <c r="CK499" s="449"/>
      <c r="CL499" s="449"/>
      <c r="CM499" s="449"/>
      <c r="CN499" s="449"/>
      <c r="CO499" s="449"/>
      <c r="CP499" s="449"/>
      <c r="CQ499" s="449"/>
      <c r="CR499" s="449"/>
      <c r="CS499" s="449"/>
      <c r="CT499" s="449"/>
      <c r="CU499" s="449"/>
      <c r="CV499" s="449"/>
      <c r="CW499" s="449"/>
      <c r="CX499" s="449"/>
      <c r="CY499" s="449"/>
      <c r="CZ499" s="449"/>
      <c r="DA499" s="449"/>
      <c r="DB499" s="449"/>
      <c r="DC499" s="449"/>
      <c r="DD499" s="449"/>
      <c r="DE499" s="449"/>
      <c r="DF499" s="449"/>
      <c r="DG499" s="449"/>
      <c r="DH499" s="449"/>
      <c r="DI499" s="449"/>
      <c r="DJ499" s="449"/>
      <c r="DK499" s="449"/>
      <c r="DL499" s="449"/>
      <c r="DM499" s="449"/>
      <c r="DN499" s="449"/>
      <c r="DO499" s="449"/>
      <c r="DP499" s="449"/>
      <c r="DQ499" s="449"/>
      <c r="DR499" s="449"/>
      <c r="DS499" s="449"/>
      <c r="DT499" s="449"/>
      <c r="DU499" s="449"/>
      <c r="DV499" s="449"/>
      <c r="DW499" s="449"/>
      <c r="DX499" s="449"/>
      <c r="DY499" s="449"/>
      <c r="DZ499" s="449"/>
      <c r="EA499" s="449"/>
      <c r="EB499" s="449"/>
      <c r="EC499" s="449"/>
      <c r="ED499" s="449"/>
      <c r="EE499" s="449"/>
      <c r="EF499" s="449"/>
      <c r="EG499" s="449"/>
      <c r="EH499" s="449"/>
      <c r="EI499" s="449"/>
      <c r="EJ499" s="449"/>
      <c r="EK499" s="449"/>
      <c r="EL499" s="449"/>
      <c r="EM499" s="449"/>
      <c r="EN499" s="449"/>
      <c r="EO499" s="449"/>
      <c r="EP499" s="449"/>
      <c r="EQ499" s="449"/>
      <c r="ER499" s="449"/>
      <c r="ES499" s="449"/>
      <c r="ET499" s="449"/>
    </row>
    <row r="500" spans="1:150" s="555" customFormat="1" outlineLevel="1">
      <c r="A500" s="598"/>
      <c r="B500" s="457" t="s">
        <v>333</v>
      </c>
      <c r="C500" s="354" t="s">
        <v>260</v>
      </c>
      <c r="D500" s="493"/>
      <c r="E500" s="493"/>
      <c r="F500" s="493"/>
      <c r="G500" s="493"/>
      <c r="H500" s="493"/>
      <c r="I500" s="493"/>
      <c r="J500" s="493"/>
      <c r="K500" s="493"/>
      <c r="L500" s="493"/>
      <c r="M500" s="493"/>
      <c r="N500" s="611"/>
      <c r="O500" s="611"/>
      <c r="P500" s="354"/>
      <c r="Q500" s="493"/>
      <c r="R500" s="493"/>
      <c r="S500" s="493"/>
      <c r="T500" s="493"/>
      <c r="U500" s="493"/>
      <c r="V500" s="493"/>
      <c r="W500" s="493"/>
      <c r="X500" s="493"/>
      <c r="Y500" s="493"/>
      <c r="Z500" s="493"/>
      <c r="AA500" s="554">
        <f t="shared" ref="AA500:AN500" si="157">AA499</f>
        <v>1</v>
      </c>
      <c r="AB500" s="554">
        <f t="shared" si="157"/>
        <v>0</v>
      </c>
      <c r="AC500" s="554">
        <f t="shared" si="157"/>
        <v>0</v>
      </c>
      <c r="AD500" s="554">
        <f t="shared" si="157"/>
        <v>0</v>
      </c>
      <c r="AE500" s="554">
        <f t="shared" si="157"/>
        <v>0</v>
      </c>
      <c r="AF500" s="554">
        <f t="shared" si="157"/>
        <v>0</v>
      </c>
      <c r="AG500" s="554">
        <f t="shared" si="157"/>
        <v>0</v>
      </c>
      <c r="AH500" s="554">
        <f t="shared" si="157"/>
        <v>0</v>
      </c>
      <c r="AI500" s="554">
        <f t="shared" si="157"/>
        <v>0</v>
      </c>
      <c r="AJ500" s="554">
        <f t="shared" si="157"/>
        <v>0</v>
      </c>
      <c r="AK500" s="554">
        <f t="shared" si="157"/>
        <v>0</v>
      </c>
      <c r="AL500" s="554">
        <f t="shared" si="157"/>
        <v>0</v>
      </c>
      <c r="AM500" s="554">
        <f t="shared" si="157"/>
        <v>0</v>
      </c>
      <c r="AN500" s="554">
        <f t="shared" si="157"/>
        <v>0</v>
      </c>
      <c r="AO500" s="504"/>
      <c r="AP500" s="449"/>
      <c r="AQ500" s="449"/>
      <c r="AR500" s="449"/>
      <c r="AS500" s="449"/>
      <c r="AT500" s="449"/>
      <c r="AU500" s="449"/>
      <c r="AV500" s="449"/>
      <c r="AW500" s="449"/>
      <c r="AX500" s="449"/>
      <c r="AY500" s="449"/>
      <c r="AZ500" s="449"/>
      <c r="BA500" s="449"/>
      <c r="BB500" s="449"/>
      <c r="BC500" s="449"/>
      <c r="BD500" s="449"/>
      <c r="BE500" s="449"/>
      <c r="BF500" s="449"/>
      <c r="BG500" s="449"/>
      <c r="BH500" s="449"/>
      <c r="BI500" s="449"/>
      <c r="BJ500" s="449"/>
      <c r="BK500" s="449"/>
      <c r="BL500" s="449"/>
      <c r="BM500" s="449"/>
      <c r="BN500" s="449"/>
      <c r="BO500" s="449"/>
      <c r="BP500" s="449"/>
      <c r="BQ500" s="449"/>
      <c r="BR500" s="449"/>
      <c r="BS500" s="449"/>
      <c r="BT500" s="449"/>
      <c r="BU500" s="449"/>
      <c r="BV500" s="449"/>
      <c r="BW500" s="449"/>
      <c r="BX500" s="449"/>
      <c r="BY500" s="449"/>
      <c r="BZ500" s="449"/>
      <c r="CA500" s="449"/>
      <c r="CB500" s="449"/>
      <c r="CC500" s="449"/>
      <c r="CD500" s="449"/>
      <c r="CE500" s="449"/>
      <c r="CF500" s="449"/>
      <c r="CG500" s="449"/>
      <c r="CH500" s="449"/>
      <c r="CI500" s="449"/>
      <c r="CJ500" s="449"/>
      <c r="CK500" s="449"/>
      <c r="CL500" s="449"/>
      <c r="CM500" s="449"/>
      <c r="CN500" s="449"/>
      <c r="CO500" s="449"/>
      <c r="CP500" s="449"/>
      <c r="CQ500" s="449"/>
      <c r="CR500" s="449"/>
      <c r="CS500" s="449"/>
      <c r="CT500" s="449"/>
      <c r="CU500" s="449"/>
      <c r="CV500" s="449"/>
      <c r="CW500" s="449"/>
      <c r="CX500" s="449"/>
      <c r="CY500" s="449"/>
      <c r="CZ500" s="449"/>
      <c r="DA500" s="449"/>
      <c r="DB500" s="449"/>
      <c r="DC500" s="449"/>
      <c r="DD500" s="449"/>
      <c r="DE500" s="449"/>
      <c r="DF500" s="449"/>
      <c r="DG500" s="449"/>
      <c r="DH500" s="449"/>
      <c r="DI500" s="449"/>
      <c r="DJ500" s="449"/>
      <c r="DK500" s="449"/>
      <c r="DL500" s="449"/>
      <c r="DM500" s="449"/>
      <c r="DN500" s="449"/>
      <c r="DO500" s="449"/>
      <c r="DP500" s="449"/>
      <c r="DQ500" s="449"/>
      <c r="DR500" s="449"/>
      <c r="DS500" s="449"/>
      <c r="DT500" s="449"/>
      <c r="DU500" s="449"/>
      <c r="DV500" s="449"/>
      <c r="DW500" s="449"/>
      <c r="DX500" s="449"/>
      <c r="DY500" s="449"/>
      <c r="DZ500" s="449"/>
      <c r="EA500" s="449"/>
      <c r="EB500" s="449"/>
      <c r="EC500" s="449"/>
      <c r="ED500" s="449"/>
      <c r="EE500" s="449"/>
      <c r="EF500" s="449"/>
      <c r="EG500" s="449"/>
      <c r="EH500" s="449"/>
      <c r="EI500" s="449"/>
      <c r="EJ500" s="449"/>
      <c r="EK500" s="449"/>
      <c r="EL500" s="449"/>
      <c r="EM500" s="449"/>
      <c r="EN500" s="449"/>
      <c r="EO500" s="449"/>
      <c r="EP500" s="449"/>
      <c r="EQ500" s="449"/>
      <c r="ER500" s="449"/>
      <c r="ES500" s="449"/>
      <c r="ET500" s="449"/>
    </row>
    <row r="501" spans="1:150" s="555" customFormat="1" outlineLevel="1">
      <c r="A501" s="598"/>
      <c r="B501" s="448"/>
      <c r="C501" s="354"/>
      <c r="D501" s="354"/>
      <c r="E501" s="354"/>
      <c r="F501" s="354"/>
      <c r="G501" s="354"/>
      <c r="H501" s="354"/>
      <c r="I501" s="354"/>
      <c r="J501" s="354"/>
      <c r="K501" s="354"/>
      <c r="L501" s="354"/>
      <c r="M501" s="354"/>
      <c r="N501" s="354"/>
      <c r="O501" s="354"/>
      <c r="P501" s="354"/>
      <c r="Q501" s="354"/>
      <c r="R501" s="354"/>
      <c r="S501" s="354"/>
      <c r="T501" s="354"/>
      <c r="U501" s="354"/>
      <c r="V501" s="354"/>
      <c r="W501" s="354"/>
      <c r="X501" s="354"/>
      <c r="Y501" s="354"/>
      <c r="Z501" s="354"/>
      <c r="AA501" s="563"/>
      <c r="AB501" s="566"/>
      <c r="AC501" s="566"/>
      <c r="AD501" s="566"/>
      <c r="AE501" s="566"/>
      <c r="AF501" s="566"/>
      <c r="AG501" s="566"/>
      <c r="AH501" s="566"/>
      <c r="AI501" s="566"/>
      <c r="AJ501" s="566"/>
      <c r="AK501" s="566"/>
      <c r="AL501" s="566"/>
      <c r="AM501" s="566"/>
      <c r="AN501" s="566"/>
      <c r="AO501" s="504"/>
      <c r="AP501" s="449"/>
      <c r="AQ501" s="449"/>
      <c r="AR501" s="449"/>
      <c r="AS501" s="449"/>
      <c r="AT501" s="449"/>
      <c r="AU501" s="449"/>
      <c r="AV501" s="449"/>
      <c r="AW501" s="449"/>
      <c r="AX501" s="449"/>
      <c r="AY501" s="449"/>
      <c r="AZ501" s="449"/>
      <c r="BA501" s="449"/>
      <c r="BB501" s="449"/>
      <c r="BC501" s="449"/>
      <c r="BD501" s="449"/>
      <c r="BE501" s="449"/>
      <c r="BF501" s="449"/>
      <c r="BG501" s="449"/>
      <c r="BH501" s="449"/>
      <c r="BI501" s="449"/>
      <c r="BJ501" s="449"/>
      <c r="BK501" s="449"/>
      <c r="BL501" s="449"/>
      <c r="BM501" s="449"/>
      <c r="BN501" s="449"/>
      <c r="BO501" s="449"/>
      <c r="BP501" s="449"/>
      <c r="BQ501" s="449"/>
      <c r="BR501" s="449"/>
      <c r="BS501" s="449"/>
      <c r="BT501" s="449"/>
      <c r="BU501" s="449"/>
      <c r="BV501" s="449"/>
      <c r="BW501" s="449"/>
      <c r="BX501" s="449"/>
      <c r="BY501" s="449"/>
      <c r="BZ501" s="449"/>
      <c r="CA501" s="449"/>
      <c r="CB501" s="449"/>
      <c r="CC501" s="449"/>
      <c r="CD501" s="449"/>
      <c r="CE501" s="449"/>
      <c r="CF501" s="449"/>
      <c r="CG501" s="449"/>
      <c r="CH501" s="449"/>
      <c r="CI501" s="449"/>
      <c r="CJ501" s="449"/>
      <c r="CK501" s="449"/>
      <c r="CL501" s="449"/>
      <c r="CM501" s="449"/>
      <c r="CN501" s="449"/>
      <c r="CO501" s="449"/>
      <c r="CP501" s="449"/>
      <c r="CQ501" s="449"/>
      <c r="CR501" s="449"/>
      <c r="CS501" s="449"/>
      <c r="CT501" s="449"/>
      <c r="CU501" s="449"/>
      <c r="CV501" s="449"/>
      <c r="CW501" s="449"/>
      <c r="CX501" s="449"/>
      <c r="CY501" s="449"/>
      <c r="CZ501" s="449"/>
      <c r="DA501" s="449"/>
      <c r="DB501" s="449"/>
      <c r="DC501" s="449"/>
      <c r="DD501" s="449"/>
      <c r="DE501" s="449"/>
      <c r="DF501" s="449"/>
      <c r="DG501" s="449"/>
      <c r="DH501" s="449"/>
      <c r="DI501" s="449"/>
      <c r="DJ501" s="449"/>
      <c r="DK501" s="449"/>
      <c r="DL501" s="449"/>
      <c r="DM501" s="449"/>
      <c r="DN501" s="449"/>
      <c r="DO501" s="449"/>
      <c r="DP501" s="449"/>
      <c r="DQ501" s="449"/>
      <c r="DR501" s="449"/>
      <c r="DS501" s="449"/>
      <c r="DT501" s="449"/>
      <c r="DU501" s="449"/>
      <c r="DV501" s="449"/>
      <c r="DW501" s="449"/>
      <c r="DX501" s="449"/>
      <c r="DY501" s="449"/>
      <c r="DZ501" s="449"/>
      <c r="EA501" s="449"/>
      <c r="EB501" s="449"/>
      <c r="EC501" s="449"/>
      <c r="ED501" s="449"/>
      <c r="EE501" s="449"/>
      <c r="EF501" s="449"/>
      <c r="EG501" s="449"/>
      <c r="EH501" s="449"/>
      <c r="EI501" s="449"/>
      <c r="EJ501" s="449"/>
      <c r="EK501" s="449"/>
      <c r="EL501" s="449"/>
      <c r="EM501" s="449"/>
      <c r="EN501" s="449"/>
      <c r="EO501" s="449"/>
      <c r="EP501" s="449"/>
      <c r="EQ501" s="449"/>
      <c r="ER501" s="449"/>
      <c r="ES501" s="449"/>
      <c r="ET501" s="449"/>
    </row>
    <row r="502" spans="1:150" s="555" customFormat="1" ht="30" outlineLevel="1">
      <c r="A502" s="598"/>
      <c r="B502" s="450" t="s">
        <v>175</v>
      </c>
      <c r="C502" s="354" t="s">
        <v>258</v>
      </c>
      <c r="D502" s="493">
        <v>0</v>
      </c>
      <c r="E502" s="493">
        <v>0</v>
      </c>
      <c r="F502" s="493">
        <v>0</v>
      </c>
      <c r="G502" s="493">
        <v>0</v>
      </c>
      <c r="H502" s="493">
        <v>0</v>
      </c>
      <c r="I502" s="493">
        <v>0</v>
      </c>
      <c r="J502" s="493">
        <v>0</v>
      </c>
      <c r="K502" s="493">
        <v>0</v>
      </c>
      <c r="L502" s="493">
        <v>0</v>
      </c>
      <c r="M502" s="493">
        <v>0</v>
      </c>
      <c r="N502" s="611"/>
      <c r="O502" s="611"/>
      <c r="P502" s="354"/>
      <c r="Q502" s="493"/>
      <c r="R502" s="493"/>
      <c r="S502" s="493"/>
      <c r="T502" s="493"/>
      <c r="U502" s="493"/>
      <c r="V502" s="493"/>
      <c r="W502" s="493"/>
      <c r="X502" s="493"/>
      <c r="Y502" s="493"/>
      <c r="Z502" s="493"/>
      <c r="AA502" s="553">
        <v>1</v>
      </c>
      <c r="AB502" s="553"/>
      <c r="AC502" s="553"/>
      <c r="AD502" s="553"/>
      <c r="AE502" s="553"/>
      <c r="AF502" s="553"/>
      <c r="AG502" s="553"/>
      <c r="AH502" s="553"/>
      <c r="AI502" s="553"/>
      <c r="AJ502" s="553"/>
      <c r="AK502" s="553"/>
      <c r="AL502" s="553"/>
      <c r="AM502" s="553"/>
      <c r="AN502" s="553"/>
      <c r="AO502" s="494">
        <f>SUM(AA502:AN502)</f>
        <v>1</v>
      </c>
      <c r="AP502" s="449"/>
      <c r="AQ502" s="449"/>
      <c r="AR502" s="449"/>
      <c r="AS502" s="449"/>
      <c r="AT502" s="449"/>
      <c r="AU502" s="449"/>
      <c r="AV502" s="449"/>
      <c r="AW502" s="449"/>
      <c r="AX502" s="449"/>
      <c r="AY502" s="449"/>
      <c r="AZ502" s="449"/>
      <c r="BA502" s="449"/>
      <c r="BB502" s="449"/>
      <c r="BC502" s="449"/>
      <c r="BD502" s="449"/>
      <c r="BE502" s="449"/>
      <c r="BF502" s="449"/>
      <c r="BG502" s="449"/>
      <c r="BH502" s="449"/>
      <c r="BI502" s="449"/>
      <c r="BJ502" s="449"/>
      <c r="BK502" s="449"/>
      <c r="BL502" s="449"/>
      <c r="BM502" s="449"/>
      <c r="BN502" s="449"/>
      <c r="BO502" s="449"/>
      <c r="BP502" s="449"/>
      <c r="BQ502" s="449"/>
      <c r="BR502" s="449"/>
      <c r="BS502" s="449"/>
      <c r="BT502" s="449"/>
      <c r="BU502" s="449"/>
      <c r="BV502" s="449"/>
      <c r="BW502" s="449"/>
      <c r="BX502" s="449"/>
      <c r="BY502" s="449"/>
      <c r="BZ502" s="449"/>
      <c r="CA502" s="449"/>
      <c r="CB502" s="449"/>
      <c r="CC502" s="449"/>
      <c r="CD502" s="449"/>
      <c r="CE502" s="449"/>
      <c r="CF502" s="449"/>
      <c r="CG502" s="449"/>
      <c r="CH502" s="449"/>
      <c r="CI502" s="449"/>
      <c r="CJ502" s="449"/>
      <c r="CK502" s="449"/>
      <c r="CL502" s="449"/>
      <c r="CM502" s="449"/>
      <c r="CN502" s="449"/>
      <c r="CO502" s="449"/>
      <c r="CP502" s="449"/>
      <c r="CQ502" s="449"/>
      <c r="CR502" s="449"/>
      <c r="CS502" s="449"/>
      <c r="CT502" s="449"/>
      <c r="CU502" s="449"/>
      <c r="CV502" s="449"/>
      <c r="CW502" s="449"/>
      <c r="CX502" s="449"/>
      <c r="CY502" s="449"/>
      <c r="CZ502" s="449"/>
      <c r="DA502" s="449"/>
      <c r="DB502" s="449"/>
      <c r="DC502" s="449"/>
      <c r="DD502" s="449"/>
      <c r="DE502" s="449"/>
      <c r="DF502" s="449"/>
      <c r="DG502" s="449"/>
      <c r="DH502" s="449"/>
      <c r="DI502" s="449"/>
      <c r="DJ502" s="449"/>
      <c r="DK502" s="449"/>
      <c r="DL502" s="449"/>
      <c r="DM502" s="449"/>
      <c r="DN502" s="449"/>
      <c r="DO502" s="449"/>
      <c r="DP502" s="449"/>
      <c r="DQ502" s="449"/>
      <c r="DR502" s="449"/>
      <c r="DS502" s="449"/>
      <c r="DT502" s="449"/>
      <c r="DU502" s="449"/>
      <c r="DV502" s="449"/>
      <c r="DW502" s="449"/>
      <c r="DX502" s="449"/>
      <c r="DY502" s="449"/>
      <c r="DZ502" s="449"/>
      <c r="EA502" s="449"/>
      <c r="EB502" s="449"/>
      <c r="EC502" s="449"/>
      <c r="ED502" s="449"/>
      <c r="EE502" s="449"/>
      <c r="EF502" s="449"/>
      <c r="EG502" s="449"/>
      <c r="EH502" s="449"/>
      <c r="EI502" s="449"/>
      <c r="EJ502" s="449"/>
      <c r="EK502" s="449"/>
      <c r="EL502" s="449"/>
      <c r="EM502" s="449"/>
      <c r="EN502" s="449"/>
      <c r="EO502" s="449"/>
      <c r="EP502" s="449"/>
      <c r="EQ502" s="449"/>
      <c r="ER502" s="449"/>
      <c r="ES502" s="449"/>
      <c r="ET502" s="449"/>
    </row>
    <row r="503" spans="1:150" s="555" customFormat="1" outlineLevel="1">
      <c r="A503" s="598"/>
      <c r="B503" s="457" t="s">
        <v>333</v>
      </c>
      <c r="C503" s="525" t="s">
        <v>270</v>
      </c>
      <c r="D503" s="493">
        <v>29257.49999999996</v>
      </c>
      <c r="E503" s="493">
        <v>29257.49999999996</v>
      </c>
      <c r="F503" s="493">
        <v>29257.49999999996</v>
      </c>
      <c r="G503" s="493">
        <v>29257.49999999996</v>
      </c>
      <c r="H503" s="493">
        <v>29257.499999999964</v>
      </c>
      <c r="I503" s="493">
        <v>29257.5</v>
      </c>
      <c r="J503" s="493">
        <v>29257.5</v>
      </c>
      <c r="K503" s="493">
        <v>29257.5</v>
      </c>
      <c r="L503" s="493">
        <v>29257.5</v>
      </c>
      <c r="M503" s="493">
        <v>29257.5</v>
      </c>
      <c r="N503" s="493">
        <v>29257.5</v>
      </c>
      <c r="O503" s="493">
        <v>29257.5</v>
      </c>
      <c r="P503" s="354"/>
      <c r="Q503" s="493"/>
      <c r="R503" s="493"/>
      <c r="S503" s="493"/>
      <c r="T503" s="493"/>
      <c r="U503" s="493"/>
      <c r="V503" s="493"/>
      <c r="W503" s="493"/>
      <c r="X503" s="493"/>
      <c r="Y503" s="493"/>
      <c r="Z503" s="493"/>
      <c r="AA503" s="554">
        <f t="shared" ref="AA503:AN503" si="158">AA502</f>
        <v>1</v>
      </c>
      <c r="AB503" s="554">
        <f t="shared" si="158"/>
        <v>0</v>
      </c>
      <c r="AC503" s="554">
        <f t="shared" si="158"/>
        <v>0</v>
      </c>
      <c r="AD503" s="554">
        <f t="shared" si="158"/>
        <v>0</v>
      </c>
      <c r="AE503" s="554">
        <f t="shared" si="158"/>
        <v>0</v>
      </c>
      <c r="AF503" s="554">
        <f t="shared" si="158"/>
        <v>0</v>
      </c>
      <c r="AG503" s="554">
        <f t="shared" si="158"/>
        <v>0</v>
      </c>
      <c r="AH503" s="554">
        <f t="shared" si="158"/>
        <v>0</v>
      </c>
      <c r="AI503" s="554">
        <f t="shared" si="158"/>
        <v>0</v>
      </c>
      <c r="AJ503" s="554">
        <f t="shared" si="158"/>
        <v>0</v>
      </c>
      <c r="AK503" s="554">
        <f t="shared" si="158"/>
        <v>0</v>
      </c>
      <c r="AL503" s="554">
        <f t="shared" si="158"/>
        <v>0</v>
      </c>
      <c r="AM503" s="554">
        <f t="shared" si="158"/>
        <v>0</v>
      </c>
      <c r="AN503" s="554">
        <f t="shared" si="158"/>
        <v>0</v>
      </c>
      <c r="AO503" s="504"/>
      <c r="AP503" s="449"/>
      <c r="AQ503" s="449"/>
      <c r="AR503" s="449"/>
      <c r="AS503" s="449"/>
      <c r="AT503" s="449"/>
      <c r="AU503" s="449"/>
      <c r="AV503" s="449"/>
      <c r="AW503" s="449"/>
      <c r="AX503" s="449"/>
      <c r="AY503" s="449"/>
      <c r="AZ503" s="449"/>
      <c r="BA503" s="449"/>
      <c r="BB503" s="449"/>
      <c r="BC503" s="449"/>
      <c r="BD503" s="449"/>
      <c r="BE503" s="449"/>
      <c r="BF503" s="449"/>
      <c r="BG503" s="449"/>
      <c r="BH503" s="449"/>
      <c r="BI503" s="449"/>
      <c r="BJ503" s="449"/>
      <c r="BK503" s="449"/>
      <c r="BL503" s="449"/>
      <c r="BM503" s="449"/>
      <c r="BN503" s="449"/>
      <c r="BO503" s="449"/>
      <c r="BP503" s="449"/>
      <c r="BQ503" s="449"/>
      <c r="BR503" s="449"/>
      <c r="BS503" s="449"/>
      <c r="BT503" s="449"/>
      <c r="BU503" s="449"/>
      <c r="BV503" s="449"/>
      <c r="BW503" s="449"/>
      <c r="BX503" s="449"/>
      <c r="BY503" s="449"/>
      <c r="BZ503" s="449"/>
      <c r="CA503" s="449"/>
      <c r="CB503" s="449"/>
      <c r="CC503" s="449"/>
      <c r="CD503" s="449"/>
      <c r="CE503" s="449"/>
      <c r="CF503" s="449"/>
      <c r="CG503" s="449"/>
      <c r="CH503" s="449"/>
      <c r="CI503" s="449"/>
      <c r="CJ503" s="449"/>
      <c r="CK503" s="449"/>
      <c r="CL503" s="449"/>
      <c r="CM503" s="449"/>
      <c r="CN503" s="449"/>
      <c r="CO503" s="449"/>
      <c r="CP503" s="449"/>
      <c r="CQ503" s="449"/>
      <c r="CR503" s="449"/>
      <c r="CS503" s="449"/>
      <c r="CT503" s="449"/>
      <c r="CU503" s="449"/>
      <c r="CV503" s="449"/>
      <c r="CW503" s="449"/>
      <c r="CX503" s="449"/>
      <c r="CY503" s="449"/>
      <c r="CZ503" s="449"/>
      <c r="DA503" s="449"/>
      <c r="DB503" s="449"/>
      <c r="DC503" s="449"/>
      <c r="DD503" s="449"/>
      <c r="DE503" s="449"/>
      <c r="DF503" s="449"/>
      <c r="DG503" s="449"/>
      <c r="DH503" s="449"/>
      <c r="DI503" s="449"/>
      <c r="DJ503" s="449"/>
      <c r="DK503" s="449"/>
      <c r="DL503" s="449"/>
      <c r="DM503" s="449"/>
      <c r="DN503" s="449"/>
      <c r="DO503" s="449"/>
      <c r="DP503" s="449"/>
      <c r="DQ503" s="449"/>
      <c r="DR503" s="449"/>
      <c r="DS503" s="449"/>
      <c r="DT503" s="449"/>
      <c r="DU503" s="449"/>
      <c r="DV503" s="449"/>
      <c r="DW503" s="449"/>
      <c r="DX503" s="449"/>
      <c r="DY503" s="449"/>
      <c r="DZ503" s="449"/>
      <c r="EA503" s="449"/>
      <c r="EB503" s="449"/>
      <c r="EC503" s="449"/>
      <c r="ED503" s="449"/>
      <c r="EE503" s="449"/>
      <c r="EF503" s="449"/>
      <c r="EG503" s="449"/>
      <c r="EH503" s="449"/>
      <c r="EI503" s="449"/>
      <c r="EJ503" s="449"/>
      <c r="EK503" s="449"/>
      <c r="EL503" s="449"/>
      <c r="EM503" s="449"/>
      <c r="EN503" s="449"/>
      <c r="EO503" s="449"/>
      <c r="EP503" s="449"/>
      <c r="EQ503" s="449"/>
      <c r="ER503" s="449"/>
      <c r="ES503" s="449"/>
      <c r="ET503" s="449"/>
    </row>
    <row r="504" spans="1:150" s="555" customFormat="1" outlineLevel="1">
      <c r="A504" s="598"/>
      <c r="B504" s="571"/>
      <c r="C504" s="354"/>
      <c r="D504" s="354"/>
      <c r="E504" s="354"/>
      <c r="F504" s="354"/>
      <c r="G504" s="354"/>
      <c r="H504" s="354"/>
      <c r="I504" s="354"/>
      <c r="J504" s="354"/>
      <c r="K504" s="354"/>
      <c r="L504" s="354"/>
      <c r="M504" s="354"/>
      <c r="N504" s="354"/>
      <c r="O504" s="354"/>
      <c r="P504" s="354"/>
      <c r="Q504" s="354"/>
      <c r="R504" s="354"/>
      <c r="S504" s="354"/>
      <c r="T504" s="354"/>
      <c r="U504" s="354"/>
      <c r="V504" s="354"/>
      <c r="W504" s="354"/>
      <c r="X504" s="354"/>
      <c r="Y504" s="354"/>
      <c r="Z504" s="354"/>
      <c r="AA504" s="563"/>
      <c r="AB504" s="566"/>
      <c r="AC504" s="566"/>
      <c r="AD504" s="566"/>
      <c r="AE504" s="566"/>
      <c r="AF504" s="566"/>
      <c r="AG504" s="566"/>
      <c r="AH504" s="566"/>
      <c r="AI504" s="566"/>
      <c r="AJ504" s="566"/>
      <c r="AK504" s="566"/>
      <c r="AL504" s="566"/>
      <c r="AM504" s="566"/>
      <c r="AN504" s="566"/>
      <c r="AO504" s="504"/>
      <c r="AP504" s="568"/>
      <c r="AQ504" s="449"/>
      <c r="AR504" s="449"/>
      <c r="AS504" s="449"/>
      <c r="AT504" s="449"/>
      <c r="AU504" s="449"/>
      <c r="AV504" s="449"/>
      <c r="AW504" s="449"/>
      <c r="AX504" s="449"/>
      <c r="AY504" s="449"/>
      <c r="AZ504" s="449"/>
      <c r="BA504" s="449"/>
      <c r="BB504" s="449"/>
      <c r="BC504" s="449"/>
      <c r="BD504" s="449"/>
      <c r="BE504" s="449"/>
      <c r="BF504" s="449"/>
      <c r="BG504" s="449"/>
      <c r="BH504" s="449"/>
      <c r="BI504" s="449"/>
      <c r="BJ504" s="449"/>
      <c r="BK504" s="449"/>
      <c r="BL504" s="449"/>
      <c r="BM504" s="449"/>
      <c r="BN504" s="449"/>
      <c r="BO504" s="449"/>
      <c r="BP504" s="449"/>
      <c r="BQ504" s="449"/>
      <c r="BR504" s="449"/>
      <c r="BS504" s="449"/>
      <c r="BT504" s="449"/>
      <c r="BU504" s="449"/>
      <c r="BV504" s="449"/>
      <c r="BW504" s="449"/>
      <c r="BX504" s="449"/>
      <c r="BY504" s="449"/>
      <c r="BZ504" s="449"/>
      <c r="CA504" s="449"/>
      <c r="CB504" s="449"/>
      <c r="CC504" s="449"/>
      <c r="CD504" s="449"/>
      <c r="CE504" s="449"/>
      <c r="CF504" s="449"/>
      <c r="CG504" s="449"/>
      <c r="CH504" s="449"/>
      <c r="CI504" s="449"/>
      <c r="CJ504" s="449"/>
      <c r="CK504" s="449"/>
      <c r="CL504" s="449"/>
      <c r="CM504" s="449"/>
      <c r="CN504" s="449"/>
      <c r="CO504" s="449"/>
      <c r="CP504" s="449"/>
      <c r="CQ504" s="449"/>
      <c r="CR504" s="449"/>
      <c r="CS504" s="449"/>
      <c r="CT504" s="449"/>
      <c r="CU504" s="449"/>
      <c r="CV504" s="449"/>
      <c r="CW504" s="449"/>
      <c r="CX504" s="449"/>
      <c r="CY504" s="449"/>
      <c r="CZ504" s="449"/>
      <c r="DA504" s="449"/>
      <c r="DB504" s="449"/>
      <c r="DC504" s="449"/>
      <c r="DD504" s="449"/>
      <c r="DE504" s="449"/>
      <c r="DF504" s="449"/>
      <c r="DG504" s="449"/>
      <c r="DH504" s="449"/>
      <c r="DI504" s="449"/>
      <c r="DJ504" s="449"/>
      <c r="DK504" s="449"/>
      <c r="DL504" s="449"/>
      <c r="DM504" s="449"/>
      <c r="DN504" s="449"/>
      <c r="DO504" s="449"/>
      <c r="DP504" s="449"/>
      <c r="DQ504" s="449"/>
      <c r="DR504" s="449"/>
      <c r="DS504" s="449"/>
      <c r="DT504" s="449"/>
      <c r="DU504" s="449"/>
      <c r="DV504" s="449"/>
      <c r="DW504" s="449"/>
      <c r="DX504" s="449"/>
      <c r="DY504" s="449"/>
      <c r="DZ504" s="449"/>
      <c r="EA504" s="449"/>
      <c r="EB504" s="449"/>
      <c r="EC504" s="449"/>
      <c r="ED504" s="449"/>
      <c r="EE504" s="449"/>
      <c r="EF504" s="449"/>
      <c r="EG504" s="449"/>
      <c r="EH504" s="449"/>
      <c r="EI504" s="449"/>
      <c r="EJ504" s="449"/>
      <c r="EK504" s="449"/>
      <c r="EL504" s="449"/>
      <c r="EM504" s="449"/>
      <c r="EN504" s="449"/>
      <c r="EO504" s="449"/>
      <c r="EP504" s="449"/>
      <c r="EQ504" s="449"/>
      <c r="ER504" s="449"/>
      <c r="ES504" s="449"/>
      <c r="ET504" s="449"/>
    </row>
    <row r="505" spans="1:150" ht="15.75" outlineLevel="1">
      <c r="A505" s="598"/>
      <c r="B505" s="583" t="s">
        <v>271</v>
      </c>
      <c r="C505" s="354"/>
      <c r="D505" s="354"/>
      <c r="E505" s="354"/>
      <c r="F505" s="354"/>
      <c r="G505" s="354"/>
      <c r="H505" s="354"/>
      <c r="I505" s="354"/>
      <c r="J505" s="354"/>
      <c r="K505" s="354"/>
      <c r="L505" s="354"/>
      <c r="M505" s="354"/>
      <c r="N505" s="354"/>
      <c r="O505" s="354"/>
      <c r="P505" s="354"/>
      <c r="Q505" s="354"/>
      <c r="R505" s="354"/>
      <c r="S505" s="354"/>
      <c r="T505" s="354"/>
      <c r="U505" s="354"/>
      <c r="V505" s="354"/>
      <c r="W505" s="354"/>
      <c r="X505" s="354"/>
      <c r="Y505" s="354"/>
      <c r="Z505" s="354"/>
      <c r="AA505" s="555"/>
      <c r="AB505" s="566"/>
      <c r="AC505" s="566"/>
      <c r="AD505" s="566"/>
      <c r="AE505" s="566"/>
      <c r="AF505" s="566"/>
      <c r="AG505" s="566"/>
      <c r="AH505" s="566"/>
      <c r="AI505" s="566"/>
      <c r="AJ505" s="566"/>
      <c r="AK505" s="566"/>
      <c r="AL505" s="566"/>
      <c r="AM505" s="566"/>
      <c r="AN505" s="566"/>
      <c r="AO505" s="504"/>
    </row>
    <row r="506" spans="1:150" outlineLevel="1">
      <c r="A506" s="598">
        <v>25</v>
      </c>
      <c r="B506" s="569" t="s">
        <v>21</v>
      </c>
      <c r="C506" s="354" t="s">
        <v>258</v>
      </c>
      <c r="D506" s="493">
        <v>326668</v>
      </c>
      <c r="E506" s="493">
        <f>SUMIFS('2017 Persistence Report'!CJ:CJ,'2017 Persistence Report'!$C:$C,$B506,'2017 Persistence Report'!$A:$A,2017)</f>
        <v>326668</v>
      </c>
      <c r="F506" s="493">
        <f>SUMIFS('2017 Persistence Report'!CK:CK,'2017 Persistence Report'!$C:$C,$B506,'2017 Persistence Report'!$A:$A,2017)</f>
        <v>326668</v>
      </c>
      <c r="G506" s="493">
        <f>SUMIFS('2017 Persistence Report'!CL:CL,'2017 Persistence Report'!$C:$C,$B506,'2017 Persistence Report'!$A:$A,2017)</f>
        <v>326668</v>
      </c>
      <c r="H506" s="493">
        <f>SUMIFS('2017 Persistence Report'!CM:CM,'2017 Persistence Report'!$C:$C,$B506,'2017 Persistence Report'!$A:$A,2017)</f>
        <v>326668</v>
      </c>
      <c r="I506" s="493">
        <f>SUMIFS('2017 Persistence Report'!CN:CN,'2017 Persistence Report'!$C:$C,$B506,'2017 Persistence Report'!$A:$A,2017)</f>
        <v>326668</v>
      </c>
      <c r="J506" s="493">
        <f>SUMIFS('2017 Persistence Report'!CO:CO,'2017 Persistence Report'!$C:$C,$B506,'2017 Persistence Report'!$A:$A,2017)</f>
        <v>326668</v>
      </c>
      <c r="K506" s="493">
        <f>SUMIFS('2017 Persistence Report'!CP:CP,'2017 Persistence Report'!$C:$C,$B506,'2017 Persistence Report'!$A:$A,2017)</f>
        <v>326668</v>
      </c>
      <c r="L506" s="493">
        <f>SUMIFS('2017 Persistence Report'!CQ:CQ,'2017 Persistence Report'!$C:$C,$B506,'2017 Persistence Report'!$A:$A,2017)</f>
        <v>326668</v>
      </c>
      <c r="M506" s="493">
        <f>SUMIFS('2017 Persistence Report'!CR:CR,'2017 Persistence Report'!$C:$C,$B506,'2017 Persistence Report'!$A:$A,2017)</f>
        <v>282137</v>
      </c>
      <c r="N506" s="493">
        <f>SUMIFS('2017 Persistence Report'!CS:CS,'2017 Persistence Report'!$C:$C,$B506,'2017 Persistence Report'!$A:$A,2017)</f>
        <v>0</v>
      </c>
      <c r="O506" s="493">
        <f>SUMIFS('2017 Persistence Report'!CT:CT,'2017 Persistence Report'!$C:$C,$B506,'2017 Persistence Report'!$A:$A,2017)</f>
        <v>0</v>
      </c>
      <c r="P506" s="493">
        <v>12</v>
      </c>
      <c r="Q506" s="493">
        <v>15</v>
      </c>
      <c r="R506" s="493">
        <v>15</v>
      </c>
      <c r="S506" s="493">
        <v>15</v>
      </c>
      <c r="T506" s="493">
        <v>15</v>
      </c>
      <c r="U506" s="493">
        <v>15</v>
      </c>
      <c r="V506" s="493">
        <v>15</v>
      </c>
      <c r="W506" s="493">
        <v>15</v>
      </c>
      <c r="X506" s="493">
        <v>15</v>
      </c>
      <c r="Y506" s="493">
        <v>15</v>
      </c>
      <c r="Z506" s="493">
        <v>15</v>
      </c>
      <c r="AA506" s="567"/>
      <c r="AB506" s="553"/>
      <c r="AC506" s="553">
        <v>1</v>
      </c>
      <c r="AD506" s="553"/>
      <c r="AE506" s="553"/>
      <c r="AF506" s="553"/>
      <c r="AG506" s="553"/>
      <c r="AH506" s="558"/>
      <c r="AI506" s="558"/>
      <c r="AJ506" s="558"/>
      <c r="AK506" s="558"/>
      <c r="AL506" s="558"/>
      <c r="AM506" s="558"/>
      <c r="AN506" s="558"/>
      <c r="AO506" s="494">
        <f>SUM(AA506:AN506)</f>
        <v>1</v>
      </c>
    </row>
    <row r="507" spans="1:150" outlineLevel="1">
      <c r="A507" s="598"/>
      <c r="B507" s="572" t="s">
        <v>333</v>
      </c>
      <c r="C507" s="354" t="s">
        <v>260</v>
      </c>
      <c r="D507" s="493">
        <v>0</v>
      </c>
      <c r="E507" s="493"/>
      <c r="F507" s="493"/>
      <c r="G507" s="493"/>
      <c r="H507" s="493"/>
      <c r="I507" s="493"/>
      <c r="J507" s="493"/>
      <c r="K507" s="493"/>
      <c r="L507" s="493"/>
      <c r="M507" s="493"/>
      <c r="N507" s="493"/>
      <c r="O507" s="493"/>
      <c r="P507" s="493">
        <f>P506</f>
        <v>12</v>
      </c>
      <c r="Q507" s="493"/>
      <c r="R507" s="493"/>
      <c r="S507" s="493"/>
      <c r="T507" s="493"/>
      <c r="U507" s="493"/>
      <c r="V507" s="493"/>
      <c r="W507" s="493"/>
      <c r="X507" s="493"/>
      <c r="Y507" s="493"/>
      <c r="Z507" s="493"/>
      <c r="AA507" s="554">
        <v>0</v>
      </c>
      <c r="AB507" s="554">
        <v>0</v>
      </c>
      <c r="AC507" s="554">
        <v>1</v>
      </c>
      <c r="AD507" s="554">
        <f t="shared" ref="AD507:AN507" si="159">AD506</f>
        <v>0</v>
      </c>
      <c r="AE507" s="554">
        <f t="shared" si="159"/>
        <v>0</v>
      </c>
      <c r="AF507" s="554">
        <f t="shared" si="159"/>
        <v>0</v>
      </c>
      <c r="AG507" s="554">
        <f t="shared" si="159"/>
        <v>0</v>
      </c>
      <c r="AH507" s="554">
        <f t="shared" si="159"/>
        <v>0</v>
      </c>
      <c r="AI507" s="554">
        <f t="shared" si="159"/>
        <v>0</v>
      </c>
      <c r="AJ507" s="554">
        <f t="shared" si="159"/>
        <v>0</v>
      </c>
      <c r="AK507" s="554">
        <f t="shared" si="159"/>
        <v>0</v>
      </c>
      <c r="AL507" s="554">
        <f t="shared" si="159"/>
        <v>0</v>
      </c>
      <c r="AM507" s="554">
        <f t="shared" si="159"/>
        <v>0</v>
      </c>
      <c r="AN507" s="554">
        <f t="shared" si="159"/>
        <v>0</v>
      </c>
      <c r="AO507" s="504"/>
    </row>
    <row r="508" spans="1:150" outlineLevel="1">
      <c r="A508" s="598"/>
      <c r="B508" s="572" t="str">
        <f>'2017 Persistence Report'!$C$439</f>
        <v>Save on Energy Retrofit Program</v>
      </c>
      <c r="C508" s="354"/>
      <c r="D508" s="354"/>
      <c r="E508" s="354"/>
      <c r="F508" s="354"/>
      <c r="G508" s="354"/>
      <c r="H508" s="354"/>
      <c r="I508" s="354"/>
      <c r="J508" s="354"/>
      <c r="K508" s="354"/>
      <c r="L508" s="354"/>
      <c r="M508" s="354"/>
      <c r="N508" s="354"/>
      <c r="O508" s="354"/>
      <c r="P508" s="354"/>
      <c r="Q508" s="354"/>
      <c r="R508" s="354"/>
      <c r="S508" s="354"/>
      <c r="T508" s="354"/>
      <c r="U508" s="354"/>
      <c r="V508" s="354"/>
      <c r="W508" s="354"/>
      <c r="X508" s="354"/>
      <c r="Y508" s="354"/>
      <c r="Z508" s="354"/>
      <c r="AA508" s="555"/>
      <c r="AB508" s="566"/>
      <c r="AC508" s="566"/>
      <c r="AD508" s="566"/>
      <c r="AE508" s="566"/>
      <c r="AF508" s="566"/>
      <c r="AG508" s="566"/>
      <c r="AH508" s="566"/>
      <c r="AI508" s="566"/>
      <c r="AJ508" s="566"/>
      <c r="AK508" s="566"/>
      <c r="AL508" s="566"/>
      <c r="AM508" s="566"/>
      <c r="AN508" s="566"/>
      <c r="AO508" s="504"/>
    </row>
    <row r="509" spans="1:150" ht="30" outlineLevel="1">
      <c r="A509" s="598">
        <v>26</v>
      </c>
      <c r="B509" s="450" t="s">
        <v>334</v>
      </c>
      <c r="C509" s="354" t="s">
        <v>258</v>
      </c>
      <c r="D509" s="493">
        <f>10695649-D512</f>
        <v>6312965.1200000001</v>
      </c>
      <c r="E509" s="493">
        <f>SUMIFS('2017 Persistence Report'!CJ:CJ,'2017 Persistence Report'!$C:$C,$B508,'2017 Persistence Report'!$A:$A,2017)-E512</f>
        <v>6322834.1200000001</v>
      </c>
      <c r="F509" s="493">
        <f>SUMIFS('2017 Persistence Report'!CK:CK,'2017 Persistence Report'!$C:$C,$B508,'2017 Persistence Report'!$A:$A,2017)-F512</f>
        <v>6322834.1200000001</v>
      </c>
      <c r="G509" s="493">
        <f>SUMIFS('2017 Persistence Report'!CL:CL,'2017 Persistence Report'!$C:$C,$B508,'2017 Persistence Report'!$A:$A,2017)-G512</f>
        <v>6322834.1200000001</v>
      </c>
      <c r="H509" s="493">
        <f>SUMIFS('2017 Persistence Report'!CM:CM,'2017 Persistence Report'!$C:$C,$B508,'2017 Persistence Report'!$A:$A,2017)-H512</f>
        <v>6322834.1200000001</v>
      </c>
      <c r="I509" s="493">
        <f>SUMIFS('2017 Persistence Report'!CN:CN,'2017 Persistence Report'!$C:$C,$B508,'2017 Persistence Report'!$A:$A,2017)-I512</f>
        <v>5818659.1200000001</v>
      </c>
      <c r="J509" s="493">
        <f>SUMIFS('2017 Persistence Report'!CO:CO,'2017 Persistence Report'!$C:$C,$B508,'2017 Persistence Report'!$A:$A,2017)-J512</f>
        <v>5818659.1200000001</v>
      </c>
      <c r="K509" s="493">
        <f>SUMIFS('2017 Persistence Report'!CP:CP,'2017 Persistence Report'!$C:$C,$B508,'2017 Persistence Report'!$A:$A,2017)-K512</f>
        <v>5818659.1200000001</v>
      </c>
      <c r="L509" s="493">
        <f>SUMIFS('2017 Persistence Report'!CQ:CQ,'2017 Persistence Report'!$C:$C,$B508,'2017 Persistence Report'!$A:$A,2017)-L512</f>
        <v>5782685.1200000001</v>
      </c>
      <c r="M509" s="493">
        <f>SUMIFS('2017 Persistence Report'!CR:CR,'2017 Persistence Report'!$C:$C,$B508,'2017 Persistence Report'!$A:$A,2017)-M512</f>
        <v>5782685.1200000001</v>
      </c>
      <c r="N509" s="493">
        <f>SUMIFS('2017 Persistence Report'!CS:CS,'2017 Persistence Report'!$C:$C,$B508,'2017 Persistence Report'!$A:$A,2017)-N512</f>
        <v>5586403.1200000001</v>
      </c>
      <c r="O509" s="493">
        <f>SUMIFS('2017 Persistence Report'!CT:CT,'2017 Persistence Report'!$C:$C,$B508,'2017 Persistence Report'!$A:$A,2017)-O512</f>
        <v>5485013.1200000001</v>
      </c>
      <c r="P509" s="493">
        <v>12</v>
      </c>
      <c r="Q509" s="493">
        <v>1280</v>
      </c>
      <c r="R509" s="493">
        <v>1282</v>
      </c>
      <c r="S509" s="493">
        <v>1282</v>
      </c>
      <c r="T509" s="493">
        <v>1282</v>
      </c>
      <c r="U509" s="493">
        <v>1282</v>
      </c>
      <c r="V509" s="493">
        <v>1199</v>
      </c>
      <c r="W509" s="493">
        <v>1199</v>
      </c>
      <c r="X509" s="493">
        <v>1199</v>
      </c>
      <c r="Y509" s="493">
        <v>1199</v>
      </c>
      <c r="Z509" s="493">
        <v>1199</v>
      </c>
      <c r="AA509" s="567"/>
      <c r="AB509" s="553">
        <v>0.2124521084961061</v>
      </c>
      <c r="AC509" s="467">
        <f>1-AB509</f>
        <v>0.78754789150389393</v>
      </c>
      <c r="AD509" s="553"/>
      <c r="AE509" s="553"/>
      <c r="AF509" s="553"/>
      <c r="AG509" s="553"/>
      <c r="AH509" s="558"/>
      <c r="AI509" s="558"/>
      <c r="AJ509" s="558"/>
      <c r="AK509" s="558"/>
      <c r="AL509" s="558"/>
      <c r="AM509" s="558"/>
      <c r="AN509" s="558"/>
      <c r="AO509" s="494">
        <f>SUM(AA509:AN509)</f>
        <v>1</v>
      </c>
    </row>
    <row r="510" spans="1:150" outlineLevel="1">
      <c r="A510" s="598"/>
      <c r="B510" s="457" t="s">
        <v>333</v>
      </c>
      <c r="C510" s="525" t="s">
        <v>270</v>
      </c>
      <c r="D510" s="493">
        <v>2484653.9653065009</v>
      </c>
      <c r="E510" s="493">
        <v>2480558.3411046043</v>
      </c>
      <c r="F510" s="493">
        <v>2476462.7169027077</v>
      </c>
      <c r="G510" s="493">
        <v>2472367.0927008116</v>
      </c>
      <c r="H510" s="493">
        <v>2468271.4684989098</v>
      </c>
      <c r="I510" s="493">
        <v>2464175.8442970202</v>
      </c>
      <c r="J510" s="493">
        <v>2460080.2200951199</v>
      </c>
      <c r="K510" s="493">
        <v>2455984.59589322</v>
      </c>
      <c r="L510" s="493">
        <v>2451888.97169133</v>
      </c>
      <c r="M510" s="493">
        <v>2447793.3474894301</v>
      </c>
      <c r="N510" s="493">
        <v>2443697.7232875298</v>
      </c>
      <c r="O510" s="493">
        <v>2439602.0990856402</v>
      </c>
      <c r="P510" s="493">
        <f>P509</f>
        <v>12</v>
      </c>
      <c r="Q510" s="493">
        <v>503.78182282627932</v>
      </c>
      <c r="R510" s="493">
        <v>502.9512730411484</v>
      </c>
      <c r="S510" s="493">
        <v>502.12072325601747</v>
      </c>
      <c r="T510" s="493">
        <v>501.2901734708866</v>
      </c>
      <c r="U510" s="493">
        <v>501.2901734708866</v>
      </c>
      <c r="V510" s="493"/>
      <c r="W510" s="493"/>
      <c r="X510" s="493"/>
      <c r="Y510" s="493"/>
      <c r="Z510" s="493"/>
      <c r="AA510" s="554">
        <v>0</v>
      </c>
      <c r="AB510" s="554">
        <f t="shared" ref="AB510:AN510" si="160">AB509</f>
        <v>0.2124521084961061</v>
      </c>
      <c r="AC510" s="554">
        <f t="shared" si="160"/>
        <v>0.78754789150389393</v>
      </c>
      <c r="AD510" s="554">
        <f t="shared" si="160"/>
        <v>0</v>
      </c>
      <c r="AE510" s="554">
        <f t="shared" si="160"/>
        <v>0</v>
      </c>
      <c r="AF510" s="554">
        <f t="shared" si="160"/>
        <v>0</v>
      </c>
      <c r="AG510" s="554">
        <f t="shared" si="160"/>
        <v>0</v>
      </c>
      <c r="AH510" s="554">
        <f t="shared" si="160"/>
        <v>0</v>
      </c>
      <c r="AI510" s="554">
        <f t="shared" si="160"/>
        <v>0</v>
      </c>
      <c r="AJ510" s="554">
        <f t="shared" si="160"/>
        <v>0</v>
      </c>
      <c r="AK510" s="554">
        <f t="shared" si="160"/>
        <v>0</v>
      </c>
      <c r="AL510" s="554">
        <f t="shared" si="160"/>
        <v>0</v>
      </c>
      <c r="AM510" s="554">
        <f t="shared" si="160"/>
        <v>0</v>
      </c>
      <c r="AN510" s="554">
        <f t="shared" si="160"/>
        <v>0</v>
      </c>
      <c r="AO510" s="504"/>
    </row>
    <row r="511" spans="1:150" outlineLevel="1">
      <c r="A511" s="598"/>
      <c r="B511" s="457"/>
      <c r="C511" s="354"/>
      <c r="D511" s="354"/>
      <c r="E511" s="354"/>
      <c r="F511" s="354"/>
      <c r="G511" s="354"/>
      <c r="H511" s="354"/>
      <c r="I511" s="354"/>
      <c r="J511" s="354"/>
      <c r="K511" s="354"/>
      <c r="L511" s="354"/>
      <c r="M511" s="354"/>
      <c r="N511" s="354"/>
      <c r="O511" s="354"/>
      <c r="P511" s="354"/>
      <c r="Q511" s="354"/>
      <c r="R511" s="354"/>
      <c r="S511" s="354"/>
      <c r="T511" s="354"/>
      <c r="U511" s="354"/>
      <c r="V511" s="354"/>
      <c r="W511" s="354"/>
      <c r="X511" s="354"/>
      <c r="Y511" s="354"/>
      <c r="Z511" s="354"/>
      <c r="AA511" s="555"/>
      <c r="AB511" s="566"/>
      <c r="AC511" s="566"/>
      <c r="AD511" s="566"/>
      <c r="AE511" s="566"/>
      <c r="AF511" s="566"/>
      <c r="AG511" s="566"/>
      <c r="AH511" s="566"/>
      <c r="AI511" s="566"/>
      <c r="AJ511" s="566"/>
      <c r="AK511" s="566"/>
      <c r="AL511" s="566"/>
      <c r="AM511" s="566"/>
      <c r="AN511" s="566"/>
      <c r="AO511" s="504"/>
    </row>
    <row r="512" spans="1:150" outlineLevel="1">
      <c r="A512" s="598"/>
      <c r="B512" s="457" t="s">
        <v>335</v>
      </c>
      <c r="C512" s="354" t="s">
        <v>258</v>
      </c>
      <c r="D512" s="493">
        <v>4382683.88</v>
      </c>
      <c r="E512" s="493">
        <v>4382683.88</v>
      </c>
      <c r="F512" s="493">
        <v>4382683.88</v>
      </c>
      <c r="G512" s="493">
        <v>4382683.88</v>
      </c>
      <c r="H512" s="493">
        <v>4382683.88</v>
      </c>
      <c r="I512" s="493">
        <v>4382683.88</v>
      </c>
      <c r="J512" s="493">
        <v>4382683.88</v>
      </c>
      <c r="K512" s="493">
        <v>4382683.88</v>
      </c>
      <c r="L512" s="493">
        <v>4382683.88</v>
      </c>
      <c r="M512" s="493">
        <v>4382683.88</v>
      </c>
      <c r="N512" s="493">
        <f>M512</f>
        <v>4382683.88</v>
      </c>
      <c r="O512" s="493">
        <f>N512</f>
        <v>4382683.88</v>
      </c>
      <c r="P512" s="493">
        <v>12</v>
      </c>
      <c r="Q512" s="493">
        <v>75.511913907499988</v>
      </c>
      <c r="R512" s="493">
        <v>523.19409224329991</v>
      </c>
      <c r="S512" s="493">
        <v>523.19409224329991</v>
      </c>
      <c r="T512" s="493">
        <v>523.19409224329991</v>
      </c>
      <c r="U512" s="493">
        <v>523.19409224329991</v>
      </c>
      <c r="V512" s="493"/>
      <c r="W512" s="493"/>
      <c r="X512" s="493"/>
      <c r="Y512" s="493"/>
      <c r="Z512" s="493"/>
      <c r="AA512" s="567"/>
      <c r="AB512" s="553"/>
      <c r="AC512" s="553"/>
      <c r="AD512" s="553"/>
      <c r="AE512" s="553">
        <v>1</v>
      </c>
      <c r="AF512" s="553"/>
      <c r="AG512" s="553"/>
      <c r="AH512" s="558"/>
      <c r="AI512" s="558"/>
      <c r="AJ512" s="558"/>
      <c r="AK512" s="558"/>
      <c r="AL512" s="558"/>
      <c r="AM512" s="558"/>
      <c r="AN512" s="558"/>
      <c r="AO512" s="494">
        <f>SUM(AA512:AN512)</f>
        <v>1</v>
      </c>
    </row>
    <row r="513" spans="1:41" outlineLevel="1">
      <c r="A513" s="598"/>
      <c r="B513" s="457" t="s">
        <v>333</v>
      </c>
      <c r="C513" s="354" t="s">
        <v>260</v>
      </c>
      <c r="D513" s="493">
        <v>0</v>
      </c>
      <c r="E513" s="493"/>
      <c r="F513" s="493"/>
      <c r="G513" s="493"/>
      <c r="H513" s="493"/>
      <c r="I513" s="493"/>
      <c r="J513" s="493"/>
      <c r="K513" s="493"/>
      <c r="L513" s="493"/>
      <c r="M513" s="493"/>
      <c r="N513" s="493"/>
      <c r="O513" s="493"/>
      <c r="P513" s="493">
        <f>P512</f>
        <v>12</v>
      </c>
      <c r="Q513" s="493"/>
      <c r="R513" s="493"/>
      <c r="S513" s="493"/>
      <c r="T513" s="493"/>
      <c r="U513" s="493"/>
      <c r="V513" s="493"/>
      <c r="W513" s="493"/>
      <c r="X513" s="493"/>
      <c r="Y513" s="493"/>
      <c r="Z513" s="493"/>
      <c r="AA513" s="554">
        <v>0</v>
      </c>
      <c r="AB513" s="554">
        <v>0.65562370601510134</v>
      </c>
      <c r="AC513" s="554">
        <v>0.33884176659842058</v>
      </c>
      <c r="AD513" s="554">
        <f t="shared" ref="AD513:AN513" si="161">AD512</f>
        <v>0</v>
      </c>
      <c r="AE513" s="554">
        <v>0</v>
      </c>
      <c r="AF513" s="554">
        <f t="shared" si="161"/>
        <v>0</v>
      </c>
      <c r="AG513" s="554">
        <f t="shared" si="161"/>
        <v>0</v>
      </c>
      <c r="AH513" s="554">
        <f t="shared" si="161"/>
        <v>0</v>
      </c>
      <c r="AI513" s="554">
        <f t="shared" si="161"/>
        <v>0</v>
      </c>
      <c r="AJ513" s="554">
        <f t="shared" si="161"/>
        <v>0</v>
      </c>
      <c r="AK513" s="554">
        <f t="shared" si="161"/>
        <v>0</v>
      </c>
      <c r="AL513" s="554">
        <f t="shared" si="161"/>
        <v>0</v>
      </c>
      <c r="AM513" s="554">
        <f t="shared" si="161"/>
        <v>0</v>
      </c>
      <c r="AN513" s="554">
        <f t="shared" si="161"/>
        <v>0</v>
      </c>
      <c r="AO513" s="504"/>
    </row>
    <row r="514" spans="1:41" outlineLevel="1">
      <c r="A514" s="598"/>
      <c r="B514" s="572"/>
      <c r="C514" s="354"/>
      <c r="D514" s="354"/>
      <c r="E514" s="354"/>
      <c r="F514" s="354"/>
      <c r="G514" s="354"/>
      <c r="H514" s="354"/>
      <c r="I514" s="354"/>
      <c r="J514" s="354"/>
      <c r="K514" s="354"/>
      <c r="L514" s="354"/>
      <c r="M514" s="354"/>
      <c r="N514" s="354"/>
      <c r="O514" s="354"/>
      <c r="P514" s="354"/>
      <c r="Q514" s="354"/>
      <c r="R514" s="354"/>
      <c r="S514" s="354"/>
      <c r="T514" s="354"/>
      <c r="U514" s="354"/>
      <c r="V514" s="354"/>
      <c r="W514" s="354"/>
      <c r="X514" s="354"/>
      <c r="Y514" s="354"/>
      <c r="Z514" s="354"/>
      <c r="AA514" s="555"/>
      <c r="AB514" s="566"/>
      <c r="AC514" s="566"/>
      <c r="AD514" s="566"/>
      <c r="AE514" s="566"/>
      <c r="AF514" s="566"/>
      <c r="AG514" s="566"/>
      <c r="AH514" s="566"/>
      <c r="AI514" s="566"/>
      <c r="AJ514" s="566"/>
      <c r="AK514" s="566"/>
      <c r="AL514" s="566"/>
      <c r="AM514" s="566"/>
      <c r="AN514" s="566"/>
      <c r="AO514" s="504"/>
    </row>
    <row r="515" spans="1:41" ht="30" outlineLevel="1">
      <c r="A515" s="598">
        <v>27</v>
      </c>
      <c r="B515" s="569" t="s">
        <v>23</v>
      </c>
      <c r="C515" s="354" t="s">
        <v>258</v>
      </c>
      <c r="D515" s="493">
        <v>76493</v>
      </c>
      <c r="E515" s="493">
        <f>SUMIFS('2017 Persistence Report'!CJ:CJ,'2017 Persistence Report'!$C:$C,$B515,'2017 Persistence Report'!$A:$A,2017)</f>
        <v>76493</v>
      </c>
      <c r="F515" s="493">
        <f>SUMIFS('2017 Persistence Report'!CK:CK,'2017 Persistence Report'!$C:$C,$B515,'2017 Persistence Report'!$A:$A,2017)</f>
        <v>76493</v>
      </c>
      <c r="G515" s="493">
        <f>SUMIFS('2017 Persistence Report'!CL:CL,'2017 Persistence Report'!$C:$C,$B515,'2017 Persistence Report'!$A:$A,2017)</f>
        <v>76493</v>
      </c>
      <c r="H515" s="493">
        <f>SUMIFS('2017 Persistence Report'!CM:CM,'2017 Persistence Report'!$C:$C,$B515,'2017 Persistence Report'!$A:$A,2017)</f>
        <v>74701</v>
      </c>
      <c r="I515" s="493">
        <f>SUMIFS('2017 Persistence Report'!CN:CN,'2017 Persistence Report'!$C:$C,$B515,'2017 Persistence Report'!$A:$A,2017)</f>
        <v>74344</v>
      </c>
      <c r="J515" s="493">
        <f>SUMIFS('2017 Persistence Report'!CO:CO,'2017 Persistence Report'!$C:$C,$B515,'2017 Persistence Report'!$A:$A,2017)</f>
        <v>74344</v>
      </c>
      <c r="K515" s="493">
        <f>SUMIFS('2017 Persistence Report'!CP:CP,'2017 Persistence Report'!$C:$C,$B515,'2017 Persistence Report'!$A:$A,2017)</f>
        <v>74344</v>
      </c>
      <c r="L515" s="493">
        <f>SUMIFS('2017 Persistence Report'!CQ:CQ,'2017 Persistence Report'!$C:$C,$B515,'2017 Persistence Report'!$A:$A,2017)</f>
        <v>74212</v>
      </c>
      <c r="M515" s="493">
        <f>SUMIFS('2017 Persistence Report'!CR:CR,'2017 Persistence Report'!$C:$C,$B515,'2017 Persistence Report'!$A:$A,2017)</f>
        <v>69093</v>
      </c>
      <c r="N515" s="493">
        <f>SUMIFS('2017 Persistence Report'!CS:CS,'2017 Persistence Report'!$C:$C,$B515,'2017 Persistence Report'!$A:$A,2017)</f>
        <v>68307</v>
      </c>
      <c r="O515" s="493">
        <f>SUMIFS('2017 Persistence Report'!CT:CT,'2017 Persistence Report'!$C:$C,$B515,'2017 Persistence Report'!$A:$A,2017)</f>
        <v>67328</v>
      </c>
      <c r="P515" s="493">
        <v>12</v>
      </c>
      <c r="Q515" s="493">
        <v>17</v>
      </c>
      <c r="R515" s="493">
        <v>17</v>
      </c>
      <c r="S515" s="493">
        <v>17</v>
      </c>
      <c r="T515" s="493">
        <v>17</v>
      </c>
      <c r="U515" s="493">
        <v>17</v>
      </c>
      <c r="V515" s="493">
        <v>17</v>
      </c>
      <c r="W515" s="493">
        <v>17</v>
      </c>
      <c r="X515" s="493">
        <v>17</v>
      </c>
      <c r="Y515" s="493">
        <v>17</v>
      </c>
      <c r="Z515" s="493">
        <v>15</v>
      </c>
      <c r="AA515" s="567"/>
      <c r="AB515" s="553">
        <v>0.65562370601510134</v>
      </c>
      <c r="AC515" s="467">
        <f>1-AB515</f>
        <v>0.34437629398489866</v>
      </c>
      <c r="AD515" s="553"/>
      <c r="AE515" s="553"/>
      <c r="AF515" s="553"/>
      <c r="AG515" s="553"/>
      <c r="AH515" s="558"/>
      <c r="AI515" s="558"/>
      <c r="AJ515" s="558"/>
      <c r="AK515" s="558"/>
      <c r="AL515" s="558"/>
      <c r="AM515" s="558"/>
      <c r="AN515" s="558"/>
      <c r="AO515" s="494">
        <f>SUM(AA515:AN515)</f>
        <v>1</v>
      </c>
    </row>
    <row r="516" spans="1:41" outlineLevel="1">
      <c r="A516" s="598"/>
      <c r="B516" s="572" t="s">
        <v>333</v>
      </c>
      <c r="C516" s="354" t="s">
        <v>260</v>
      </c>
      <c r="D516" s="493">
        <v>0</v>
      </c>
      <c r="E516" s="493"/>
      <c r="F516" s="493"/>
      <c r="G516" s="493"/>
      <c r="H516" s="493"/>
      <c r="I516" s="493"/>
      <c r="J516" s="493"/>
      <c r="K516" s="493"/>
      <c r="L516" s="493"/>
      <c r="M516" s="493"/>
      <c r="N516" s="493"/>
      <c r="O516" s="493"/>
      <c r="P516" s="493">
        <f>P515</f>
        <v>12</v>
      </c>
      <c r="Q516" s="493"/>
      <c r="R516" s="493"/>
      <c r="S516" s="493"/>
      <c r="T516" s="493"/>
      <c r="U516" s="493"/>
      <c r="V516" s="493"/>
      <c r="W516" s="493"/>
      <c r="X516" s="493"/>
      <c r="Y516" s="493"/>
      <c r="Z516" s="493"/>
      <c r="AA516" s="554">
        <v>0</v>
      </c>
      <c r="AB516" s="554">
        <v>0.65562370601510134</v>
      </c>
      <c r="AC516" s="467">
        <f>1-AB516</f>
        <v>0.34437629398489866</v>
      </c>
      <c r="AD516" s="554">
        <f t="shared" ref="AD516:AN516" si="162">AD515</f>
        <v>0</v>
      </c>
      <c r="AE516" s="554">
        <f t="shared" si="162"/>
        <v>0</v>
      </c>
      <c r="AF516" s="554">
        <f t="shared" si="162"/>
        <v>0</v>
      </c>
      <c r="AG516" s="554">
        <f t="shared" si="162"/>
        <v>0</v>
      </c>
      <c r="AH516" s="554">
        <f t="shared" si="162"/>
        <v>0</v>
      </c>
      <c r="AI516" s="554">
        <f t="shared" si="162"/>
        <v>0</v>
      </c>
      <c r="AJ516" s="554">
        <f t="shared" si="162"/>
        <v>0</v>
      </c>
      <c r="AK516" s="554">
        <f t="shared" si="162"/>
        <v>0</v>
      </c>
      <c r="AL516" s="554">
        <f t="shared" si="162"/>
        <v>0</v>
      </c>
      <c r="AM516" s="554">
        <f t="shared" si="162"/>
        <v>0</v>
      </c>
      <c r="AN516" s="554">
        <f t="shared" si="162"/>
        <v>0</v>
      </c>
      <c r="AO516" s="504"/>
    </row>
    <row r="517" spans="1:41" outlineLevel="1">
      <c r="A517" s="598"/>
      <c r="B517" s="572"/>
      <c r="C517" s="354"/>
      <c r="D517" s="354"/>
      <c r="E517" s="354"/>
      <c r="F517" s="354"/>
      <c r="G517" s="354"/>
      <c r="H517" s="354"/>
      <c r="I517" s="354"/>
      <c r="J517" s="354"/>
      <c r="K517" s="354"/>
      <c r="L517" s="354"/>
      <c r="M517" s="354"/>
      <c r="N517" s="354"/>
      <c r="O517" s="354"/>
      <c r="P517" s="354"/>
      <c r="Q517" s="354"/>
      <c r="R517" s="354"/>
      <c r="S517" s="354"/>
      <c r="T517" s="354"/>
      <c r="U517" s="354"/>
      <c r="V517" s="354"/>
      <c r="W517" s="354"/>
      <c r="X517" s="354"/>
      <c r="Y517" s="354"/>
      <c r="Z517" s="354"/>
      <c r="AA517" s="555"/>
      <c r="AB517" s="566"/>
      <c r="AC517" s="566"/>
      <c r="AD517" s="566"/>
      <c r="AE517" s="566"/>
      <c r="AF517" s="566"/>
      <c r="AG517" s="566"/>
      <c r="AH517" s="566"/>
      <c r="AI517" s="566"/>
      <c r="AJ517" s="566"/>
      <c r="AK517" s="566"/>
      <c r="AL517" s="566"/>
      <c r="AM517" s="566"/>
      <c r="AN517" s="566"/>
      <c r="AO517" s="504"/>
    </row>
    <row r="518" spans="1:41" ht="30" outlineLevel="1">
      <c r="A518" s="598">
        <v>28</v>
      </c>
      <c r="B518" s="569" t="s">
        <v>24</v>
      </c>
      <c r="C518" s="354" t="s">
        <v>258</v>
      </c>
      <c r="D518" s="493">
        <v>192455</v>
      </c>
      <c r="E518" s="493">
        <f>SUMIFS('2017 Persistence Report'!CJ:CJ,'2017 Persistence Report'!$C:$C,$B518,'2017 Persistence Report'!$A:$A,2017)</f>
        <v>192455</v>
      </c>
      <c r="F518" s="493">
        <f>SUMIFS('2017 Persistence Report'!CK:CK,'2017 Persistence Report'!$C:$C,$B518,'2017 Persistence Report'!$A:$A,2017)</f>
        <v>192455</v>
      </c>
      <c r="G518" s="493">
        <f>SUMIFS('2017 Persistence Report'!CL:CL,'2017 Persistence Report'!$C:$C,$B518,'2017 Persistence Report'!$A:$A,2017)</f>
        <v>192455</v>
      </c>
      <c r="H518" s="493">
        <f>SUMIFS('2017 Persistence Report'!CM:CM,'2017 Persistence Report'!$C:$C,$B518,'2017 Persistence Report'!$A:$A,2017)</f>
        <v>192455</v>
      </c>
      <c r="I518" s="493">
        <f>SUMIFS('2017 Persistence Report'!CN:CN,'2017 Persistence Report'!$C:$C,$B518,'2017 Persistence Report'!$A:$A,2017)</f>
        <v>192455</v>
      </c>
      <c r="J518" s="493">
        <f>SUMIFS('2017 Persistence Report'!CO:CO,'2017 Persistence Report'!$C:$C,$B518,'2017 Persistence Report'!$A:$A,2017)</f>
        <v>192455</v>
      </c>
      <c r="K518" s="493">
        <f>SUMIFS('2017 Persistence Report'!CP:CP,'2017 Persistence Report'!$C:$C,$B518,'2017 Persistence Report'!$A:$A,2017)</f>
        <v>192455</v>
      </c>
      <c r="L518" s="493">
        <f>SUMIFS('2017 Persistence Report'!CQ:CQ,'2017 Persistence Report'!$C:$C,$B518,'2017 Persistence Report'!$A:$A,2017)</f>
        <v>192455</v>
      </c>
      <c r="M518" s="493">
        <f>SUMIFS('2017 Persistence Report'!CR:CR,'2017 Persistence Report'!$C:$C,$B518,'2017 Persistence Report'!$A:$A,2017)</f>
        <v>192455</v>
      </c>
      <c r="N518" s="493">
        <f>SUMIFS('2017 Persistence Report'!CS:CS,'2017 Persistence Report'!$C:$C,$B518,'2017 Persistence Report'!$A:$A,2017)</f>
        <v>192455</v>
      </c>
      <c r="O518" s="493">
        <f>SUMIFS('2017 Persistence Report'!CT:CT,'2017 Persistence Report'!$C:$C,$B518,'2017 Persistence Report'!$A:$A,2017)</f>
        <v>192455</v>
      </c>
      <c r="P518" s="493">
        <v>12</v>
      </c>
      <c r="Q518" s="493">
        <v>52</v>
      </c>
      <c r="R518" s="493">
        <v>52</v>
      </c>
      <c r="S518" s="493">
        <v>52</v>
      </c>
      <c r="T518" s="493">
        <v>52</v>
      </c>
      <c r="U518" s="493">
        <v>52</v>
      </c>
      <c r="V518" s="493">
        <v>52</v>
      </c>
      <c r="W518" s="493">
        <v>52</v>
      </c>
      <c r="X518" s="493">
        <v>52</v>
      </c>
      <c r="Y518" s="493">
        <v>52</v>
      </c>
      <c r="Z518" s="493">
        <v>52</v>
      </c>
      <c r="AA518" s="567"/>
      <c r="AB518" s="553">
        <v>0.11463758113475134</v>
      </c>
      <c r="AC518" s="467">
        <f>1-AB518</f>
        <v>0.88536241886524869</v>
      </c>
      <c r="AD518" s="553"/>
      <c r="AE518" s="553"/>
      <c r="AF518" s="553"/>
      <c r="AG518" s="553"/>
      <c r="AH518" s="558"/>
      <c r="AI518" s="558"/>
      <c r="AJ518" s="558"/>
      <c r="AK518" s="558"/>
      <c r="AL518" s="558"/>
      <c r="AM518" s="558"/>
      <c r="AN518" s="558"/>
      <c r="AO518" s="494">
        <f>SUM(AA518:AN518)</f>
        <v>1</v>
      </c>
    </row>
    <row r="519" spans="1:41" outlineLevel="1">
      <c r="A519" s="598"/>
      <c r="B519" s="572" t="s">
        <v>333</v>
      </c>
      <c r="C519" s="525" t="s">
        <v>270</v>
      </c>
      <c r="D519" s="493">
        <v>36972.718983610765</v>
      </c>
      <c r="E519" s="493">
        <v>36850.416514864999</v>
      </c>
      <c r="F519" s="493">
        <v>36728.114046119234</v>
      </c>
      <c r="G519" s="493">
        <v>36605.811577373468</v>
      </c>
      <c r="H519" s="493">
        <v>36483.509108627703</v>
      </c>
      <c r="I519" s="493">
        <v>36361.206639881901</v>
      </c>
      <c r="J519" s="493">
        <v>36238.904171136201</v>
      </c>
      <c r="K519" s="493">
        <v>36116.601702390399</v>
      </c>
      <c r="L519" s="493">
        <v>35994.299233644597</v>
      </c>
      <c r="M519" s="493">
        <v>35871.996764898897</v>
      </c>
      <c r="N519" s="493">
        <v>35749.694296153102</v>
      </c>
      <c r="O519" s="493">
        <v>35627.3918274073</v>
      </c>
      <c r="P519" s="493">
        <f>P518</f>
        <v>12</v>
      </c>
      <c r="Q519" s="493">
        <v>9.9897710485451654</v>
      </c>
      <c r="R519" s="493">
        <v>9.95672577367686</v>
      </c>
      <c r="S519" s="493">
        <v>9.9236804988085545</v>
      </c>
      <c r="T519" s="493">
        <v>9.8906352239402473</v>
      </c>
      <c r="U519" s="493">
        <v>9.8906352239402473</v>
      </c>
      <c r="V519" s="493"/>
      <c r="W519" s="493"/>
      <c r="X519" s="493"/>
      <c r="Y519" s="493"/>
      <c r="Z519" s="493"/>
      <c r="AA519" s="554">
        <v>0</v>
      </c>
      <c r="AB519" s="554">
        <v>0.11463758113475134</v>
      </c>
      <c r="AC519" s="467">
        <f>1-AB519</f>
        <v>0.88536241886524869</v>
      </c>
      <c r="AD519" s="554">
        <f t="shared" ref="AD519:AN519" si="163">AD518</f>
        <v>0</v>
      </c>
      <c r="AE519" s="554">
        <f t="shared" si="163"/>
        <v>0</v>
      </c>
      <c r="AF519" s="554">
        <f t="shared" si="163"/>
        <v>0</v>
      </c>
      <c r="AG519" s="554">
        <f t="shared" si="163"/>
        <v>0</v>
      </c>
      <c r="AH519" s="554">
        <f t="shared" si="163"/>
        <v>0</v>
      </c>
      <c r="AI519" s="554">
        <f t="shared" si="163"/>
        <v>0</v>
      </c>
      <c r="AJ519" s="554">
        <f t="shared" si="163"/>
        <v>0</v>
      </c>
      <c r="AK519" s="554">
        <f t="shared" si="163"/>
        <v>0</v>
      </c>
      <c r="AL519" s="554">
        <f t="shared" si="163"/>
        <v>0</v>
      </c>
      <c r="AM519" s="554">
        <f t="shared" si="163"/>
        <v>0</v>
      </c>
      <c r="AN519" s="554">
        <f t="shared" si="163"/>
        <v>0</v>
      </c>
      <c r="AO519" s="504"/>
    </row>
    <row r="520" spans="1:41" outlineLevel="1">
      <c r="A520" s="598"/>
      <c r="B520" s="572"/>
      <c r="C520" s="354"/>
      <c r="D520" s="354"/>
      <c r="E520" s="354"/>
      <c r="F520" s="354"/>
      <c r="G520" s="354"/>
      <c r="H520" s="354"/>
      <c r="I520" s="354"/>
      <c r="J520" s="354"/>
      <c r="K520" s="354"/>
      <c r="L520" s="354"/>
      <c r="M520" s="354"/>
      <c r="N520" s="354"/>
      <c r="O520" s="354"/>
      <c r="P520" s="354"/>
      <c r="Q520" s="354"/>
      <c r="R520" s="354"/>
      <c r="S520" s="354"/>
      <c r="T520" s="354"/>
      <c r="U520" s="354"/>
      <c r="V520" s="354"/>
      <c r="W520" s="354"/>
      <c r="X520" s="354"/>
      <c r="Y520" s="354"/>
      <c r="Z520" s="354"/>
      <c r="AA520" s="555"/>
      <c r="AB520" s="566"/>
      <c r="AC520" s="566"/>
      <c r="AD520" s="566"/>
      <c r="AE520" s="566"/>
      <c r="AF520" s="566"/>
      <c r="AG520" s="566"/>
      <c r="AH520" s="566"/>
      <c r="AI520" s="566"/>
      <c r="AJ520" s="566"/>
      <c r="AK520" s="566"/>
      <c r="AL520" s="566"/>
      <c r="AM520" s="566"/>
      <c r="AN520" s="566"/>
      <c r="AO520" s="504"/>
    </row>
    <row r="521" spans="1:41" ht="30" outlineLevel="1">
      <c r="A521" s="598">
        <v>29</v>
      </c>
      <c r="B521" s="569" t="s">
        <v>25</v>
      </c>
      <c r="C521" s="354" t="s">
        <v>258</v>
      </c>
      <c r="D521" s="493"/>
      <c r="E521" s="493"/>
      <c r="F521" s="493"/>
      <c r="G521" s="493"/>
      <c r="H521" s="493"/>
      <c r="I521" s="493"/>
      <c r="J521" s="493"/>
      <c r="K521" s="493"/>
      <c r="L521" s="493"/>
      <c r="M521" s="493"/>
      <c r="N521" s="493"/>
      <c r="O521" s="493"/>
      <c r="P521" s="493">
        <v>3</v>
      </c>
      <c r="Q521" s="493"/>
      <c r="R521" s="493"/>
      <c r="S521" s="493"/>
      <c r="T521" s="493"/>
      <c r="U521" s="493"/>
      <c r="V521" s="493"/>
      <c r="W521" s="493"/>
      <c r="X521" s="493"/>
      <c r="Y521" s="493"/>
      <c r="Z521" s="493"/>
      <c r="AA521" s="567"/>
      <c r="AB521" s="553"/>
      <c r="AC521" s="553"/>
      <c r="AD521" s="553"/>
      <c r="AE521" s="553"/>
      <c r="AF521" s="553"/>
      <c r="AG521" s="553"/>
      <c r="AH521" s="558"/>
      <c r="AI521" s="558"/>
      <c r="AJ521" s="558"/>
      <c r="AK521" s="558"/>
      <c r="AL521" s="558"/>
      <c r="AM521" s="558"/>
      <c r="AN521" s="558"/>
      <c r="AO521" s="494">
        <f>SUM(AA521:AN521)</f>
        <v>0</v>
      </c>
    </row>
    <row r="522" spans="1:41" outlineLevel="1">
      <c r="A522" s="598"/>
      <c r="B522" s="572" t="s">
        <v>333</v>
      </c>
      <c r="C522" s="354" t="s">
        <v>260</v>
      </c>
      <c r="D522" s="493"/>
      <c r="E522" s="493"/>
      <c r="F522" s="493"/>
      <c r="G522" s="493"/>
      <c r="H522" s="493"/>
      <c r="I522" s="493"/>
      <c r="J522" s="493"/>
      <c r="K522" s="493"/>
      <c r="L522" s="493"/>
      <c r="M522" s="493"/>
      <c r="N522" s="493"/>
      <c r="O522" s="493"/>
      <c r="P522" s="493">
        <f>P521</f>
        <v>3</v>
      </c>
      <c r="Q522" s="493"/>
      <c r="R522" s="493"/>
      <c r="S522" s="493"/>
      <c r="T522" s="493"/>
      <c r="U522" s="493"/>
      <c r="V522" s="493"/>
      <c r="W522" s="493"/>
      <c r="X522" s="493"/>
      <c r="Y522" s="493"/>
      <c r="Z522" s="493"/>
      <c r="AA522" s="554">
        <f>AA521</f>
        <v>0</v>
      </c>
      <c r="AB522" s="554">
        <f t="shared" ref="AB522:AN522" si="164">AB521</f>
        <v>0</v>
      </c>
      <c r="AC522" s="554">
        <f t="shared" si="164"/>
        <v>0</v>
      </c>
      <c r="AD522" s="554">
        <f t="shared" si="164"/>
        <v>0</v>
      </c>
      <c r="AE522" s="554">
        <f t="shared" si="164"/>
        <v>0</v>
      </c>
      <c r="AF522" s="554">
        <f t="shared" si="164"/>
        <v>0</v>
      </c>
      <c r="AG522" s="554">
        <f t="shared" si="164"/>
        <v>0</v>
      </c>
      <c r="AH522" s="554">
        <f t="shared" si="164"/>
        <v>0</v>
      </c>
      <c r="AI522" s="554">
        <f t="shared" si="164"/>
        <v>0</v>
      </c>
      <c r="AJ522" s="554">
        <f t="shared" si="164"/>
        <v>0</v>
      </c>
      <c r="AK522" s="554">
        <f t="shared" si="164"/>
        <v>0</v>
      </c>
      <c r="AL522" s="554">
        <f t="shared" si="164"/>
        <v>0</v>
      </c>
      <c r="AM522" s="554">
        <f t="shared" si="164"/>
        <v>0</v>
      </c>
      <c r="AN522" s="554">
        <f t="shared" si="164"/>
        <v>0</v>
      </c>
      <c r="AO522" s="504"/>
    </row>
    <row r="523" spans="1:41" outlineLevel="1">
      <c r="A523" s="598"/>
      <c r="B523" s="572"/>
      <c r="C523" s="354"/>
      <c r="D523" s="354"/>
      <c r="E523" s="354"/>
      <c r="F523" s="354"/>
      <c r="G523" s="354"/>
      <c r="H523" s="354"/>
      <c r="I523" s="354"/>
      <c r="J523" s="354"/>
      <c r="K523" s="354"/>
      <c r="L523" s="354"/>
      <c r="M523" s="354"/>
      <c r="N523" s="354"/>
      <c r="O523" s="354"/>
      <c r="P523" s="354"/>
      <c r="Q523" s="354"/>
      <c r="R523" s="354"/>
      <c r="S523" s="354"/>
      <c r="T523" s="354"/>
      <c r="U523" s="354"/>
      <c r="V523" s="354"/>
      <c r="W523" s="354"/>
      <c r="X523" s="354"/>
      <c r="Y523" s="354"/>
      <c r="Z523" s="354"/>
      <c r="AA523" s="555"/>
      <c r="AB523" s="566"/>
      <c r="AC523" s="566"/>
      <c r="AD523" s="566"/>
      <c r="AE523" s="566"/>
      <c r="AF523" s="566"/>
      <c r="AG523" s="566"/>
      <c r="AH523" s="566"/>
      <c r="AI523" s="566"/>
      <c r="AJ523" s="566"/>
      <c r="AK523" s="566"/>
      <c r="AL523" s="566"/>
      <c r="AM523" s="566"/>
      <c r="AN523" s="566"/>
      <c r="AO523" s="504"/>
    </row>
    <row r="524" spans="1:41" ht="30" outlineLevel="1">
      <c r="A524" s="598">
        <v>30</v>
      </c>
      <c r="B524" s="569" t="s">
        <v>27</v>
      </c>
      <c r="C524" s="354" t="s">
        <v>258</v>
      </c>
      <c r="D524" s="493"/>
      <c r="E524" s="493"/>
      <c r="F524" s="493"/>
      <c r="G524" s="493"/>
      <c r="H524" s="493"/>
      <c r="I524" s="493"/>
      <c r="J524" s="493"/>
      <c r="K524" s="493"/>
      <c r="L524" s="493"/>
      <c r="M524" s="493"/>
      <c r="N524" s="493"/>
      <c r="O524" s="493"/>
      <c r="P524" s="493">
        <v>12</v>
      </c>
      <c r="Q524" s="493"/>
      <c r="R524" s="493"/>
      <c r="S524" s="493"/>
      <c r="T524" s="493"/>
      <c r="U524" s="493"/>
      <c r="V524" s="493"/>
      <c r="W524" s="493"/>
      <c r="X524" s="493"/>
      <c r="Y524" s="493"/>
      <c r="Z524" s="493"/>
      <c r="AA524" s="567"/>
      <c r="AB524" s="553"/>
      <c r="AC524" s="553"/>
      <c r="AD524" s="553"/>
      <c r="AE524" s="553"/>
      <c r="AF524" s="553"/>
      <c r="AG524" s="553"/>
      <c r="AH524" s="558"/>
      <c r="AI524" s="558"/>
      <c r="AJ524" s="558"/>
      <c r="AK524" s="558"/>
      <c r="AL524" s="558"/>
      <c r="AM524" s="558"/>
      <c r="AN524" s="558"/>
      <c r="AO524" s="494">
        <f>SUM(AA524:AN524)</f>
        <v>0</v>
      </c>
    </row>
    <row r="525" spans="1:41" outlineLevel="1">
      <c r="A525" s="598"/>
      <c r="B525" s="572" t="s">
        <v>333</v>
      </c>
      <c r="C525" s="354" t="s">
        <v>260</v>
      </c>
      <c r="D525" s="493"/>
      <c r="E525" s="493"/>
      <c r="F525" s="493"/>
      <c r="G525" s="493"/>
      <c r="H525" s="493"/>
      <c r="I525" s="493"/>
      <c r="J525" s="493"/>
      <c r="K525" s="493"/>
      <c r="L525" s="493"/>
      <c r="M525" s="493"/>
      <c r="N525" s="493"/>
      <c r="O525" s="493"/>
      <c r="P525" s="493">
        <f>P524</f>
        <v>12</v>
      </c>
      <c r="Q525" s="493"/>
      <c r="R525" s="493"/>
      <c r="S525" s="493"/>
      <c r="T525" s="493"/>
      <c r="U525" s="493"/>
      <c r="V525" s="493"/>
      <c r="W525" s="493"/>
      <c r="X525" s="493"/>
      <c r="Y525" s="493"/>
      <c r="Z525" s="493"/>
      <c r="AA525" s="554">
        <f>AA524</f>
        <v>0</v>
      </c>
      <c r="AB525" s="554">
        <f t="shared" ref="AB525:AN525" si="165">AB524</f>
        <v>0</v>
      </c>
      <c r="AC525" s="554">
        <f t="shared" si="165"/>
        <v>0</v>
      </c>
      <c r="AD525" s="554">
        <f t="shared" si="165"/>
        <v>0</v>
      </c>
      <c r="AE525" s="554">
        <f t="shared" si="165"/>
        <v>0</v>
      </c>
      <c r="AF525" s="554">
        <f t="shared" si="165"/>
        <v>0</v>
      </c>
      <c r="AG525" s="554">
        <f t="shared" si="165"/>
        <v>0</v>
      </c>
      <c r="AH525" s="554">
        <f t="shared" si="165"/>
        <v>0</v>
      </c>
      <c r="AI525" s="554">
        <f t="shared" si="165"/>
        <v>0</v>
      </c>
      <c r="AJ525" s="554">
        <f t="shared" si="165"/>
        <v>0</v>
      </c>
      <c r="AK525" s="554">
        <f t="shared" si="165"/>
        <v>0</v>
      </c>
      <c r="AL525" s="554">
        <f t="shared" si="165"/>
        <v>0</v>
      </c>
      <c r="AM525" s="554">
        <f t="shared" si="165"/>
        <v>0</v>
      </c>
      <c r="AN525" s="554">
        <f t="shared" si="165"/>
        <v>0</v>
      </c>
      <c r="AO525" s="504"/>
    </row>
    <row r="526" spans="1:41" outlineLevel="1">
      <c r="A526" s="598"/>
      <c r="B526" s="572"/>
      <c r="C526" s="354"/>
      <c r="D526" s="354"/>
      <c r="E526" s="354"/>
      <c r="F526" s="354"/>
      <c r="G526" s="354"/>
      <c r="H526" s="354"/>
      <c r="I526" s="354"/>
      <c r="J526" s="354"/>
      <c r="K526" s="354"/>
      <c r="L526" s="354"/>
      <c r="M526" s="354"/>
      <c r="N526" s="354"/>
      <c r="O526" s="354"/>
      <c r="P526" s="354"/>
      <c r="Q526" s="354"/>
      <c r="R526" s="354"/>
      <c r="S526" s="354"/>
      <c r="T526" s="354"/>
      <c r="U526" s="354"/>
      <c r="V526" s="354"/>
      <c r="W526" s="354"/>
      <c r="X526" s="354"/>
      <c r="Y526" s="354"/>
      <c r="Z526" s="354"/>
      <c r="AA526" s="555"/>
      <c r="AB526" s="566"/>
      <c r="AC526" s="566"/>
      <c r="AD526" s="566"/>
      <c r="AE526" s="566"/>
      <c r="AF526" s="566"/>
      <c r="AG526" s="566"/>
      <c r="AH526" s="566"/>
      <c r="AI526" s="566"/>
      <c r="AJ526" s="566"/>
      <c r="AK526" s="566"/>
      <c r="AL526" s="566"/>
      <c r="AM526" s="566"/>
      <c r="AN526" s="566"/>
      <c r="AO526" s="504"/>
    </row>
    <row r="527" spans="1:41" ht="30" outlineLevel="1">
      <c r="A527" s="598">
        <v>31</v>
      </c>
      <c r="B527" s="569" t="s">
        <v>29</v>
      </c>
      <c r="C527" s="354" t="s">
        <v>258</v>
      </c>
      <c r="D527" s="493"/>
      <c r="E527" s="493"/>
      <c r="F527" s="493"/>
      <c r="G527" s="493"/>
      <c r="H527" s="493"/>
      <c r="I527" s="493"/>
      <c r="J527" s="493"/>
      <c r="K527" s="493"/>
      <c r="L527" s="493"/>
      <c r="M527" s="493"/>
      <c r="N527" s="493"/>
      <c r="O527" s="493"/>
      <c r="P527" s="493">
        <v>12</v>
      </c>
      <c r="Q527" s="493"/>
      <c r="R527" s="493"/>
      <c r="S527" s="493"/>
      <c r="T527" s="493"/>
      <c r="U527" s="493"/>
      <c r="V527" s="493"/>
      <c r="W527" s="493"/>
      <c r="X527" s="493"/>
      <c r="Y527" s="493"/>
      <c r="Z527" s="493"/>
      <c r="AA527" s="567"/>
      <c r="AB527" s="553"/>
      <c r="AC527" s="553"/>
      <c r="AD527" s="553"/>
      <c r="AE527" s="553"/>
      <c r="AF527" s="553"/>
      <c r="AG527" s="553"/>
      <c r="AH527" s="558"/>
      <c r="AI527" s="558"/>
      <c r="AJ527" s="558"/>
      <c r="AK527" s="558"/>
      <c r="AL527" s="558"/>
      <c r="AM527" s="558"/>
      <c r="AN527" s="558"/>
      <c r="AO527" s="494">
        <f>SUM(AA527:AN527)</f>
        <v>0</v>
      </c>
    </row>
    <row r="528" spans="1:41" outlineLevel="1">
      <c r="A528" s="598"/>
      <c r="B528" s="572" t="s">
        <v>333</v>
      </c>
      <c r="C528" s="354" t="s">
        <v>260</v>
      </c>
      <c r="D528" s="493"/>
      <c r="E528" s="493"/>
      <c r="F528" s="493"/>
      <c r="G528" s="493"/>
      <c r="H528" s="493"/>
      <c r="I528" s="493"/>
      <c r="J528" s="493"/>
      <c r="K528" s="493"/>
      <c r="L528" s="493"/>
      <c r="M528" s="493"/>
      <c r="N528" s="493"/>
      <c r="O528" s="493"/>
      <c r="P528" s="493">
        <f>P527</f>
        <v>12</v>
      </c>
      <c r="Q528" s="493"/>
      <c r="R528" s="493"/>
      <c r="S528" s="493"/>
      <c r="T528" s="493"/>
      <c r="U528" s="493"/>
      <c r="V528" s="493"/>
      <c r="W528" s="493"/>
      <c r="X528" s="493"/>
      <c r="Y528" s="493"/>
      <c r="Z528" s="493"/>
      <c r="AA528" s="554">
        <f>AA527</f>
        <v>0</v>
      </c>
      <c r="AB528" s="554">
        <f t="shared" ref="AB528:AN528" si="166">AB527</f>
        <v>0</v>
      </c>
      <c r="AC528" s="554">
        <f t="shared" si="166"/>
        <v>0</v>
      </c>
      <c r="AD528" s="554">
        <f t="shared" si="166"/>
        <v>0</v>
      </c>
      <c r="AE528" s="554">
        <f t="shared" si="166"/>
        <v>0</v>
      </c>
      <c r="AF528" s="554">
        <f t="shared" si="166"/>
        <v>0</v>
      </c>
      <c r="AG528" s="554">
        <f t="shared" si="166"/>
        <v>0</v>
      </c>
      <c r="AH528" s="554">
        <f t="shared" si="166"/>
        <v>0</v>
      </c>
      <c r="AI528" s="554">
        <f t="shared" si="166"/>
        <v>0</v>
      </c>
      <c r="AJ528" s="554">
        <f t="shared" si="166"/>
        <v>0</v>
      </c>
      <c r="AK528" s="554">
        <f t="shared" si="166"/>
        <v>0</v>
      </c>
      <c r="AL528" s="554">
        <f t="shared" si="166"/>
        <v>0</v>
      </c>
      <c r="AM528" s="554">
        <f t="shared" si="166"/>
        <v>0</v>
      </c>
      <c r="AN528" s="554">
        <f t="shared" si="166"/>
        <v>0</v>
      </c>
      <c r="AO528" s="504"/>
    </row>
    <row r="529" spans="1:41" outlineLevel="1">
      <c r="A529" s="598"/>
      <c r="B529" s="569"/>
      <c r="C529" s="354"/>
      <c r="D529" s="354"/>
      <c r="E529" s="354"/>
      <c r="F529" s="354"/>
      <c r="G529" s="354"/>
      <c r="H529" s="354"/>
      <c r="I529" s="354"/>
      <c r="J529" s="354"/>
      <c r="K529" s="354"/>
      <c r="L529" s="354"/>
      <c r="M529" s="354"/>
      <c r="N529" s="354"/>
      <c r="O529" s="354"/>
      <c r="P529" s="354"/>
      <c r="Q529" s="354"/>
      <c r="R529" s="354"/>
      <c r="S529" s="354"/>
      <c r="T529" s="354"/>
      <c r="U529" s="354"/>
      <c r="V529" s="354"/>
      <c r="W529" s="354"/>
      <c r="X529" s="354"/>
      <c r="Y529" s="354"/>
      <c r="Z529" s="354"/>
      <c r="AA529" s="555"/>
      <c r="AB529" s="566"/>
      <c r="AC529" s="566"/>
      <c r="AD529" s="566"/>
      <c r="AE529" s="566"/>
      <c r="AF529" s="566"/>
      <c r="AG529" s="566"/>
      <c r="AH529" s="566"/>
      <c r="AI529" s="566"/>
      <c r="AJ529" s="566"/>
      <c r="AK529" s="566"/>
      <c r="AL529" s="566"/>
      <c r="AM529" s="566"/>
      <c r="AN529" s="566"/>
      <c r="AO529" s="504"/>
    </row>
    <row r="530" spans="1:41" ht="30" outlineLevel="1">
      <c r="A530" s="598">
        <v>32</v>
      </c>
      <c r="B530" s="569" t="s">
        <v>28</v>
      </c>
      <c r="C530" s="354" t="s">
        <v>258</v>
      </c>
      <c r="D530" s="493">
        <v>10590</v>
      </c>
      <c r="E530" s="493">
        <v>0</v>
      </c>
      <c r="F530" s="493">
        <v>0</v>
      </c>
      <c r="G530" s="493">
        <v>0</v>
      </c>
      <c r="H530" s="493">
        <v>0</v>
      </c>
      <c r="I530" s="493">
        <v>0</v>
      </c>
      <c r="J530" s="493">
        <v>0</v>
      </c>
      <c r="K530" s="493">
        <v>0</v>
      </c>
      <c r="L530" s="493">
        <v>0</v>
      </c>
      <c r="M530" s="493">
        <v>0</v>
      </c>
      <c r="N530" s="493"/>
      <c r="O530" s="493"/>
      <c r="P530" s="493">
        <v>12</v>
      </c>
      <c r="Q530" s="493">
        <v>15</v>
      </c>
      <c r="R530" s="493">
        <v>0</v>
      </c>
      <c r="S530" s="493">
        <v>0</v>
      </c>
      <c r="T530" s="493">
        <v>0</v>
      </c>
      <c r="U530" s="493">
        <v>0</v>
      </c>
      <c r="V530" s="493">
        <v>0</v>
      </c>
      <c r="W530" s="493">
        <v>0</v>
      </c>
      <c r="X530" s="493">
        <v>0</v>
      </c>
      <c r="Y530" s="493">
        <v>0</v>
      </c>
      <c r="Z530" s="493">
        <v>0</v>
      </c>
      <c r="AA530" s="567"/>
      <c r="AB530" s="553"/>
      <c r="AC530" s="553">
        <v>1</v>
      </c>
      <c r="AD530" s="553"/>
      <c r="AE530" s="553"/>
      <c r="AF530" s="553"/>
      <c r="AG530" s="553"/>
      <c r="AH530" s="558"/>
      <c r="AI530" s="558"/>
      <c r="AJ530" s="558"/>
      <c r="AK530" s="558"/>
      <c r="AL530" s="558"/>
      <c r="AM530" s="558"/>
      <c r="AN530" s="558"/>
      <c r="AO530" s="494">
        <f>SUM(AA530:AN530)</f>
        <v>1</v>
      </c>
    </row>
    <row r="531" spans="1:41" outlineLevel="1">
      <c r="A531" s="598"/>
      <c r="B531" s="572" t="s">
        <v>333</v>
      </c>
      <c r="C531" s="354" t="s">
        <v>260</v>
      </c>
      <c r="D531" s="493"/>
      <c r="E531" s="493"/>
      <c r="F531" s="493"/>
      <c r="G531" s="493"/>
      <c r="H531" s="493"/>
      <c r="I531" s="493"/>
      <c r="J531" s="493"/>
      <c r="K531" s="493"/>
      <c r="L531" s="493"/>
      <c r="M531" s="493"/>
      <c r="N531" s="493"/>
      <c r="O531" s="493"/>
      <c r="P531" s="493">
        <f>P530</f>
        <v>12</v>
      </c>
      <c r="Q531" s="493">
        <v>0</v>
      </c>
      <c r="R531" s="493"/>
      <c r="S531" s="493"/>
      <c r="T531" s="493"/>
      <c r="U531" s="493"/>
      <c r="V531" s="493"/>
      <c r="W531" s="493"/>
      <c r="X531" s="493"/>
      <c r="Y531" s="493"/>
      <c r="Z531" s="493"/>
      <c r="AA531" s="554">
        <v>0</v>
      </c>
      <c r="AB531" s="554">
        <v>0</v>
      </c>
      <c r="AC531" s="554">
        <v>1</v>
      </c>
      <c r="AD531" s="554">
        <f t="shared" ref="AD531:AN531" si="167">AD530</f>
        <v>0</v>
      </c>
      <c r="AE531" s="554">
        <f t="shared" si="167"/>
        <v>0</v>
      </c>
      <c r="AF531" s="554">
        <f t="shared" si="167"/>
        <v>0</v>
      </c>
      <c r="AG531" s="554">
        <f t="shared" si="167"/>
        <v>0</v>
      </c>
      <c r="AH531" s="554">
        <f t="shared" si="167"/>
        <v>0</v>
      </c>
      <c r="AI531" s="554">
        <f t="shared" si="167"/>
        <v>0</v>
      </c>
      <c r="AJ531" s="554">
        <f t="shared" si="167"/>
        <v>0</v>
      </c>
      <c r="AK531" s="554">
        <f t="shared" si="167"/>
        <v>0</v>
      </c>
      <c r="AL531" s="554">
        <f t="shared" si="167"/>
        <v>0</v>
      </c>
      <c r="AM531" s="554">
        <f t="shared" si="167"/>
        <v>0</v>
      </c>
      <c r="AN531" s="554">
        <f t="shared" si="167"/>
        <v>0</v>
      </c>
      <c r="AO531" s="504"/>
    </row>
    <row r="532" spans="1:41" outlineLevel="1">
      <c r="A532" s="598"/>
      <c r="B532" s="569"/>
      <c r="C532" s="354"/>
      <c r="D532" s="354"/>
      <c r="E532" s="354"/>
      <c r="F532" s="354"/>
      <c r="G532" s="354"/>
      <c r="H532" s="354"/>
      <c r="I532" s="354"/>
      <c r="J532" s="354"/>
      <c r="K532" s="354"/>
      <c r="L532" s="354"/>
      <c r="M532" s="354"/>
      <c r="N532" s="354"/>
      <c r="O532" s="354"/>
      <c r="P532" s="354"/>
      <c r="Q532" s="354"/>
      <c r="R532" s="354"/>
      <c r="S532" s="354"/>
      <c r="T532" s="354"/>
      <c r="U532" s="354"/>
      <c r="V532" s="354"/>
      <c r="W532" s="354"/>
      <c r="X532" s="354"/>
      <c r="Y532" s="354"/>
      <c r="Z532" s="354"/>
      <c r="AA532" s="555"/>
      <c r="AB532" s="566"/>
      <c r="AC532" s="566"/>
      <c r="AD532" s="566"/>
      <c r="AE532" s="566"/>
      <c r="AF532" s="566"/>
      <c r="AG532" s="566"/>
      <c r="AH532" s="566"/>
      <c r="AI532" s="566"/>
      <c r="AJ532" s="566"/>
      <c r="AK532" s="566"/>
      <c r="AL532" s="566"/>
      <c r="AM532" s="566"/>
      <c r="AN532" s="566"/>
      <c r="AO532" s="504"/>
    </row>
    <row r="533" spans="1:41" ht="15.75" outlineLevel="1">
      <c r="A533" s="598"/>
      <c r="B533" s="583" t="s">
        <v>275</v>
      </c>
      <c r="C533" s="354"/>
      <c r="D533" s="354"/>
      <c r="E533" s="354"/>
      <c r="F533" s="354"/>
      <c r="G533" s="354"/>
      <c r="H533" s="354"/>
      <c r="I533" s="354"/>
      <c r="J533" s="354"/>
      <c r="K533" s="354"/>
      <c r="L533" s="354"/>
      <c r="M533" s="354"/>
      <c r="N533" s="354"/>
      <c r="O533" s="354"/>
      <c r="P533" s="354"/>
      <c r="Q533" s="354"/>
      <c r="R533" s="354"/>
      <c r="S533" s="354"/>
      <c r="T533" s="354"/>
      <c r="U533" s="354"/>
      <c r="V533" s="354"/>
      <c r="W533" s="354"/>
      <c r="X533" s="354"/>
      <c r="Y533" s="354"/>
      <c r="Z533" s="354"/>
      <c r="AA533" s="555"/>
      <c r="AB533" s="566"/>
      <c r="AC533" s="566"/>
      <c r="AD533" s="566"/>
      <c r="AE533" s="566"/>
      <c r="AF533" s="566"/>
      <c r="AG533" s="566"/>
      <c r="AH533" s="566"/>
      <c r="AI533" s="566"/>
      <c r="AJ533" s="566"/>
      <c r="AK533" s="566"/>
      <c r="AL533" s="566"/>
      <c r="AM533" s="566"/>
      <c r="AN533" s="566"/>
      <c r="AO533" s="504"/>
    </row>
    <row r="534" spans="1:41" outlineLevel="1">
      <c r="A534" s="598">
        <v>33</v>
      </c>
      <c r="B534" s="569" t="s">
        <v>276</v>
      </c>
      <c r="C534" s="354" t="s">
        <v>258</v>
      </c>
      <c r="D534" s="493"/>
      <c r="E534" s="493"/>
      <c r="F534" s="493"/>
      <c r="G534" s="493"/>
      <c r="H534" s="493"/>
      <c r="I534" s="493"/>
      <c r="J534" s="493"/>
      <c r="K534" s="493"/>
      <c r="L534" s="493"/>
      <c r="M534" s="493"/>
      <c r="N534" s="493"/>
      <c r="O534" s="493"/>
      <c r="P534" s="493">
        <v>0</v>
      </c>
      <c r="Q534" s="493"/>
      <c r="R534" s="493"/>
      <c r="S534" s="493"/>
      <c r="T534" s="493"/>
      <c r="U534" s="493"/>
      <c r="V534" s="493"/>
      <c r="W534" s="493"/>
      <c r="X534" s="493"/>
      <c r="Y534" s="493"/>
      <c r="Z534" s="493"/>
      <c r="AA534" s="567"/>
      <c r="AB534" s="553"/>
      <c r="AC534" s="553"/>
      <c r="AD534" s="553"/>
      <c r="AE534" s="553"/>
      <c r="AF534" s="553"/>
      <c r="AG534" s="553"/>
      <c r="AH534" s="558"/>
      <c r="AI534" s="558"/>
      <c r="AJ534" s="558"/>
      <c r="AK534" s="558"/>
      <c r="AL534" s="558"/>
      <c r="AM534" s="558"/>
      <c r="AN534" s="558"/>
      <c r="AO534" s="494">
        <f>SUM(AA534:AN534)</f>
        <v>0</v>
      </c>
    </row>
    <row r="535" spans="1:41" outlineLevel="1">
      <c r="A535" s="598"/>
      <c r="B535" s="572" t="s">
        <v>333</v>
      </c>
      <c r="C535" s="354" t="s">
        <v>260</v>
      </c>
      <c r="D535" s="493"/>
      <c r="E535" s="493"/>
      <c r="F535" s="493"/>
      <c r="G535" s="493"/>
      <c r="H535" s="493"/>
      <c r="I535" s="493"/>
      <c r="J535" s="493"/>
      <c r="K535" s="493"/>
      <c r="L535" s="493"/>
      <c r="M535" s="493"/>
      <c r="N535" s="493"/>
      <c r="O535" s="493"/>
      <c r="P535" s="493">
        <f>P534</f>
        <v>0</v>
      </c>
      <c r="Q535" s="493"/>
      <c r="R535" s="493"/>
      <c r="S535" s="493"/>
      <c r="T535" s="493"/>
      <c r="U535" s="493"/>
      <c r="V535" s="493"/>
      <c r="W535" s="493"/>
      <c r="X535" s="493"/>
      <c r="Y535" s="493"/>
      <c r="Z535" s="493"/>
      <c r="AA535" s="554">
        <f>AA534</f>
        <v>0</v>
      </c>
      <c r="AB535" s="554">
        <f t="shared" ref="AB535:AN535" si="168">AB534</f>
        <v>0</v>
      </c>
      <c r="AC535" s="554">
        <f t="shared" si="168"/>
        <v>0</v>
      </c>
      <c r="AD535" s="554">
        <f t="shared" si="168"/>
        <v>0</v>
      </c>
      <c r="AE535" s="554">
        <f t="shared" si="168"/>
        <v>0</v>
      </c>
      <c r="AF535" s="554">
        <f t="shared" si="168"/>
        <v>0</v>
      </c>
      <c r="AG535" s="554">
        <f t="shared" si="168"/>
        <v>0</v>
      </c>
      <c r="AH535" s="554">
        <f t="shared" si="168"/>
        <v>0</v>
      </c>
      <c r="AI535" s="554">
        <f t="shared" si="168"/>
        <v>0</v>
      </c>
      <c r="AJ535" s="554">
        <f t="shared" si="168"/>
        <v>0</v>
      </c>
      <c r="AK535" s="554">
        <f t="shared" si="168"/>
        <v>0</v>
      </c>
      <c r="AL535" s="554">
        <f t="shared" si="168"/>
        <v>0</v>
      </c>
      <c r="AM535" s="554">
        <f t="shared" si="168"/>
        <v>0</v>
      </c>
      <c r="AN535" s="554">
        <f t="shared" si="168"/>
        <v>0</v>
      </c>
      <c r="AO535" s="504"/>
    </row>
    <row r="536" spans="1:41" outlineLevel="1">
      <c r="A536" s="598"/>
      <c r="B536" s="569"/>
      <c r="C536" s="354"/>
      <c r="D536" s="354"/>
      <c r="E536" s="354"/>
      <c r="F536" s="354"/>
      <c r="G536" s="354"/>
      <c r="H536" s="354"/>
      <c r="I536" s="354"/>
      <c r="J536" s="354"/>
      <c r="K536" s="354"/>
      <c r="L536" s="354"/>
      <c r="M536" s="354"/>
      <c r="N536" s="354"/>
      <c r="O536" s="354"/>
      <c r="P536" s="354"/>
      <c r="Q536" s="354"/>
      <c r="R536" s="354"/>
      <c r="S536" s="354"/>
      <c r="T536" s="354"/>
      <c r="U536" s="354"/>
      <c r="V536" s="354"/>
      <c r="W536" s="354"/>
      <c r="X536" s="354"/>
      <c r="Y536" s="354"/>
      <c r="Z536" s="354"/>
      <c r="AA536" s="555"/>
      <c r="AB536" s="566"/>
      <c r="AC536" s="566"/>
      <c r="AD536" s="566"/>
      <c r="AE536" s="566"/>
      <c r="AF536" s="566"/>
      <c r="AG536" s="566"/>
      <c r="AH536" s="566"/>
      <c r="AI536" s="566"/>
      <c r="AJ536" s="566"/>
      <c r="AK536" s="566"/>
      <c r="AL536" s="566"/>
      <c r="AM536" s="566"/>
      <c r="AN536" s="566"/>
      <c r="AO536" s="504"/>
    </row>
    <row r="537" spans="1:41" outlineLevel="1">
      <c r="A537" s="598">
        <v>34</v>
      </c>
      <c r="B537" s="569" t="s">
        <v>187</v>
      </c>
      <c r="C537" s="354" t="s">
        <v>258</v>
      </c>
      <c r="D537" s="493"/>
      <c r="E537" s="493"/>
      <c r="F537" s="493"/>
      <c r="G537" s="493"/>
      <c r="H537" s="493"/>
      <c r="I537" s="493"/>
      <c r="J537" s="493"/>
      <c r="K537" s="493"/>
      <c r="L537" s="493"/>
      <c r="M537" s="493"/>
      <c r="N537" s="493"/>
      <c r="O537" s="493"/>
      <c r="P537" s="493">
        <v>0</v>
      </c>
      <c r="Q537" s="493"/>
      <c r="R537" s="493"/>
      <c r="S537" s="493"/>
      <c r="T537" s="493"/>
      <c r="U537" s="493"/>
      <c r="V537" s="493"/>
      <c r="W537" s="493"/>
      <c r="X537" s="493"/>
      <c r="Y537" s="493"/>
      <c r="Z537" s="493"/>
      <c r="AA537" s="567"/>
      <c r="AB537" s="553"/>
      <c r="AC537" s="553"/>
      <c r="AD537" s="553"/>
      <c r="AE537" s="553"/>
      <c r="AF537" s="553"/>
      <c r="AG537" s="553"/>
      <c r="AH537" s="558"/>
      <c r="AI537" s="558"/>
      <c r="AJ537" s="558"/>
      <c r="AK537" s="558"/>
      <c r="AL537" s="558"/>
      <c r="AM537" s="558"/>
      <c r="AN537" s="558"/>
      <c r="AO537" s="494">
        <f>SUM(AA537:AN537)</f>
        <v>0</v>
      </c>
    </row>
    <row r="538" spans="1:41" outlineLevel="1">
      <c r="A538" s="598"/>
      <c r="B538" s="572" t="s">
        <v>333</v>
      </c>
      <c r="C538" s="354" t="s">
        <v>260</v>
      </c>
      <c r="D538" s="493"/>
      <c r="E538" s="493"/>
      <c r="F538" s="493"/>
      <c r="G538" s="493"/>
      <c r="H538" s="493"/>
      <c r="I538" s="493"/>
      <c r="J538" s="493"/>
      <c r="K538" s="493"/>
      <c r="L538" s="493"/>
      <c r="M538" s="493"/>
      <c r="N538" s="493"/>
      <c r="O538" s="493"/>
      <c r="P538" s="493">
        <f>P537</f>
        <v>0</v>
      </c>
      <c r="Q538" s="493"/>
      <c r="R538" s="493"/>
      <c r="S538" s="493"/>
      <c r="T538" s="493"/>
      <c r="U538" s="493"/>
      <c r="V538" s="493"/>
      <c r="W538" s="493"/>
      <c r="X538" s="493"/>
      <c r="Y538" s="493"/>
      <c r="Z538" s="493"/>
      <c r="AA538" s="554">
        <f>AA537</f>
        <v>0</v>
      </c>
      <c r="AB538" s="554">
        <f t="shared" ref="AB538:AN538" si="169">AB537</f>
        <v>0</v>
      </c>
      <c r="AC538" s="554">
        <f t="shared" si="169"/>
        <v>0</v>
      </c>
      <c r="AD538" s="554">
        <f t="shared" si="169"/>
        <v>0</v>
      </c>
      <c r="AE538" s="554">
        <f t="shared" si="169"/>
        <v>0</v>
      </c>
      <c r="AF538" s="554">
        <f t="shared" si="169"/>
        <v>0</v>
      </c>
      <c r="AG538" s="554">
        <f t="shared" si="169"/>
        <v>0</v>
      </c>
      <c r="AH538" s="554">
        <f t="shared" si="169"/>
        <v>0</v>
      </c>
      <c r="AI538" s="554">
        <f t="shared" si="169"/>
        <v>0</v>
      </c>
      <c r="AJ538" s="554">
        <f t="shared" si="169"/>
        <v>0</v>
      </c>
      <c r="AK538" s="554">
        <f t="shared" si="169"/>
        <v>0</v>
      </c>
      <c r="AL538" s="554">
        <f t="shared" si="169"/>
        <v>0</v>
      </c>
      <c r="AM538" s="554">
        <f t="shared" si="169"/>
        <v>0</v>
      </c>
      <c r="AN538" s="554">
        <f t="shared" si="169"/>
        <v>0</v>
      </c>
      <c r="AO538" s="504"/>
    </row>
    <row r="539" spans="1:41" outlineLevel="1">
      <c r="A539" s="598"/>
      <c r="B539" s="569"/>
      <c r="C539" s="354"/>
      <c r="D539" s="354"/>
      <c r="E539" s="354"/>
      <c r="F539" s="354"/>
      <c r="G539" s="354"/>
      <c r="H539" s="354"/>
      <c r="I539" s="354"/>
      <c r="J539" s="354"/>
      <c r="K539" s="354"/>
      <c r="L539" s="354"/>
      <c r="M539" s="354"/>
      <c r="N539" s="354"/>
      <c r="O539" s="354"/>
      <c r="P539" s="354"/>
      <c r="Q539" s="354"/>
      <c r="R539" s="354"/>
      <c r="S539" s="354"/>
      <c r="T539" s="354"/>
      <c r="U539" s="354"/>
      <c r="V539" s="354"/>
      <c r="W539" s="354"/>
      <c r="X539" s="354"/>
      <c r="Y539" s="354"/>
      <c r="Z539" s="354"/>
      <c r="AA539" s="555"/>
      <c r="AB539" s="566"/>
      <c r="AC539" s="566"/>
      <c r="AD539" s="566"/>
      <c r="AE539" s="566"/>
      <c r="AF539" s="566"/>
      <c r="AG539" s="566"/>
      <c r="AH539" s="566"/>
      <c r="AI539" s="566"/>
      <c r="AJ539" s="566"/>
      <c r="AK539" s="566"/>
      <c r="AL539" s="566"/>
      <c r="AM539" s="566"/>
      <c r="AN539" s="566"/>
      <c r="AO539" s="504"/>
    </row>
    <row r="540" spans="1:41" outlineLevel="1">
      <c r="A540" s="598">
        <v>35</v>
      </c>
      <c r="B540" s="481" t="str">
        <f>'2017 Persistence Report'!$C$457</f>
        <v>Pool Saver Local Program</v>
      </c>
      <c r="C540" s="354" t="s">
        <v>258</v>
      </c>
      <c r="D540" s="493">
        <v>1066501</v>
      </c>
      <c r="E540" s="493">
        <f>SUMIFS('2017 Persistence Report'!CJ:CJ,'2017 Persistence Report'!$C:$C,$B540,'2017 Persistence Report'!$A:$A,2017)</f>
        <v>1066501</v>
      </c>
      <c r="F540" s="493">
        <f>SUMIFS('2017 Persistence Report'!CK:CK,'2017 Persistence Report'!$C:$C,$B540,'2017 Persistence Report'!$A:$A,2017)</f>
        <v>1066501</v>
      </c>
      <c r="G540" s="493">
        <f>SUMIFS('2017 Persistence Report'!CL:CL,'2017 Persistence Report'!$C:$C,$B540,'2017 Persistence Report'!$A:$A,2017)</f>
        <v>1066501</v>
      </c>
      <c r="H540" s="493">
        <f>SUMIFS('2017 Persistence Report'!CM:CM,'2017 Persistence Report'!$C:$C,$B540,'2017 Persistence Report'!$A:$A,2017)</f>
        <v>1066501</v>
      </c>
      <c r="I540" s="493">
        <f>SUMIFS('2017 Persistence Report'!CN:CN,'2017 Persistence Report'!$C:$C,$B540,'2017 Persistence Report'!$A:$A,2017)</f>
        <v>1066501</v>
      </c>
      <c r="J540" s="493">
        <f>SUMIFS('2017 Persistence Report'!CO:CO,'2017 Persistence Report'!$C:$C,$B540,'2017 Persistence Report'!$A:$A,2017)</f>
        <v>1066501</v>
      </c>
      <c r="K540" s="493">
        <f>SUMIFS('2017 Persistence Report'!CP:CP,'2017 Persistence Report'!$C:$C,$B540,'2017 Persistence Report'!$A:$A,2017)</f>
        <v>1066501</v>
      </c>
      <c r="L540" s="493">
        <f>SUMIFS('2017 Persistence Report'!CQ:CQ,'2017 Persistence Report'!$C:$C,$B540,'2017 Persistence Report'!$A:$A,2017)</f>
        <v>1066501</v>
      </c>
      <c r="M540" s="493">
        <f>SUMIFS('2017 Persistence Report'!CR:CR,'2017 Persistence Report'!$C:$C,$B540,'2017 Persistence Report'!$A:$A,2017)</f>
        <v>1066501</v>
      </c>
      <c r="N540" s="493">
        <f>SUMIFS('2017 Persistence Report'!CS:CS,'2017 Persistence Report'!$C:$C,$B540,'2017 Persistence Report'!$A:$A,2017)</f>
        <v>0</v>
      </c>
      <c r="O540" s="493">
        <f>SUMIFS('2017 Persistence Report'!CT:CT,'2017 Persistence Report'!$C:$C,$B540,'2017 Persistence Report'!$A:$A,2017)</f>
        <v>0</v>
      </c>
      <c r="P540" s="493"/>
      <c r="Q540" s="493">
        <v>204</v>
      </c>
      <c r="R540" s="493">
        <v>204</v>
      </c>
      <c r="S540" s="493">
        <v>204</v>
      </c>
      <c r="T540" s="493">
        <v>204</v>
      </c>
      <c r="U540" s="493">
        <v>204</v>
      </c>
      <c r="V540" s="493">
        <v>204</v>
      </c>
      <c r="W540" s="493">
        <v>204</v>
      </c>
      <c r="X540" s="493">
        <v>204</v>
      </c>
      <c r="Y540" s="493">
        <v>204</v>
      </c>
      <c r="Z540" s="493">
        <v>204</v>
      </c>
      <c r="AA540" s="567">
        <v>1</v>
      </c>
      <c r="AB540" s="553"/>
      <c r="AC540" s="553"/>
      <c r="AD540" s="553"/>
      <c r="AE540" s="553"/>
      <c r="AF540" s="553"/>
      <c r="AG540" s="553"/>
      <c r="AH540" s="558"/>
      <c r="AI540" s="558"/>
      <c r="AJ540" s="558"/>
      <c r="AK540" s="558"/>
      <c r="AL540" s="558"/>
      <c r="AM540" s="558"/>
      <c r="AN540" s="558"/>
      <c r="AO540" s="494">
        <f>SUM(AA540:AN540)</f>
        <v>1</v>
      </c>
    </row>
    <row r="541" spans="1:41" outlineLevel="1">
      <c r="A541" s="598"/>
      <c r="B541" s="572" t="s">
        <v>333</v>
      </c>
      <c r="C541" s="525" t="s">
        <v>270</v>
      </c>
      <c r="D541" s="271">
        <v>34824.221762263842</v>
      </c>
      <c r="E541" s="493">
        <f>D541+($G541-$D541)/3</f>
        <v>34824.221762263842</v>
      </c>
      <c r="F541" s="493">
        <f>E541+($G541-$D541)/3</f>
        <v>34824.221762263842</v>
      </c>
      <c r="G541" s="271">
        <v>34824.221762263842</v>
      </c>
      <c r="H541" s="493">
        <f>H540/G540*G541</f>
        <v>34824.221762263842</v>
      </c>
      <c r="I541" s="493">
        <f t="shared" ref="I541:M541" si="170">I540/H540*H541</f>
        <v>34824.221762263842</v>
      </c>
      <c r="J541" s="493">
        <f t="shared" si="170"/>
        <v>34824.221762263842</v>
      </c>
      <c r="K541" s="493">
        <f t="shared" si="170"/>
        <v>34824.221762263842</v>
      </c>
      <c r="L541" s="493">
        <f t="shared" si="170"/>
        <v>34824.221762263842</v>
      </c>
      <c r="M541" s="493">
        <f t="shared" si="170"/>
        <v>34824.221762263842</v>
      </c>
      <c r="N541" s="493"/>
      <c r="O541" s="493"/>
      <c r="P541" s="493"/>
      <c r="Q541" s="493"/>
      <c r="R541" s="493"/>
      <c r="S541" s="493"/>
      <c r="T541" s="493"/>
      <c r="U541" s="493"/>
      <c r="V541" s="493"/>
      <c r="W541" s="493"/>
      <c r="X541" s="493"/>
      <c r="Y541" s="493"/>
      <c r="Z541" s="493"/>
      <c r="AA541" s="554">
        <v>1</v>
      </c>
      <c r="AB541" s="554">
        <f t="shared" ref="AB541:AN541" si="171">AB540</f>
        <v>0</v>
      </c>
      <c r="AC541" s="554">
        <f t="shared" si="171"/>
        <v>0</v>
      </c>
      <c r="AD541" s="554">
        <f t="shared" si="171"/>
        <v>0</v>
      </c>
      <c r="AE541" s="554">
        <f t="shared" si="171"/>
        <v>0</v>
      </c>
      <c r="AF541" s="554">
        <f t="shared" si="171"/>
        <v>0</v>
      </c>
      <c r="AG541" s="554">
        <f t="shared" si="171"/>
        <v>0</v>
      </c>
      <c r="AH541" s="554">
        <f t="shared" si="171"/>
        <v>0</v>
      </c>
      <c r="AI541" s="554">
        <f t="shared" si="171"/>
        <v>0</v>
      </c>
      <c r="AJ541" s="554">
        <f t="shared" si="171"/>
        <v>0</v>
      </c>
      <c r="AK541" s="554">
        <f t="shared" si="171"/>
        <v>0</v>
      </c>
      <c r="AL541" s="554">
        <f t="shared" si="171"/>
        <v>0</v>
      </c>
      <c r="AM541" s="554">
        <f t="shared" si="171"/>
        <v>0</v>
      </c>
      <c r="AN541" s="554">
        <f t="shared" si="171"/>
        <v>0</v>
      </c>
      <c r="AO541" s="504"/>
    </row>
    <row r="542" spans="1:41" outlineLevel="1">
      <c r="A542" s="598"/>
      <c r="B542" s="572"/>
      <c r="C542" s="354"/>
      <c r="D542" s="354"/>
      <c r="E542" s="354"/>
      <c r="F542" s="354"/>
      <c r="G542" s="354"/>
      <c r="H542" s="354"/>
      <c r="I542" s="354"/>
      <c r="J542" s="354"/>
      <c r="K542" s="354"/>
      <c r="L542" s="354"/>
      <c r="M542" s="354"/>
      <c r="N542" s="354"/>
      <c r="O542" s="354"/>
      <c r="P542" s="354"/>
      <c r="Q542" s="354"/>
      <c r="R542" s="354"/>
      <c r="S542" s="354"/>
      <c r="T542" s="354"/>
      <c r="U542" s="354"/>
      <c r="V542" s="354"/>
      <c r="W542" s="354"/>
      <c r="X542" s="354"/>
      <c r="Y542" s="354"/>
      <c r="Z542" s="354"/>
      <c r="AA542" s="555"/>
      <c r="AB542" s="566"/>
      <c r="AC542" s="566"/>
      <c r="AD542" s="566"/>
      <c r="AE542" s="566"/>
      <c r="AF542" s="566"/>
      <c r="AG542" s="566"/>
      <c r="AH542" s="566"/>
      <c r="AI542" s="566"/>
      <c r="AJ542" s="566"/>
      <c r="AK542" s="566"/>
      <c r="AL542" s="566"/>
      <c r="AM542" s="566"/>
      <c r="AN542" s="566"/>
      <c r="AO542" s="504"/>
    </row>
    <row r="543" spans="1:41" ht="15.75" outlineLevel="1">
      <c r="A543" s="598"/>
      <c r="B543" s="583" t="s">
        <v>277</v>
      </c>
      <c r="C543" s="354"/>
      <c r="D543" s="354"/>
      <c r="E543" s="354"/>
      <c r="F543" s="354"/>
      <c r="G543" s="354"/>
      <c r="H543" s="354"/>
      <c r="I543" s="354"/>
      <c r="J543" s="354"/>
      <c r="K543" s="354"/>
      <c r="L543" s="354"/>
      <c r="M543" s="354"/>
      <c r="N543" s="354"/>
      <c r="O543" s="354"/>
      <c r="P543" s="354"/>
      <c r="Q543" s="354"/>
      <c r="R543" s="354"/>
      <c r="S543" s="354"/>
      <c r="T543" s="354"/>
      <c r="U543" s="354"/>
      <c r="V543" s="354"/>
      <c r="W543" s="354"/>
      <c r="X543" s="354"/>
      <c r="Y543" s="354"/>
      <c r="Z543" s="354"/>
      <c r="AA543" s="555"/>
      <c r="AB543" s="566"/>
      <c r="AC543" s="566"/>
      <c r="AD543" s="566"/>
      <c r="AE543" s="566"/>
      <c r="AF543" s="566"/>
      <c r="AG543" s="566"/>
      <c r="AH543" s="566"/>
      <c r="AI543" s="566"/>
      <c r="AJ543" s="566"/>
      <c r="AK543" s="566"/>
      <c r="AL543" s="566"/>
      <c r="AM543" s="566"/>
      <c r="AN543" s="566"/>
      <c r="AO543" s="504"/>
    </row>
    <row r="544" spans="1:41" outlineLevel="1">
      <c r="A544" s="598">
        <v>36</v>
      </c>
      <c r="B544" s="450" t="str">
        <f>'2017 Persistence Report'!$C$485</f>
        <v>Whole Home Pilot Program</v>
      </c>
      <c r="C544" s="354" t="s">
        <v>258</v>
      </c>
      <c r="D544" s="493">
        <v>187706</v>
      </c>
      <c r="E544" s="493">
        <f>SUMIFS('2017 Persistence Report'!CJ:CJ,'2017 Persistence Report'!$C:$C,$B544,'2017 Persistence Report'!$A:$A,2017)</f>
        <v>187706</v>
      </c>
      <c r="F544" s="493">
        <f>SUMIFS('2017 Persistence Report'!CK:CK,'2017 Persistence Report'!$C:$C,$B544,'2017 Persistence Report'!$A:$A,2017)</f>
        <v>187706</v>
      </c>
      <c r="G544" s="493">
        <f>SUMIFS('2017 Persistence Report'!CL:CL,'2017 Persistence Report'!$C:$C,$B544,'2017 Persistence Report'!$A:$A,2017)</f>
        <v>187706</v>
      </c>
      <c r="H544" s="493">
        <f>SUMIFS('2017 Persistence Report'!CM:CM,'2017 Persistence Report'!$C:$C,$B544,'2017 Persistence Report'!$A:$A,2017)</f>
        <v>185618</v>
      </c>
      <c r="I544" s="493">
        <f>SUMIFS('2017 Persistence Report'!CN:CN,'2017 Persistence Report'!$C:$C,$B544,'2017 Persistence Report'!$A:$A,2017)</f>
        <v>183609</v>
      </c>
      <c r="J544" s="493">
        <f>SUMIFS('2017 Persistence Report'!CO:CO,'2017 Persistence Report'!$C:$C,$B544,'2017 Persistence Report'!$A:$A,2017)</f>
        <v>183609</v>
      </c>
      <c r="K544" s="493">
        <f>SUMIFS('2017 Persistence Report'!CP:CP,'2017 Persistence Report'!$C:$C,$B544,'2017 Persistence Report'!$A:$A,2017)</f>
        <v>183609</v>
      </c>
      <c r="L544" s="493">
        <f>SUMIFS('2017 Persistence Report'!CQ:CQ,'2017 Persistence Report'!$C:$C,$B544,'2017 Persistence Report'!$A:$A,2017)</f>
        <v>183609</v>
      </c>
      <c r="M544" s="493">
        <f>SUMIFS('2017 Persistence Report'!CR:CR,'2017 Persistence Report'!$C:$C,$B544,'2017 Persistence Report'!$A:$A,2017)</f>
        <v>183609</v>
      </c>
      <c r="N544" s="493">
        <f>SUMIFS('2017 Persistence Report'!CS:CS,'2017 Persistence Report'!$C:$C,$B544,'2017 Persistence Report'!$A:$A,2017)</f>
        <v>183609</v>
      </c>
      <c r="O544" s="493">
        <f>SUMIFS('2017 Persistence Report'!CT:CT,'2017 Persistence Report'!$C:$C,$B544,'2017 Persistence Report'!$A:$A,2017)</f>
        <v>183397</v>
      </c>
      <c r="P544" s="493">
        <v>12</v>
      </c>
      <c r="Q544" s="493">
        <v>33</v>
      </c>
      <c r="R544" s="493">
        <v>33</v>
      </c>
      <c r="S544" s="493">
        <v>33</v>
      </c>
      <c r="T544" s="493">
        <v>33</v>
      </c>
      <c r="U544" s="493">
        <v>33</v>
      </c>
      <c r="V544" s="493">
        <v>32</v>
      </c>
      <c r="W544" s="493">
        <v>32</v>
      </c>
      <c r="X544" s="493">
        <v>32</v>
      </c>
      <c r="Y544" s="493">
        <v>32</v>
      </c>
      <c r="Z544" s="493">
        <v>32</v>
      </c>
      <c r="AA544" s="567">
        <v>1</v>
      </c>
      <c r="AB544" s="553"/>
      <c r="AC544" s="553"/>
      <c r="AD544" s="553"/>
      <c r="AE544" s="553"/>
      <c r="AF544" s="553"/>
      <c r="AG544" s="553"/>
      <c r="AH544" s="558"/>
      <c r="AI544" s="558"/>
      <c r="AJ544" s="558"/>
      <c r="AK544" s="558"/>
      <c r="AL544" s="558"/>
      <c r="AM544" s="558"/>
      <c r="AN544" s="558"/>
      <c r="AO544" s="494">
        <f>SUM(AA544:AN544)</f>
        <v>1</v>
      </c>
    </row>
    <row r="545" spans="1:41" outlineLevel="1">
      <c r="A545" s="598"/>
      <c r="B545" s="572" t="s">
        <v>333</v>
      </c>
      <c r="C545" s="354" t="s">
        <v>260</v>
      </c>
      <c r="D545" s="493">
        <v>0</v>
      </c>
      <c r="E545" s="493"/>
      <c r="F545" s="493"/>
      <c r="G545" s="493"/>
      <c r="H545" s="493"/>
      <c r="I545" s="493"/>
      <c r="J545" s="493"/>
      <c r="K545" s="493"/>
      <c r="L545" s="493"/>
      <c r="M545" s="493"/>
      <c r="N545" s="493"/>
      <c r="O545" s="493"/>
      <c r="P545" s="493"/>
      <c r="Q545" s="493">
        <v>0</v>
      </c>
      <c r="R545" s="493"/>
      <c r="S545" s="493"/>
      <c r="T545" s="493"/>
      <c r="U545" s="493"/>
      <c r="V545" s="493"/>
      <c r="W545" s="493"/>
      <c r="X545" s="493"/>
      <c r="Y545" s="493"/>
      <c r="Z545" s="493"/>
      <c r="AA545" s="554">
        <v>1</v>
      </c>
      <c r="AB545" s="554">
        <f t="shared" ref="AB545:AN545" si="172">AB544</f>
        <v>0</v>
      </c>
      <c r="AC545" s="554">
        <f t="shared" si="172"/>
        <v>0</v>
      </c>
      <c r="AD545" s="554">
        <f t="shared" si="172"/>
        <v>0</v>
      </c>
      <c r="AE545" s="554">
        <f t="shared" si="172"/>
        <v>0</v>
      </c>
      <c r="AF545" s="554">
        <f t="shared" si="172"/>
        <v>0</v>
      </c>
      <c r="AG545" s="554">
        <f t="shared" si="172"/>
        <v>0</v>
      </c>
      <c r="AH545" s="554">
        <f t="shared" si="172"/>
        <v>0</v>
      </c>
      <c r="AI545" s="554">
        <f t="shared" si="172"/>
        <v>0</v>
      </c>
      <c r="AJ545" s="554">
        <f t="shared" si="172"/>
        <v>0</v>
      </c>
      <c r="AK545" s="554">
        <f t="shared" si="172"/>
        <v>0</v>
      </c>
      <c r="AL545" s="554">
        <f t="shared" si="172"/>
        <v>0</v>
      </c>
      <c r="AM545" s="554">
        <f t="shared" si="172"/>
        <v>0</v>
      </c>
      <c r="AN545" s="554">
        <f t="shared" si="172"/>
        <v>0</v>
      </c>
      <c r="AO545" s="504"/>
    </row>
    <row r="546" spans="1:41" outlineLevel="1">
      <c r="A546" s="598"/>
      <c r="B546" s="569"/>
      <c r="C546" s="354"/>
      <c r="D546" s="354"/>
      <c r="E546" s="354"/>
      <c r="F546" s="354"/>
      <c r="G546" s="354"/>
      <c r="H546" s="354"/>
      <c r="I546" s="354"/>
      <c r="J546" s="354"/>
      <c r="K546" s="354"/>
      <c r="L546" s="354"/>
      <c r="M546" s="354"/>
      <c r="N546" s="354"/>
      <c r="O546" s="354"/>
      <c r="P546" s="354"/>
      <c r="Q546" s="354"/>
      <c r="R546" s="354"/>
      <c r="S546" s="354"/>
      <c r="T546" s="354"/>
      <c r="U546" s="354"/>
      <c r="V546" s="354"/>
      <c r="W546" s="354"/>
      <c r="X546" s="354"/>
      <c r="Y546" s="354"/>
      <c r="Z546" s="354"/>
      <c r="AA546" s="555"/>
      <c r="AB546" s="566"/>
      <c r="AC546" s="566"/>
      <c r="AD546" s="566"/>
      <c r="AE546" s="566"/>
      <c r="AF546" s="566"/>
      <c r="AG546" s="566"/>
      <c r="AH546" s="566"/>
      <c r="AI546" s="566"/>
      <c r="AJ546" s="566"/>
      <c r="AK546" s="566"/>
      <c r="AL546" s="566"/>
      <c r="AM546" s="566"/>
      <c r="AN546" s="566"/>
      <c r="AO546" s="504"/>
    </row>
    <row r="547" spans="1:41" ht="30" outlineLevel="1">
      <c r="A547" s="598">
        <v>37</v>
      </c>
      <c r="B547" s="569" t="s">
        <v>279</v>
      </c>
      <c r="C547" s="354" t="s">
        <v>258</v>
      </c>
      <c r="D547" s="493"/>
      <c r="E547" s="493"/>
      <c r="F547" s="493"/>
      <c r="G547" s="493"/>
      <c r="H547" s="493"/>
      <c r="I547" s="493"/>
      <c r="J547" s="493"/>
      <c r="K547" s="493"/>
      <c r="L547" s="493"/>
      <c r="M547" s="493"/>
      <c r="N547" s="493"/>
      <c r="O547" s="493"/>
      <c r="P547" s="493">
        <v>12</v>
      </c>
      <c r="Q547" s="493"/>
      <c r="R547" s="493"/>
      <c r="S547" s="493"/>
      <c r="T547" s="493"/>
      <c r="U547" s="493"/>
      <c r="V547" s="493"/>
      <c r="W547" s="493"/>
      <c r="X547" s="493"/>
      <c r="Y547" s="493"/>
      <c r="Z547" s="493"/>
      <c r="AA547" s="567"/>
      <c r="AB547" s="553"/>
      <c r="AC547" s="553"/>
      <c r="AD547" s="553"/>
      <c r="AE547" s="553"/>
      <c r="AF547" s="553"/>
      <c r="AG547" s="553"/>
      <c r="AH547" s="558"/>
      <c r="AI547" s="558"/>
      <c r="AJ547" s="558"/>
      <c r="AK547" s="558"/>
      <c r="AL547" s="558"/>
      <c r="AM547" s="558"/>
      <c r="AN547" s="558"/>
      <c r="AO547" s="494">
        <f>SUM(AA547:AN547)</f>
        <v>0</v>
      </c>
    </row>
    <row r="548" spans="1:41" outlineLevel="1">
      <c r="A548" s="598"/>
      <c r="B548" s="572" t="s">
        <v>333</v>
      </c>
      <c r="C548" s="354" t="s">
        <v>260</v>
      </c>
      <c r="D548" s="493"/>
      <c r="E548" s="493"/>
      <c r="F548" s="493"/>
      <c r="G548" s="493"/>
      <c r="H548" s="493"/>
      <c r="I548" s="493"/>
      <c r="J548" s="493"/>
      <c r="K548" s="493"/>
      <c r="L548" s="493"/>
      <c r="M548" s="493"/>
      <c r="N548" s="493"/>
      <c r="O548" s="493"/>
      <c r="P548" s="493">
        <f>P547</f>
        <v>12</v>
      </c>
      <c r="Q548" s="493"/>
      <c r="R548" s="493"/>
      <c r="S548" s="493"/>
      <c r="T548" s="493"/>
      <c r="U548" s="493"/>
      <c r="V548" s="493"/>
      <c r="W548" s="493"/>
      <c r="X548" s="493"/>
      <c r="Y548" s="493"/>
      <c r="Z548" s="493"/>
      <c r="AA548" s="554">
        <f>AA547</f>
        <v>0</v>
      </c>
      <c r="AB548" s="554">
        <f t="shared" ref="AB548:AN548" si="173">AB547</f>
        <v>0</v>
      </c>
      <c r="AC548" s="554">
        <f t="shared" si="173"/>
        <v>0</v>
      </c>
      <c r="AD548" s="554">
        <f t="shared" si="173"/>
        <v>0</v>
      </c>
      <c r="AE548" s="554">
        <f t="shared" si="173"/>
        <v>0</v>
      </c>
      <c r="AF548" s="554">
        <f t="shared" si="173"/>
        <v>0</v>
      </c>
      <c r="AG548" s="554">
        <f t="shared" si="173"/>
        <v>0</v>
      </c>
      <c r="AH548" s="554">
        <f t="shared" si="173"/>
        <v>0</v>
      </c>
      <c r="AI548" s="554">
        <f t="shared" si="173"/>
        <v>0</v>
      </c>
      <c r="AJ548" s="554">
        <f t="shared" si="173"/>
        <v>0</v>
      </c>
      <c r="AK548" s="554">
        <f t="shared" si="173"/>
        <v>0</v>
      </c>
      <c r="AL548" s="554">
        <f t="shared" si="173"/>
        <v>0</v>
      </c>
      <c r="AM548" s="554">
        <f t="shared" si="173"/>
        <v>0</v>
      </c>
      <c r="AN548" s="554">
        <f t="shared" si="173"/>
        <v>0</v>
      </c>
      <c r="AO548" s="504"/>
    </row>
    <row r="549" spans="1:41" outlineLevel="1">
      <c r="A549" s="598"/>
      <c r="B549" s="569"/>
      <c r="C549" s="354"/>
      <c r="D549" s="354"/>
      <c r="E549" s="354"/>
      <c r="F549" s="354"/>
      <c r="G549" s="354"/>
      <c r="H549" s="354"/>
      <c r="I549" s="354"/>
      <c r="J549" s="354"/>
      <c r="K549" s="354"/>
      <c r="L549" s="354"/>
      <c r="M549" s="354"/>
      <c r="N549" s="354"/>
      <c r="O549" s="354"/>
      <c r="P549" s="354"/>
      <c r="Q549" s="354"/>
      <c r="R549" s="354"/>
      <c r="S549" s="354"/>
      <c r="T549" s="354"/>
      <c r="U549" s="354"/>
      <c r="V549" s="354"/>
      <c r="W549" s="354"/>
      <c r="X549" s="354"/>
      <c r="Y549" s="354"/>
      <c r="Z549" s="354"/>
      <c r="AA549" s="555"/>
      <c r="AB549" s="566"/>
      <c r="AC549" s="566"/>
      <c r="AD549" s="566"/>
      <c r="AE549" s="566"/>
      <c r="AF549" s="566"/>
      <c r="AG549" s="566"/>
      <c r="AH549" s="566"/>
      <c r="AI549" s="566"/>
      <c r="AJ549" s="566"/>
      <c r="AK549" s="566"/>
      <c r="AL549" s="566"/>
      <c r="AM549" s="566"/>
      <c r="AN549" s="566"/>
      <c r="AO549" s="504"/>
    </row>
    <row r="550" spans="1:41" outlineLevel="1">
      <c r="A550" s="598">
        <v>38</v>
      </c>
      <c r="B550" s="569" t="s">
        <v>280</v>
      </c>
      <c r="C550" s="354" t="s">
        <v>258</v>
      </c>
      <c r="D550" s="493"/>
      <c r="E550" s="493"/>
      <c r="F550" s="493"/>
      <c r="G550" s="493"/>
      <c r="H550" s="493"/>
      <c r="I550" s="493"/>
      <c r="J550" s="493"/>
      <c r="K550" s="493"/>
      <c r="L550" s="493"/>
      <c r="M550" s="493"/>
      <c r="N550" s="493"/>
      <c r="O550" s="493"/>
      <c r="P550" s="493">
        <v>12</v>
      </c>
      <c r="Q550" s="493"/>
      <c r="R550" s="493"/>
      <c r="S550" s="493"/>
      <c r="T550" s="493"/>
      <c r="U550" s="493"/>
      <c r="V550" s="493"/>
      <c r="W550" s="493"/>
      <c r="X550" s="493"/>
      <c r="Y550" s="493"/>
      <c r="Z550" s="493"/>
      <c r="AA550" s="567"/>
      <c r="AB550" s="553"/>
      <c r="AC550" s="553"/>
      <c r="AD550" s="553"/>
      <c r="AE550" s="553"/>
      <c r="AF550" s="553"/>
      <c r="AG550" s="553"/>
      <c r="AH550" s="558"/>
      <c r="AI550" s="558"/>
      <c r="AJ550" s="558"/>
      <c r="AK550" s="558"/>
      <c r="AL550" s="558"/>
      <c r="AM550" s="558"/>
      <c r="AN550" s="558"/>
      <c r="AO550" s="494">
        <f>SUM(AA550:AN550)</f>
        <v>0</v>
      </c>
    </row>
    <row r="551" spans="1:41" outlineLevel="1">
      <c r="A551" s="598"/>
      <c r="B551" s="572" t="s">
        <v>333</v>
      </c>
      <c r="C551" s="354" t="s">
        <v>260</v>
      </c>
      <c r="D551" s="493"/>
      <c r="E551" s="493"/>
      <c r="F551" s="493"/>
      <c r="G551" s="493"/>
      <c r="H551" s="493"/>
      <c r="I551" s="493"/>
      <c r="J551" s="493"/>
      <c r="K551" s="493"/>
      <c r="L551" s="493"/>
      <c r="M551" s="493"/>
      <c r="N551" s="493"/>
      <c r="O551" s="493"/>
      <c r="P551" s="493">
        <f>P550</f>
        <v>12</v>
      </c>
      <c r="Q551" s="493"/>
      <c r="R551" s="493"/>
      <c r="S551" s="493"/>
      <c r="T551" s="493"/>
      <c r="U551" s="493"/>
      <c r="V551" s="493"/>
      <c r="W551" s="493"/>
      <c r="X551" s="493"/>
      <c r="Y551" s="493"/>
      <c r="Z551" s="493"/>
      <c r="AA551" s="554">
        <f>AA550</f>
        <v>0</v>
      </c>
      <c r="AB551" s="554">
        <f t="shared" ref="AB551:AN551" si="174">AB550</f>
        <v>0</v>
      </c>
      <c r="AC551" s="554">
        <f t="shared" si="174"/>
        <v>0</v>
      </c>
      <c r="AD551" s="554">
        <f t="shared" si="174"/>
        <v>0</v>
      </c>
      <c r="AE551" s="554">
        <f t="shared" si="174"/>
        <v>0</v>
      </c>
      <c r="AF551" s="554">
        <f t="shared" si="174"/>
        <v>0</v>
      </c>
      <c r="AG551" s="554">
        <f t="shared" si="174"/>
        <v>0</v>
      </c>
      <c r="AH551" s="554">
        <f t="shared" si="174"/>
        <v>0</v>
      </c>
      <c r="AI551" s="554">
        <f t="shared" si="174"/>
        <v>0</v>
      </c>
      <c r="AJ551" s="554">
        <f t="shared" si="174"/>
        <v>0</v>
      </c>
      <c r="AK551" s="554">
        <f t="shared" si="174"/>
        <v>0</v>
      </c>
      <c r="AL551" s="554">
        <f t="shared" si="174"/>
        <v>0</v>
      </c>
      <c r="AM551" s="554">
        <f t="shared" si="174"/>
        <v>0</v>
      </c>
      <c r="AN551" s="554">
        <f t="shared" si="174"/>
        <v>0</v>
      </c>
      <c r="AO551" s="504"/>
    </row>
    <row r="552" spans="1:41" outlineLevel="1">
      <c r="A552" s="598"/>
      <c r="B552" s="569"/>
      <c r="C552" s="354"/>
      <c r="D552" s="354"/>
      <c r="E552" s="354"/>
      <c r="F552" s="354"/>
      <c r="G552" s="354"/>
      <c r="H552" s="354"/>
      <c r="I552" s="354"/>
      <c r="J552" s="354"/>
      <c r="K552" s="354"/>
      <c r="L552" s="354"/>
      <c r="M552" s="354"/>
      <c r="N552" s="354"/>
      <c r="O552" s="354"/>
      <c r="P552" s="354"/>
      <c r="Q552" s="354"/>
      <c r="R552" s="354"/>
      <c r="S552" s="354"/>
      <c r="T552" s="354"/>
      <c r="U552" s="354"/>
      <c r="V552" s="354"/>
      <c r="W552" s="354"/>
      <c r="X552" s="354"/>
      <c r="Y552" s="354"/>
      <c r="Z552" s="354"/>
      <c r="AA552" s="555"/>
      <c r="AB552" s="566"/>
      <c r="AC552" s="566"/>
      <c r="AD552" s="566"/>
      <c r="AE552" s="566"/>
      <c r="AF552" s="566"/>
      <c r="AG552" s="566"/>
      <c r="AH552" s="566"/>
      <c r="AI552" s="566"/>
      <c r="AJ552" s="566"/>
      <c r="AK552" s="566"/>
      <c r="AL552" s="566"/>
      <c r="AM552" s="566"/>
      <c r="AN552" s="566"/>
      <c r="AO552" s="504"/>
    </row>
    <row r="553" spans="1:41" ht="30" outlineLevel="1">
      <c r="A553" s="598">
        <v>39</v>
      </c>
      <c r="B553" s="569" t="s">
        <v>281</v>
      </c>
      <c r="C553" s="354" t="s">
        <v>258</v>
      </c>
      <c r="D553" s="493"/>
      <c r="E553" s="493"/>
      <c r="F553" s="493"/>
      <c r="G553" s="493"/>
      <c r="H553" s="493"/>
      <c r="I553" s="493"/>
      <c r="J553" s="493"/>
      <c r="K553" s="493"/>
      <c r="L553" s="493"/>
      <c r="M553" s="493"/>
      <c r="N553" s="493"/>
      <c r="O553" s="493"/>
      <c r="P553" s="493">
        <v>12</v>
      </c>
      <c r="Q553" s="493"/>
      <c r="R553" s="493"/>
      <c r="S553" s="493"/>
      <c r="T553" s="493"/>
      <c r="U553" s="493"/>
      <c r="V553" s="493"/>
      <c r="W553" s="493"/>
      <c r="X553" s="493"/>
      <c r="Y553" s="493"/>
      <c r="Z553" s="493"/>
      <c r="AA553" s="567"/>
      <c r="AB553" s="553"/>
      <c r="AC553" s="553"/>
      <c r="AD553" s="553"/>
      <c r="AE553" s="553"/>
      <c r="AF553" s="553"/>
      <c r="AG553" s="553"/>
      <c r="AH553" s="558"/>
      <c r="AI553" s="558"/>
      <c r="AJ553" s="558"/>
      <c r="AK553" s="558"/>
      <c r="AL553" s="558"/>
      <c r="AM553" s="558"/>
      <c r="AN553" s="558"/>
      <c r="AO553" s="494">
        <f>SUM(AA553:AN553)</f>
        <v>0</v>
      </c>
    </row>
    <row r="554" spans="1:41" outlineLevel="1">
      <c r="A554" s="598"/>
      <c r="B554" s="572" t="s">
        <v>333</v>
      </c>
      <c r="C554" s="354" t="s">
        <v>260</v>
      </c>
      <c r="D554" s="493"/>
      <c r="E554" s="493"/>
      <c r="F554" s="493"/>
      <c r="G554" s="493"/>
      <c r="H554" s="493"/>
      <c r="I554" s="493"/>
      <c r="J554" s="493"/>
      <c r="K554" s="493"/>
      <c r="L554" s="493"/>
      <c r="M554" s="493"/>
      <c r="N554" s="493"/>
      <c r="O554" s="493"/>
      <c r="P554" s="493">
        <f>P553</f>
        <v>12</v>
      </c>
      <c r="Q554" s="493"/>
      <c r="R554" s="493"/>
      <c r="S554" s="493"/>
      <c r="T554" s="493"/>
      <c r="U554" s="493"/>
      <c r="V554" s="493"/>
      <c r="W554" s="493"/>
      <c r="X554" s="493"/>
      <c r="Y554" s="493"/>
      <c r="Z554" s="493"/>
      <c r="AA554" s="554">
        <f>AA553</f>
        <v>0</v>
      </c>
      <c r="AB554" s="554">
        <f t="shared" ref="AB554:AN554" si="175">AB553</f>
        <v>0</v>
      </c>
      <c r="AC554" s="554">
        <f t="shared" si="175"/>
        <v>0</v>
      </c>
      <c r="AD554" s="554">
        <f t="shared" si="175"/>
        <v>0</v>
      </c>
      <c r="AE554" s="554">
        <f t="shared" si="175"/>
        <v>0</v>
      </c>
      <c r="AF554" s="554">
        <f t="shared" si="175"/>
        <v>0</v>
      </c>
      <c r="AG554" s="554">
        <f t="shared" si="175"/>
        <v>0</v>
      </c>
      <c r="AH554" s="554">
        <f t="shared" si="175"/>
        <v>0</v>
      </c>
      <c r="AI554" s="554">
        <f t="shared" si="175"/>
        <v>0</v>
      </c>
      <c r="AJ554" s="554">
        <f t="shared" si="175"/>
        <v>0</v>
      </c>
      <c r="AK554" s="554">
        <f t="shared" si="175"/>
        <v>0</v>
      </c>
      <c r="AL554" s="554">
        <f t="shared" si="175"/>
        <v>0</v>
      </c>
      <c r="AM554" s="554">
        <f t="shared" si="175"/>
        <v>0</v>
      </c>
      <c r="AN554" s="554">
        <f t="shared" si="175"/>
        <v>0</v>
      </c>
      <c r="AO554" s="504"/>
    </row>
    <row r="555" spans="1:41" outlineLevel="1">
      <c r="A555" s="598"/>
      <c r="B555" s="569"/>
      <c r="C555" s="354"/>
      <c r="D555" s="354"/>
      <c r="E555" s="354"/>
      <c r="F555" s="354"/>
      <c r="G555" s="354"/>
      <c r="H555" s="354"/>
      <c r="I555" s="354"/>
      <c r="J555" s="354"/>
      <c r="K555" s="354"/>
      <c r="L555" s="354"/>
      <c r="M555" s="354"/>
      <c r="N555" s="354"/>
      <c r="O555" s="354"/>
      <c r="P555" s="354"/>
      <c r="Q555" s="354"/>
      <c r="R555" s="354"/>
      <c r="S555" s="354"/>
      <c r="T555" s="354"/>
      <c r="U555" s="354"/>
      <c r="V555" s="354"/>
      <c r="W555" s="354"/>
      <c r="X555" s="354"/>
      <c r="Y555" s="354"/>
      <c r="Z555" s="354"/>
      <c r="AA555" s="555"/>
      <c r="AB555" s="566"/>
      <c r="AC555" s="566"/>
      <c r="AD555" s="566"/>
      <c r="AE555" s="566"/>
      <c r="AF555" s="566"/>
      <c r="AG555" s="566"/>
      <c r="AH555" s="566"/>
      <c r="AI555" s="566"/>
      <c r="AJ555" s="566"/>
      <c r="AK555" s="566"/>
      <c r="AL555" s="566"/>
      <c r="AM555" s="566"/>
      <c r="AN555" s="566"/>
      <c r="AO555" s="504"/>
    </row>
    <row r="556" spans="1:41" ht="30" outlineLevel="1">
      <c r="A556" s="598">
        <v>40</v>
      </c>
      <c r="B556" s="569" t="s">
        <v>282</v>
      </c>
      <c r="C556" s="354" t="s">
        <v>258</v>
      </c>
      <c r="D556" s="493"/>
      <c r="E556" s="493"/>
      <c r="F556" s="493"/>
      <c r="G556" s="493"/>
      <c r="H556" s="493"/>
      <c r="I556" s="493"/>
      <c r="J556" s="493"/>
      <c r="K556" s="493"/>
      <c r="L556" s="493"/>
      <c r="M556" s="493"/>
      <c r="N556" s="493"/>
      <c r="O556" s="493"/>
      <c r="P556" s="493">
        <v>12</v>
      </c>
      <c r="Q556" s="493"/>
      <c r="R556" s="493"/>
      <c r="S556" s="493"/>
      <c r="T556" s="493"/>
      <c r="U556" s="493"/>
      <c r="V556" s="493"/>
      <c r="W556" s="493"/>
      <c r="X556" s="493"/>
      <c r="Y556" s="493"/>
      <c r="Z556" s="493"/>
      <c r="AA556" s="567"/>
      <c r="AB556" s="553"/>
      <c r="AC556" s="553"/>
      <c r="AD556" s="553"/>
      <c r="AE556" s="553"/>
      <c r="AF556" s="553"/>
      <c r="AG556" s="553"/>
      <c r="AH556" s="558"/>
      <c r="AI556" s="558"/>
      <c r="AJ556" s="558"/>
      <c r="AK556" s="558"/>
      <c r="AL556" s="558"/>
      <c r="AM556" s="558"/>
      <c r="AN556" s="558"/>
      <c r="AO556" s="494">
        <f>SUM(AA556:AN556)</f>
        <v>0</v>
      </c>
    </row>
    <row r="557" spans="1:41" outlineLevel="1">
      <c r="A557" s="598"/>
      <c r="B557" s="572" t="s">
        <v>333</v>
      </c>
      <c r="C557" s="354" t="s">
        <v>260</v>
      </c>
      <c r="D557" s="493"/>
      <c r="E557" s="493"/>
      <c r="F557" s="493"/>
      <c r="G557" s="493"/>
      <c r="H557" s="493"/>
      <c r="I557" s="493"/>
      <c r="J557" s="493"/>
      <c r="K557" s="493"/>
      <c r="L557" s="493"/>
      <c r="M557" s="493"/>
      <c r="N557" s="493"/>
      <c r="O557" s="493"/>
      <c r="P557" s="493">
        <f>P556</f>
        <v>12</v>
      </c>
      <c r="Q557" s="493"/>
      <c r="R557" s="493"/>
      <c r="S557" s="493"/>
      <c r="T557" s="493"/>
      <c r="U557" s="493"/>
      <c r="V557" s="493"/>
      <c r="W557" s="493"/>
      <c r="X557" s="493"/>
      <c r="Y557" s="493"/>
      <c r="Z557" s="493"/>
      <c r="AA557" s="554">
        <f>AA556</f>
        <v>0</v>
      </c>
      <c r="AB557" s="554">
        <f t="shared" ref="AB557:AN557" si="176">AB556</f>
        <v>0</v>
      </c>
      <c r="AC557" s="554">
        <f t="shared" si="176"/>
        <v>0</v>
      </c>
      <c r="AD557" s="554">
        <f t="shared" si="176"/>
        <v>0</v>
      </c>
      <c r="AE557" s="554">
        <f t="shared" si="176"/>
        <v>0</v>
      </c>
      <c r="AF557" s="554">
        <f t="shared" si="176"/>
        <v>0</v>
      </c>
      <c r="AG557" s="554">
        <f t="shared" si="176"/>
        <v>0</v>
      </c>
      <c r="AH557" s="554">
        <f t="shared" si="176"/>
        <v>0</v>
      </c>
      <c r="AI557" s="554">
        <f t="shared" si="176"/>
        <v>0</v>
      </c>
      <c r="AJ557" s="554">
        <f t="shared" si="176"/>
        <v>0</v>
      </c>
      <c r="AK557" s="554">
        <f t="shared" si="176"/>
        <v>0</v>
      </c>
      <c r="AL557" s="554">
        <f t="shared" si="176"/>
        <v>0</v>
      </c>
      <c r="AM557" s="554">
        <f t="shared" si="176"/>
        <v>0</v>
      </c>
      <c r="AN557" s="554">
        <f t="shared" si="176"/>
        <v>0</v>
      </c>
      <c r="AO557" s="504"/>
    </row>
    <row r="558" spans="1:41" outlineLevel="1">
      <c r="A558" s="598"/>
      <c r="B558" s="569"/>
      <c r="C558" s="354"/>
      <c r="D558" s="354"/>
      <c r="E558" s="354"/>
      <c r="F558" s="354"/>
      <c r="G558" s="354"/>
      <c r="H558" s="354"/>
      <c r="I558" s="354"/>
      <c r="J558" s="354"/>
      <c r="K558" s="354"/>
      <c r="L558" s="354"/>
      <c r="M558" s="354"/>
      <c r="N558" s="354"/>
      <c r="O558" s="354"/>
      <c r="P558" s="354"/>
      <c r="Q558" s="354"/>
      <c r="R558" s="354"/>
      <c r="S558" s="354"/>
      <c r="T558" s="354"/>
      <c r="U558" s="354"/>
      <c r="V558" s="354"/>
      <c r="W558" s="354"/>
      <c r="X558" s="354"/>
      <c r="Y558" s="354"/>
      <c r="Z558" s="354"/>
      <c r="AA558" s="555"/>
      <c r="AB558" s="566"/>
      <c r="AC558" s="566"/>
      <c r="AD558" s="566"/>
      <c r="AE558" s="566"/>
      <c r="AF558" s="566"/>
      <c r="AG558" s="566"/>
      <c r="AH558" s="566"/>
      <c r="AI558" s="566"/>
      <c r="AJ558" s="566"/>
      <c r="AK558" s="566"/>
      <c r="AL558" s="566"/>
      <c r="AM558" s="566"/>
      <c r="AN558" s="566"/>
      <c r="AO558" s="504"/>
    </row>
    <row r="559" spans="1:41" ht="45" outlineLevel="1">
      <c r="A559" s="598">
        <v>41</v>
      </c>
      <c r="B559" s="569" t="s">
        <v>283</v>
      </c>
      <c r="C559" s="354" t="s">
        <v>258</v>
      </c>
      <c r="D559" s="493"/>
      <c r="E559" s="493"/>
      <c r="F559" s="493"/>
      <c r="G559" s="493"/>
      <c r="H559" s="493"/>
      <c r="I559" s="493"/>
      <c r="J559" s="493"/>
      <c r="K559" s="493"/>
      <c r="L559" s="493"/>
      <c r="M559" s="493"/>
      <c r="N559" s="493"/>
      <c r="O559" s="493"/>
      <c r="P559" s="493">
        <v>12</v>
      </c>
      <c r="Q559" s="493"/>
      <c r="R559" s="493"/>
      <c r="S559" s="493"/>
      <c r="T559" s="493"/>
      <c r="U559" s="493"/>
      <c r="V559" s="493"/>
      <c r="W559" s="493"/>
      <c r="X559" s="493"/>
      <c r="Y559" s="493"/>
      <c r="Z559" s="493"/>
      <c r="AA559" s="567"/>
      <c r="AB559" s="553"/>
      <c r="AC559" s="553"/>
      <c r="AD559" s="553"/>
      <c r="AE559" s="553"/>
      <c r="AF559" s="553"/>
      <c r="AG559" s="553"/>
      <c r="AH559" s="558"/>
      <c r="AI559" s="558"/>
      <c r="AJ559" s="558"/>
      <c r="AK559" s="558"/>
      <c r="AL559" s="558"/>
      <c r="AM559" s="558"/>
      <c r="AN559" s="558"/>
      <c r="AO559" s="494">
        <f>SUM(AA559:AN559)</f>
        <v>0</v>
      </c>
    </row>
    <row r="560" spans="1:41" outlineLevel="1">
      <c r="A560" s="598"/>
      <c r="B560" s="572" t="s">
        <v>333</v>
      </c>
      <c r="C560" s="354" t="s">
        <v>260</v>
      </c>
      <c r="D560" s="493"/>
      <c r="E560" s="493"/>
      <c r="F560" s="493"/>
      <c r="G560" s="493"/>
      <c r="H560" s="493"/>
      <c r="I560" s="493"/>
      <c r="J560" s="493"/>
      <c r="K560" s="493"/>
      <c r="L560" s="493"/>
      <c r="M560" s="493"/>
      <c r="N560" s="493"/>
      <c r="O560" s="493"/>
      <c r="P560" s="493">
        <f>P559</f>
        <v>12</v>
      </c>
      <c r="Q560" s="493"/>
      <c r="R560" s="493"/>
      <c r="S560" s="493"/>
      <c r="T560" s="493"/>
      <c r="U560" s="493"/>
      <c r="V560" s="493"/>
      <c r="W560" s="493"/>
      <c r="X560" s="493"/>
      <c r="Y560" s="493"/>
      <c r="Z560" s="493"/>
      <c r="AA560" s="554">
        <f>AA559</f>
        <v>0</v>
      </c>
      <c r="AB560" s="554">
        <f t="shared" ref="AB560:AN560" si="177">AB559</f>
        <v>0</v>
      </c>
      <c r="AC560" s="554">
        <f t="shared" si="177"/>
        <v>0</v>
      </c>
      <c r="AD560" s="554">
        <f t="shared" si="177"/>
        <v>0</v>
      </c>
      <c r="AE560" s="554">
        <f t="shared" si="177"/>
        <v>0</v>
      </c>
      <c r="AF560" s="554">
        <f t="shared" si="177"/>
        <v>0</v>
      </c>
      <c r="AG560" s="554">
        <f t="shared" si="177"/>
        <v>0</v>
      </c>
      <c r="AH560" s="554">
        <f t="shared" si="177"/>
        <v>0</v>
      </c>
      <c r="AI560" s="554">
        <f t="shared" si="177"/>
        <v>0</v>
      </c>
      <c r="AJ560" s="554">
        <f t="shared" si="177"/>
        <v>0</v>
      </c>
      <c r="AK560" s="554">
        <f t="shared" si="177"/>
        <v>0</v>
      </c>
      <c r="AL560" s="554">
        <f t="shared" si="177"/>
        <v>0</v>
      </c>
      <c r="AM560" s="554">
        <f t="shared" si="177"/>
        <v>0</v>
      </c>
      <c r="AN560" s="554">
        <f t="shared" si="177"/>
        <v>0</v>
      </c>
      <c r="AO560" s="504"/>
    </row>
    <row r="561" spans="1:41" outlineLevel="1">
      <c r="A561" s="598"/>
      <c r="B561" s="569"/>
      <c r="C561" s="354"/>
      <c r="D561" s="354"/>
      <c r="E561" s="354"/>
      <c r="F561" s="354"/>
      <c r="G561" s="354"/>
      <c r="H561" s="354"/>
      <c r="I561" s="354"/>
      <c r="J561" s="354"/>
      <c r="K561" s="354"/>
      <c r="L561" s="354"/>
      <c r="M561" s="354"/>
      <c r="N561" s="354"/>
      <c r="O561" s="354"/>
      <c r="P561" s="354"/>
      <c r="Q561" s="354"/>
      <c r="R561" s="354"/>
      <c r="S561" s="354"/>
      <c r="T561" s="354"/>
      <c r="U561" s="354"/>
      <c r="V561" s="354"/>
      <c r="W561" s="354"/>
      <c r="X561" s="354"/>
      <c r="Y561" s="354"/>
      <c r="Z561" s="354"/>
      <c r="AA561" s="555"/>
      <c r="AB561" s="566"/>
      <c r="AC561" s="566"/>
      <c r="AD561" s="566"/>
      <c r="AE561" s="566"/>
      <c r="AF561" s="566"/>
      <c r="AG561" s="566"/>
      <c r="AH561" s="566"/>
      <c r="AI561" s="566"/>
      <c r="AJ561" s="566"/>
      <c r="AK561" s="566"/>
      <c r="AL561" s="566"/>
      <c r="AM561" s="566"/>
      <c r="AN561" s="566"/>
      <c r="AO561" s="504"/>
    </row>
    <row r="562" spans="1:41" ht="45" outlineLevel="1">
      <c r="A562" s="598">
        <v>42</v>
      </c>
      <c r="B562" s="569" t="s">
        <v>284</v>
      </c>
      <c r="C562" s="354" t="s">
        <v>258</v>
      </c>
      <c r="D562" s="493"/>
      <c r="E562" s="493"/>
      <c r="F562" s="493"/>
      <c r="G562" s="493"/>
      <c r="H562" s="493"/>
      <c r="I562" s="493"/>
      <c r="J562" s="493"/>
      <c r="K562" s="493"/>
      <c r="L562" s="493"/>
      <c r="M562" s="493"/>
      <c r="N562" s="611"/>
      <c r="O562" s="611"/>
      <c r="P562" s="354"/>
      <c r="Q562" s="493"/>
      <c r="R562" s="493"/>
      <c r="S562" s="493"/>
      <c r="T562" s="493"/>
      <c r="U562" s="493"/>
      <c r="V562" s="493"/>
      <c r="W562" s="493"/>
      <c r="X562" s="493"/>
      <c r="Y562" s="493"/>
      <c r="Z562" s="493"/>
      <c r="AA562" s="567"/>
      <c r="AB562" s="553"/>
      <c r="AC562" s="553"/>
      <c r="AD562" s="553"/>
      <c r="AE562" s="553"/>
      <c r="AF562" s="553"/>
      <c r="AG562" s="553"/>
      <c r="AH562" s="558"/>
      <c r="AI562" s="558"/>
      <c r="AJ562" s="558"/>
      <c r="AK562" s="558"/>
      <c r="AL562" s="558"/>
      <c r="AM562" s="558"/>
      <c r="AN562" s="558"/>
      <c r="AO562" s="494">
        <f>SUM(AA562:AN562)</f>
        <v>0</v>
      </c>
    </row>
    <row r="563" spans="1:41" outlineLevel="1">
      <c r="A563" s="598"/>
      <c r="B563" s="572" t="s">
        <v>333</v>
      </c>
      <c r="C563" s="354" t="s">
        <v>260</v>
      </c>
      <c r="D563" s="493"/>
      <c r="E563" s="493"/>
      <c r="F563" s="493"/>
      <c r="G563" s="493"/>
      <c r="H563" s="493"/>
      <c r="I563" s="493"/>
      <c r="J563" s="493"/>
      <c r="K563" s="493"/>
      <c r="L563" s="493"/>
      <c r="M563" s="493"/>
      <c r="N563" s="611"/>
      <c r="O563" s="611"/>
      <c r="P563" s="582"/>
      <c r="Q563" s="493"/>
      <c r="R563" s="493"/>
      <c r="S563" s="493"/>
      <c r="T563" s="493"/>
      <c r="U563" s="493"/>
      <c r="V563" s="493"/>
      <c r="W563" s="493"/>
      <c r="X563" s="493"/>
      <c r="Y563" s="493"/>
      <c r="Z563" s="493"/>
      <c r="AA563" s="554">
        <f>AA562</f>
        <v>0</v>
      </c>
      <c r="AB563" s="554">
        <f t="shared" ref="AB563:AN563" si="178">AB562</f>
        <v>0</v>
      </c>
      <c r="AC563" s="554">
        <f t="shared" si="178"/>
        <v>0</v>
      </c>
      <c r="AD563" s="554">
        <f t="shared" si="178"/>
        <v>0</v>
      </c>
      <c r="AE563" s="554">
        <f t="shared" si="178"/>
        <v>0</v>
      </c>
      <c r="AF563" s="554">
        <f t="shared" si="178"/>
        <v>0</v>
      </c>
      <c r="AG563" s="554">
        <f t="shared" si="178"/>
        <v>0</v>
      </c>
      <c r="AH563" s="554">
        <f t="shared" si="178"/>
        <v>0</v>
      </c>
      <c r="AI563" s="554">
        <f t="shared" si="178"/>
        <v>0</v>
      </c>
      <c r="AJ563" s="554">
        <f t="shared" si="178"/>
        <v>0</v>
      </c>
      <c r="AK563" s="554">
        <f t="shared" si="178"/>
        <v>0</v>
      </c>
      <c r="AL563" s="554">
        <f t="shared" si="178"/>
        <v>0</v>
      </c>
      <c r="AM563" s="554">
        <f t="shared" si="178"/>
        <v>0</v>
      </c>
      <c r="AN563" s="554">
        <f t="shared" si="178"/>
        <v>0</v>
      </c>
      <c r="AO563" s="504"/>
    </row>
    <row r="564" spans="1:41" outlineLevel="1">
      <c r="A564" s="598"/>
      <c r="B564" s="569"/>
      <c r="C564" s="354"/>
      <c r="D564" s="354"/>
      <c r="E564" s="354"/>
      <c r="F564" s="354"/>
      <c r="G564" s="354"/>
      <c r="H564" s="354"/>
      <c r="I564" s="354"/>
      <c r="J564" s="354"/>
      <c r="K564" s="354"/>
      <c r="L564" s="354"/>
      <c r="M564" s="354"/>
      <c r="N564" s="354"/>
      <c r="O564" s="354"/>
      <c r="P564" s="354"/>
      <c r="Q564" s="354"/>
      <c r="R564" s="354"/>
      <c r="S564" s="354"/>
      <c r="T564" s="354"/>
      <c r="U564" s="354"/>
      <c r="V564" s="354"/>
      <c r="W564" s="354"/>
      <c r="X564" s="354"/>
      <c r="Y564" s="354"/>
      <c r="Z564" s="354"/>
      <c r="AA564" s="555"/>
      <c r="AB564" s="566"/>
      <c r="AC564" s="566"/>
      <c r="AD564" s="566"/>
      <c r="AE564" s="566"/>
      <c r="AF564" s="566"/>
      <c r="AG564" s="566"/>
      <c r="AH564" s="566"/>
      <c r="AI564" s="566"/>
      <c r="AJ564" s="566"/>
      <c r="AK564" s="566"/>
      <c r="AL564" s="566"/>
      <c r="AM564" s="566"/>
      <c r="AN564" s="566"/>
      <c r="AO564" s="504"/>
    </row>
    <row r="565" spans="1:41" ht="30" outlineLevel="1">
      <c r="A565" s="598">
        <v>43</v>
      </c>
      <c r="B565" s="569" t="s">
        <v>285</v>
      </c>
      <c r="C565" s="354" t="s">
        <v>258</v>
      </c>
      <c r="D565" s="493"/>
      <c r="E565" s="493"/>
      <c r="F565" s="493"/>
      <c r="G565" s="493"/>
      <c r="H565" s="493"/>
      <c r="I565" s="493"/>
      <c r="J565" s="493"/>
      <c r="K565" s="493"/>
      <c r="L565" s="493"/>
      <c r="M565" s="493"/>
      <c r="N565" s="493"/>
      <c r="O565" s="493"/>
      <c r="P565" s="493">
        <v>12</v>
      </c>
      <c r="Q565" s="493"/>
      <c r="R565" s="493"/>
      <c r="S565" s="493"/>
      <c r="T565" s="493"/>
      <c r="U565" s="493"/>
      <c r="V565" s="493"/>
      <c r="W565" s="493"/>
      <c r="X565" s="493"/>
      <c r="Y565" s="493"/>
      <c r="Z565" s="493"/>
      <c r="AA565" s="567"/>
      <c r="AB565" s="553"/>
      <c r="AC565" s="553"/>
      <c r="AD565" s="553"/>
      <c r="AE565" s="553"/>
      <c r="AF565" s="553"/>
      <c r="AG565" s="553"/>
      <c r="AH565" s="558"/>
      <c r="AI565" s="558"/>
      <c r="AJ565" s="558"/>
      <c r="AK565" s="558"/>
      <c r="AL565" s="558"/>
      <c r="AM565" s="558"/>
      <c r="AN565" s="558"/>
      <c r="AO565" s="494">
        <f>SUM(AA565:AN565)</f>
        <v>0</v>
      </c>
    </row>
    <row r="566" spans="1:41" outlineLevel="1">
      <c r="A566" s="598"/>
      <c r="B566" s="572" t="s">
        <v>333</v>
      </c>
      <c r="C566" s="354" t="s">
        <v>260</v>
      </c>
      <c r="D566" s="493"/>
      <c r="E566" s="493"/>
      <c r="F566" s="493"/>
      <c r="G566" s="493"/>
      <c r="H566" s="493"/>
      <c r="I566" s="493"/>
      <c r="J566" s="493"/>
      <c r="K566" s="493"/>
      <c r="L566" s="493"/>
      <c r="M566" s="493"/>
      <c r="N566" s="493"/>
      <c r="O566" s="493"/>
      <c r="P566" s="493">
        <f>P565</f>
        <v>12</v>
      </c>
      <c r="Q566" s="493"/>
      <c r="R566" s="493"/>
      <c r="S566" s="493"/>
      <c r="T566" s="493"/>
      <c r="U566" s="493"/>
      <c r="V566" s="493"/>
      <c r="W566" s="493"/>
      <c r="X566" s="493"/>
      <c r="Y566" s="493"/>
      <c r="Z566" s="493"/>
      <c r="AA566" s="554">
        <f>AA565</f>
        <v>0</v>
      </c>
      <c r="AB566" s="554">
        <f t="shared" ref="AB566:AN566" si="179">AB565</f>
        <v>0</v>
      </c>
      <c r="AC566" s="554">
        <f t="shared" si="179"/>
        <v>0</v>
      </c>
      <c r="AD566" s="554">
        <f t="shared" si="179"/>
        <v>0</v>
      </c>
      <c r="AE566" s="554">
        <f t="shared" si="179"/>
        <v>0</v>
      </c>
      <c r="AF566" s="554">
        <f t="shared" si="179"/>
        <v>0</v>
      </c>
      <c r="AG566" s="554">
        <f t="shared" si="179"/>
        <v>0</v>
      </c>
      <c r="AH566" s="554">
        <f t="shared" si="179"/>
        <v>0</v>
      </c>
      <c r="AI566" s="554">
        <f t="shared" si="179"/>
        <v>0</v>
      </c>
      <c r="AJ566" s="554">
        <f t="shared" si="179"/>
        <v>0</v>
      </c>
      <c r="AK566" s="554">
        <f t="shared" si="179"/>
        <v>0</v>
      </c>
      <c r="AL566" s="554">
        <f t="shared" si="179"/>
        <v>0</v>
      </c>
      <c r="AM566" s="554">
        <f t="shared" si="179"/>
        <v>0</v>
      </c>
      <c r="AN566" s="554">
        <f t="shared" si="179"/>
        <v>0</v>
      </c>
      <c r="AO566" s="504"/>
    </row>
    <row r="567" spans="1:41" outlineLevel="1">
      <c r="A567" s="598"/>
      <c r="B567" s="569"/>
      <c r="C567" s="354"/>
      <c r="D567" s="354"/>
      <c r="E567" s="354"/>
      <c r="F567" s="354"/>
      <c r="G567" s="354"/>
      <c r="H567" s="354"/>
      <c r="I567" s="354"/>
      <c r="J567" s="354"/>
      <c r="K567" s="354"/>
      <c r="L567" s="354"/>
      <c r="M567" s="354"/>
      <c r="N567" s="354"/>
      <c r="O567" s="354"/>
      <c r="P567" s="354"/>
      <c r="Q567" s="354"/>
      <c r="R567" s="354"/>
      <c r="S567" s="354"/>
      <c r="T567" s="354"/>
      <c r="U567" s="354"/>
      <c r="V567" s="354"/>
      <c r="W567" s="354"/>
      <c r="X567" s="354"/>
      <c r="Y567" s="354"/>
      <c r="Z567" s="354"/>
      <c r="AA567" s="555"/>
      <c r="AB567" s="566"/>
      <c r="AC567" s="566"/>
      <c r="AD567" s="566"/>
      <c r="AE567" s="566"/>
      <c r="AF567" s="566"/>
      <c r="AG567" s="566"/>
      <c r="AH567" s="566"/>
      <c r="AI567" s="566"/>
      <c r="AJ567" s="566"/>
      <c r="AK567" s="566"/>
      <c r="AL567" s="566"/>
      <c r="AM567" s="566"/>
      <c r="AN567" s="566"/>
      <c r="AO567" s="504"/>
    </row>
    <row r="568" spans="1:41" ht="45" outlineLevel="1">
      <c r="A568" s="598">
        <v>44</v>
      </c>
      <c r="B568" s="569" t="s">
        <v>286</v>
      </c>
      <c r="C568" s="354" t="s">
        <v>258</v>
      </c>
      <c r="D568" s="493"/>
      <c r="E568" s="493"/>
      <c r="F568" s="493"/>
      <c r="G568" s="493"/>
      <c r="H568" s="493"/>
      <c r="I568" s="493"/>
      <c r="J568" s="493"/>
      <c r="K568" s="493"/>
      <c r="L568" s="493"/>
      <c r="M568" s="493"/>
      <c r="N568" s="493"/>
      <c r="O568" s="493"/>
      <c r="P568" s="493">
        <v>12</v>
      </c>
      <c r="Q568" s="493"/>
      <c r="R568" s="493"/>
      <c r="S568" s="493"/>
      <c r="T568" s="493"/>
      <c r="U568" s="493"/>
      <c r="V568" s="493"/>
      <c r="W568" s="493"/>
      <c r="X568" s="493"/>
      <c r="Y568" s="493"/>
      <c r="Z568" s="493"/>
      <c r="AA568" s="567"/>
      <c r="AB568" s="553"/>
      <c r="AC568" s="553"/>
      <c r="AD568" s="553"/>
      <c r="AE568" s="553"/>
      <c r="AF568" s="553"/>
      <c r="AG568" s="553"/>
      <c r="AH568" s="558"/>
      <c r="AI568" s="558"/>
      <c r="AJ568" s="558"/>
      <c r="AK568" s="558"/>
      <c r="AL568" s="558"/>
      <c r="AM568" s="558"/>
      <c r="AN568" s="558"/>
      <c r="AO568" s="494">
        <f>SUM(AA568:AN568)</f>
        <v>0</v>
      </c>
    </row>
    <row r="569" spans="1:41" outlineLevel="1">
      <c r="A569" s="598"/>
      <c r="B569" s="572" t="s">
        <v>333</v>
      </c>
      <c r="C569" s="354" t="s">
        <v>260</v>
      </c>
      <c r="D569" s="493"/>
      <c r="E569" s="493"/>
      <c r="F569" s="493"/>
      <c r="G569" s="493"/>
      <c r="H569" s="493"/>
      <c r="I569" s="493"/>
      <c r="J569" s="493"/>
      <c r="K569" s="493"/>
      <c r="L569" s="493"/>
      <c r="M569" s="493"/>
      <c r="N569" s="493"/>
      <c r="O569" s="493"/>
      <c r="P569" s="493">
        <f>P568</f>
        <v>12</v>
      </c>
      <c r="Q569" s="493"/>
      <c r="R569" s="493"/>
      <c r="S569" s="493"/>
      <c r="T569" s="493"/>
      <c r="U569" s="493"/>
      <c r="V569" s="493"/>
      <c r="W569" s="493"/>
      <c r="X569" s="493"/>
      <c r="Y569" s="493"/>
      <c r="Z569" s="493"/>
      <c r="AA569" s="554">
        <f>AA568</f>
        <v>0</v>
      </c>
      <c r="AB569" s="554">
        <f t="shared" ref="AB569:AN569" si="180">AB568</f>
        <v>0</v>
      </c>
      <c r="AC569" s="554">
        <f t="shared" si="180"/>
        <v>0</v>
      </c>
      <c r="AD569" s="554">
        <f t="shared" si="180"/>
        <v>0</v>
      </c>
      <c r="AE569" s="554">
        <f t="shared" si="180"/>
        <v>0</v>
      </c>
      <c r="AF569" s="554">
        <f t="shared" si="180"/>
        <v>0</v>
      </c>
      <c r="AG569" s="554">
        <f t="shared" si="180"/>
        <v>0</v>
      </c>
      <c r="AH569" s="554">
        <f t="shared" si="180"/>
        <v>0</v>
      </c>
      <c r="AI569" s="554">
        <f t="shared" si="180"/>
        <v>0</v>
      </c>
      <c r="AJ569" s="554">
        <f t="shared" si="180"/>
        <v>0</v>
      </c>
      <c r="AK569" s="554">
        <f t="shared" si="180"/>
        <v>0</v>
      </c>
      <c r="AL569" s="554">
        <f t="shared" si="180"/>
        <v>0</v>
      </c>
      <c r="AM569" s="554">
        <f t="shared" si="180"/>
        <v>0</v>
      </c>
      <c r="AN569" s="554">
        <f t="shared" si="180"/>
        <v>0</v>
      </c>
      <c r="AO569" s="504"/>
    </row>
    <row r="570" spans="1:41" outlineLevel="1">
      <c r="A570" s="598"/>
      <c r="B570" s="569"/>
      <c r="C570" s="354"/>
      <c r="D570" s="354"/>
      <c r="E570" s="354"/>
      <c r="F570" s="354"/>
      <c r="G570" s="354"/>
      <c r="H570" s="354"/>
      <c r="I570" s="354"/>
      <c r="J570" s="354"/>
      <c r="K570" s="354"/>
      <c r="L570" s="354"/>
      <c r="M570" s="354"/>
      <c r="N570" s="354"/>
      <c r="O570" s="354"/>
      <c r="P570" s="354"/>
      <c r="Q570" s="354"/>
      <c r="R570" s="354"/>
      <c r="S570" s="354"/>
      <c r="T570" s="354"/>
      <c r="U570" s="354"/>
      <c r="V570" s="354"/>
      <c r="W570" s="354"/>
      <c r="X570" s="354"/>
      <c r="Y570" s="354"/>
      <c r="Z570" s="354"/>
      <c r="AA570" s="555"/>
      <c r="AB570" s="566"/>
      <c r="AC570" s="566"/>
      <c r="AD570" s="566"/>
      <c r="AE570" s="566"/>
      <c r="AF570" s="566"/>
      <c r="AG570" s="566"/>
      <c r="AH570" s="566"/>
      <c r="AI570" s="566"/>
      <c r="AJ570" s="566"/>
      <c r="AK570" s="566"/>
      <c r="AL570" s="566"/>
      <c r="AM570" s="566"/>
      <c r="AN570" s="566"/>
      <c r="AO570" s="504"/>
    </row>
    <row r="571" spans="1:41" ht="30" outlineLevel="1">
      <c r="A571" s="598">
        <v>45</v>
      </c>
      <c r="B571" s="569" t="s">
        <v>287</v>
      </c>
      <c r="C571" s="354" t="s">
        <v>258</v>
      </c>
      <c r="D571" s="493"/>
      <c r="E571" s="493"/>
      <c r="F571" s="493"/>
      <c r="G571" s="493"/>
      <c r="H571" s="493"/>
      <c r="I571" s="493"/>
      <c r="J571" s="493"/>
      <c r="K571" s="493"/>
      <c r="L571" s="493"/>
      <c r="M571" s="493"/>
      <c r="N571" s="493"/>
      <c r="O571" s="493"/>
      <c r="P571" s="493">
        <v>12</v>
      </c>
      <c r="Q571" s="493"/>
      <c r="R571" s="493"/>
      <c r="S571" s="493"/>
      <c r="T571" s="493"/>
      <c r="U571" s="493"/>
      <c r="V571" s="493"/>
      <c r="W571" s="493"/>
      <c r="X571" s="493"/>
      <c r="Y571" s="493"/>
      <c r="Z571" s="493"/>
      <c r="AA571" s="567"/>
      <c r="AB571" s="553"/>
      <c r="AC571" s="553"/>
      <c r="AD571" s="553"/>
      <c r="AE571" s="553"/>
      <c r="AF571" s="553"/>
      <c r="AG571" s="553"/>
      <c r="AH571" s="558"/>
      <c r="AI571" s="558"/>
      <c r="AJ571" s="558"/>
      <c r="AK571" s="558"/>
      <c r="AL571" s="558"/>
      <c r="AM571" s="558"/>
      <c r="AN571" s="558"/>
      <c r="AO571" s="494">
        <f>SUM(AA571:AN571)</f>
        <v>0</v>
      </c>
    </row>
    <row r="572" spans="1:41" outlineLevel="1">
      <c r="A572" s="598"/>
      <c r="B572" s="572" t="s">
        <v>333</v>
      </c>
      <c r="C572" s="354" t="s">
        <v>260</v>
      </c>
      <c r="D572" s="493"/>
      <c r="E572" s="493"/>
      <c r="F572" s="493"/>
      <c r="G572" s="493"/>
      <c r="H572" s="493"/>
      <c r="I572" s="493"/>
      <c r="J572" s="493"/>
      <c r="K572" s="493"/>
      <c r="L572" s="493"/>
      <c r="M572" s="493"/>
      <c r="N572" s="493"/>
      <c r="O572" s="493"/>
      <c r="P572" s="493">
        <f>P571</f>
        <v>12</v>
      </c>
      <c r="Q572" s="493"/>
      <c r="R572" s="493"/>
      <c r="S572" s="493"/>
      <c r="T572" s="493"/>
      <c r="U572" s="493"/>
      <c r="V572" s="493"/>
      <c r="W572" s="493"/>
      <c r="X572" s="493"/>
      <c r="Y572" s="493"/>
      <c r="Z572" s="493"/>
      <c r="AA572" s="554">
        <f>AA571</f>
        <v>0</v>
      </c>
      <c r="AB572" s="554">
        <f t="shared" ref="AB572:AN572" si="181">AB571</f>
        <v>0</v>
      </c>
      <c r="AC572" s="554">
        <f t="shared" si="181"/>
        <v>0</v>
      </c>
      <c r="AD572" s="554">
        <f t="shared" si="181"/>
        <v>0</v>
      </c>
      <c r="AE572" s="554">
        <f t="shared" si="181"/>
        <v>0</v>
      </c>
      <c r="AF572" s="554">
        <f t="shared" si="181"/>
        <v>0</v>
      </c>
      <c r="AG572" s="554">
        <f t="shared" si="181"/>
        <v>0</v>
      </c>
      <c r="AH572" s="554">
        <f t="shared" si="181"/>
        <v>0</v>
      </c>
      <c r="AI572" s="554">
        <f t="shared" si="181"/>
        <v>0</v>
      </c>
      <c r="AJ572" s="554">
        <f t="shared" si="181"/>
        <v>0</v>
      </c>
      <c r="AK572" s="554">
        <f t="shared" si="181"/>
        <v>0</v>
      </c>
      <c r="AL572" s="554">
        <f t="shared" si="181"/>
        <v>0</v>
      </c>
      <c r="AM572" s="554">
        <f t="shared" si="181"/>
        <v>0</v>
      </c>
      <c r="AN572" s="554">
        <f t="shared" si="181"/>
        <v>0</v>
      </c>
      <c r="AO572" s="504"/>
    </row>
    <row r="573" spans="1:41" outlineLevel="1">
      <c r="A573" s="598"/>
      <c r="B573" s="569"/>
      <c r="C573" s="354"/>
      <c r="D573" s="354"/>
      <c r="E573" s="354"/>
      <c r="F573" s="354"/>
      <c r="G573" s="354"/>
      <c r="H573" s="354"/>
      <c r="I573" s="354"/>
      <c r="J573" s="354"/>
      <c r="K573" s="354"/>
      <c r="L573" s="354"/>
      <c r="M573" s="354"/>
      <c r="N573" s="354"/>
      <c r="O573" s="354"/>
      <c r="P573" s="354"/>
      <c r="Q573" s="354"/>
      <c r="R573" s="354"/>
      <c r="S573" s="354"/>
      <c r="T573" s="354"/>
      <c r="U573" s="354"/>
      <c r="V573" s="354"/>
      <c r="W573" s="354"/>
      <c r="X573" s="354"/>
      <c r="Y573" s="354"/>
      <c r="Z573" s="354"/>
      <c r="AA573" s="555"/>
      <c r="AB573" s="566"/>
      <c r="AC573" s="566"/>
      <c r="AD573" s="566"/>
      <c r="AE573" s="566"/>
      <c r="AF573" s="566"/>
      <c r="AG573" s="566"/>
      <c r="AH573" s="566"/>
      <c r="AI573" s="566"/>
      <c r="AJ573" s="566"/>
      <c r="AK573" s="566"/>
      <c r="AL573" s="566"/>
      <c r="AM573" s="566"/>
      <c r="AN573" s="566"/>
      <c r="AO573" s="504"/>
    </row>
    <row r="574" spans="1:41" ht="30" outlineLevel="1">
      <c r="A574" s="598">
        <v>46</v>
      </c>
      <c r="B574" s="569" t="s">
        <v>288</v>
      </c>
      <c r="C574" s="354" t="s">
        <v>258</v>
      </c>
      <c r="D574" s="493"/>
      <c r="E574" s="493"/>
      <c r="F574" s="493"/>
      <c r="G574" s="493"/>
      <c r="H574" s="493"/>
      <c r="I574" s="493"/>
      <c r="J574" s="493"/>
      <c r="K574" s="493"/>
      <c r="L574" s="493"/>
      <c r="M574" s="493"/>
      <c r="N574" s="493"/>
      <c r="O574" s="493"/>
      <c r="P574" s="493">
        <v>12</v>
      </c>
      <c r="Q574" s="493"/>
      <c r="R574" s="493"/>
      <c r="S574" s="493"/>
      <c r="T574" s="493"/>
      <c r="U574" s="493"/>
      <c r="V574" s="493"/>
      <c r="W574" s="493"/>
      <c r="X574" s="493"/>
      <c r="Y574" s="493"/>
      <c r="Z574" s="493"/>
      <c r="AA574" s="567"/>
      <c r="AB574" s="553"/>
      <c r="AC574" s="553"/>
      <c r="AD574" s="553"/>
      <c r="AE574" s="553"/>
      <c r="AF574" s="553"/>
      <c r="AG574" s="553"/>
      <c r="AH574" s="558"/>
      <c r="AI574" s="558"/>
      <c r="AJ574" s="558"/>
      <c r="AK574" s="558"/>
      <c r="AL574" s="558"/>
      <c r="AM574" s="558"/>
      <c r="AN574" s="558"/>
      <c r="AO574" s="494">
        <f>SUM(AA574:AN574)</f>
        <v>0</v>
      </c>
    </row>
    <row r="575" spans="1:41" outlineLevel="1">
      <c r="A575" s="598"/>
      <c r="B575" s="572" t="s">
        <v>333</v>
      </c>
      <c r="C575" s="354" t="s">
        <v>260</v>
      </c>
      <c r="D575" s="493"/>
      <c r="E575" s="493"/>
      <c r="F575" s="493"/>
      <c r="G575" s="493"/>
      <c r="H575" s="493"/>
      <c r="I575" s="493"/>
      <c r="J575" s="493"/>
      <c r="K575" s="493"/>
      <c r="L575" s="493"/>
      <c r="M575" s="493"/>
      <c r="N575" s="493"/>
      <c r="O575" s="493"/>
      <c r="P575" s="493">
        <f>P574</f>
        <v>12</v>
      </c>
      <c r="Q575" s="493"/>
      <c r="R575" s="493"/>
      <c r="S575" s="493"/>
      <c r="T575" s="493"/>
      <c r="U575" s="493"/>
      <c r="V575" s="493"/>
      <c r="W575" s="493"/>
      <c r="X575" s="493"/>
      <c r="Y575" s="493"/>
      <c r="Z575" s="493"/>
      <c r="AA575" s="554">
        <f>AA574</f>
        <v>0</v>
      </c>
      <c r="AB575" s="554">
        <f t="shared" ref="AB575:AN575" si="182">AB574</f>
        <v>0</v>
      </c>
      <c r="AC575" s="554">
        <f t="shared" si="182"/>
        <v>0</v>
      </c>
      <c r="AD575" s="554">
        <f t="shared" si="182"/>
        <v>0</v>
      </c>
      <c r="AE575" s="554">
        <f t="shared" si="182"/>
        <v>0</v>
      </c>
      <c r="AF575" s="554">
        <f t="shared" si="182"/>
        <v>0</v>
      </c>
      <c r="AG575" s="554">
        <f t="shared" si="182"/>
        <v>0</v>
      </c>
      <c r="AH575" s="554">
        <f t="shared" si="182"/>
        <v>0</v>
      </c>
      <c r="AI575" s="554">
        <f t="shared" si="182"/>
        <v>0</v>
      </c>
      <c r="AJ575" s="554">
        <f t="shared" si="182"/>
        <v>0</v>
      </c>
      <c r="AK575" s="554">
        <f t="shared" si="182"/>
        <v>0</v>
      </c>
      <c r="AL575" s="554">
        <f t="shared" si="182"/>
        <v>0</v>
      </c>
      <c r="AM575" s="554">
        <f t="shared" si="182"/>
        <v>0</v>
      </c>
      <c r="AN575" s="554">
        <f t="shared" si="182"/>
        <v>0</v>
      </c>
      <c r="AO575" s="504"/>
    </row>
    <row r="576" spans="1:41" outlineLevel="1">
      <c r="A576" s="598"/>
      <c r="B576" s="569"/>
      <c r="C576" s="354"/>
      <c r="D576" s="354"/>
      <c r="E576" s="354"/>
      <c r="F576" s="354"/>
      <c r="G576" s="354"/>
      <c r="H576" s="354"/>
      <c r="I576" s="354"/>
      <c r="J576" s="354"/>
      <c r="K576" s="354"/>
      <c r="L576" s="354"/>
      <c r="M576" s="354"/>
      <c r="N576" s="354"/>
      <c r="O576" s="354"/>
      <c r="P576" s="354"/>
      <c r="Q576" s="354"/>
      <c r="R576" s="354"/>
      <c r="S576" s="354"/>
      <c r="T576" s="354"/>
      <c r="U576" s="354"/>
      <c r="V576" s="354"/>
      <c r="W576" s="354"/>
      <c r="X576" s="354"/>
      <c r="Y576" s="354"/>
      <c r="Z576" s="354"/>
      <c r="AA576" s="555"/>
      <c r="AB576" s="566"/>
      <c r="AC576" s="566"/>
      <c r="AD576" s="566"/>
      <c r="AE576" s="566"/>
      <c r="AF576" s="566"/>
      <c r="AG576" s="566"/>
      <c r="AH576" s="566"/>
      <c r="AI576" s="566"/>
      <c r="AJ576" s="566"/>
      <c r="AK576" s="566"/>
      <c r="AL576" s="566"/>
      <c r="AM576" s="566"/>
      <c r="AN576" s="566"/>
      <c r="AO576" s="504"/>
    </row>
    <row r="577" spans="1:41" ht="30" outlineLevel="1">
      <c r="A577" s="598">
        <v>47</v>
      </c>
      <c r="B577" s="569" t="s">
        <v>289</v>
      </c>
      <c r="C577" s="354" t="s">
        <v>258</v>
      </c>
      <c r="D577" s="493"/>
      <c r="E577" s="493"/>
      <c r="F577" s="493"/>
      <c r="G577" s="493"/>
      <c r="H577" s="493"/>
      <c r="I577" s="493"/>
      <c r="J577" s="493"/>
      <c r="K577" s="493"/>
      <c r="L577" s="493"/>
      <c r="M577" s="493"/>
      <c r="N577" s="493"/>
      <c r="O577" s="493"/>
      <c r="P577" s="493">
        <v>12</v>
      </c>
      <c r="Q577" s="493"/>
      <c r="R577" s="493"/>
      <c r="S577" s="493"/>
      <c r="T577" s="493"/>
      <c r="U577" s="493"/>
      <c r="V577" s="493"/>
      <c r="W577" s="493"/>
      <c r="X577" s="493"/>
      <c r="Y577" s="493"/>
      <c r="Z577" s="493"/>
      <c r="AA577" s="567"/>
      <c r="AB577" s="553"/>
      <c r="AC577" s="553"/>
      <c r="AD577" s="553"/>
      <c r="AE577" s="553"/>
      <c r="AF577" s="553"/>
      <c r="AG577" s="553"/>
      <c r="AH577" s="558"/>
      <c r="AI577" s="558"/>
      <c r="AJ577" s="558"/>
      <c r="AK577" s="558"/>
      <c r="AL577" s="558"/>
      <c r="AM577" s="558"/>
      <c r="AN577" s="558"/>
      <c r="AO577" s="494">
        <f>SUM(AA577:AN577)</f>
        <v>0</v>
      </c>
    </row>
    <row r="578" spans="1:41" outlineLevel="1">
      <c r="A578" s="598"/>
      <c r="B578" s="572" t="s">
        <v>333</v>
      </c>
      <c r="C578" s="354" t="s">
        <v>260</v>
      </c>
      <c r="D578" s="493"/>
      <c r="E578" s="493"/>
      <c r="F578" s="493"/>
      <c r="G578" s="493"/>
      <c r="H578" s="493"/>
      <c r="I578" s="493"/>
      <c r="J578" s="493"/>
      <c r="K578" s="493"/>
      <c r="L578" s="493"/>
      <c r="M578" s="493"/>
      <c r="N578" s="493"/>
      <c r="O578" s="493"/>
      <c r="P578" s="493">
        <f>P577</f>
        <v>12</v>
      </c>
      <c r="Q578" s="493"/>
      <c r="R578" s="493"/>
      <c r="S578" s="493"/>
      <c r="T578" s="493"/>
      <c r="U578" s="493"/>
      <c r="V578" s="493"/>
      <c r="W578" s="493"/>
      <c r="X578" s="493"/>
      <c r="Y578" s="493"/>
      <c r="Z578" s="493"/>
      <c r="AA578" s="554">
        <f>AA577</f>
        <v>0</v>
      </c>
      <c r="AB578" s="554">
        <f t="shared" ref="AB578:AN578" si="183">AB577</f>
        <v>0</v>
      </c>
      <c r="AC578" s="554">
        <f t="shared" si="183"/>
        <v>0</v>
      </c>
      <c r="AD578" s="554">
        <f t="shared" si="183"/>
        <v>0</v>
      </c>
      <c r="AE578" s="554">
        <f t="shared" si="183"/>
        <v>0</v>
      </c>
      <c r="AF578" s="554">
        <f t="shared" si="183"/>
        <v>0</v>
      </c>
      <c r="AG578" s="554">
        <f t="shared" si="183"/>
        <v>0</v>
      </c>
      <c r="AH578" s="554">
        <f t="shared" si="183"/>
        <v>0</v>
      </c>
      <c r="AI578" s="554">
        <f t="shared" si="183"/>
        <v>0</v>
      </c>
      <c r="AJ578" s="554">
        <f t="shared" si="183"/>
        <v>0</v>
      </c>
      <c r="AK578" s="554">
        <f t="shared" si="183"/>
        <v>0</v>
      </c>
      <c r="AL578" s="554">
        <f t="shared" si="183"/>
        <v>0</v>
      </c>
      <c r="AM578" s="554">
        <f t="shared" si="183"/>
        <v>0</v>
      </c>
      <c r="AN578" s="554">
        <f t="shared" si="183"/>
        <v>0</v>
      </c>
      <c r="AO578" s="504"/>
    </row>
    <row r="579" spans="1:41" outlineLevel="1">
      <c r="A579" s="598"/>
      <c r="B579" s="569"/>
      <c r="C579" s="354"/>
      <c r="D579" s="354"/>
      <c r="E579" s="354"/>
      <c r="F579" s="354"/>
      <c r="G579" s="354"/>
      <c r="H579" s="354"/>
      <c r="I579" s="354"/>
      <c r="J579" s="354"/>
      <c r="K579" s="354"/>
      <c r="L579" s="354"/>
      <c r="M579" s="354"/>
      <c r="N579" s="354"/>
      <c r="O579" s="354"/>
      <c r="P579" s="354"/>
      <c r="Q579" s="354"/>
      <c r="R579" s="354"/>
      <c r="S579" s="354"/>
      <c r="T579" s="354"/>
      <c r="U579" s="354"/>
      <c r="V579" s="354"/>
      <c r="W579" s="354"/>
      <c r="X579" s="354"/>
      <c r="Y579" s="354"/>
      <c r="Z579" s="354"/>
      <c r="AA579" s="555"/>
      <c r="AB579" s="566"/>
      <c r="AC579" s="566"/>
      <c r="AD579" s="566"/>
      <c r="AE579" s="566"/>
      <c r="AF579" s="566"/>
      <c r="AG579" s="566"/>
      <c r="AH579" s="566"/>
      <c r="AI579" s="566"/>
      <c r="AJ579" s="566"/>
      <c r="AK579" s="566"/>
      <c r="AL579" s="566"/>
      <c r="AM579" s="566"/>
      <c r="AN579" s="566"/>
      <c r="AO579" s="504"/>
    </row>
    <row r="580" spans="1:41" ht="45" outlineLevel="1">
      <c r="A580" s="598">
        <v>48</v>
      </c>
      <c r="B580" s="569" t="s">
        <v>290</v>
      </c>
      <c r="C580" s="354" t="s">
        <v>258</v>
      </c>
      <c r="D580" s="493"/>
      <c r="E580" s="493"/>
      <c r="F580" s="493"/>
      <c r="G580" s="493"/>
      <c r="H580" s="493"/>
      <c r="I580" s="493"/>
      <c r="J580" s="493"/>
      <c r="K580" s="493"/>
      <c r="L580" s="493"/>
      <c r="M580" s="493"/>
      <c r="N580" s="493"/>
      <c r="O580" s="493"/>
      <c r="P580" s="493">
        <v>12</v>
      </c>
      <c r="Q580" s="493"/>
      <c r="R580" s="493"/>
      <c r="S580" s="493"/>
      <c r="T580" s="493"/>
      <c r="U580" s="493"/>
      <c r="V580" s="493"/>
      <c r="W580" s="493"/>
      <c r="X580" s="493"/>
      <c r="Y580" s="493"/>
      <c r="Z580" s="493"/>
      <c r="AA580" s="567"/>
      <c r="AB580" s="553"/>
      <c r="AC580" s="553"/>
      <c r="AD580" s="553"/>
      <c r="AE580" s="553"/>
      <c r="AF580" s="553"/>
      <c r="AG580" s="553"/>
      <c r="AH580" s="558"/>
      <c r="AI580" s="558"/>
      <c r="AJ580" s="558"/>
      <c r="AK580" s="558"/>
      <c r="AL580" s="558"/>
      <c r="AM580" s="558"/>
      <c r="AN580" s="558"/>
      <c r="AO580" s="494">
        <f>SUM(AA580:AN580)</f>
        <v>0</v>
      </c>
    </row>
    <row r="581" spans="1:41" outlineLevel="1">
      <c r="A581" s="598"/>
      <c r="B581" s="572" t="s">
        <v>333</v>
      </c>
      <c r="C581" s="354" t="s">
        <v>260</v>
      </c>
      <c r="D581" s="493"/>
      <c r="E581" s="493"/>
      <c r="F581" s="493"/>
      <c r="G581" s="493"/>
      <c r="H581" s="493"/>
      <c r="I581" s="493"/>
      <c r="J581" s="493"/>
      <c r="K581" s="493"/>
      <c r="L581" s="493"/>
      <c r="M581" s="493"/>
      <c r="N581" s="493"/>
      <c r="O581" s="493"/>
      <c r="P581" s="493">
        <f>P580</f>
        <v>12</v>
      </c>
      <c r="Q581" s="493"/>
      <c r="R581" s="493"/>
      <c r="S581" s="493"/>
      <c r="T581" s="493"/>
      <c r="U581" s="493"/>
      <c r="V581" s="493"/>
      <c r="W581" s="493"/>
      <c r="X581" s="493"/>
      <c r="Y581" s="493"/>
      <c r="Z581" s="493"/>
      <c r="AA581" s="554">
        <f>AA580</f>
        <v>0</v>
      </c>
      <c r="AB581" s="554">
        <f t="shared" ref="AB581:AN581" si="184">AB580</f>
        <v>0</v>
      </c>
      <c r="AC581" s="554">
        <f t="shared" si="184"/>
        <v>0</v>
      </c>
      <c r="AD581" s="554">
        <f t="shared" si="184"/>
        <v>0</v>
      </c>
      <c r="AE581" s="554">
        <f t="shared" si="184"/>
        <v>0</v>
      </c>
      <c r="AF581" s="554">
        <f t="shared" si="184"/>
        <v>0</v>
      </c>
      <c r="AG581" s="554">
        <f t="shared" si="184"/>
        <v>0</v>
      </c>
      <c r="AH581" s="554">
        <f t="shared" si="184"/>
        <v>0</v>
      </c>
      <c r="AI581" s="554">
        <f t="shared" si="184"/>
        <v>0</v>
      </c>
      <c r="AJ581" s="554">
        <f t="shared" si="184"/>
        <v>0</v>
      </c>
      <c r="AK581" s="554">
        <f t="shared" si="184"/>
        <v>0</v>
      </c>
      <c r="AL581" s="554">
        <f t="shared" si="184"/>
        <v>0</v>
      </c>
      <c r="AM581" s="554">
        <f t="shared" si="184"/>
        <v>0</v>
      </c>
      <c r="AN581" s="554">
        <f t="shared" si="184"/>
        <v>0</v>
      </c>
      <c r="AO581" s="504"/>
    </row>
    <row r="582" spans="1:41" outlineLevel="1">
      <c r="A582" s="598"/>
      <c r="B582" s="569"/>
      <c r="C582" s="354"/>
      <c r="D582" s="354"/>
      <c r="E582" s="354"/>
      <c r="F582" s="354"/>
      <c r="G582" s="354"/>
      <c r="H582" s="354"/>
      <c r="I582" s="354"/>
      <c r="J582" s="354"/>
      <c r="K582" s="354"/>
      <c r="L582" s="354"/>
      <c r="M582" s="354"/>
      <c r="N582" s="354"/>
      <c r="O582" s="354"/>
      <c r="P582" s="354"/>
      <c r="Q582" s="354"/>
      <c r="R582" s="354"/>
      <c r="S582" s="354"/>
      <c r="T582" s="354"/>
      <c r="U582" s="354"/>
      <c r="V582" s="354"/>
      <c r="W582" s="354"/>
      <c r="X582" s="354"/>
      <c r="Y582" s="354"/>
      <c r="Z582" s="354"/>
      <c r="AA582" s="555"/>
      <c r="AB582" s="566"/>
      <c r="AC582" s="566"/>
      <c r="AD582" s="566"/>
      <c r="AE582" s="566"/>
      <c r="AF582" s="566"/>
      <c r="AG582" s="566"/>
      <c r="AH582" s="566"/>
      <c r="AI582" s="566"/>
      <c r="AJ582" s="566"/>
      <c r="AK582" s="566"/>
      <c r="AL582" s="566"/>
      <c r="AM582" s="566"/>
      <c r="AN582" s="566"/>
      <c r="AO582" s="504"/>
    </row>
    <row r="583" spans="1:41" ht="30" outlineLevel="1">
      <c r="A583" s="598">
        <v>49</v>
      </c>
      <c r="B583" s="569" t="s">
        <v>291</v>
      </c>
      <c r="C583" s="354" t="s">
        <v>258</v>
      </c>
      <c r="D583" s="493"/>
      <c r="E583" s="493"/>
      <c r="F583" s="493"/>
      <c r="G583" s="493"/>
      <c r="H583" s="493"/>
      <c r="I583" s="493"/>
      <c r="J583" s="493"/>
      <c r="K583" s="493"/>
      <c r="L583" s="493"/>
      <c r="M583" s="493"/>
      <c r="N583" s="493"/>
      <c r="O583" s="493"/>
      <c r="P583" s="493">
        <v>12</v>
      </c>
      <c r="Q583" s="493"/>
      <c r="R583" s="493"/>
      <c r="S583" s="493"/>
      <c r="T583" s="493"/>
      <c r="U583" s="493"/>
      <c r="V583" s="493"/>
      <c r="W583" s="493"/>
      <c r="X583" s="493"/>
      <c r="Y583" s="493"/>
      <c r="Z583" s="493"/>
      <c r="AA583" s="567"/>
      <c r="AB583" s="553"/>
      <c r="AC583" s="553"/>
      <c r="AD583" s="553"/>
      <c r="AE583" s="553"/>
      <c r="AF583" s="553"/>
      <c r="AG583" s="553"/>
      <c r="AH583" s="558"/>
      <c r="AI583" s="558"/>
      <c r="AJ583" s="558"/>
      <c r="AK583" s="558"/>
      <c r="AL583" s="558"/>
      <c r="AM583" s="558"/>
      <c r="AN583" s="558"/>
      <c r="AO583" s="494">
        <f>SUM(AA583:AN583)</f>
        <v>0</v>
      </c>
    </row>
    <row r="584" spans="1:41" outlineLevel="1">
      <c r="A584" s="598"/>
      <c r="B584" s="572" t="s">
        <v>333</v>
      </c>
      <c r="C584" s="354" t="s">
        <v>260</v>
      </c>
      <c r="D584" s="493"/>
      <c r="E584" s="493"/>
      <c r="F584" s="493"/>
      <c r="G584" s="493"/>
      <c r="H584" s="493"/>
      <c r="I584" s="493"/>
      <c r="J584" s="493"/>
      <c r="K584" s="493"/>
      <c r="L584" s="493"/>
      <c r="M584" s="493"/>
      <c r="N584" s="493"/>
      <c r="O584" s="493"/>
      <c r="P584" s="493">
        <f>P583</f>
        <v>12</v>
      </c>
      <c r="Q584" s="493"/>
      <c r="R584" s="493"/>
      <c r="S584" s="493"/>
      <c r="T584" s="493"/>
      <c r="U584" s="493"/>
      <c r="V584" s="493"/>
      <c r="W584" s="493"/>
      <c r="X584" s="493"/>
      <c r="Y584" s="493"/>
      <c r="Z584" s="493"/>
      <c r="AA584" s="554">
        <f>AA583</f>
        <v>0</v>
      </c>
      <c r="AB584" s="554">
        <f t="shared" ref="AB584:AN584" si="185">AB583</f>
        <v>0</v>
      </c>
      <c r="AC584" s="554">
        <f t="shared" si="185"/>
        <v>0</v>
      </c>
      <c r="AD584" s="554">
        <f t="shared" si="185"/>
        <v>0</v>
      </c>
      <c r="AE584" s="554">
        <f t="shared" si="185"/>
        <v>0</v>
      </c>
      <c r="AF584" s="554">
        <f t="shared" si="185"/>
        <v>0</v>
      </c>
      <c r="AG584" s="554">
        <f t="shared" si="185"/>
        <v>0</v>
      </c>
      <c r="AH584" s="554">
        <f t="shared" si="185"/>
        <v>0</v>
      </c>
      <c r="AI584" s="554">
        <f t="shared" si="185"/>
        <v>0</v>
      </c>
      <c r="AJ584" s="554">
        <f t="shared" si="185"/>
        <v>0</v>
      </c>
      <c r="AK584" s="554">
        <f t="shared" si="185"/>
        <v>0</v>
      </c>
      <c r="AL584" s="554">
        <f t="shared" si="185"/>
        <v>0</v>
      </c>
      <c r="AM584" s="554">
        <f t="shared" si="185"/>
        <v>0</v>
      </c>
      <c r="AN584" s="554">
        <f t="shared" si="185"/>
        <v>0</v>
      </c>
      <c r="AO584" s="504"/>
    </row>
    <row r="585" spans="1:41" outlineLevel="1">
      <c r="A585" s="598"/>
      <c r="B585" s="572"/>
      <c r="C585" s="503"/>
      <c r="D585" s="354"/>
      <c r="E585" s="354"/>
      <c r="F585" s="354"/>
      <c r="G585" s="354"/>
      <c r="H585" s="354"/>
      <c r="I585" s="354"/>
      <c r="J585" s="354"/>
      <c r="K585" s="354"/>
      <c r="L585" s="354"/>
      <c r="M585" s="354"/>
      <c r="N585" s="354"/>
      <c r="O585" s="354"/>
      <c r="P585" s="354"/>
      <c r="Q585" s="354"/>
      <c r="R585" s="354"/>
      <c r="S585" s="354"/>
      <c r="T585" s="354"/>
      <c r="U585" s="354"/>
      <c r="V585" s="354"/>
      <c r="W585" s="354"/>
      <c r="X585" s="354"/>
      <c r="Y585" s="354"/>
      <c r="Z585" s="354"/>
      <c r="AA585" s="499"/>
      <c r="AB585" s="499"/>
      <c r="AC585" s="499"/>
      <c r="AD585" s="499"/>
      <c r="AE585" s="499"/>
      <c r="AF585" s="499"/>
      <c r="AG585" s="499"/>
      <c r="AH585" s="499"/>
      <c r="AI585" s="499"/>
      <c r="AJ585" s="499"/>
      <c r="AK585" s="499"/>
      <c r="AL585" s="499"/>
      <c r="AM585" s="499"/>
      <c r="AN585" s="499"/>
      <c r="AO585" s="504"/>
    </row>
    <row r="586" spans="1:41" ht="15.75">
      <c r="B586" s="518" t="s">
        <v>336</v>
      </c>
      <c r="C586" s="519"/>
      <c r="D586" s="519">
        <f>SUM(D420:D584)</f>
        <v>34139724.052715607</v>
      </c>
      <c r="E586" s="519"/>
      <c r="F586" s="519"/>
      <c r="G586" s="519"/>
      <c r="H586" s="519"/>
      <c r="I586" s="519"/>
      <c r="J586" s="519"/>
      <c r="K586" s="519"/>
      <c r="L586" s="519"/>
      <c r="M586" s="519"/>
      <c r="N586" s="519"/>
      <c r="O586" s="519"/>
      <c r="P586" s="519"/>
      <c r="Q586" s="519">
        <f>SUM(Q420:Q584)</f>
        <v>3776.7601159522719</v>
      </c>
      <c r="R586" s="519"/>
      <c r="S586" s="519"/>
      <c r="T586" s="519"/>
      <c r="U586" s="519"/>
      <c r="V586" s="519"/>
      <c r="W586" s="519"/>
      <c r="X586" s="519"/>
      <c r="Y586" s="519"/>
      <c r="Z586" s="519"/>
      <c r="AA586" s="519">
        <f>IF(AA418="kWh",SUMPRODUCT(D420:D584,AA420:AA584))</f>
        <v>20316242.368425496</v>
      </c>
      <c r="AB586" s="519">
        <f>IF(AB418="kWh",SUMPRODUCT(D420:D584,AB420:AB584))</f>
        <v>1945524.3873127077</v>
      </c>
      <c r="AC586" s="519">
        <f>IF(AC418="kw",SUMPRODUCT(P420:P584,Q420:Q584,AC420:AC584),SUMPRODUCT(D420:D584,AC420:AC584))</f>
        <v>7495273.4169774046</v>
      </c>
      <c r="AD586" s="519">
        <f>IF(AD418="kw",SUMPRODUCT(P420:P584,Q420:Q584,AD420:AD584),SUMPRODUCT(D420:D584,AD420:AD584))</f>
        <v>0</v>
      </c>
      <c r="AE586" s="519">
        <f>IF(AE418="kw",SUMPRODUCT(P420:P584,Q420:Q584,AE420:AE584),SUMPRODUCT(D420:D584,AE420:AE584))</f>
        <v>4382683.88</v>
      </c>
      <c r="AF586" s="519">
        <f>IF(AF418="kw",SUMPRODUCT(P420:P584,Q420:Q584,AF420:AF584),SUMPRODUCT(D420:D584,AF420:AF584))</f>
        <v>0</v>
      </c>
      <c r="AG586" s="519">
        <f>IF(AG418="kw",SUMPRODUCT(P420:P584,Q420:Q584,AG420:AG584),SUMPRODUCT(D420:D584,AG420:AG584))</f>
        <v>0</v>
      </c>
      <c r="AH586" s="519">
        <f>IF(AH418="kw",SUMPRODUCT(P420:P584,Q420:Q584,AH420:AH584),SUMPRODUCT(D420:D584,AH420:AH584))</f>
        <v>0</v>
      </c>
      <c r="AI586" s="519">
        <f>IF(AI418="kw",SUMPRODUCT(P420:P584,Q420:Q584,AI420:AI584),SUMPRODUCT(D420:D584,AI420:AI584))</f>
        <v>0</v>
      </c>
      <c r="AJ586" s="519">
        <f>IF(AJ418="kw",SUMPRODUCT(P420:P584,Q420:Q584,AJ420:AJ584),SUMPRODUCT(D420:D584,AJ420:AJ584))</f>
        <v>0</v>
      </c>
      <c r="AK586" s="519">
        <f>IF(AK418="kw",SUMPRODUCT(P420:P584,Q420:Q584,AK420:AK584),SUMPRODUCT(D420:D584,AK420:AK584))</f>
        <v>0</v>
      </c>
      <c r="AL586" s="519">
        <f>IF(AL418="kw",SUMPRODUCT(P420:P584,Q420:Q584,AL420:AL584),SUMPRODUCT(D420:D584,AL420:AL584))</f>
        <v>0</v>
      </c>
      <c r="AM586" s="519">
        <f>IF(AM418="kw",SUMPRODUCT(P420:P584,Q420:Q584,AM420:AM584),SUMPRODUCT(D420:D584,AM420:AM584))</f>
        <v>0</v>
      </c>
      <c r="AN586" s="519">
        <f>IF(AN418="kw",SUMPRODUCT(P420:P584,Q420:Q584,AN420:AN584),SUMPRODUCT(D420:D584,AN420:AN584))</f>
        <v>0</v>
      </c>
      <c r="AO586" s="520"/>
    </row>
    <row r="587" spans="1:41" ht="15.75">
      <c r="B587" s="545" t="s">
        <v>337</v>
      </c>
      <c r="C587" s="546"/>
      <c r="D587" s="546"/>
      <c r="E587" s="546"/>
      <c r="F587" s="546"/>
      <c r="G587" s="546"/>
      <c r="H587" s="546"/>
      <c r="I587" s="546"/>
      <c r="J587" s="546"/>
      <c r="K587" s="546"/>
      <c r="L587" s="546"/>
      <c r="M587" s="546"/>
      <c r="N587" s="546"/>
      <c r="O587" s="546"/>
      <c r="P587" s="546"/>
      <c r="Q587" s="546"/>
      <c r="R587" s="546"/>
      <c r="S587" s="546"/>
      <c r="T587" s="546"/>
      <c r="U587" s="546"/>
      <c r="V587" s="546"/>
      <c r="W587" s="546"/>
      <c r="X587" s="546"/>
      <c r="Y587" s="546"/>
      <c r="Z587" s="546"/>
      <c r="AA587" s="546">
        <v>0</v>
      </c>
      <c r="AB587" s="546">
        <v>0</v>
      </c>
      <c r="AC587" s="546">
        <v>0</v>
      </c>
      <c r="AD587" s="546">
        <v>0</v>
      </c>
      <c r="AE587" s="546">
        <v>0</v>
      </c>
      <c r="AF587" s="546">
        <v>0</v>
      </c>
      <c r="AG587" s="546">
        <v>0</v>
      </c>
      <c r="AH587" s="546">
        <v>0</v>
      </c>
      <c r="AI587" s="546">
        <v>0</v>
      </c>
      <c r="AJ587" s="546">
        <v>0</v>
      </c>
      <c r="AK587" s="546">
        <v>0</v>
      </c>
      <c r="AL587" s="546">
        <v>0</v>
      </c>
      <c r="AM587" s="546">
        <v>0</v>
      </c>
      <c r="AN587" s="546">
        <v>0</v>
      </c>
      <c r="AO587" s="547"/>
    </row>
    <row r="588" spans="1:41">
      <c r="B588" s="590"/>
      <c r="C588" s="548"/>
      <c r="D588" s="549"/>
      <c r="E588" s="549"/>
      <c r="F588" s="549"/>
      <c r="G588" s="549"/>
      <c r="H588" s="549"/>
      <c r="I588" s="549"/>
      <c r="J588" s="549"/>
      <c r="K588" s="549"/>
      <c r="L588" s="549"/>
      <c r="M588" s="549"/>
      <c r="N588" s="549"/>
      <c r="O588" s="549"/>
      <c r="P588" s="549"/>
      <c r="Q588" s="550"/>
      <c r="R588" s="549"/>
      <c r="S588" s="549"/>
      <c r="T588" s="549"/>
      <c r="U588" s="551"/>
      <c r="V588" s="551"/>
      <c r="W588" s="551"/>
      <c r="X588" s="551"/>
      <c r="Y588" s="549"/>
      <c r="Z588" s="549"/>
      <c r="AA588" s="552"/>
      <c r="AB588" s="552"/>
      <c r="AC588" s="552"/>
      <c r="AD588" s="552"/>
      <c r="AE588" s="552"/>
      <c r="AF588" s="552"/>
      <c r="AG588" s="552"/>
      <c r="AH588" s="552"/>
      <c r="AI588" s="552"/>
      <c r="AJ588" s="552"/>
      <c r="AK588" s="552"/>
      <c r="AL588" s="552"/>
      <c r="AM588" s="552"/>
      <c r="AN588" s="552"/>
      <c r="AO588" s="465"/>
    </row>
    <row r="589" spans="1:41">
      <c r="B589" s="516" t="s">
        <v>338</v>
      </c>
      <c r="C589" s="523"/>
      <c r="D589" s="523"/>
      <c r="E589" s="537"/>
      <c r="F589" s="537"/>
      <c r="G589" s="537"/>
      <c r="H589" s="537"/>
      <c r="I589" s="537"/>
      <c r="J589" s="537"/>
      <c r="K589" s="537"/>
      <c r="L589" s="537"/>
      <c r="M589" s="537"/>
      <c r="N589" s="537"/>
      <c r="O589" s="537"/>
      <c r="P589" s="537"/>
      <c r="Q589" s="354"/>
      <c r="R589" s="525"/>
      <c r="S589" s="525"/>
      <c r="T589" s="525"/>
      <c r="U589" s="524"/>
      <c r="V589" s="524"/>
      <c r="W589" s="524"/>
      <c r="X589" s="524"/>
      <c r="Y589" s="525"/>
      <c r="Z589" s="525"/>
      <c r="AA589" s="526">
        <v>0</v>
      </c>
      <c r="AB589" s="526">
        <v>0</v>
      </c>
      <c r="AC589" s="526">
        <v>0</v>
      </c>
      <c r="AD589" s="526">
        <v>0</v>
      </c>
      <c r="AE589" s="526">
        <v>0</v>
      </c>
      <c r="AF589" s="526">
        <v>0</v>
      </c>
      <c r="AG589" s="526">
        <v>0</v>
      </c>
      <c r="AH589" s="526">
        <v>0</v>
      </c>
      <c r="AI589" s="526">
        <v>0</v>
      </c>
      <c r="AJ589" s="526">
        <v>0</v>
      </c>
      <c r="AK589" s="526">
        <v>0</v>
      </c>
      <c r="AL589" s="526">
        <v>0</v>
      </c>
      <c r="AM589" s="526">
        <v>0</v>
      </c>
      <c r="AN589" s="526">
        <v>0</v>
      </c>
      <c r="AO589" s="447"/>
    </row>
    <row r="590" spans="1:41">
      <c r="B590" s="516" t="s">
        <v>339</v>
      </c>
      <c r="C590" s="527"/>
      <c r="D590" s="484"/>
      <c r="E590" s="481"/>
      <c r="F590" s="481"/>
      <c r="G590" s="481"/>
      <c r="H590" s="481"/>
      <c r="I590" s="481"/>
      <c r="J590" s="481"/>
      <c r="K590" s="481"/>
      <c r="L590" s="481"/>
      <c r="M590" s="481"/>
      <c r="N590" s="481"/>
      <c r="O590" s="481"/>
      <c r="P590" s="481"/>
      <c r="Q590" s="354"/>
      <c r="R590" s="481"/>
      <c r="S590" s="481"/>
      <c r="T590" s="481"/>
      <c r="U590" s="484"/>
      <c r="V590" s="484"/>
      <c r="W590" s="484"/>
      <c r="X590" s="484"/>
      <c r="Y590" s="481"/>
      <c r="Z590" s="481"/>
      <c r="AA590" s="463">
        <v>0</v>
      </c>
      <c r="AB590" s="463">
        <v>0</v>
      </c>
      <c r="AC590" s="463">
        <v>0</v>
      </c>
      <c r="AD590" s="463">
        <v>0</v>
      </c>
      <c r="AE590" s="463">
        <v>0</v>
      </c>
      <c r="AF590" s="463">
        <v>0</v>
      </c>
      <c r="AG590" s="463">
        <v>0</v>
      </c>
      <c r="AH590" s="463">
        <v>0</v>
      </c>
      <c r="AI590" s="463">
        <v>0</v>
      </c>
      <c r="AJ590" s="463">
        <v>0</v>
      </c>
      <c r="AK590" s="463">
        <v>0</v>
      </c>
      <c r="AL590" s="463">
        <v>0</v>
      </c>
      <c r="AM590" s="463">
        <v>0</v>
      </c>
      <c r="AN590" s="463">
        <v>0</v>
      </c>
      <c r="AO590" s="462">
        <f t="shared" ref="AO590:AO596" si="186">SUM(AA590:AN590)</f>
        <v>0</v>
      </c>
    </row>
    <row r="591" spans="1:41">
      <c r="B591" s="516" t="s">
        <v>340</v>
      </c>
      <c r="C591" s="527"/>
      <c r="D591" s="484"/>
      <c r="E591" s="481"/>
      <c r="F591" s="481"/>
      <c r="G591" s="481"/>
      <c r="H591" s="481"/>
      <c r="I591" s="481"/>
      <c r="J591" s="481"/>
      <c r="K591" s="481"/>
      <c r="L591" s="481"/>
      <c r="M591" s="481"/>
      <c r="N591" s="481"/>
      <c r="O591" s="481"/>
      <c r="P591" s="481"/>
      <c r="Q591" s="354"/>
      <c r="R591" s="481"/>
      <c r="S591" s="481"/>
      <c r="T591" s="481"/>
      <c r="U591" s="484"/>
      <c r="V591" s="484"/>
      <c r="W591" s="484"/>
      <c r="X591" s="484"/>
      <c r="Y591" s="481"/>
      <c r="Z591" s="481"/>
      <c r="AA591" s="463">
        <v>0</v>
      </c>
      <c r="AB591" s="463">
        <v>0</v>
      </c>
      <c r="AC591" s="463">
        <v>0</v>
      </c>
      <c r="AD591" s="463">
        <v>0</v>
      </c>
      <c r="AE591" s="463">
        <v>0</v>
      </c>
      <c r="AF591" s="463">
        <v>0</v>
      </c>
      <c r="AG591" s="463">
        <v>0</v>
      </c>
      <c r="AH591" s="463">
        <v>0</v>
      </c>
      <c r="AI591" s="463">
        <v>0</v>
      </c>
      <c r="AJ591" s="463">
        <v>0</v>
      </c>
      <c r="AK591" s="463">
        <v>0</v>
      </c>
      <c r="AL591" s="463">
        <v>0</v>
      </c>
      <c r="AM591" s="463">
        <v>0</v>
      </c>
      <c r="AN591" s="463">
        <v>0</v>
      </c>
      <c r="AO591" s="462">
        <f t="shared" si="186"/>
        <v>0</v>
      </c>
    </row>
    <row r="592" spans="1:41">
      <c r="B592" s="516" t="s">
        <v>341</v>
      </c>
      <c r="C592" s="527"/>
      <c r="D592" s="484"/>
      <c r="E592" s="481"/>
      <c r="F592" s="481"/>
      <c r="G592" s="481"/>
      <c r="H592" s="481"/>
      <c r="I592" s="481"/>
      <c r="J592" s="481"/>
      <c r="K592" s="481"/>
      <c r="L592" s="481"/>
      <c r="M592" s="481"/>
      <c r="N592" s="481"/>
      <c r="O592" s="481"/>
      <c r="P592" s="481"/>
      <c r="Q592" s="354"/>
      <c r="R592" s="481"/>
      <c r="S592" s="481"/>
      <c r="T592" s="481"/>
      <c r="U592" s="484"/>
      <c r="V592" s="484"/>
      <c r="W592" s="484"/>
      <c r="X592" s="484"/>
      <c r="Y592" s="481"/>
      <c r="Z592" s="481"/>
      <c r="AA592" s="463">
        <v>0</v>
      </c>
      <c r="AB592" s="463">
        <v>0</v>
      </c>
      <c r="AC592" s="463">
        <v>0</v>
      </c>
      <c r="AD592" s="463">
        <v>0</v>
      </c>
      <c r="AE592" s="463">
        <v>0</v>
      </c>
      <c r="AF592" s="463">
        <v>0</v>
      </c>
      <c r="AG592" s="463">
        <v>0</v>
      </c>
      <c r="AH592" s="463">
        <v>0</v>
      </c>
      <c r="AI592" s="463">
        <v>0</v>
      </c>
      <c r="AJ592" s="463">
        <v>0</v>
      </c>
      <c r="AK592" s="463">
        <v>0</v>
      </c>
      <c r="AL592" s="463">
        <v>0</v>
      </c>
      <c r="AM592" s="463">
        <v>0</v>
      </c>
      <c r="AN592" s="463">
        <v>0</v>
      </c>
      <c r="AO592" s="462">
        <f t="shared" si="186"/>
        <v>0</v>
      </c>
    </row>
    <row r="593" spans="2:41">
      <c r="B593" s="516" t="s">
        <v>342</v>
      </c>
      <c r="C593" s="527"/>
      <c r="D593" s="484"/>
      <c r="E593" s="481"/>
      <c r="F593" s="481"/>
      <c r="G593" s="481"/>
      <c r="H593" s="481"/>
      <c r="I593" s="481"/>
      <c r="J593" s="481"/>
      <c r="K593" s="481"/>
      <c r="L593" s="481"/>
      <c r="M593" s="481"/>
      <c r="N593" s="481"/>
      <c r="O593" s="481"/>
      <c r="P593" s="481"/>
      <c r="Q593" s="354"/>
      <c r="R593" s="481"/>
      <c r="S593" s="481"/>
      <c r="T593" s="481"/>
      <c r="U593" s="484"/>
      <c r="V593" s="484"/>
      <c r="W593" s="484"/>
      <c r="X593" s="484"/>
      <c r="Y593" s="481"/>
      <c r="Z593" s="481"/>
      <c r="AA593" s="463">
        <v>0</v>
      </c>
      <c r="AB593" s="463">
        <v>0</v>
      </c>
      <c r="AC593" s="463">
        <v>0</v>
      </c>
      <c r="AD593" s="463">
        <v>0</v>
      </c>
      <c r="AE593" s="463">
        <v>0</v>
      </c>
      <c r="AF593" s="463">
        <v>0</v>
      </c>
      <c r="AG593" s="463">
        <v>0</v>
      </c>
      <c r="AH593" s="463">
        <v>0</v>
      </c>
      <c r="AI593" s="463">
        <v>0</v>
      </c>
      <c r="AJ593" s="463">
        <v>0</v>
      </c>
      <c r="AK593" s="463">
        <v>0</v>
      </c>
      <c r="AL593" s="463">
        <v>0</v>
      </c>
      <c r="AM593" s="463">
        <v>0</v>
      </c>
      <c r="AN593" s="463">
        <v>0</v>
      </c>
      <c r="AO593" s="462">
        <f t="shared" si="186"/>
        <v>0</v>
      </c>
    </row>
    <row r="594" spans="2:41">
      <c r="B594" s="516" t="s">
        <v>343</v>
      </c>
      <c r="C594" s="527"/>
      <c r="D594" s="484"/>
      <c r="E594" s="481"/>
      <c r="F594" s="481"/>
      <c r="G594" s="481"/>
      <c r="H594" s="481"/>
      <c r="I594" s="481"/>
      <c r="J594" s="481"/>
      <c r="K594" s="481"/>
      <c r="L594" s="481"/>
      <c r="M594" s="481"/>
      <c r="N594" s="481"/>
      <c r="O594" s="481"/>
      <c r="P594" s="481"/>
      <c r="Q594" s="354"/>
      <c r="R594" s="481"/>
      <c r="S594" s="481"/>
      <c r="T594" s="481"/>
      <c r="U594" s="484"/>
      <c r="V594" s="484"/>
      <c r="W594" s="484"/>
      <c r="X594" s="484"/>
      <c r="Y594" s="481"/>
      <c r="Z594" s="481"/>
      <c r="AA594" s="463">
        <f t="shared" ref="AA594:AN594" si="187">AA212*AA589</f>
        <v>0</v>
      </c>
      <c r="AB594" s="463">
        <f t="shared" si="187"/>
        <v>0</v>
      </c>
      <c r="AC594" s="463">
        <f t="shared" si="187"/>
        <v>0</v>
      </c>
      <c r="AD594" s="463">
        <f t="shared" si="187"/>
        <v>0</v>
      </c>
      <c r="AE594" s="463">
        <f t="shared" si="187"/>
        <v>0</v>
      </c>
      <c r="AF594" s="463">
        <f t="shared" si="187"/>
        <v>0</v>
      </c>
      <c r="AG594" s="463">
        <f t="shared" si="187"/>
        <v>0</v>
      </c>
      <c r="AH594" s="463">
        <f t="shared" si="187"/>
        <v>0</v>
      </c>
      <c r="AI594" s="463">
        <f t="shared" si="187"/>
        <v>0</v>
      </c>
      <c r="AJ594" s="463">
        <f t="shared" si="187"/>
        <v>0</v>
      </c>
      <c r="AK594" s="463">
        <f t="shared" si="187"/>
        <v>0</v>
      </c>
      <c r="AL594" s="463">
        <f t="shared" si="187"/>
        <v>0</v>
      </c>
      <c r="AM594" s="463">
        <f t="shared" si="187"/>
        <v>0</v>
      </c>
      <c r="AN594" s="463">
        <f t="shared" si="187"/>
        <v>0</v>
      </c>
      <c r="AO594" s="462">
        <f t="shared" si="186"/>
        <v>0</v>
      </c>
    </row>
    <row r="595" spans="2:41">
      <c r="B595" s="516" t="s">
        <v>344</v>
      </c>
      <c r="C595" s="527"/>
      <c r="D595" s="484"/>
      <c r="E595" s="481"/>
      <c r="F595" s="481"/>
      <c r="G595" s="481"/>
      <c r="H595" s="481"/>
      <c r="I595" s="481"/>
      <c r="J595" s="481"/>
      <c r="K595" s="481"/>
      <c r="L595" s="481"/>
      <c r="M595" s="481"/>
      <c r="N595" s="481"/>
      <c r="O595" s="481"/>
      <c r="P595" s="481"/>
      <c r="Q595" s="354"/>
      <c r="R595" s="481"/>
      <c r="S595" s="481"/>
      <c r="T595" s="481"/>
      <c r="U595" s="484"/>
      <c r="V595" s="484"/>
      <c r="W595" s="484"/>
      <c r="X595" s="484"/>
      <c r="Y595" s="481"/>
      <c r="Z595" s="481"/>
      <c r="AA595" s="463">
        <f t="shared" ref="AA595:AN595" si="188">AA402*AA589</f>
        <v>0</v>
      </c>
      <c r="AB595" s="463">
        <f t="shared" si="188"/>
        <v>0</v>
      </c>
      <c r="AC595" s="463">
        <f t="shared" si="188"/>
        <v>0</v>
      </c>
      <c r="AD595" s="463">
        <f t="shared" si="188"/>
        <v>0</v>
      </c>
      <c r="AE595" s="463">
        <f t="shared" si="188"/>
        <v>0</v>
      </c>
      <c r="AF595" s="463">
        <f t="shared" si="188"/>
        <v>0</v>
      </c>
      <c r="AG595" s="463">
        <f t="shared" si="188"/>
        <v>0</v>
      </c>
      <c r="AH595" s="463">
        <f t="shared" si="188"/>
        <v>0</v>
      </c>
      <c r="AI595" s="463">
        <f t="shared" si="188"/>
        <v>0</v>
      </c>
      <c r="AJ595" s="463">
        <f t="shared" si="188"/>
        <v>0</v>
      </c>
      <c r="AK595" s="463">
        <f t="shared" si="188"/>
        <v>0</v>
      </c>
      <c r="AL595" s="463">
        <f t="shared" si="188"/>
        <v>0</v>
      </c>
      <c r="AM595" s="463">
        <f t="shared" si="188"/>
        <v>0</v>
      </c>
      <c r="AN595" s="463">
        <f t="shared" si="188"/>
        <v>0</v>
      </c>
      <c r="AO595" s="462">
        <f t="shared" si="186"/>
        <v>0</v>
      </c>
    </row>
    <row r="596" spans="2:41">
      <c r="B596" s="516" t="s">
        <v>345</v>
      </c>
      <c r="C596" s="527"/>
      <c r="D596" s="484"/>
      <c r="E596" s="481"/>
      <c r="F596" s="481"/>
      <c r="G596" s="481"/>
      <c r="H596" s="481"/>
      <c r="I596" s="481"/>
      <c r="J596" s="481"/>
      <c r="K596" s="481"/>
      <c r="L596" s="481"/>
      <c r="M596" s="481"/>
      <c r="N596" s="481"/>
      <c r="O596" s="481"/>
      <c r="P596" s="481"/>
      <c r="Q596" s="354"/>
      <c r="R596" s="481"/>
      <c r="S596" s="481"/>
      <c r="T596" s="481"/>
      <c r="U596" s="484"/>
      <c r="V596" s="484"/>
      <c r="W596" s="484"/>
      <c r="X596" s="484"/>
      <c r="Y596" s="481"/>
      <c r="Z596" s="481"/>
      <c r="AA596" s="463">
        <f>AA586*AA589</f>
        <v>0</v>
      </c>
      <c r="AB596" s="463">
        <f t="shared" ref="AB596:AN596" si="189">AB586*AB589</f>
        <v>0</v>
      </c>
      <c r="AC596" s="463">
        <f t="shared" si="189"/>
        <v>0</v>
      </c>
      <c r="AD596" s="463">
        <f t="shared" si="189"/>
        <v>0</v>
      </c>
      <c r="AE596" s="463">
        <f t="shared" si="189"/>
        <v>0</v>
      </c>
      <c r="AF596" s="463">
        <f t="shared" si="189"/>
        <v>0</v>
      </c>
      <c r="AG596" s="463">
        <f t="shared" si="189"/>
        <v>0</v>
      </c>
      <c r="AH596" s="463">
        <f t="shared" si="189"/>
        <v>0</v>
      </c>
      <c r="AI596" s="463">
        <f t="shared" si="189"/>
        <v>0</v>
      </c>
      <c r="AJ596" s="463">
        <f t="shared" si="189"/>
        <v>0</v>
      </c>
      <c r="AK596" s="463">
        <f t="shared" si="189"/>
        <v>0</v>
      </c>
      <c r="AL596" s="463">
        <f t="shared" si="189"/>
        <v>0</v>
      </c>
      <c r="AM596" s="463">
        <f t="shared" si="189"/>
        <v>0</v>
      </c>
      <c r="AN596" s="463">
        <f t="shared" si="189"/>
        <v>0</v>
      </c>
      <c r="AO596" s="462">
        <f t="shared" si="186"/>
        <v>0</v>
      </c>
    </row>
    <row r="597" spans="2:41" ht="15.75">
      <c r="B597" s="529" t="s">
        <v>346</v>
      </c>
      <c r="C597" s="527"/>
      <c r="D597" s="501"/>
      <c r="E597" s="521"/>
      <c r="F597" s="521"/>
      <c r="G597" s="521"/>
      <c r="H597" s="521"/>
      <c r="I597" s="521"/>
      <c r="J597" s="521"/>
      <c r="K597" s="521"/>
      <c r="L597" s="521"/>
      <c r="M597" s="521"/>
      <c r="N597" s="521"/>
      <c r="O597" s="521"/>
      <c r="P597" s="521"/>
      <c r="Q597" s="498"/>
      <c r="R597" s="521"/>
      <c r="S597" s="521"/>
      <c r="T597" s="521"/>
      <c r="U597" s="501"/>
      <c r="V597" s="501"/>
      <c r="W597" s="501"/>
      <c r="X597" s="501"/>
      <c r="Y597" s="521"/>
      <c r="Z597" s="521"/>
      <c r="AA597" s="461">
        <f>SUM(AA590:AA596)</f>
        <v>0</v>
      </c>
      <c r="AB597" s="461">
        <f>SUM(AB590:AB596)</f>
        <v>0</v>
      </c>
      <c r="AC597" s="461">
        <f t="shared" ref="AC597:AG597" si="190">SUM(AC590:AC596)</f>
        <v>0</v>
      </c>
      <c r="AD597" s="461">
        <f t="shared" si="190"/>
        <v>0</v>
      </c>
      <c r="AE597" s="461">
        <f t="shared" si="190"/>
        <v>0</v>
      </c>
      <c r="AF597" s="461">
        <f>SUM(AF590:AF596)</f>
        <v>0</v>
      </c>
      <c r="AG597" s="461">
        <f t="shared" si="190"/>
        <v>0</v>
      </c>
      <c r="AH597" s="461">
        <f>SUM(AH590:AH596)</f>
        <v>0</v>
      </c>
      <c r="AI597" s="461">
        <f>SUM(AI590:AI596)</f>
        <v>0</v>
      </c>
      <c r="AJ597" s="461">
        <f t="shared" ref="AJ597:AN597" si="191">SUM(AJ590:AJ596)</f>
        <v>0</v>
      </c>
      <c r="AK597" s="461">
        <f t="shared" si="191"/>
        <v>0</v>
      </c>
      <c r="AL597" s="461">
        <f>SUM(AL590:AL596)</f>
        <v>0</v>
      </c>
      <c r="AM597" s="461">
        <f t="shared" si="191"/>
        <v>0</v>
      </c>
      <c r="AN597" s="461">
        <f t="shared" si="191"/>
        <v>0</v>
      </c>
      <c r="AO597" s="460">
        <f>SUM(AO590:AO596)</f>
        <v>0</v>
      </c>
    </row>
    <row r="598" spans="2:41" ht="15.75">
      <c r="B598" s="529" t="s">
        <v>347</v>
      </c>
      <c r="C598" s="527"/>
      <c r="D598" s="530"/>
      <c r="E598" s="521"/>
      <c r="F598" s="521"/>
      <c r="G598" s="521"/>
      <c r="H598" s="521"/>
      <c r="I598" s="521"/>
      <c r="J598" s="521"/>
      <c r="K598" s="521"/>
      <c r="L598" s="521"/>
      <c r="M598" s="521"/>
      <c r="N598" s="521"/>
      <c r="O598" s="521"/>
      <c r="P598" s="521"/>
      <c r="Q598" s="498"/>
      <c r="R598" s="521"/>
      <c r="S598" s="521"/>
      <c r="T598" s="521"/>
      <c r="U598" s="501"/>
      <c r="V598" s="501"/>
      <c r="W598" s="501"/>
      <c r="X598" s="501"/>
      <c r="Y598" s="521"/>
      <c r="Z598" s="521"/>
      <c r="AA598" s="528">
        <f>AA587*AA589</f>
        <v>0</v>
      </c>
      <c r="AB598" s="528">
        <f t="shared" ref="AB598:AG598" si="192">AB587*AB589</f>
        <v>0</v>
      </c>
      <c r="AC598" s="528">
        <f t="shared" si="192"/>
        <v>0</v>
      </c>
      <c r="AD598" s="528">
        <f t="shared" si="192"/>
        <v>0</v>
      </c>
      <c r="AE598" s="528">
        <f t="shared" si="192"/>
        <v>0</v>
      </c>
      <c r="AF598" s="528">
        <f>AF587*AF589</f>
        <v>0</v>
      </c>
      <c r="AG598" s="528">
        <f t="shared" si="192"/>
        <v>0</v>
      </c>
      <c r="AH598" s="528">
        <f>AH587*AH589</f>
        <v>0</v>
      </c>
      <c r="AI598" s="528">
        <f t="shared" ref="AI598:AN598" si="193">AI587*AI589</f>
        <v>0</v>
      </c>
      <c r="AJ598" s="528">
        <f t="shared" si="193"/>
        <v>0</v>
      </c>
      <c r="AK598" s="528">
        <f t="shared" si="193"/>
        <v>0</v>
      </c>
      <c r="AL598" s="528">
        <f>AL587*AL589</f>
        <v>0</v>
      </c>
      <c r="AM598" s="528">
        <f>AM587*AM589</f>
        <v>0</v>
      </c>
      <c r="AN598" s="528">
        <f t="shared" si="193"/>
        <v>0</v>
      </c>
      <c r="AO598" s="460">
        <f>SUM(AA598:AN598)</f>
        <v>0</v>
      </c>
    </row>
    <row r="599" spans="2:41" ht="15.75">
      <c r="B599" s="529" t="s">
        <v>348</v>
      </c>
      <c r="C599" s="527"/>
      <c r="D599" s="530"/>
      <c r="E599" s="521"/>
      <c r="F599" s="521"/>
      <c r="G599" s="521"/>
      <c r="H599" s="521"/>
      <c r="I599" s="521"/>
      <c r="J599" s="521"/>
      <c r="K599" s="521"/>
      <c r="L599" s="521"/>
      <c r="M599" s="521"/>
      <c r="N599" s="521"/>
      <c r="O599" s="521"/>
      <c r="P599" s="521"/>
      <c r="Q599" s="498"/>
      <c r="R599" s="521"/>
      <c r="S599" s="521"/>
      <c r="T599" s="521"/>
      <c r="U599" s="530"/>
      <c r="V599" s="530"/>
      <c r="W599" s="530"/>
      <c r="X599" s="530"/>
      <c r="Y599" s="521"/>
      <c r="Z599" s="521"/>
      <c r="AA599" s="459"/>
      <c r="AB599" s="459"/>
      <c r="AC599" s="459"/>
      <c r="AD599" s="459"/>
      <c r="AE599" s="459"/>
      <c r="AF599" s="459"/>
      <c r="AG599" s="459"/>
      <c r="AH599" s="459"/>
      <c r="AI599" s="459"/>
      <c r="AJ599" s="459"/>
      <c r="AK599" s="459"/>
      <c r="AL599" s="459"/>
      <c r="AM599" s="459"/>
      <c r="AN599" s="459"/>
      <c r="AO599" s="460">
        <f>AO597-AO598</f>
        <v>0</v>
      </c>
    </row>
    <row r="600" spans="2:41">
      <c r="B600" s="516"/>
      <c r="C600" s="530"/>
      <c r="D600" s="530"/>
      <c r="E600" s="521"/>
      <c r="F600" s="521"/>
      <c r="G600" s="521"/>
      <c r="H600" s="521"/>
      <c r="I600" s="521"/>
      <c r="J600" s="521"/>
      <c r="K600" s="521"/>
      <c r="L600" s="521"/>
      <c r="M600" s="521"/>
      <c r="N600" s="521"/>
      <c r="O600" s="521"/>
      <c r="P600" s="521"/>
      <c r="Q600" s="498"/>
      <c r="R600" s="521"/>
      <c r="S600" s="521"/>
      <c r="T600" s="521"/>
      <c r="U600" s="530"/>
      <c r="V600" s="527"/>
      <c r="W600" s="530"/>
      <c r="X600" s="530"/>
      <c r="Y600" s="521"/>
      <c r="Z600" s="521"/>
      <c r="AA600" s="531"/>
      <c r="AB600" s="531"/>
      <c r="AC600" s="531"/>
      <c r="AD600" s="531"/>
      <c r="AE600" s="531"/>
      <c r="AF600" s="531"/>
      <c r="AG600" s="531"/>
      <c r="AH600" s="531"/>
      <c r="AI600" s="531"/>
      <c r="AJ600" s="531"/>
      <c r="AK600" s="531"/>
      <c r="AL600" s="531"/>
      <c r="AM600" s="531"/>
      <c r="AN600" s="531"/>
      <c r="AO600" s="464"/>
    </row>
    <row r="601" spans="2:41">
      <c r="B601" s="575" t="s">
        <v>349</v>
      </c>
      <c r="C601" s="502"/>
      <c r="D601" s="481"/>
      <c r="E601" s="481"/>
      <c r="F601" s="481"/>
      <c r="G601" s="481"/>
      <c r="H601" s="481"/>
      <c r="I601" s="481"/>
      <c r="J601" s="481"/>
      <c r="K601" s="481"/>
      <c r="L601" s="481"/>
      <c r="M601" s="481"/>
      <c r="N601" s="481"/>
      <c r="O601" s="481"/>
      <c r="P601" s="481"/>
      <c r="Q601" s="532"/>
      <c r="R601" s="481"/>
      <c r="S601" s="481"/>
      <c r="T601" s="481"/>
      <c r="U601" s="502"/>
      <c r="V601" s="484"/>
      <c r="W601" s="484"/>
      <c r="X601" s="481"/>
      <c r="Y601" s="481"/>
      <c r="Z601" s="484"/>
      <c r="AA601" s="354">
        <f>SUMPRODUCT(E420:E584,AA420:AA584)</f>
        <v>16315097.240191065</v>
      </c>
      <c r="AB601" s="354">
        <f>SUMPRODUCT(E420:E584,AB420:AB584)</f>
        <v>1946736.9327149717</v>
      </c>
      <c r="AC601" s="354">
        <f t="shared" ref="AC601:AN601" si="194">IF(AC418="kw",SUMPRODUCT($P$420:$P$584,$R$420:$R$584,AC420:AC584),SUMPRODUCT($E$420:$E$584,AC420:AC584))</f>
        <v>7489121.9449044969</v>
      </c>
      <c r="AD601" s="354">
        <f t="shared" si="194"/>
        <v>0</v>
      </c>
      <c r="AE601" s="354">
        <f t="shared" si="194"/>
        <v>4382683.88</v>
      </c>
      <c r="AF601" s="354">
        <f t="shared" si="194"/>
        <v>0</v>
      </c>
      <c r="AG601" s="354">
        <f t="shared" si="194"/>
        <v>0</v>
      </c>
      <c r="AH601" s="354">
        <f t="shared" si="194"/>
        <v>0</v>
      </c>
      <c r="AI601" s="354">
        <f t="shared" si="194"/>
        <v>0</v>
      </c>
      <c r="AJ601" s="354">
        <f t="shared" si="194"/>
        <v>0</v>
      </c>
      <c r="AK601" s="354">
        <f t="shared" si="194"/>
        <v>0</v>
      </c>
      <c r="AL601" s="354">
        <f t="shared" si="194"/>
        <v>0</v>
      </c>
      <c r="AM601" s="354">
        <f t="shared" si="194"/>
        <v>0</v>
      </c>
      <c r="AN601" s="354">
        <f t="shared" si="194"/>
        <v>0</v>
      </c>
      <c r="AO601" s="522"/>
    </row>
    <row r="602" spans="2:41">
      <c r="B602" s="575" t="s">
        <v>350</v>
      </c>
      <c r="C602" s="502"/>
      <c r="D602" s="481"/>
      <c r="E602" s="481"/>
      <c r="F602" s="481"/>
      <c r="G602" s="481"/>
      <c r="H602" s="481"/>
      <c r="I602" s="481"/>
      <c r="J602" s="481"/>
      <c r="K602" s="481"/>
      <c r="L602" s="481"/>
      <c r="M602" s="481"/>
      <c r="N602" s="481"/>
      <c r="O602" s="481"/>
      <c r="P602" s="481"/>
      <c r="Q602" s="532"/>
      <c r="R602" s="481"/>
      <c r="S602" s="481"/>
      <c r="T602" s="481"/>
      <c r="U602" s="502"/>
      <c r="V602" s="484"/>
      <c r="W602" s="484"/>
      <c r="X602" s="481"/>
      <c r="Y602" s="481"/>
      <c r="Z602" s="484"/>
      <c r="AA602" s="354">
        <f>SUMPRODUCT(F$420:F$584,AA$420:AA$584)</f>
        <v>16315078.111956632</v>
      </c>
      <c r="AB602" s="354">
        <f>SUMPRODUCT(F$420:F$584,AB$420:AB$584)</f>
        <v>1945852.7882584871</v>
      </c>
      <c r="AC602" s="354">
        <f t="shared" ref="AC602:AN602" si="195">IF(AC418="kw",SUMPRODUCT($P$420:$P$584,$S$420:$S$584,AC420:AC584),SUMPRODUCT($F$420:$F$584,AC420:AC584))</f>
        <v>7485788.1626903396</v>
      </c>
      <c r="AD602" s="354">
        <f t="shared" si="195"/>
        <v>0</v>
      </c>
      <c r="AE602" s="354">
        <f t="shared" si="195"/>
        <v>4382683.88</v>
      </c>
      <c r="AF602" s="354">
        <f t="shared" si="195"/>
        <v>0</v>
      </c>
      <c r="AG602" s="354">
        <f t="shared" si="195"/>
        <v>0</v>
      </c>
      <c r="AH602" s="354">
        <f t="shared" si="195"/>
        <v>0</v>
      </c>
      <c r="AI602" s="354">
        <f t="shared" si="195"/>
        <v>0</v>
      </c>
      <c r="AJ602" s="354">
        <f t="shared" si="195"/>
        <v>0</v>
      </c>
      <c r="AK602" s="354">
        <f t="shared" si="195"/>
        <v>0</v>
      </c>
      <c r="AL602" s="354">
        <f t="shared" si="195"/>
        <v>0</v>
      </c>
      <c r="AM602" s="354">
        <f t="shared" si="195"/>
        <v>0</v>
      </c>
      <c r="AN602" s="354">
        <f t="shared" si="195"/>
        <v>0</v>
      </c>
      <c r="AO602" s="522"/>
    </row>
    <row r="603" spans="2:41">
      <c r="B603" s="575" t="s">
        <v>351</v>
      </c>
      <c r="C603" s="502"/>
      <c r="D603" s="481"/>
      <c r="E603" s="481"/>
      <c r="F603" s="481"/>
      <c r="G603" s="481"/>
      <c r="H603" s="481"/>
      <c r="I603" s="481"/>
      <c r="J603" s="481"/>
      <c r="K603" s="481"/>
      <c r="L603" s="481"/>
      <c r="M603" s="481"/>
      <c r="N603" s="481"/>
      <c r="O603" s="481"/>
      <c r="P603" s="481"/>
      <c r="Q603" s="532"/>
      <c r="R603" s="481"/>
      <c r="S603" s="481"/>
      <c r="T603" s="481"/>
      <c r="U603" s="502"/>
      <c r="V603" s="484"/>
      <c r="W603" s="484"/>
      <c r="X603" s="481"/>
      <c r="Y603" s="481"/>
      <c r="Z603" s="484"/>
      <c r="AA603" s="354">
        <f>SUMPRODUCT(G$420:G$584,AA$420:AA$584)</f>
        <v>16315058.983722199</v>
      </c>
      <c r="AB603" s="354">
        <f>SUMPRODUCT(G$420:G$584,AB$420:AB$584)</f>
        <v>1944968.6438020028</v>
      </c>
      <c r="AC603" s="354">
        <f t="shared" ref="AC603:AN603" si="196">IF(AC418="kw",SUMPRODUCT($P$420:$P$584,$T$420:$T$584,AC420:AC584),SUMPRODUCT($G$420:$G$584,AC420:AC584))</f>
        <v>7482454.3804761823</v>
      </c>
      <c r="AD603" s="354">
        <f t="shared" si="196"/>
        <v>0</v>
      </c>
      <c r="AE603" s="354">
        <f t="shared" si="196"/>
        <v>4382683.88</v>
      </c>
      <c r="AF603" s="354">
        <f t="shared" si="196"/>
        <v>0</v>
      </c>
      <c r="AG603" s="354">
        <f t="shared" si="196"/>
        <v>0</v>
      </c>
      <c r="AH603" s="354">
        <f t="shared" si="196"/>
        <v>0</v>
      </c>
      <c r="AI603" s="354">
        <f t="shared" si="196"/>
        <v>0</v>
      </c>
      <c r="AJ603" s="354">
        <f t="shared" si="196"/>
        <v>0</v>
      </c>
      <c r="AK603" s="354">
        <f t="shared" si="196"/>
        <v>0</v>
      </c>
      <c r="AL603" s="354">
        <f t="shared" si="196"/>
        <v>0</v>
      </c>
      <c r="AM603" s="354">
        <f t="shared" si="196"/>
        <v>0</v>
      </c>
      <c r="AN603" s="354">
        <f t="shared" si="196"/>
        <v>0</v>
      </c>
      <c r="AO603" s="522"/>
    </row>
    <row r="604" spans="2:41">
      <c r="B604" s="451" t="s">
        <v>352</v>
      </c>
      <c r="C604" s="533"/>
      <c r="D604" s="539"/>
      <c r="E604" s="539"/>
      <c r="F604" s="539"/>
      <c r="G604" s="539"/>
      <c r="H604" s="539"/>
      <c r="I604" s="539"/>
      <c r="J604" s="539"/>
      <c r="K604" s="539"/>
      <c r="L604" s="539"/>
      <c r="M604" s="539"/>
      <c r="N604" s="539"/>
      <c r="O604" s="539"/>
      <c r="P604" s="539"/>
      <c r="Q604" s="538"/>
      <c r="R604" s="539"/>
      <c r="S604" s="539"/>
      <c r="T604" s="539"/>
      <c r="U604" s="533"/>
      <c r="V604" s="540"/>
      <c r="W604" s="540"/>
      <c r="X604" s="539"/>
      <c r="Y604" s="539"/>
      <c r="Z604" s="540"/>
      <c r="AA604" s="354">
        <f>SUMPRODUCT($H$420:$H$584,AA$420:AA$584)</f>
        <v>16312951.855487766</v>
      </c>
      <c r="AB604" s="354">
        <f>SUMPRODUCT(H420:H584,AB420:AB584)</f>
        <v>1942909.6216643383</v>
      </c>
      <c r="AC604" s="354">
        <f t="shared" ref="AC604:AN604" si="197">IF(AC418="kw",SUMPRODUCT($P$420:$P$584,$U$420:$U$584,AC420:AC584),SUMPRODUCT($H$420:$H$584,AC420:AC584))</f>
        <v>7478503.4759431994</v>
      </c>
      <c r="AD604" s="354">
        <f t="shared" si="197"/>
        <v>0</v>
      </c>
      <c r="AE604" s="354">
        <f t="shared" si="197"/>
        <v>4382683.88</v>
      </c>
      <c r="AF604" s="354">
        <f t="shared" si="197"/>
        <v>0</v>
      </c>
      <c r="AG604" s="354">
        <f t="shared" si="197"/>
        <v>0</v>
      </c>
      <c r="AH604" s="354">
        <f t="shared" si="197"/>
        <v>0</v>
      </c>
      <c r="AI604" s="354">
        <f t="shared" si="197"/>
        <v>0</v>
      </c>
      <c r="AJ604" s="354">
        <f t="shared" si="197"/>
        <v>0</v>
      </c>
      <c r="AK604" s="354">
        <f t="shared" si="197"/>
        <v>0</v>
      </c>
      <c r="AL604" s="354">
        <f t="shared" si="197"/>
        <v>0</v>
      </c>
      <c r="AM604" s="354">
        <f t="shared" si="197"/>
        <v>0</v>
      </c>
      <c r="AN604" s="354">
        <f t="shared" si="197"/>
        <v>0</v>
      </c>
      <c r="AO604" s="522"/>
    </row>
    <row r="605" spans="2:41">
      <c r="B605" s="575" t="s">
        <v>688</v>
      </c>
      <c r="C605" s="502"/>
      <c r="D605" s="481"/>
      <c r="E605" s="481"/>
      <c r="F605" s="481"/>
      <c r="G605" s="481"/>
      <c r="H605" s="481"/>
      <c r="I605" s="481"/>
      <c r="J605" s="481"/>
      <c r="K605" s="481"/>
      <c r="L605" s="481"/>
      <c r="M605" s="481"/>
      <c r="N605" s="481"/>
      <c r="O605" s="481"/>
      <c r="P605" s="481"/>
      <c r="Q605" s="532"/>
      <c r="R605" s="481"/>
      <c r="S605" s="481"/>
      <c r="T605" s="481"/>
      <c r="U605" s="502"/>
      <c r="V605" s="484"/>
      <c r="W605" s="484"/>
      <c r="X605" s="481"/>
      <c r="Y605" s="481"/>
      <c r="Z605" s="484"/>
      <c r="AA605" s="354">
        <f>SUMPRODUCT($I$420:$I$584,AA$420:AA$584)</f>
        <v>16310923.727253333</v>
      </c>
      <c r="AB605" s="354">
        <f t="shared" ref="AB605:AE605" si="198">SUMPRODUCT($I$420:$I$584,AB$420:AB$584)</f>
        <v>1834678.3777437836</v>
      </c>
      <c r="AC605" s="354">
        <f t="shared" si="198"/>
        <v>7077984.7931931186</v>
      </c>
      <c r="AD605" s="354">
        <f>SUMPRODUCT($I$420:$I$584,AD$420:AD$584)</f>
        <v>0</v>
      </c>
      <c r="AE605" s="354">
        <f t="shared" si="198"/>
        <v>4382683.88</v>
      </c>
      <c r="AF605" s="354"/>
      <c r="AG605" s="354"/>
      <c r="AH605" s="354"/>
      <c r="AI605" s="354"/>
      <c r="AJ605" s="354"/>
      <c r="AK605" s="354"/>
      <c r="AL605" s="354"/>
      <c r="AM605" s="354"/>
      <c r="AN605" s="354"/>
      <c r="AO605" s="522"/>
    </row>
    <row r="606" spans="2:41">
      <c r="B606" s="575" t="s">
        <v>689</v>
      </c>
      <c r="C606" s="502"/>
      <c r="D606" s="481"/>
      <c r="E606" s="481"/>
      <c r="F606" s="481"/>
      <c r="G606" s="481"/>
      <c r="H606" s="481"/>
      <c r="I606" s="481"/>
      <c r="J606" s="481"/>
      <c r="K606" s="481"/>
      <c r="L606" s="481"/>
      <c r="M606" s="481"/>
      <c r="N606" s="481"/>
      <c r="O606" s="481"/>
      <c r="P606" s="481"/>
      <c r="Q606" s="532"/>
      <c r="R606" s="481"/>
      <c r="S606" s="481"/>
      <c r="T606" s="481"/>
      <c r="U606" s="502"/>
      <c r="V606" s="484"/>
      <c r="W606" s="484"/>
      <c r="X606" s="481"/>
      <c r="Y606" s="481"/>
      <c r="Z606" s="484"/>
      <c r="AA606" s="354">
        <f>SUMPRODUCT($J$420:$J$584,AA$420:AA$584)</f>
        <v>16310904.599018902</v>
      </c>
      <c r="AB606" s="354">
        <f t="shared" ref="AB606:AE606" si="199">SUMPRODUCT($J$420:$J$584,AB$420:AB$584)</f>
        <v>1833794.2332872986</v>
      </c>
      <c r="AC606" s="354">
        <f t="shared" si="199"/>
        <v>7074651.0109789576</v>
      </c>
      <c r="AD606" s="354">
        <f>SUMPRODUCT($J$420:$J$584,AD$420:AD$584)</f>
        <v>0</v>
      </c>
      <c r="AE606" s="354">
        <f t="shared" si="199"/>
        <v>4382683.88</v>
      </c>
      <c r="AF606" s="354"/>
      <c r="AG606" s="354"/>
      <c r="AH606" s="354"/>
      <c r="AI606" s="354"/>
      <c r="AJ606" s="354"/>
      <c r="AK606" s="354"/>
      <c r="AL606" s="354"/>
      <c r="AM606" s="354"/>
      <c r="AN606" s="354"/>
      <c r="AO606" s="522"/>
    </row>
    <row r="607" spans="2:41">
      <c r="B607" s="575" t="s">
        <v>690</v>
      </c>
      <c r="C607" s="502"/>
      <c r="D607" s="481"/>
      <c r="E607" s="481"/>
      <c r="F607" s="481"/>
      <c r="G607" s="481"/>
      <c r="H607" s="481"/>
      <c r="I607" s="481"/>
      <c r="J607" s="481"/>
      <c r="K607" s="481"/>
      <c r="L607" s="481"/>
      <c r="M607" s="481"/>
      <c r="N607" s="481"/>
      <c r="O607" s="481"/>
      <c r="P607" s="481"/>
      <c r="Q607" s="532"/>
      <c r="R607" s="481"/>
      <c r="S607" s="481"/>
      <c r="T607" s="481"/>
      <c r="U607" s="502"/>
      <c r="V607" s="484"/>
      <c r="W607" s="484"/>
      <c r="X607" s="481"/>
      <c r="Y607" s="481"/>
      <c r="Z607" s="484"/>
      <c r="AA607" s="354">
        <f>SUMPRODUCT($K$420:$K$584,AA$420:AA$584)</f>
        <v>16310749.470784469</v>
      </c>
      <c r="AB607" s="354">
        <f t="shared" ref="AB607:AE607" si="200">SUMPRODUCT($K$420:$K$584,AB$420:AB$584)</f>
        <v>1832910.0888308133</v>
      </c>
      <c r="AC607" s="354">
        <f t="shared" si="200"/>
        <v>7071317.2287647976</v>
      </c>
      <c r="AD607" s="354">
        <f>SUMPRODUCT($K$420:$K$584,AD$420:AD$584)</f>
        <v>0</v>
      </c>
      <c r="AE607" s="354">
        <f t="shared" si="200"/>
        <v>4382683.88</v>
      </c>
      <c r="AF607" s="354"/>
      <c r="AG607" s="354"/>
      <c r="AH607" s="354"/>
      <c r="AI607" s="354"/>
      <c r="AJ607" s="354"/>
      <c r="AK607" s="354"/>
      <c r="AL607" s="354"/>
      <c r="AM607" s="354"/>
      <c r="AN607" s="354"/>
      <c r="AO607" s="522"/>
    </row>
    <row r="608" spans="2:41">
      <c r="B608" s="575" t="s">
        <v>691</v>
      </c>
      <c r="C608" s="502"/>
      <c r="D608" s="481"/>
      <c r="E608" s="481"/>
      <c r="F608" s="481"/>
      <c r="G608" s="481"/>
      <c r="H608" s="481"/>
      <c r="I608" s="481"/>
      <c r="J608" s="481"/>
      <c r="K608" s="481"/>
      <c r="L608" s="481"/>
      <c r="M608" s="481"/>
      <c r="N608" s="481"/>
      <c r="O608" s="481"/>
      <c r="P608" s="481"/>
      <c r="Q608" s="532"/>
      <c r="R608" s="481"/>
      <c r="S608" s="481"/>
      <c r="T608" s="481"/>
      <c r="U608" s="502"/>
      <c r="V608" s="484"/>
      <c r="W608" s="484"/>
      <c r="X608" s="481"/>
      <c r="Y608" s="481"/>
      <c r="Z608" s="484"/>
      <c r="AA608" s="354">
        <f>SUMPRODUCT($L$420:$L$584,AA$420:AA$584)</f>
        <v>16310730.342550036</v>
      </c>
      <c r="AB608" s="354">
        <f t="shared" ref="AB608:AE608" si="201">SUMPRODUCT($L$420:$L$584,AB$420:AB$584)</f>
        <v>1824296.6498940974</v>
      </c>
      <c r="AC608" s="354">
        <f t="shared" si="201"/>
        <v>7039606.7410308775</v>
      </c>
      <c r="AD608" s="354">
        <f>SUMPRODUCT($L$420:$L$584,AD$420:AD$584)</f>
        <v>0</v>
      </c>
      <c r="AE608" s="354">
        <f t="shared" si="201"/>
        <v>4382683.88</v>
      </c>
      <c r="AF608" s="354"/>
      <c r="AG608" s="354"/>
      <c r="AH608" s="354"/>
      <c r="AI608" s="354"/>
      <c r="AJ608" s="354"/>
      <c r="AK608" s="354"/>
      <c r="AL608" s="354"/>
      <c r="AM608" s="354"/>
      <c r="AN608" s="354"/>
      <c r="AO608" s="522"/>
    </row>
    <row r="609" spans="1:41">
      <c r="B609" s="575" t="s">
        <v>692</v>
      </c>
      <c r="C609" s="502"/>
      <c r="D609" s="481"/>
      <c r="E609" s="481"/>
      <c r="F609" s="481"/>
      <c r="G609" s="481"/>
      <c r="H609" s="481"/>
      <c r="I609" s="481"/>
      <c r="J609" s="481"/>
      <c r="K609" s="481"/>
      <c r="L609" s="481"/>
      <c r="M609" s="481"/>
      <c r="N609" s="481"/>
      <c r="O609" s="481"/>
      <c r="P609" s="481"/>
      <c r="Q609" s="532"/>
      <c r="R609" s="481"/>
      <c r="S609" s="481"/>
      <c r="T609" s="481"/>
      <c r="U609" s="502"/>
      <c r="V609" s="484"/>
      <c r="W609" s="484"/>
      <c r="X609" s="481"/>
      <c r="Y609" s="481"/>
      <c r="Z609" s="484"/>
      <c r="AA609" s="517">
        <f>SUMPRODUCT($M$420:$M$584,AA$420:AA$584)</f>
        <v>16298116.214315603</v>
      </c>
      <c r="AB609" s="517">
        <f t="shared" ref="AB609:AE609" si="202">SUMPRODUCT($M$420:$M$584,AB$420:AB$584)</f>
        <v>1820056.367686521</v>
      </c>
      <c r="AC609" s="517">
        <f t="shared" si="202"/>
        <v>6989979.0965678087</v>
      </c>
      <c r="AD609" s="517">
        <f>SUMPRODUCT($M$420:$M$584,AD$420:AD$584)</f>
        <v>0</v>
      </c>
      <c r="AE609" s="517">
        <f t="shared" si="202"/>
        <v>4382683.88</v>
      </c>
      <c r="AF609" s="517"/>
      <c r="AG609" s="517"/>
      <c r="AH609" s="517"/>
      <c r="AI609" s="517"/>
      <c r="AJ609" s="517"/>
      <c r="AK609" s="517"/>
      <c r="AL609" s="517"/>
      <c r="AM609" s="517"/>
      <c r="AN609" s="517"/>
      <c r="AO609" s="541"/>
    </row>
    <row r="610" spans="1:41" ht="15.75">
      <c r="B610" s="534" t="s">
        <v>309</v>
      </c>
      <c r="C610" s="542"/>
      <c r="D610" s="543"/>
      <c r="E610" s="543"/>
      <c r="F610" s="543"/>
      <c r="G610" s="543"/>
      <c r="H610" s="543"/>
      <c r="I610" s="543"/>
      <c r="J610" s="543"/>
      <c r="K610" s="543"/>
      <c r="L610" s="543"/>
      <c r="M610" s="543"/>
      <c r="N610" s="543"/>
      <c r="O610" s="543"/>
      <c r="P610" s="543"/>
      <c r="Q610" s="543"/>
      <c r="R610" s="543"/>
      <c r="S610" s="543"/>
      <c r="T610" s="543"/>
      <c r="U610" s="535"/>
      <c r="V610" s="536"/>
      <c r="W610" s="543"/>
      <c r="X610" s="543"/>
      <c r="Y610" s="543"/>
      <c r="Z610" s="543"/>
      <c r="AA610" s="544"/>
      <c r="AB610" s="544"/>
      <c r="AC610" s="544"/>
      <c r="AD610" s="544"/>
      <c r="AE610" s="544"/>
      <c r="AF610" s="544"/>
      <c r="AG610" s="544"/>
      <c r="AH610" s="544"/>
      <c r="AI610" s="544"/>
      <c r="AJ610" s="544"/>
      <c r="AK610" s="544"/>
      <c r="AL610" s="544"/>
      <c r="AM610" s="544"/>
      <c r="AN610" s="544"/>
      <c r="AO610" s="544"/>
    </row>
    <row r="613" spans="1:41" ht="15.75">
      <c r="B613" s="482" t="s">
        <v>353</v>
      </c>
      <c r="C613" s="483"/>
      <c r="D613" s="601" t="s">
        <v>311</v>
      </c>
      <c r="E613" s="474"/>
      <c r="F613" s="601"/>
      <c r="G613" s="474"/>
      <c r="H613" s="474"/>
      <c r="I613" s="474"/>
      <c r="J613" s="474"/>
      <c r="K613" s="474"/>
      <c r="L613" s="474"/>
      <c r="M613" s="474"/>
      <c r="N613" s="474"/>
      <c r="O613" s="474"/>
      <c r="P613" s="474"/>
      <c r="Q613" s="483"/>
      <c r="R613" s="474"/>
      <c r="S613" s="474"/>
      <c r="T613" s="474"/>
      <c r="U613" s="474"/>
      <c r="V613" s="474"/>
      <c r="W613" s="474"/>
      <c r="X613" s="474"/>
      <c r="Y613" s="474"/>
      <c r="Z613" s="474"/>
      <c r="AA613" s="478"/>
      <c r="AB613" s="477"/>
      <c r="AC613" s="477"/>
      <c r="AD613" s="477"/>
      <c r="AE613" s="477"/>
      <c r="AF613" s="477"/>
      <c r="AG613" s="477"/>
      <c r="AH613" s="477"/>
      <c r="AI613" s="477"/>
      <c r="AJ613" s="477"/>
      <c r="AK613" s="477"/>
      <c r="AL613" s="477"/>
      <c r="AM613" s="477"/>
      <c r="AN613" s="477"/>
    </row>
    <row r="614" spans="1:41" ht="33.75" customHeight="1">
      <c r="B614" s="701" t="s">
        <v>157</v>
      </c>
      <c r="C614" s="703" t="s">
        <v>249</v>
      </c>
      <c r="D614" s="485" t="s">
        <v>250</v>
      </c>
      <c r="E614" s="705" t="s">
        <v>251</v>
      </c>
      <c r="F614" s="706"/>
      <c r="G614" s="706"/>
      <c r="H614" s="706"/>
      <c r="I614" s="706"/>
      <c r="J614" s="706"/>
      <c r="K614" s="706"/>
      <c r="L614" s="706"/>
      <c r="M614" s="707"/>
      <c r="N614" s="610"/>
      <c r="O614" s="610"/>
      <c r="P614" s="703" t="s">
        <v>252</v>
      </c>
      <c r="Q614" s="485" t="s">
        <v>253</v>
      </c>
      <c r="R614" s="705" t="s">
        <v>254</v>
      </c>
      <c r="S614" s="706"/>
      <c r="T614" s="706"/>
      <c r="U614" s="706"/>
      <c r="V614" s="706"/>
      <c r="W614" s="706"/>
      <c r="X614" s="706"/>
      <c r="Y614" s="706"/>
      <c r="Z614" s="707"/>
      <c r="AA614" s="709" t="s">
        <v>255</v>
      </c>
      <c r="AB614" s="710"/>
      <c r="AC614" s="710"/>
      <c r="AD614" s="710"/>
      <c r="AE614" s="710"/>
      <c r="AF614" s="710"/>
      <c r="AG614" s="710"/>
      <c r="AH614" s="710"/>
      <c r="AI614" s="710"/>
      <c r="AJ614" s="710"/>
      <c r="AK614" s="710"/>
      <c r="AL614" s="710"/>
      <c r="AM614" s="710"/>
      <c r="AN614" s="710"/>
      <c r="AO614" s="711"/>
    </row>
    <row r="615" spans="1:41" ht="68.25" customHeight="1">
      <c r="B615" s="702"/>
      <c r="C615" s="704"/>
      <c r="D615" s="486">
        <v>2018</v>
      </c>
      <c r="E615" s="486">
        <v>2019</v>
      </c>
      <c r="F615" s="486">
        <v>2020</v>
      </c>
      <c r="G615" s="486">
        <v>2021</v>
      </c>
      <c r="H615" s="486">
        <v>2022</v>
      </c>
      <c r="I615" s="486">
        <v>2023</v>
      </c>
      <c r="J615" s="486">
        <v>2024</v>
      </c>
      <c r="K615" s="486">
        <v>2025</v>
      </c>
      <c r="L615" s="486">
        <v>2026</v>
      </c>
      <c r="M615" s="486">
        <v>2027</v>
      </c>
      <c r="N615" s="570"/>
      <c r="O615" s="570"/>
      <c r="P615" s="708"/>
      <c r="Q615" s="486">
        <v>2018</v>
      </c>
      <c r="R615" s="486">
        <v>2019</v>
      </c>
      <c r="S615" s="486">
        <v>2020</v>
      </c>
      <c r="T615" s="486">
        <v>2021</v>
      </c>
      <c r="U615" s="486">
        <v>2022</v>
      </c>
      <c r="V615" s="486">
        <v>2023</v>
      </c>
      <c r="W615" s="486">
        <v>2024</v>
      </c>
      <c r="X615" s="486">
        <v>2025</v>
      </c>
      <c r="Y615" s="486">
        <v>2026</v>
      </c>
      <c r="Z615" s="486">
        <v>2027</v>
      </c>
      <c r="AA615" s="486" t="s">
        <v>431</v>
      </c>
      <c r="AB615" s="486" t="s">
        <v>432</v>
      </c>
      <c r="AC615" s="486" t="s">
        <v>433</v>
      </c>
      <c r="AD615" s="486" t="s">
        <v>434</v>
      </c>
      <c r="AE615" s="486" t="s">
        <v>435</v>
      </c>
      <c r="AF615" s="486" t="s">
        <v>771</v>
      </c>
      <c r="AG615" s="486" t="s">
        <v>771</v>
      </c>
      <c r="AH615" s="486" t="s">
        <v>771</v>
      </c>
      <c r="AI615" s="486" t="s">
        <v>771</v>
      </c>
      <c r="AJ615" s="486" t="s">
        <v>771</v>
      </c>
      <c r="AK615" s="486" t="s">
        <v>771</v>
      </c>
      <c r="AL615" s="486" t="s">
        <v>771</v>
      </c>
      <c r="AM615" s="486" t="s">
        <v>771</v>
      </c>
      <c r="AN615" s="486" t="s">
        <v>771</v>
      </c>
      <c r="AO615" s="487" t="s">
        <v>112</v>
      </c>
    </row>
    <row r="616" spans="1:41" ht="15.75" customHeight="1">
      <c r="A616" s="598"/>
      <c r="B616" s="588" t="s">
        <v>256</v>
      </c>
      <c r="C616" s="489"/>
      <c r="D616" s="489"/>
      <c r="E616" s="489"/>
      <c r="F616" s="489"/>
      <c r="G616" s="489"/>
      <c r="H616" s="489"/>
      <c r="I616" s="489"/>
      <c r="J616" s="489"/>
      <c r="K616" s="489"/>
      <c r="L616" s="489"/>
      <c r="M616" s="489"/>
      <c r="N616" s="489"/>
      <c r="O616" s="489"/>
      <c r="P616" s="490"/>
      <c r="Q616" s="489"/>
      <c r="R616" s="489"/>
      <c r="S616" s="489"/>
      <c r="T616" s="489"/>
      <c r="U616" s="489"/>
      <c r="V616" s="489"/>
      <c r="W616" s="489"/>
      <c r="X616" s="489"/>
      <c r="Y616" s="489"/>
      <c r="Z616" s="489"/>
      <c r="AA616" s="354" t="s">
        <v>161</v>
      </c>
      <c r="AB616" s="354" t="s">
        <v>161</v>
      </c>
      <c r="AC616" s="354" t="s">
        <v>161</v>
      </c>
      <c r="AD616" s="354" t="s">
        <v>161</v>
      </c>
      <c r="AE616" s="354" t="s">
        <v>161</v>
      </c>
      <c r="AF616" s="354">
        <v>0</v>
      </c>
      <c r="AG616" s="354">
        <v>0</v>
      </c>
      <c r="AH616" s="354">
        <v>0</v>
      </c>
      <c r="AI616" s="354">
        <v>0</v>
      </c>
      <c r="AJ616" s="354">
        <v>0</v>
      </c>
      <c r="AK616" s="354">
        <v>0</v>
      </c>
      <c r="AL616" s="354">
        <v>0</v>
      </c>
      <c r="AM616" s="354">
        <v>0</v>
      </c>
      <c r="AN616" s="354">
        <v>0</v>
      </c>
      <c r="AO616" s="491"/>
    </row>
    <row r="617" spans="1:41" ht="15.75" outlineLevel="1">
      <c r="A617" s="598"/>
      <c r="B617" s="583" t="s">
        <v>257</v>
      </c>
      <c r="C617" s="489"/>
      <c r="D617" s="489"/>
      <c r="E617" s="489"/>
      <c r="F617" s="489"/>
      <c r="G617" s="489"/>
      <c r="H617" s="489"/>
      <c r="I617" s="489"/>
      <c r="J617" s="489"/>
      <c r="K617" s="489"/>
      <c r="L617" s="489"/>
      <c r="M617" s="489"/>
      <c r="N617" s="489"/>
      <c r="O617" s="489"/>
      <c r="P617" s="490"/>
      <c r="Q617" s="489"/>
      <c r="R617" s="489"/>
      <c r="S617" s="489"/>
      <c r="T617" s="489"/>
      <c r="U617" s="489"/>
      <c r="V617" s="489"/>
      <c r="W617" s="489"/>
      <c r="X617" s="489"/>
      <c r="Y617" s="489"/>
      <c r="Z617" s="489"/>
      <c r="AA617" s="354"/>
      <c r="AB617" s="354"/>
      <c r="AC617" s="354"/>
      <c r="AD617" s="354"/>
      <c r="AE617" s="354"/>
      <c r="AF617" s="354"/>
      <c r="AG617" s="354"/>
      <c r="AH617" s="354"/>
      <c r="AI617" s="354"/>
      <c r="AJ617" s="354"/>
      <c r="AK617" s="354"/>
      <c r="AL617" s="354"/>
      <c r="AM617" s="354"/>
      <c r="AN617" s="354"/>
      <c r="AO617" s="491"/>
    </row>
    <row r="618" spans="1:41" outlineLevel="1">
      <c r="A618" s="598">
        <v>1</v>
      </c>
      <c r="B618" s="569" t="s">
        <v>83</v>
      </c>
      <c r="C618" s="354" t="s">
        <v>258</v>
      </c>
      <c r="D618" s="493"/>
      <c r="E618" s="493"/>
      <c r="F618" s="493"/>
      <c r="G618" s="493"/>
      <c r="H618" s="493"/>
      <c r="I618" s="493"/>
      <c r="J618" s="493"/>
      <c r="K618" s="493"/>
      <c r="L618" s="493"/>
      <c r="M618" s="493"/>
      <c r="N618" s="611"/>
      <c r="O618" s="611"/>
      <c r="P618" s="354"/>
      <c r="Q618" s="493"/>
      <c r="R618" s="493"/>
      <c r="S618" s="493"/>
      <c r="T618" s="493"/>
      <c r="U618" s="493"/>
      <c r="V618" s="493"/>
      <c r="W618" s="493"/>
      <c r="X618" s="493"/>
      <c r="Y618" s="493"/>
      <c r="Z618" s="493"/>
      <c r="AA618" s="553"/>
      <c r="AB618" s="553"/>
      <c r="AC618" s="553"/>
      <c r="AD618" s="553"/>
      <c r="AE618" s="553"/>
      <c r="AF618" s="553"/>
      <c r="AG618" s="553"/>
      <c r="AH618" s="553"/>
      <c r="AI618" s="553"/>
      <c r="AJ618" s="553"/>
      <c r="AK618" s="553"/>
      <c r="AL618" s="553"/>
      <c r="AM618" s="553"/>
      <c r="AN618" s="553"/>
      <c r="AO618" s="494">
        <f>SUM(AA618:AN618)</f>
        <v>0</v>
      </c>
    </row>
    <row r="619" spans="1:41" outlineLevel="1">
      <c r="A619" s="598"/>
      <c r="B619" s="492" t="s">
        <v>354</v>
      </c>
      <c r="C619" s="354" t="s">
        <v>260</v>
      </c>
      <c r="D619" s="493"/>
      <c r="E619" s="493"/>
      <c r="F619" s="493"/>
      <c r="G619" s="493"/>
      <c r="H619" s="493"/>
      <c r="I619" s="493"/>
      <c r="J619" s="493"/>
      <c r="K619" s="493"/>
      <c r="L619" s="493"/>
      <c r="M619" s="493"/>
      <c r="N619" s="611"/>
      <c r="O619" s="611"/>
      <c r="P619" s="582"/>
      <c r="Q619" s="493"/>
      <c r="R619" s="493"/>
      <c r="S619" s="493"/>
      <c r="T619" s="493"/>
      <c r="U619" s="493"/>
      <c r="V619" s="493"/>
      <c r="W619" s="493"/>
      <c r="X619" s="493"/>
      <c r="Y619" s="493"/>
      <c r="Z619" s="493"/>
      <c r="AA619" s="554">
        <f>AA618</f>
        <v>0</v>
      </c>
      <c r="AB619" s="554">
        <f t="shared" ref="AB619:AN619" si="203">AB618</f>
        <v>0</v>
      </c>
      <c r="AC619" s="554">
        <f t="shared" si="203"/>
        <v>0</v>
      </c>
      <c r="AD619" s="554">
        <f t="shared" si="203"/>
        <v>0</v>
      </c>
      <c r="AE619" s="554">
        <f t="shared" si="203"/>
        <v>0</v>
      </c>
      <c r="AF619" s="554">
        <f t="shared" si="203"/>
        <v>0</v>
      </c>
      <c r="AG619" s="554">
        <f t="shared" si="203"/>
        <v>0</v>
      </c>
      <c r="AH619" s="554">
        <f t="shared" si="203"/>
        <v>0</v>
      </c>
      <c r="AI619" s="554">
        <f t="shared" si="203"/>
        <v>0</v>
      </c>
      <c r="AJ619" s="554">
        <f t="shared" si="203"/>
        <v>0</v>
      </c>
      <c r="AK619" s="554">
        <f t="shared" si="203"/>
        <v>0</v>
      </c>
      <c r="AL619" s="554">
        <f t="shared" si="203"/>
        <v>0</v>
      </c>
      <c r="AM619" s="554">
        <f t="shared" si="203"/>
        <v>0</v>
      </c>
      <c r="AN619" s="554">
        <f t="shared" si="203"/>
        <v>0</v>
      </c>
      <c r="AO619" s="495"/>
    </row>
    <row r="620" spans="1:41" ht="15.75" outlineLevel="1">
      <c r="A620" s="598"/>
      <c r="B620" s="496"/>
      <c r="C620" s="497"/>
      <c r="D620" s="497"/>
      <c r="E620" s="497"/>
      <c r="F620" s="497"/>
      <c r="G620" s="497"/>
      <c r="H620" s="497"/>
      <c r="I620" s="497"/>
      <c r="J620" s="497"/>
      <c r="K620" s="497"/>
      <c r="L620" s="497"/>
      <c r="M620" s="497"/>
      <c r="N620" s="497"/>
      <c r="O620" s="497"/>
      <c r="P620" s="498"/>
      <c r="Q620" s="497"/>
      <c r="R620" s="497"/>
      <c r="S620" s="497"/>
      <c r="T620" s="497"/>
      <c r="U620" s="497"/>
      <c r="V620" s="497"/>
      <c r="W620" s="497"/>
      <c r="X620" s="497"/>
      <c r="Y620" s="497"/>
      <c r="Z620" s="497"/>
      <c r="AA620" s="555"/>
      <c r="AB620" s="556"/>
      <c r="AC620" s="556"/>
      <c r="AD620" s="556"/>
      <c r="AE620" s="556"/>
      <c r="AF620" s="556"/>
      <c r="AG620" s="556"/>
      <c r="AH620" s="556"/>
      <c r="AI620" s="556"/>
      <c r="AJ620" s="556"/>
      <c r="AK620" s="556"/>
      <c r="AL620" s="556"/>
      <c r="AM620" s="556"/>
      <c r="AN620" s="556"/>
      <c r="AO620" s="500"/>
    </row>
    <row r="621" spans="1:41" outlineLevel="1">
      <c r="A621" s="598">
        <v>2</v>
      </c>
      <c r="B621" s="569" t="s">
        <v>84</v>
      </c>
      <c r="C621" s="354" t="s">
        <v>258</v>
      </c>
      <c r="D621" s="493"/>
      <c r="E621" s="493"/>
      <c r="F621" s="493"/>
      <c r="G621" s="493"/>
      <c r="H621" s="493"/>
      <c r="I621" s="493"/>
      <c r="J621" s="493"/>
      <c r="K621" s="493"/>
      <c r="L621" s="493"/>
      <c r="M621" s="493"/>
      <c r="N621" s="611"/>
      <c r="O621" s="611"/>
      <c r="P621" s="354"/>
      <c r="Q621" s="493"/>
      <c r="R621" s="493"/>
      <c r="S621" s="493"/>
      <c r="T621" s="493"/>
      <c r="U621" s="493"/>
      <c r="V621" s="493"/>
      <c r="W621" s="493"/>
      <c r="X621" s="493"/>
      <c r="Y621" s="493"/>
      <c r="Z621" s="493"/>
      <c r="AA621" s="553"/>
      <c r="AB621" s="553"/>
      <c r="AC621" s="553"/>
      <c r="AD621" s="553"/>
      <c r="AE621" s="553"/>
      <c r="AF621" s="553"/>
      <c r="AG621" s="553"/>
      <c r="AH621" s="553"/>
      <c r="AI621" s="553"/>
      <c r="AJ621" s="553"/>
      <c r="AK621" s="553"/>
      <c r="AL621" s="553"/>
      <c r="AM621" s="553"/>
      <c r="AN621" s="553"/>
      <c r="AO621" s="494">
        <f>SUM(AA621:AN621)</f>
        <v>0</v>
      </c>
    </row>
    <row r="622" spans="1:41" outlineLevel="1">
      <c r="A622" s="598"/>
      <c r="B622" s="492" t="s">
        <v>354</v>
      </c>
      <c r="C622" s="354" t="s">
        <v>260</v>
      </c>
      <c r="D622" s="493"/>
      <c r="E622" s="493"/>
      <c r="F622" s="493"/>
      <c r="G622" s="493"/>
      <c r="H622" s="493"/>
      <c r="I622" s="493"/>
      <c r="J622" s="493"/>
      <c r="K622" s="493"/>
      <c r="L622" s="493"/>
      <c r="M622" s="493"/>
      <c r="N622" s="611"/>
      <c r="O622" s="611"/>
      <c r="P622" s="582"/>
      <c r="Q622" s="493"/>
      <c r="R622" s="493"/>
      <c r="S622" s="493"/>
      <c r="T622" s="493"/>
      <c r="U622" s="493"/>
      <c r="V622" s="493"/>
      <c r="W622" s="493"/>
      <c r="X622" s="493"/>
      <c r="Y622" s="493"/>
      <c r="Z622" s="493"/>
      <c r="AA622" s="554">
        <f>AA621</f>
        <v>0</v>
      </c>
      <c r="AB622" s="554">
        <f t="shared" ref="AB622:AN622" si="204">AB621</f>
        <v>0</v>
      </c>
      <c r="AC622" s="554">
        <f t="shared" si="204"/>
        <v>0</v>
      </c>
      <c r="AD622" s="554">
        <f t="shared" si="204"/>
        <v>0</v>
      </c>
      <c r="AE622" s="554">
        <f t="shared" si="204"/>
        <v>0</v>
      </c>
      <c r="AF622" s="554">
        <f t="shared" si="204"/>
        <v>0</v>
      </c>
      <c r="AG622" s="554">
        <f t="shared" si="204"/>
        <v>0</v>
      </c>
      <c r="AH622" s="554">
        <f t="shared" si="204"/>
        <v>0</v>
      </c>
      <c r="AI622" s="554">
        <f t="shared" si="204"/>
        <v>0</v>
      </c>
      <c r="AJ622" s="554">
        <f t="shared" si="204"/>
        <v>0</v>
      </c>
      <c r="AK622" s="554">
        <f t="shared" si="204"/>
        <v>0</v>
      </c>
      <c r="AL622" s="554">
        <f t="shared" si="204"/>
        <v>0</v>
      </c>
      <c r="AM622" s="554">
        <f t="shared" si="204"/>
        <v>0</v>
      </c>
      <c r="AN622" s="554">
        <f t="shared" si="204"/>
        <v>0</v>
      </c>
      <c r="AO622" s="495"/>
    </row>
    <row r="623" spans="1:41" ht="15.75" outlineLevel="1">
      <c r="A623" s="598"/>
      <c r="B623" s="496"/>
      <c r="C623" s="497"/>
      <c r="D623" s="502"/>
      <c r="E623" s="502"/>
      <c r="F623" s="502"/>
      <c r="G623" s="502"/>
      <c r="H623" s="502"/>
      <c r="I623" s="502"/>
      <c r="J623" s="502"/>
      <c r="K623" s="502"/>
      <c r="L623" s="502"/>
      <c r="M623" s="502"/>
      <c r="N623" s="502"/>
      <c r="O623" s="502"/>
      <c r="P623" s="498"/>
      <c r="Q623" s="502"/>
      <c r="R623" s="502"/>
      <c r="S623" s="502"/>
      <c r="T623" s="502"/>
      <c r="U623" s="502"/>
      <c r="V623" s="502"/>
      <c r="W623" s="502"/>
      <c r="X623" s="502"/>
      <c r="Y623" s="502"/>
      <c r="Z623" s="502"/>
      <c r="AA623" s="555"/>
      <c r="AB623" s="556"/>
      <c r="AC623" s="556"/>
      <c r="AD623" s="556"/>
      <c r="AE623" s="556"/>
      <c r="AF623" s="556"/>
      <c r="AG623" s="556"/>
      <c r="AH623" s="556"/>
      <c r="AI623" s="556"/>
      <c r="AJ623" s="556"/>
      <c r="AK623" s="556"/>
      <c r="AL623" s="556"/>
      <c r="AM623" s="556"/>
      <c r="AN623" s="556"/>
      <c r="AO623" s="500"/>
    </row>
    <row r="624" spans="1:41" outlineLevel="1">
      <c r="A624" s="598">
        <v>3</v>
      </c>
      <c r="B624" s="569" t="s">
        <v>82</v>
      </c>
      <c r="C624" s="354" t="s">
        <v>258</v>
      </c>
      <c r="D624" s="493"/>
      <c r="E624" s="493"/>
      <c r="F624" s="493"/>
      <c r="G624" s="493"/>
      <c r="H624" s="493"/>
      <c r="I624" s="493"/>
      <c r="J624" s="493"/>
      <c r="K624" s="493"/>
      <c r="L624" s="493"/>
      <c r="M624" s="493"/>
      <c r="N624" s="611"/>
      <c r="O624" s="611"/>
      <c r="P624" s="354"/>
      <c r="Q624" s="493"/>
      <c r="R624" s="493"/>
      <c r="S624" s="493"/>
      <c r="T624" s="493"/>
      <c r="U624" s="493"/>
      <c r="V624" s="493"/>
      <c r="W624" s="493"/>
      <c r="X624" s="493"/>
      <c r="Y624" s="493"/>
      <c r="Z624" s="493"/>
      <c r="AA624" s="553"/>
      <c r="AB624" s="553"/>
      <c r="AC624" s="553"/>
      <c r="AD624" s="553"/>
      <c r="AE624" s="553"/>
      <c r="AF624" s="553"/>
      <c r="AG624" s="553"/>
      <c r="AH624" s="553"/>
      <c r="AI624" s="553"/>
      <c r="AJ624" s="553"/>
      <c r="AK624" s="553"/>
      <c r="AL624" s="553"/>
      <c r="AM624" s="553"/>
      <c r="AN624" s="553"/>
      <c r="AO624" s="494">
        <f>SUM(AA624:AN624)</f>
        <v>0</v>
      </c>
    </row>
    <row r="625" spans="1:41" outlineLevel="1">
      <c r="A625" s="598"/>
      <c r="B625" s="492" t="s">
        <v>354</v>
      </c>
      <c r="C625" s="354" t="s">
        <v>260</v>
      </c>
      <c r="D625" s="493"/>
      <c r="E625" s="493"/>
      <c r="F625" s="493"/>
      <c r="G625" s="493"/>
      <c r="H625" s="493"/>
      <c r="I625" s="493"/>
      <c r="J625" s="493"/>
      <c r="K625" s="493"/>
      <c r="L625" s="493"/>
      <c r="M625" s="493"/>
      <c r="N625" s="611"/>
      <c r="O625" s="611"/>
      <c r="P625" s="582"/>
      <c r="Q625" s="493"/>
      <c r="R625" s="493"/>
      <c r="S625" s="493"/>
      <c r="T625" s="493"/>
      <c r="U625" s="493"/>
      <c r="V625" s="493"/>
      <c r="W625" s="493"/>
      <c r="X625" s="493"/>
      <c r="Y625" s="493"/>
      <c r="Z625" s="493"/>
      <c r="AA625" s="554">
        <f>AA624</f>
        <v>0</v>
      </c>
      <c r="AB625" s="554">
        <f t="shared" ref="AB625:AN625" si="205">AB624</f>
        <v>0</v>
      </c>
      <c r="AC625" s="554">
        <f t="shared" si="205"/>
        <v>0</v>
      </c>
      <c r="AD625" s="554">
        <f t="shared" si="205"/>
        <v>0</v>
      </c>
      <c r="AE625" s="554">
        <f t="shared" si="205"/>
        <v>0</v>
      </c>
      <c r="AF625" s="554">
        <f t="shared" si="205"/>
        <v>0</v>
      </c>
      <c r="AG625" s="554">
        <f t="shared" si="205"/>
        <v>0</v>
      </c>
      <c r="AH625" s="554">
        <f t="shared" si="205"/>
        <v>0</v>
      </c>
      <c r="AI625" s="554">
        <f t="shared" si="205"/>
        <v>0</v>
      </c>
      <c r="AJ625" s="554">
        <f t="shared" si="205"/>
        <v>0</v>
      </c>
      <c r="AK625" s="554">
        <f t="shared" si="205"/>
        <v>0</v>
      </c>
      <c r="AL625" s="554">
        <f t="shared" si="205"/>
        <v>0</v>
      </c>
      <c r="AM625" s="554">
        <f t="shared" si="205"/>
        <v>0</v>
      </c>
      <c r="AN625" s="554">
        <f t="shared" si="205"/>
        <v>0</v>
      </c>
      <c r="AO625" s="495"/>
    </row>
    <row r="626" spans="1:41" outlineLevel="1">
      <c r="A626" s="598"/>
      <c r="B626" s="492"/>
      <c r="C626" s="503"/>
      <c r="D626" s="354"/>
      <c r="E626" s="354"/>
      <c r="F626" s="354"/>
      <c r="G626" s="354"/>
      <c r="H626" s="354"/>
      <c r="I626" s="354"/>
      <c r="J626" s="354"/>
      <c r="K626" s="354"/>
      <c r="L626" s="354"/>
      <c r="M626" s="354"/>
      <c r="N626" s="354"/>
      <c r="O626" s="354"/>
      <c r="P626" s="354"/>
      <c r="Q626" s="354"/>
      <c r="R626" s="354"/>
      <c r="S626" s="354"/>
      <c r="T626" s="354"/>
      <c r="U626" s="354"/>
      <c r="V626" s="354"/>
      <c r="W626" s="354"/>
      <c r="X626" s="354"/>
      <c r="Y626" s="354"/>
      <c r="Z626" s="354"/>
      <c r="AA626" s="555"/>
      <c r="AB626" s="555"/>
      <c r="AC626" s="555"/>
      <c r="AD626" s="555"/>
      <c r="AE626" s="555"/>
      <c r="AF626" s="555"/>
      <c r="AG626" s="555"/>
      <c r="AH626" s="555"/>
      <c r="AI626" s="555"/>
      <c r="AJ626" s="555"/>
      <c r="AK626" s="555"/>
      <c r="AL626" s="555"/>
      <c r="AM626" s="555"/>
      <c r="AN626" s="555"/>
      <c r="AO626" s="504"/>
    </row>
    <row r="627" spans="1:41" outlineLevel="1">
      <c r="A627" s="598">
        <v>4</v>
      </c>
      <c r="B627" s="509" t="s">
        <v>85</v>
      </c>
      <c r="C627" s="354" t="s">
        <v>258</v>
      </c>
      <c r="D627" s="493"/>
      <c r="E627" s="493"/>
      <c r="F627" s="493"/>
      <c r="G627" s="493"/>
      <c r="H627" s="493"/>
      <c r="I627" s="493"/>
      <c r="J627" s="493"/>
      <c r="K627" s="493"/>
      <c r="L627" s="493"/>
      <c r="M627" s="493"/>
      <c r="N627" s="611"/>
      <c r="O627" s="611"/>
      <c r="P627" s="354"/>
      <c r="Q627" s="493"/>
      <c r="R627" s="493"/>
      <c r="S627" s="493"/>
      <c r="T627" s="493"/>
      <c r="U627" s="493"/>
      <c r="V627" s="493"/>
      <c r="W627" s="493"/>
      <c r="X627" s="493"/>
      <c r="Y627" s="493"/>
      <c r="Z627" s="493"/>
      <c r="AA627" s="553"/>
      <c r="AB627" s="553"/>
      <c r="AC627" s="553"/>
      <c r="AD627" s="553"/>
      <c r="AE627" s="553"/>
      <c r="AF627" s="553"/>
      <c r="AG627" s="553"/>
      <c r="AH627" s="553"/>
      <c r="AI627" s="553"/>
      <c r="AJ627" s="553"/>
      <c r="AK627" s="553"/>
      <c r="AL627" s="553"/>
      <c r="AM627" s="553"/>
      <c r="AN627" s="553"/>
      <c r="AO627" s="494">
        <f>SUM(AA627:AN627)</f>
        <v>0</v>
      </c>
    </row>
    <row r="628" spans="1:41" outlineLevel="1">
      <c r="A628" s="598"/>
      <c r="B628" s="492" t="s">
        <v>354</v>
      </c>
      <c r="C628" s="354" t="s">
        <v>260</v>
      </c>
      <c r="D628" s="493"/>
      <c r="E628" s="493"/>
      <c r="F628" s="493"/>
      <c r="G628" s="493"/>
      <c r="H628" s="493"/>
      <c r="I628" s="493"/>
      <c r="J628" s="493"/>
      <c r="K628" s="493"/>
      <c r="L628" s="493"/>
      <c r="M628" s="493"/>
      <c r="N628" s="611"/>
      <c r="O628" s="611"/>
      <c r="P628" s="582"/>
      <c r="Q628" s="493"/>
      <c r="R628" s="493"/>
      <c r="S628" s="493"/>
      <c r="T628" s="493"/>
      <c r="U628" s="493"/>
      <c r="V628" s="493"/>
      <c r="W628" s="493"/>
      <c r="X628" s="493"/>
      <c r="Y628" s="493"/>
      <c r="Z628" s="493"/>
      <c r="AA628" s="554">
        <f>AA627</f>
        <v>0</v>
      </c>
      <c r="AB628" s="554">
        <f t="shared" ref="AB628:AN628" si="206">AB627</f>
        <v>0</v>
      </c>
      <c r="AC628" s="554">
        <f t="shared" si="206"/>
        <v>0</v>
      </c>
      <c r="AD628" s="554">
        <f t="shared" si="206"/>
        <v>0</v>
      </c>
      <c r="AE628" s="554">
        <f t="shared" si="206"/>
        <v>0</v>
      </c>
      <c r="AF628" s="554">
        <f t="shared" si="206"/>
        <v>0</v>
      </c>
      <c r="AG628" s="554">
        <f t="shared" si="206"/>
        <v>0</v>
      </c>
      <c r="AH628" s="554">
        <f t="shared" si="206"/>
        <v>0</v>
      </c>
      <c r="AI628" s="554">
        <f t="shared" si="206"/>
        <v>0</v>
      </c>
      <c r="AJ628" s="554">
        <f t="shared" si="206"/>
        <v>0</v>
      </c>
      <c r="AK628" s="554">
        <f t="shared" si="206"/>
        <v>0</v>
      </c>
      <c r="AL628" s="554">
        <f t="shared" si="206"/>
        <v>0</v>
      </c>
      <c r="AM628" s="554">
        <f t="shared" si="206"/>
        <v>0</v>
      </c>
      <c r="AN628" s="554">
        <f t="shared" si="206"/>
        <v>0</v>
      </c>
      <c r="AO628" s="495"/>
    </row>
    <row r="629" spans="1:41" outlineLevel="1">
      <c r="A629" s="598"/>
      <c r="B629" s="492"/>
      <c r="C629" s="503"/>
      <c r="D629" s="502"/>
      <c r="E629" s="502"/>
      <c r="F629" s="502"/>
      <c r="G629" s="502"/>
      <c r="H629" s="502"/>
      <c r="I629" s="502"/>
      <c r="J629" s="502"/>
      <c r="K629" s="502"/>
      <c r="L629" s="502"/>
      <c r="M629" s="502"/>
      <c r="N629" s="502"/>
      <c r="O629" s="502"/>
      <c r="P629" s="354"/>
      <c r="Q629" s="502"/>
      <c r="R629" s="502"/>
      <c r="S629" s="502"/>
      <c r="T629" s="502"/>
      <c r="U629" s="502"/>
      <c r="V629" s="502"/>
      <c r="W629" s="502"/>
      <c r="X629" s="502"/>
      <c r="Y629" s="502"/>
      <c r="Z629" s="502"/>
      <c r="AA629" s="555"/>
      <c r="AB629" s="555"/>
      <c r="AC629" s="555"/>
      <c r="AD629" s="555"/>
      <c r="AE629" s="555"/>
      <c r="AF629" s="555"/>
      <c r="AG629" s="555"/>
      <c r="AH629" s="555"/>
      <c r="AI629" s="555"/>
      <c r="AJ629" s="555"/>
      <c r="AK629" s="555"/>
      <c r="AL629" s="555"/>
      <c r="AM629" s="555"/>
      <c r="AN629" s="555"/>
      <c r="AO629" s="504"/>
    </row>
    <row r="630" spans="1:41" ht="15.75" customHeight="1" outlineLevel="1">
      <c r="A630" s="598">
        <v>5</v>
      </c>
      <c r="B630" s="569" t="s">
        <v>86</v>
      </c>
      <c r="C630" s="354" t="s">
        <v>258</v>
      </c>
      <c r="D630" s="493"/>
      <c r="E630" s="493"/>
      <c r="F630" s="493"/>
      <c r="G630" s="493"/>
      <c r="H630" s="493"/>
      <c r="I630" s="493"/>
      <c r="J630" s="493"/>
      <c r="K630" s="493"/>
      <c r="L630" s="493"/>
      <c r="M630" s="493"/>
      <c r="N630" s="611"/>
      <c r="O630" s="611"/>
      <c r="P630" s="354"/>
      <c r="Q630" s="493"/>
      <c r="R630" s="493"/>
      <c r="S630" s="493"/>
      <c r="T630" s="493"/>
      <c r="U630" s="493"/>
      <c r="V630" s="493"/>
      <c r="W630" s="493"/>
      <c r="X630" s="493"/>
      <c r="Y630" s="493"/>
      <c r="Z630" s="493"/>
      <c r="AA630" s="553"/>
      <c r="AB630" s="553"/>
      <c r="AC630" s="553"/>
      <c r="AD630" s="553"/>
      <c r="AE630" s="553"/>
      <c r="AF630" s="553"/>
      <c r="AG630" s="553"/>
      <c r="AH630" s="553"/>
      <c r="AI630" s="553"/>
      <c r="AJ630" s="553"/>
      <c r="AK630" s="553"/>
      <c r="AL630" s="553"/>
      <c r="AM630" s="553"/>
      <c r="AN630" s="553"/>
      <c r="AO630" s="494">
        <f>SUM(AA630:AN630)</f>
        <v>0</v>
      </c>
    </row>
    <row r="631" spans="1:41" outlineLevel="1">
      <c r="A631" s="598"/>
      <c r="B631" s="492" t="s">
        <v>354</v>
      </c>
      <c r="C631" s="354" t="s">
        <v>260</v>
      </c>
      <c r="D631" s="493"/>
      <c r="E631" s="493"/>
      <c r="F631" s="493"/>
      <c r="G631" s="493"/>
      <c r="H631" s="493"/>
      <c r="I631" s="493"/>
      <c r="J631" s="493"/>
      <c r="K631" s="493"/>
      <c r="L631" s="493"/>
      <c r="M631" s="493"/>
      <c r="N631" s="611"/>
      <c r="O631" s="611"/>
      <c r="P631" s="582"/>
      <c r="Q631" s="493"/>
      <c r="R631" s="493"/>
      <c r="S631" s="493"/>
      <c r="T631" s="493"/>
      <c r="U631" s="493"/>
      <c r="V631" s="493"/>
      <c r="W631" s="493"/>
      <c r="X631" s="493"/>
      <c r="Y631" s="493"/>
      <c r="Z631" s="493"/>
      <c r="AA631" s="554">
        <f>AA630</f>
        <v>0</v>
      </c>
      <c r="AB631" s="554">
        <f t="shared" ref="AB631:AN631" si="207">AB630</f>
        <v>0</v>
      </c>
      <c r="AC631" s="554">
        <f t="shared" si="207"/>
        <v>0</v>
      </c>
      <c r="AD631" s="554">
        <f t="shared" si="207"/>
        <v>0</v>
      </c>
      <c r="AE631" s="554">
        <f t="shared" si="207"/>
        <v>0</v>
      </c>
      <c r="AF631" s="554">
        <f t="shared" si="207"/>
        <v>0</v>
      </c>
      <c r="AG631" s="554">
        <f t="shared" si="207"/>
        <v>0</v>
      </c>
      <c r="AH631" s="554">
        <f t="shared" si="207"/>
        <v>0</v>
      </c>
      <c r="AI631" s="554">
        <f t="shared" si="207"/>
        <v>0</v>
      </c>
      <c r="AJ631" s="554">
        <f t="shared" si="207"/>
        <v>0</v>
      </c>
      <c r="AK631" s="554">
        <f t="shared" si="207"/>
        <v>0</v>
      </c>
      <c r="AL631" s="554">
        <f t="shared" si="207"/>
        <v>0</v>
      </c>
      <c r="AM631" s="554">
        <f t="shared" si="207"/>
        <v>0</v>
      </c>
      <c r="AN631" s="554">
        <f t="shared" si="207"/>
        <v>0</v>
      </c>
      <c r="AO631" s="495"/>
    </row>
    <row r="632" spans="1:41" outlineLevel="1">
      <c r="A632" s="598"/>
      <c r="B632" s="492"/>
      <c r="C632" s="354"/>
      <c r="D632" s="354"/>
      <c r="E632" s="354"/>
      <c r="F632" s="354"/>
      <c r="G632" s="354"/>
      <c r="H632" s="354"/>
      <c r="I632" s="354"/>
      <c r="J632" s="354"/>
      <c r="K632" s="354"/>
      <c r="L632" s="354"/>
      <c r="M632" s="354"/>
      <c r="N632" s="354"/>
      <c r="O632" s="354"/>
      <c r="P632" s="354"/>
      <c r="Q632" s="354"/>
      <c r="R632" s="354"/>
      <c r="S632" s="354"/>
      <c r="T632" s="354"/>
      <c r="U632" s="354"/>
      <c r="V632" s="354"/>
      <c r="W632" s="354"/>
      <c r="X632" s="354"/>
      <c r="Y632" s="354"/>
      <c r="Z632" s="354"/>
      <c r="AA632" s="563"/>
      <c r="AB632" s="564"/>
      <c r="AC632" s="564"/>
      <c r="AD632" s="564"/>
      <c r="AE632" s="564"/>
      <c r="AF632" s="564"/>
      <c r="AG632" s="564"/>
      <c r="AH632" s="564"/>
      <c r="AI632" s="564"/>
      <c r="AJ632" s="564"/>
      <c r="AK632" s="564"/>
      <c r="AL632" s="564"/>
      <c r="AM632" s="564"/>
      <c r="AN632" s="564"/>
      <c r="AO632" s="495"/>
    </row>
    <row r="633" spans="1:41" ht="15.75" outlineLevel="1">
      <c r="A633" s="598"/>
      <c r="B633" s="512" t="s">
        <v>261</v>
      </c>
      <c r="C633" s="489"/>
      <c r="D633" s="489"/>
      <c r="E633" s="489"/>
      <c r="F633" s="489"/>
      <c r="G633" s="489"/>
      <c r="H633" s="489"/>
      <c r="I633" s="489"/>
      <c r="J633" s="489"/>
      <c r="K633" s="489"/>
      <c r="L633" s="489"/>
      <c r="M633" s="489"/>
      <c r="N633" s="489"/>
      <c r="O633" s="489"/>
      <c r="P633" s="490"/>
      <c r="Q633" s="489"/>
      <c r="R633" s="489"/>
      <c r="S633" s="489"/>
      <c r="T633" s="489"/>
      <c r="U633" s="489"/>
      <c r="V633" s="489"/>
      <c r="W633" s="489"/>
      <c r="X633" s="489"/>
      <c r="Y633" s="489"/>
      <c r="Z633" s="489"/>
      <c r="AA633" s="557"/>
      <c r="AB633" s="557"/>
      <c r="AC633" s="557"/>
      <c r="AD633" s="557"/>
      <c r="AE633" s="557"/>
      <c r="AF633" s="557"/>
      <c r="AG633" s="557"/>
      <c r="AH633" s="557"/>
      <c r="AI633" s="557"/>
      <c r="AJ633" s="557"/>
      <c r="AK633" s="557"/>
      <c r="AL633" s="557"/>
      <c r="AM633" s="557"/>
      <c r="AN633" s="557"/>
      <c r="AO633" s="491"/>
    </row>
    <row r="634" spans="1:41" outlineLevel="1">
      <c r="A634" s="598">
        <v>6</v>
      </c>
      <c r="B634" s="569" t="s">
        <v>87</v>
      </c>
      <c r="C634" s="354" t="s">
        <v>258</v>
      </c>
      <c r="D634" s="493"/>
      <c r="E634" s="493"/>
      <c r="F634" s="493"/>
      <c r="G634" s="493"/>
      <c r="H634" s="493"/>
      <c r="I634" s="493"/>
      <c r="J634" s="493"/>
      <c r="K634" s="493"/>
      <c r="L634" s="493"/>
      <c r="M634" s="493"/>
      <c r="N634" s="493"/>
      <c r="O634" s="493"/>
      <c r="P634" s="493">
        <v>12</v>
      </c>
      <c r="Q634" s="493"/>
      <c r="R634" s="493"/>
      <c r="S634" s="493"/>
      <c r="T634" s="493"/>
      <c r="U634" s="493"/>
      <c r="V634" s="493"/>
      <c r="W634" s="493"/>
      <c r="X634" s="493"/>
      <c r="Y634" s="493"/>
      <c r="Z634" s="493"/>
      <c r="AA634" s="558"/>
      <c r="AB634" s="553"/>
      <c r="AC634" s="553"/>
      <c r="AD634" s="553"/>
      <c r="AE634" s="553"/>
      <c r="AF634" s="553"/>
      <c r="AG634" s="553"/>
      <c r="AH634" s="558"/>
      <c r="AI634" s="558"/>
      <c r="AJ634" s="558"/>
      <c r="AK634" s="558"/>
      <c r="AL634" s="558"/>
      <c r="AM634" s="558"/>
      <c r="AN634" s="558"/>
      <c r="AO634" s="494">
        <f>SUM(AA634:AN634)</f>
        <v>0</v>
      </c>
    </row>
    <row r="635" spans="1:41" outlineLevel="1">
      <c r="A635" s="598"/>
      <c r="B635" s="492" t="s">
        <v>354</v>
      </c>
      <c r="C635" s="354" t="s">
        <v>260</v>
      </c>
      <c r="D635" s="493"/>
      <c r="E635" s="493"/>
      <c r="F635" s="493"/>
      <c r="G635" s="493"/>
      <c r="H635" s="493"/>
      <c r="I635" s="493"/>
      <c r="J635" s="493"/>
      <c r="K635" s="493"/>
      <c r="L635" s="493"/>
      <c r="M635" s="493"/>
      <c r="N635" s="493"/>
      <c r="O635" s="493"/>
      <c r="P635" s="493">
        <f>P634</f>
        <v>12</v>
      </c>
      <c r="Q635" s="493"/>
      <c r="R635" s="493"/>
      <c r="S635" s="493"/>
      <c r="T635" s="493"/>
      <c r="U635" s="493"/>
      <c r="V635" s="493"/>
      <c r="W635" s="493"/>
      <c r="X635" s="493"/>
      <c r="Y635" s="493"/>
      <c r="Z635" s="493"/>
      <c r="AA635" s="554">
        <f>AA634</f>
        <v>0</v>
      </c>
      <c r="AB635" s="554">
        <f t="shared" ref="AB635:AN635" si="208">AB634</f>
        <v>0</v>
      </c>
      <c r="AC635" s="554">
        <f t="shared" si="208"/>
        <v>0</v>
      </c>
      <c r="AD635" s="554">
        <f t="shared" si="208"/>
        <v>0</v>
      </c>
      <c r="AE635" s="554">
        <f t="shared" si="208"/>
        <v>0</v>
      </c>
      <c r="AF635" s="554">
        <f t="shared" si="208"/>
        <v>0</v>
      </c>
      <c r="AG635" s="554">
        <f t="shared" si="208"/>
        <v>0</v>
      </c>
      <c r="AH635" s="554">
        <f t="shared" si="208"/>
        <v>0</v>
      </c>
      <c r="AI635" s="554">
        <f t="shared" si="208"/>
        <v>0</v>
      </c>
      <c r="AJ635" s="554">
        <f t="shared" si="208"/>
        <v>0</v>
      </c>
      <c r="AK635" s="554">
        <f t="shared" si="208"/>
        <v>0</v>
      </c>
      <c r="AL635" s="554">
        <f t="shared" si="208"/>
        <v>0</v>
      </c>
      <c r="AM635" s="554">
        <f t="shared" si="208"/>
        <v>0</v>
      </c>
      <c r="AN635" s="554">
        <f t="shared" si="208"/>
        <v>0</v>
      </c>
      <c r="AO635" s="506"/>
    </row>
    <row r="636" spans="1:41" outlineLevel="1">
      <c r="A636" s="598"/>
      <c r="B636" s="505"/>
      <c r="C636" s="507"/>
      <c r="D636" s="354"/>
      <c r="E636" s="354"/>
      <c r="F636" s="354"/>
      <c r="G636" s="354"/>
      <c r="H636" s="354"/>
      <c r="I636" s="354"/>
      <c r="J636" s="354"/>
      <c r="K636" s="354"/>
      <c r="L636" s="354"/>
      <c r="M636" s="354"/>
      <c r="N636" s="354"/>
      <c r="O636" s="354"/>
      <c r="P636" s="354"/>
      <c r="Q636" s="354"/>
      <c r="R636" s="354"/>
      <c r="S636" s="354"/>
      <c r="T636" s="354"/>
      <c r="U636" s="354"/>
      <c r="V636" s="354"/>
      <c r="W636" s="354"/>
      <c r="X636" s="354"/>
      <c r="Y636" s="354"/>
      <c r="Z636" s="354"/>
      <c r="AA636" s="559"/>
      <c r="AB636" s="559"/>
      <c r="AC636" s="559"/>
      <c r="AD636" s="559"/>
      <c r="AE636" s="559"/>
      <c r="AF636" s="559"/>
      <c r="AG636" s="559"/>
      <c r="AH636" s="559"/>
      <c r="AI636" s="559"/>
      <c r="AJ636" s="559"/>
      <c r="AK636" s="559"/>
      <c r="AL636" s="559"/>
      <c r="AM636" s="559"/>
      <c r="AN636" s="559"/>
      <c r="AO636" s="508"/>
    </row>
    <row r="637" spans="1:41" ht="30" outlineLevel="1">
      <c r="A637" s="598">
        <v>7</v>
      </c>
      <c r="B637" s="569" t="s">
        <v>88</v>
      </c>
      <c r="C637" s="354" t="s">
        <v>258</v>
      </c>
      <c r="D637" s="493"/>
      <c r="E637" s="493"/>
      <c r="F637" s="493"/>
      <c r="G637" s="493"/>
      <c r="H637" s="493"/>
      <c r="I637" s="493"/>
      <c r="J637" s="493"/>
      <c r="K637" s="493"/>
      <c r="L637" s="493"/>
      <c r="M637" s="493"/>
      <c r="N637" s="493"/>
      <c r="O637" s="493"/>
      <c r="P637" s="493">
        <v>12</v>
      </c>
      <c r="Q637" s="493"/>
      <c r="R637" s="493"/>
      <c r="S637" s="493"/>
      <c r="T637" s="493"/>
      <c r="U637" s="493"/>
      <c r="V637" s="493"/>
      <c r="W637" s="493"/>
      <c r="X637" s="493"/>
      <c r="Y637" s="493"/>
      <c r="Z637" s="493"/>
      <c r="AA637" s="558"/>
      <c r="AB637" s="553"/>
      <c r="AC637" s="553"/>
      <c r="AD637" s="553"/>
      <c r="AE637" s="553"/>
      <c r="AF637" s="553"/>
      <c r="AG637" s="553"/>
      <c r="AH637" s="558"/>
      <c r="AI637" s="558"/>
      <c r="AJ637" s="558"/>
      <c r="AK637" s="558"/>
      <c r="AL637" s="558"/>
      <c r="AM637" s="558"/>
      <c r="AN637" s="558"/>
      <c r="AO637" s="494">
        <f>SUM(AA637:AN637)</f>
        <v>0</v>
      </c>
    </row>
    <row r="638" spans="1:41" outlineLevel="1">
      <c r="A638" s="598"/>
      <c r="B638" s="492" t="s">
        <v>354</v>
      </c>
      <c r="C638" s="354" t="s">
        <v>260</v>
      </c>
      <c r="D638" s="493"/>
      <c r="E638" s="493"/>
      <c r="F638" s="493"/>
      <c r="G638" s="493"/>
      <c r="H638" s="493"/>
      <c r="I638" s="493"/>
      <c r="J638" s="493"/>
      <c r="K638" s="493"/>
      <c r="L638" s="493"/>
      <c r="M638" s="493"/>
      <c r="N638" s="493"/>
      <c r="O638" s="493"/>
      <c r="P638" s="493">
        <f>P637</f>
        <v>12</v>
      </c>
      <c r="Q638" s="493"/>
      <c r="R638" s="493"/>
      <c r="S638" s="493"/>
      <c r="T638" s="493"/>
      <c r="U638" s="493"/>
      <c r="V638" s="493"/>
      <c r="W638" s="493"/>
      <c r="X638" s="493"/>
      <c r="Y638" s="493"/>
      <c r="Z638" s="493"/>
      <c r="AA638" s="554">
        <f>AA637</f>
        <v>0</v>
      </c>
      <c r="AB638" s="554">
        <f t="shared" ref="AB638:AN638" si="209">AB637</f>
        <v>0</v>
      </c>
      <c r="AC638" s="554">
        <f t="shared" si="209"/>
        <v>0</v>
      </c>
      <c r="AD638" s="554">
        <f t="shared" si="209"/>
        <v>0</v>
      </c>
      <c r="AE638" s="554">
        <f t="shared" si="209"/>
        <v>0</v>
      </c>
      <c r="AF638" s="554">
        <f t="shared" si="209"/>
        <v>0</v>
      </c>
      <c r="AG638" s="554">
        <f t="shared" si="209"/>
        <v>0</v>
      </c>
      <c r="AH638" s="554">
        <f t="shared" si="209"/>
        <v>0</v>
      </c>
      <c r="AI638" s="554">
        <f t="shared" si="209"/>
        <v>0</v>
      </c>
      <c r="AJ638" s="554">
        <f t="shared" si="209"/>
        <v>0</v>
      </c>
      <c r="AK638" s="554">
        <f t="shared" si="209"/>
        <v>0</v>
      </c>
      <c r="AL638" s="554">
        <f t="shared" si="209"/>
        <v>0</v>
      </c>
      <c r="AM638" s="554">
        <f t="shared" si="209"/>
        <v>0</v>
      </c>
      <c r="AN638" s="554">
        <f t="shared" si="209"/>
        <v>0</v>
      </c>
      <c r="AO638" s="506"/>
    </row>
    <row r="639" spans="1:41" outlineLevel="1">
      <c r="A639" s="598"/>
      <c r="B639" s="509"/>
      <c r="C639" s="507"/>
      <c r="D639" s="354"/>
      <c r="E639" s="354"/>
      <c r="F639" s="354"/>
      <c r="G639" s="354"/>
      <c r="H639" s="354"/>
      <c r="I639" s="354"/>
      <c r="J639" s="354"/>
      <c r="K639" s="354"/>
      <c r="L639" s="354"/>
      <c r="M639" s="354"/>
      <c r="N639" s="354"/>
      <c r="O639" s="354"/>
      <c r="P639" s="354"/>
      <c r="Q639" s="354"/>
      <c r="R639" s="354"/>
      <c r="S639" s="354"/>
      <c r="T639" s="354"/>
      <c r="U639" s="354"/>
      <c r="V639" s="354"/>
      <c r="W639" s="354"/>
      <c r="X639" s="354"/>
      <c r="Y639" s="354"/>
      <c r="Z639" s="354"/>
      <c r="AA639" s="559"/>
      <c r="AB639" s="560"/>
      <c r="AC639" s="559"/>
      <c r="AD639" s="559"/>
      <c r="AE639" s="559"/>
      <c r="AF639" s="559"/>
      <c r="AG639" s="559"/>
      <c r="AH639" s="559"/>
      <c r="AI639" s="559"/>
      <c r="AJ639" s="559"/>
      <c r="AK639" s="559"/>
      <c r="AL639" s="559"/>
      <c r="AM639" s="559"/>
      <c r="AN639" s="559"/>
      <c r="AO639" s="508"/>
    </row>
    <row r="640" spans="1:41" ht="30" outlineLevel="1">
      <c r="A640" s="598">
        <v>8</v>
      </c>
      <c r="B640" s="569" t="s">
        <v>89</v>
      </c>
      <c r="C640" s="354" t="s">
        <v>258</v>
      </c>
      <c r="D640" s="493"/>
      <c r="E640" s="493"/>
      <c r="F640" s="493"/>
      <c r="G640" s="493"/>
      <c r="H640" s="493"/>
      <c r="I640" s="493"/>
      <c r="J640" s="493"/>
      <c r="K640" s="493"/>
      <c r="L640" s="493"/>
      <c r="M640" s="493"/>
      <c r="N640" s="493"/>
      <c r="O640" s="493"/>
      <c r="P640" s="493">
        <v>12</v>
      </c>
      <c r="Q640" s="493"/>
      <c r="R640" s="493"/>
      <c r="S640" s="493"/>
      <c r="T640" s="493"/>
      <c r="U640" s="493"/>
      <c r="V640" s="493"/>
      <c r="W640" s="493"/>
      <c r="X640" s="493"/>
      <c r="Y640" s="493"/>
      <c r="Z640" s="493"/>
      <c r="AA640" s="558"/>
      <c r="AB640" s="553"/>
      <c r="AC640" s="553"/>
      <c r="AD640" s="553"/>
      <c r="AE640" s="553"/>
      <c r="AF640" s="553"/>
      <c r="AG640" s="553"/>
      <c r="AH640" s="558"/>
      <c r="AI640" s="558"/>
      <c r="AJ640" s="558"/>
      <c r="AK640" s="558"/>
      <c r="AL640" s="558"/>
      <c r="AM640" s="558"/>
      <c r="AN640" s="558"/>
      <c r="AO640" s="494">
        <f>SUM(AA640:AN640)</f>
        <v>0</v>
      </c>
    </row>
    <row r="641" spans="1:41" outlineLevel="1">
      <c r="A641" s="598"/>
      <c r="B641" s="492" t="s">
        <v>354</v>
      </c>
      <c r="C641" s="354" t="s">
        <v>260</v>
      </c>
      <c r="D641" s="493"/>
      <c r="E641" s="493"/>
      <c r="F641" s="493"/>
      <c r="G641" s="493"/>
      <c r="H641" s="493"/>
      <c r="I641" s="493"/>
      <c r="J641" s="493"/>
      <c r="K641" s="493"/>
      <c r="L641" s="493"/>
      <c r="M641" s="493"/>
      <c r="N641" s="493"/>
      <c r="O641" s="493"/>
      <c r="P641" s="493">
        <f>P640</f>
        <v>12</v>
      </c>
      <c r="Q641" s="493"/>
      <c r="R641" s="493"/>
      <c r="S641" s="493"/>
      <c r="T641" s="493"/>
      <c r="U641" s="493"/>
      <c r="V641" s="493"/>
      <c r="W641" s="493"/>
      <c r="X641" s="493"/>
      <c r="Y641" s="493"/>
      <c r="Z641" s="493"/>
      <c r="AA641" s="554">
        <f>AA640</f>
        <v>0</v>
      </c>
      <c r="AB641" s="554">
        <f t="shared" ref="AB641:AN641" si="210">AB640</f>
        <v>0</v>
      </c>
      <c r="AC641" s="554">
        <f t="shared" si="210"/>
        <v>0</v>
      </c>
      <c r="AD641" s="554">
        <f t="shared" si="210"/>
        <v>0</v>
      </c>
      <c r="AE641" s="554">
        <f t="shared" si="210"/>
        <v>0</v>
      </c>
      <c r="AF641" s="554">
        <f t="shared" si="210"/>
        <v>0</v>
      </c>
      <c r="AG641" s="554">
        <f t="shared" si="210"/>
        <v>0</v>
      </c>
      <c r="AH641" s="554">
        <f t="shared" si="210"/>
        <v>0</v>
      </c>
      <c r="AI641" s="554">
        <f t="shared" si="210"/>
        <v>0</v>
      </c>
      <c r="AJ641" s="554">
        <f t="shared" si="210"/>
        <v>0</v>
      </c>
      <c r="AK641" s="554">
        <f t="shared" si="210"/>
        <v>0</v>
      </c>
      <c r="AL641" s="554">
        <f t="shared" si="210"/>
        <v>0</v>
      </c>
      <c r="AM641" s="554">
        <f t="shared" si="210"/>
        <v>0</v>
      </c>
      <c r="AN641" s="554">
        <f t="shared" si="210"/>
        <v>0</v>
      </c>
      <c r="AO641" s="506"/>
    </row>
    <row r="642" spans="1:41" outlineLevel="1">
      <c r="A642" s="598"/>
      <c r="B642" s="509"/>
      <c r="C642" s="507"/>
      <c r="D642" s="511"/>
      <c r="E642" s="511"/>
      <c r="F642" s="511"/>
      <c r="G642" s="511"/>
      <c r="H642" s="511"/>
      <c r="I642" s="511"/>
      <c r="J642" s="511"/>
      <c r="K642" s="511"/>
      <c r="L642" s="511"/>
      <c r="M642" s="511"/>
      <c r="N642" s="511"/>
      <c r="O642" s="511"/>
      <c r="P642" s="354"/>
      <c r="Q642" s="511"/>
      <c r="R642" s="511"/>
      <c r="S642" s="511"/>
      <c r="T642" s="511"/>
      <c r="U642" s="511"/>
      <c r="V642" s="511"/>
      <c r="W642" s="511"/>
      <c r="X642" s="511"/>
      <c r="Y642" s="511"/>
      <c r="Z642" s="511"/>
      <c r="AA642" s="559"/>
      <c r="AB642" s="560"/>
      <c r="AC642" s="559"/>
      <c r="AD642" s="559"/>
      <c r="AE642" s="559"/>
      <c r="AF642" s="559"/>
      <c r="AG642" s="559"/>
      <c r="AH642" s="559"/>
      <c r="AI642" s="559"/>
      <c r="AJ642" s="559"/>
      <c r="AK642" s="559"/>
      <c r="AL642" s="559"/>
      <c r="AM642" s="559"/>
      <c r="AN642" s="559"/>
      <c r="AO642" s="508"/>
    </row>
    <row r="643" spans="1:41" ht="30" outlineLevel="1">
      <c r="A643" s="598">
        <v>9</v>
      </c>
      <c r="B643" s="569" t="s">
        <v>90</v>
      </c>
      <c r="C643" s="354" t="s">
        <v>258</v>
      </c>
      <c r="D643" s="493"/>
      <c r="E643" s="493"/>
      <c r="F643" s="493"/>
      <c r="G643" s="493"/>
      <c r="H643" s="493"/>
      <c r="I643" s="493"/>
      <c r="J643" s="493"/>
      <c r="K643" s="493"/>
      <c r="L643" s="493"/>
      <c r="M643" s="493"/>
      <c r="N643" s="493"/>
      <c r="O643" s="493"/>
      <c r="P643" s="493">
        <v>12</v>
      </c>
      <c r="Q643" s="493"/>
      <c r="R643" s="493"/>
      <c r="S643" s="493"/>
      <c r="T643" s="493"/>
      <c r="U643" s="493"/>
      <c r="V643" s="493"/>
      <c r="W643" s="493"/>
      <c r="X643" s="493"/>
      <c r="Y643" s="493"/>
      <c r="Z643" s="493"/>
      <c r="AA643" s="558"/>
      <c r="AB643" s="553"/>
      <c r="AC643" s="553"/>
      <c r="AD643" s="553"/>
      <c r="AE643" s="553"/>
      <c r="AF643" s="553"/>
      <c r="AG643" s="553"/>
      <c r="AH643" s="558"/>
      <c r="AI643" s="558"/>
      <c r="AJ643" s="558"/>
      <c r="AK643" s="558"/>
      <c r="AL643" s="558"/>
      <c r="AM643" s="558"/>
      <c r="AN643" s="558"/>
      <c r="AO643" s="494">
        <f>SUM(AA643:AN643)</f>
        <v>0</v>
      </c>
    </row>
    <row r="644" spans="1:41" outlineLevel="1">
      <c r="A644" s="598"/>
      <c r="B644" s="492" t="s">
        <v>354</v>
      </c>
      <c r="C644" s="354" t="s">
        <v>260</v>
      </c>
      <c r="D644" s="493"/>
      <c r="E644" s="493"/>
      <c r="F644" s="493"/>
      <c r="G644" s="493"/>
      <c r="H644" s="493"/>
      <c r="I644" s="493"/>
      <c r="J644" s="493"/>
      <c r="K644" s="493"/>
      <c r="L644" s="493"/>
      <c r="M644" s="493"/>
      <c r="N644" s="493"/>
      <c r="O644" s="493"/>
      <c r="P644" s="493">
        <f>P643</f>
        <v>12</v>
      </c>
      <c r="Q644" s="493"/>
      <c r="R644" s="493"/>
      <c r="S644" s="493"/>
      <c r="T644" s="493"/>
      <c r="U644" s="493"/>
      <c r="V644" s="493"/>
      <c r="W644" s="493"/>
      <c r="X644" s="493"/>
      <c r="Y644" s="493"/>
      <c r="Z644" s="493"/>
      <c r="AA644" s="554">
        <f>AA643</f>
        <v>0</v>
      </c>
      <c r="AB644" s="554">
        <f t="shared" ref="AB644:AN644" si="211">AB643</f>
        <v>0</v>
      </c>
      <c r="AC644" s="554">
        <f t="shared" si="211"/>
        <v>0</v>
      </c>
      <c r="AD644" s="554">
        <f t="shared" si="211"/>
        <v>0</v>
      </c>
      <c r="AE644" s="554">
        <f t="shared" si="211"/>
        <v>0</v>
      </c>
      <c r="AF644" s="554">
        <f t="shared" si="211"/>
        <v>0</v>
      </c>
      <c r="AG644" s="554">
        <f t="shared" si="211"/>
        <v>0</v>
      </c>
      <c r="AH644" s="554">
        <f t="shared" si="211"/>
        <v>0</v>
      </c>
      <c r="AI644" s="554">
        <f t="shared" si="211"/>
        <v>0</v>
      </c>
      <c r="AJ644" s="554">
        <f t="shared" si="211"/>
        <v>0</v>
      </c>
      <c r="AK644" s="554">
        <f t="shared" si="211"/>
        <v>0</v>
      </c>
      <c r="AL644" s="554">
        <f t="shared" si="211"/>
        <v>0</v>
      </c>
      <c r="AM644" s="554">
        <f t="shared" si="211"/>
        <v>0</v>
      </c>
      <c r="AN644" s="554">
        <f t="shared" si="211"/>
        <v>0</v>
      </c>
      <c r="AO644" s="506"/>
    </row>
    <row r="645" spans="1:41" outlineLevel="1">
      <c r="A645" s="598"/>
      <c r="B645" s="509"/>
      <c r="C645" s="507"/>
      <c r="D645" s="511"/>
      <c r="E645" s="511"/>
      <c r="F645" s="511"/>
      <c r="G645" s="511"/>
      <c r="H645" s="511"/>
      <c r="I645" s="511"/>
      <c r="J645" s="511"/>
      <c r="K645" s="511"/>
      <c r="L645" s="511"/>
      <c r="M645" s="511"/>
      <c r="N645" s="511"/>
      <c r="O645" s="511"/>
      <c r="P645" s="354"/>
      <c r="Q645" s="511"/>
      <c r="R645" s="511"/>
      <c r="S645" s="511"/>
      <c r="T645" s="511"/>
      <c r="U645" s="511"/>
      <c r="V645" s="511"/>
      <c r="W645" s="511"/>
      <c r="X645" s="511"/>
      <c r="Y645" s="511"/>
      <c r="Z645" s="511"/>
      <c r="AA645" s="559"/>
      <c r="AB645" s="559"/>
      <c r="AC645" s="559"/>
      <c r="AD645" s="559"/>
      <c r="AE645" s="559"/>
      <c r="AF645" s="559"/>
      <c r="AG645" s="559"/>
      <c r="AH645" s="559"/>
      <c r="AI645" s="559"/>
      <c r="AJ645" s="559"/>
      <c r="AK645" s="559"/>
      <c r="AL645" s="559"/>
      <c r="AM645" s="559"/>
      <c r="AN645" s="559"/>
      <c r="AO645" s="508"/>
    </row>
    <row r="646" spans="1:41" ht="30" outlineLevel="1">
      <c r="A646" s="598">
        <v>10</v>
      </c>
      <c r="B646" s="569" t="s">
        <v>91</v>
      </c>
      <c r="C646" s="354" t="s">
        <v>258</v>
      </c>
      <c r="D646" s="493"/>
      <c r="E646" s="493"/>
      <c r="F646" s="493"/>
      <c r="G646" s="493"/>
      <c r="H646" s="493"/>
      <c r="I646" s="493"/>
      <c r="J646" s="493"/>
      <c r="K646" s="493"/>
      <c r="L646" s="493"/>
      <c r="M646" s="493"/>
      <c r="N646" s="493"/>
      <c r="O646" s="493"/>
      <c r="P646" s="493">
        <v>3</v>
      </c>
      <c r="Q646" s="493"/>
      <c r="R646" s="493"/>
      <c r="S646" s="493"/>
      <c r="T646" s="493"/>
      <c r="U646" s="493"/>
      <c r="V646" s="493"/>
      <c r="W646" s="493"/>
      <c r="X646" s="493"/>
      <c r="Y646" s="493"/>
      <c r="Z646" s="493"/>
      <c r="AA646" s="558"/>
      <c r="AB646" s="553"/>
      <c r="AC646" s="553"/>
      <c r="AD646" s="553"/>
      <c r="AE646" s="553"/>
      <c r="AF646" s="553"/>
      <c r="AG646" s="553"/>
      <c r="AH646" s="558"/>
      <c r="AI646" s="558"/>
      <c r="AJ646" s="558"/>
      <c r="AK646" s="558"/>
      <c r="AL646" s="558"/>
      <c r="AM646" s="558"/>
      <c r="AN646" s="558"/>
      <c r="AO646" s="494">
        <f>SUM(AA646:AN646)</f>
        <v>0</v>
      </c>
    </row>
    <row r="647" spans="1:41" outlineLevel="1">
      <c r="A647" s="598"/>
      <c r="B647" s="492" t="s">
        <v>354</v>
      </c>
      <c r="C647" s="354" t="s">
        <v>260</v>
      </c>
      <c r="D647" s="493"/>
      <c r="E647" s="493"/>
      <c r="F647" s="493"/>
      <c r="G647" s="493"/>
      <c r="H647" s="493"/>
      <c r="I647" s="493"/>
      <c r="J647" s="493"/>
      <c r="K647" s="493"/>
      <c r="L647" s="493"/>
      <c r="M647" s="493"/>
      <c r="N647" s="493"/>
      <c r="O647" s="493"/>
      <c r="P647" s="493">
        <f>P646</f>
        <v>3</v>
      </c>
      <c r="Q647" s="493"/>
      <c r="R647" s="493"/>
      <c r="S647" s="493"/>
      <c r="T647" s="493"/>
      <c r="U647" s="493"/>
      <c r="V647" s="493"/>
      <c r="W647" s="493"/>
      <c r="X647" s="493"/>
      <c r="Y647" s="493"/>
      <c r="Z647" s="493"/>
      <c r="AA647" s="554">
        <f>AA646</f>
        <v>0</v>
      </c>
      <c r="AB647" s="554">
        <f t="shared" ref="AB647:AN647" si="212">AB646</f>
        <v>0</v>
      </c>
      <c r="AC647" s="554">
        <f t="shared" si="212"/>
        <v>0</v>
      </c>
      <c r="AD647" s="554">
        <f t="shared" si="212"/>
        <v>0</v>
      </c>
      <c r="AE647" s="554">
        <f t="shared" si="212"/>
        <v>0</v>
      </c>
      <c r="AF647" s="554">
        <f t="shared" si="212"/>
        <v>0</v>
      </c>
      <c r="AG647" s="554">
        <f t="shared" si="212"/>
        <v>0</v>
      </c>
      <c r="AH647" s="554">
        <f t="shared" si="212"/>
        <v>0</v>
      </c>
      <c r="AI647" s="554">
        <f t="shared" si="212"/>
        <v>0</v>
      </c>
      <c r="AJ647" s="554">
        <f t="shared" si="212"/>
        <v>0</v>
      </c>
      <c r="AK647" s="554">
        <f t="shared" si="212"/>
        <v>0</v>
      </c>
      <c r="AL647" s="554">
        <f t="shared" si="212"/>
        <v>0</v>
      </c>
      <c r="AM647" s="554">
        <f t="shared" si="212"/>
        <v>0</v>
      </c>
      <c r="AN647" s="554">
        <f t="shared" si="212"/>
        <v>0</v>
      </c>
      <c r="AO647" s="506"/>
    </row>
    <row r="648" spans="1:41" outlineLevel="1">
      <c r="A648" s="598"/>
      <c r="B648" s="509"/>
      <c r="C648" s="507"/>
      <c r="D648" s="511"/>
      <c r="E648" s="511"/>
      <c r="F648" s="511"/>
      <c r="G648" s="511"/>
      <c r="H648" s="511"/>
      <c r="I648" s="511"/>
      <c r="J648" s="511"/>
      <c r="K648" s="511"/>
      <c r="L648" s="511"/>
      <c r="M648" s="511"/>
      <c r="N648" s="511"/>
      <c r="O648" s="511"/>
      <c r="P648" s="354"/>
      <c r="Q648" s="511"/>
      <c r="R648" s="511"/>
      <c r="S648" s="511"/>
      <c r="T648" s="511"/>
      <c r="U648" s="511"/>
      <c r="V648" s="511"/>
      <c r="W648" s="511"/>
      <c r="X648" s="511"/>
      <c r="Y648" s="511"/>
      <c r="Z648" s="511"/>
      <c r="AA648" s="559"/>
      <c r="AB648" s="560"/>
      <c r="AC648" s="559"/>
      <c r="AD648" s="559"/>
      <c r="AE648" s="559"/>
      <c r="AF648" s="559"/>
      <c r="AG648" s="559"/>
      <c r="AH648" s="559"/>
      <c r="AI648" s="559"/>
      <c r="AJ648" s="559"/>
      <c r="AK648" s="559"/>
      <c r="AL648" s="559"/>
      <c r="AM648" s="559"/>
      <c r="AN648" s="559"/>
      <c r="AO648" s="508"/>
    </row>
    <row r="649" spans="1:41" ht="15.75" outlineLevel="1">
      <c r="A649" s="598"/>
      <c r="B649" s="488" t="s">
        <v>264</v>
      </c>
      <c r="C649" s="489"/>
      <c r="D649" s="489"/>
      <c r="E649" s="489"/>
      <c r="F649" s="489"/>
      <c r="G649" s="489"/>
      <c r="H649" s="489"/>
      <c r="I649" s="489"/>
      <c r="J649" s="489"/>
      <c r="K649" s="489"/>
      <c r="L649" s="489"/>
      <c r="M649" s="489"/>
      <c r="N649" s="489"/>
      <c r="O649" s="489"/>
      <c r="P649" s="490"/>
      <c r="Q649" s="489"/>
      <c r="R649" s="489"/>
      <c r="S649" s="489"/>
      <c r="T649" s="489"/>
      <c r="U649" s="489"/>
      <c r="V649" s="489"/>
      <c r="W649" s="489"/>
      <c r="X649" s="489"/>
      <c r="Y649" s="489"/>
      <c r="Z649" s="489"/>
      <c r="AA649" s="557"/>
      <c r="AB649" s="557"/>
      <c r="AC649" s="557"/>
      <c r="AD649" s="557"/>
      <c r="AE649" s="557"/>
      <c r="AF649" s="557"/>
      <c r="AG649" s="557"/>
      <c r="AH649" s="557"/>
      <c r="AI649" s="557"/>
      <c r="AJ649" s="557"/>
      <c r="AK649" s="557"/>
      <c r="AL649" s="557"/>
      <c r="AM649" s="557"/>
      <c r="AN649" s="557"/>
      <c r="AO649" s="491"/>
    </row>
    <row r="650" spans="1:41" ht="30" outlineLevel="1">
      <c r="A650" s="598">
        <v>11</v>
      </c>
      <c r="B650" s="569" t="s">
        <v>92</v>
      </c>
      <c r="C650" s="354" t="s">
        <v>258</v>
      </c>
      <c r="D650" s="493"/>
      <c r="E650" s="493"/>
      <c r="F650" s="493"/>
      <c r="G650" s="493"/>
      <c r="H650" s="493"/>
      <c r="I650" s="493"/>
      <c r="J650" s="493"/>
      <c r="K650" s="493"/>
      <c r="L650" s="493"/>
      <c r="M650" s="493"/>
      <c r="N650" s="493"/>
      <c r="O650" s="493"/>
      <c r="P650" s="493">
        <v>12</v>
      </c>
      <c r="Q650" s="493"/>
      <c r="R650" s="493"/>
      <c r="S650" s="493"/>
      <c r="T650" s="493"/>
      <c r="U650" s="493"/>
      <c r="V650" s="493"/>
      <c r="W650" s="493"/>
      <c r="X650" s="493"/>
      <c r="Y650" s="493"/>
      <c r="Z650" s="493"/>
      <c r="AA650" s="567"/>
      <c r="AB650" s="553"/>
      <c r="AC650" s="553"/>
      <c r="AD650" s="553"/>
      <c r="AE650" s="553"/>
      <c r="AF650" s="553"/>
      <c r="AG650" s="553"/>
      <c r="AH650" s="558"/>
      <c r="AI650" s="558"/>
      <c r="AJ650" s="558"/>
      <c r="AK650" s="558"/>
      <c r="AL650" s="558"/>
      <c r="AM650" s="558"/>
      <c r="AN650" s="558"/>
      <c r="AO650" s="494">
        <f>SUM(AA650:AN650)</f>
        <v>0</v>
      </c>
    </row>
    <row r="651" spans="1:41" outlineLevel="1">
      <c r="A651" s="598"/>
      <c r="B651" s="492" t="s">
        <v>354</v>
      </c>
      <c r="C651" s="354" t="s">
        <v>260</v>
      </c>
      <c r="D651" s="493"/>
      <c r="E651" s="493"/>
      <c r="F651" s="493"/>
      <c r="G651" s="493"/>
      <c r="H651" s="493"/>
      <c r="I651" s="493"/>
      <c r="J651" s="493"/>
      <c r="K651" s="493"/>
      <c r="L651" s="493"/>
      <c r="M651" s="493"/>
      <c r="N651" s="493"/>
      <c r="O651" s="493"/>
      <c r="P651" s="493">
        <f>P650</f>
        <v>12</v>
      </c>
      <c r="Q651" s="493"/>
      <c r="R651" s="493"/>
      <c r="S651" s="493"/>
      <c r="T651" s="493"/>
      <c r="U651" s="493"/>
      <c r="V651" s="493"/>
      <c r="W651" s="493"/>
      <c r="X651" s="493"/>
      <c r="Y651" s="493"/>
      <c r="Z651" s="493"/>
      <c r="AA651" s="554">
        <f>AA650</f>
        <v>0</v>
      </c>
      <c r="AB651" s="554">
        <f t="shared" ref="AB651:AN651" si="213">AB650</f>
        <v>0</v>
      </c>
      <c r="AC651" s="554">
        <f t="shared" si="213"/>
        <v>0</v>
      </c>
      <c r="AD651" s="554">
        <f t="shared" si="213"/>
        <v>0</v>
      </c>
      <c r="AE651" s="554">
        <f t="shared" si="213"/>
        <v>0</v>
      </c>
      <c r="AF651" s="554">
        <f t="shared" si="213"/>
        <v>0</v>
      </c>
      <c r="AG651" s="554">
        <f t="shared" si="213"/>
        <v>0</v>
      </c>
      <c r="AH651" s="554">
        <f t="shared" si="213"/>
        <v>0</v>
      </c>
      <c r="AI651" s="554">
        <f t="shared" si="213"/>
        <v>0</v>
      </c>
      <c r="AJ651" s="554">
        <f t="shared" si="213"/>
        <v>0</v>
      </c>
      <c r="AK651" s="554">
        <f t="shared" si="213"/>
        <v>0</v>
      </c>
      <c r="AL651" s="554">
        <f t="shared" si="213"/>
        <v>0</v>
      </c>
      <c r="AM651" s="554">
        <f t="shared" si="213"/>
        <v>0</v>
      </c>
      <c r="AN651" s="554">
        <f t="shared" si="213"/>
        <v>0</v>
      </c>
      <c r="AO651" s="495"/>
    </row>
    <row r="652" spans="1:41" outlineLevel="1">
      <c r="A652" s="598"/>
      <c r="B652" s="510"/>
      <c r="C652" s="503"/>
      <c r="D652" s="354"/>
      <c r="E652" s="354"/>
      <c r="F652" s="354"/>
      <c r="G652" s="354"/>
      <c r="H652" s="354"/>
      <c r="I652" s="354"/>
      <c r="J652" s="354"/>
      <c r="K652" s="354"/>
      <c r="L652" s="354"/>
      <c r="M652" s="354"/>
      <c r="N652" s="354"/>
      <c r="O652" s="354"/>
      <c r="P652" s="354"/>
      <c r="Q652" s="354"/>
      <c r="R652" s="354"/>
      <c r="S652" s="354"/>
      <c r="T652" s="354"/>
      <c r="U652" s="354"/>
      <c r="V652" s="354"/>
      <c r="W652" s="354"/>
      <c r="X652" s="354"/>
      <c r="Y652" s="354"/>
      <c r="Z652" s="354"/>
      <c r="AA652" s="555"/>
      <c r="AB652" s="562"/>
      <c r="AC652" s="562"/>
      <c r="AD652" s="562"/>
      <c r="AE652" s="562"/>
      <c r="AF652" s="562"/>
      <c r="AG652" s="562"/>
      <c r="AH652" s="562"/>
      <c r="AI652" s="562"/>
      <c r="AJ652" s="562"/>
      <c r="AK652" s="562"/>
      <c r="AL652" s="562"/>
      <c r="AM652" s="562"/>
      <c r="AN652" s="562"/>
      <c r="AO652" s="504"/>
    </row>
    <row r="653" spans="1:41" ht="30" outlineLevel="1">
      <c r="A653" s="598">
        <v>12</v>
      </c>
      <c r="B653" s="569" t="s">
        <v>94</v>
      </c>
      <c r="C653" s="354" t="s">
        <v>258</v>
      </c>
      <c r="D653" s="493"/>
      <c r="E653" s="493"/>
      <c r="F653" s="493"/>
      <c r="G653" s="493"/>
      <c r="H653" s="493"/>
      <c r="I653" s="493"/>
      <c r="J653" s="493"/>
      <c r="K653" s="493"/>
      <c r="L653" s="493"/>
      <c r="M653" s="493"/>
      <c r="N653" s="493"/>
      <c r="O653" s="493"/>
      <c r="P653" s="493">
        <v>12</v>
      </c>
      <c r="Q653" s="493"/>
      <c r="R653" s="493"/>
      <c r="S653" s="493"/>
      <c r="T653" s="493"/>
      <c r="U653" s="493"/>
      <c r="V653" s="493"/>
      <c r="W653" s="493"/>
      <c r="X653" s="493"/>
      <c r="Y653" s="493"/>
      <c r="Z653" s="493"/>
      <c r="AA653" s="553"/>
      <c r="AB653" s="553"/>
      <c r="AC653" s="553"/>
      <c r="AD653" s="553"/>
      <c r="AE653" s="553"/>
      <c r="AF653" s="553"/>
      <c r="AG653" s="553"/>
      <c r="AH653" s="558"/>
      <c r="AI653" s="558"/>
      <c r="AJ653" s="558"/>
      <c r="AK653" s="558"/>
      <c r="AL653" s="558"/>
      <c r="AM653" s="558"/>
      <c r="AN653" s="558"/>
      <c r="AO653" s="494">
        <f>SUM(AA653:AN653)</f>
        <v>0</v>
      </c>
    </row>
    <row r="654" spans="1:41" outlineLevel="1">
      <c r="A654" s="598"/>
      <c r="B654" s="492" t="s">
        <v>354</v>
      </c>
      <c r="C654" s="354" t="s">
        <v>260</v>
      </c>
      <c r="D654" s="493"/>
      <c r="E654" s="493"/>
      <c r="F654" s="493"/>
      <c r="G654" s="493"/>
      <c r="H654" s="493"/>
      <c r="I654" s="493"/>
      <c r="J654" s="493"/>
      <c r="K654" s="493"/>
      <c r="L654" s="493"/>
      <c r="M654" s="493"/>
      <c r="N654" s="493"/>
      <c r="O654" s="493"/>
      <c r="P654" s="493">
        <f>P653</f>
        <v>12</v>
      </c>
      <c r="Q654" s="493"/>
      <c r="R654" s="493"/>
      <c r="S654" s="493"/>
      <c r="T654" s="493"/>
      <c r="U654" s="493"/>
      <c r="V654" s="493"/>
      <c r="W654" s="493"/>
      <c r="X654" s="493"/>
      <c r="Y654" s="493"/>
      <c r="Z654" s="493"/>
      <c r="AA654" s="554">
        <f>AA653</f>
        <v>0</v>
      </c>
      <c r="AB654" s="554">
        <f t="shared" ref="AB654:AN654" si="214">AB653</f>
        <v>0</v>
      </c>
      <c r="AC654" s="554">
        <f t="shared" si="214"/>
        <v>0</v>
      </c>
      <c r="AD654" s="554">
        <f t="shared" si="214"/>
        <v>0</v>
      </c>
      <c r="AE654" s="554">
        <f t="shared" si="214"/>
        <v>0</v>
      </c>
      <c r="AF654" s="554">
        <f t="shared" si="214"/>
        <v>0</v>
      </c>
      <c r="AG654" s="554">
        <f t="shared" si="214"/>
        <v>0</v>
      </c>
      <c r="AH654" s="554">
        <f t="shared" si="214"/>
        <v>0</v>
      </c>
      <c r="AI654" s="554">
        <f t="shared" si="214"/>
        <v>0</v>
      </c>
      <c r="AJ654" s="554">
        <f t="shared" si="214"/>
        <v>0</v>
      </c>
      <c r="AK654" s="554">
        <f t="shared" si="214"/>
        <v>0</v>
      </c>
      <c r="AL654" s="554">
        <f t="shared" si="214"/>
        <v>0</v>
      </c>
      <c r="AM654" s="554">
        <f t="shared" si="214"/>
        <v>0</v>
      </c>
      <c r="AN654" s="554">
        <f t="shared" si="214"/>
        <v>0</v>
      </c>
      <c r="AO654" s="495"/>
    </row>
    <row r="655" spans="1:41" outlineLevel="1">
      <c r="A655" s="598"/>
      <c r="B655" s="510"/>
      <c r="C655" s="503"/>
      <c r="D655" s="354"/>
      <c r="E655" s="354"/>
      <c r="F655" s="354"/>
      <c r="G655" s="354"/>
      <c r="H655" s="354"/>
      <c r="I655" s="354"/>
      <c r="J655" s="354"/>
      <c r="K655" s="354"/>
      <c r="L655" s="354"/>
      <c r="M655" s="354"/>
      <c r="N655" s="354"/>
      <c r="O655" s="354"/>
      <c r="P655" s="354"/>
      <c r="Q655" s="354"/>
      <c r="R655" s="354"/>
      <c r="S655" s="354"/>
      <c r="T655" s="354"/>
      <c r="U655" s="354"/>
      <c r="V655" s="354"/>
      <c r="W655" s="354"/>
      <c r="X655" s="354"/>
      <c r="Y655" s="354"/>
      <c r="Z655" s="354"/>
      <c r="AA655" s="563"/>
      <c r="AB655" s="563"/>
      <c r="AC655" s="555"/>
      <c r="AD655" s="555"/>
      <c r="AE655" s="555"/>
      <c r="AF655" s="555"/>
      <c r="AG655" s="555"/>
      <c r="AH655" s="555"/>
      <c r="AI655" s="555"/>
      <c r="AJ655" s="555"/>
      <c r="AK655" s="555"/>
      <c r="AL655" s="555"/>
      <c r="AM655" s="555"/>
      <c r="AN655" s="555"/>
      <c r="AO655" s="504"/>
    </row>
    <row r="656" spans="1:41" ht="30" outlineLevel="1">
      <c r="A656" s="598">
        <v>13</v>
      </c>
      <c r="B656" s="569" t="s">
        <v>93</v>
      </c>
      <c r="C656" s="354" t="s">
        <v>258</v>
      </c>
      <c r="D656" s="493"/>
      <c r="E656" s="493"/>
      <c r="F656" s="493"/>
      <c r="G656" s="493"/>
      <c r="H656" s="493"/>
      <c r="I656" s="493"/>
      <c r="J656" s="493"/>
      <c r="K656" s="493"/>
      <c r="L656" s="493"/>
      <c r="M656" s="493"/>
      <c r="N656" s="493"/>
      <c r="O656" s="493"/>
      <c r="P656" s="493">
        <v>12</v>
      </c>
      <c r="Q656" s="493"/>
      <c r="R656" s="493"/>
      <c r="S656" s="493"/>
      <c r="T656" s="493"/>
      <c r="U656" s="493"/>
      <c r="V656" s="493"/>
      <c r="W656" s="493"/>
      <c r="X656" s="493"/>
      <c r="Y656" s="493"/>
      <c r="Z656" s="493"/>
      <c r="AA656" s="553"/>
      <c r="AB656" s="553"/>
      <c r="AC656" s="553"/>
      <c r="AD656" s="553"/>
      <c r="AE656" s="553"/>
      <c r="AF656" s="553"/>
      <c r="AG656" s="553"/>
      <c r="AH656" s="558"/>
      <c r="AI656" s="558"/>
      <c r="AJ656" s="558"/>
      <c r="AK656" s="558"/>
      <c r="AL656" s="558"/>
      <c r="AM656" s="558"/>
      <c r="AN656" s="558"/>
      <c r="AO656" s="494">
        <f>SUM(AA656:AN656)</f>
        <v>0</v>
      </c>
    </row>
    <row r="657" spans="1:42" outlineLevel="1">
      <c r="A657" s="598"/>
      <c r="B657" s="492" t="s">
        <v>354</v>
      </c>
      <c r="C657" s="354" t="s">
        <v>260</v>
      </c>
      <c r="D657" s="493"/>
      <c r="E657" s="493"/>
      <c r="F657" s="493"/>
      <c r="G657" s="493"/>
      <c r="H657" s="493"/>
      <c r="I657" s="493"/>
      <c r="J657" s="493"/>
      <c r="K657" s="493"/>
      <c r="L657" s="493"/>
      <c r="M657" s="493"/>
      <c r="N657" s="493"/>
      <c r="O657" s="493"/>
      <c r="P657" s="493">
        <f>P656</f>
        <v>12</v>
      </c>
      <c r="Q657" s="493"/>
      <c r="R657" s="493"/>
      <c r="S657" s="493"/>
      <c r="T657" s="493"/>
      <c r="U657" s="493"/>
      <c r="V657" s="493"/>
      <c r="W657" s="493"/>
      <c r="X657" s="493"/>
      <c r="Y657" s="493"/>
      <c r="Z657" s="493"/>
      <c r="AA657" s="554">
        <f>AA656</f>
        <v>0</v>
      </c>
      <c r="AB657" s="554">
        <f t="shared" ref="AB657:AN657" si="215">AB656</f>
        <v>0</v>
      </c>
      <c r="AC657" s="554">
        <f t="shared" si="215"/>
        <v>0</v>
      </c>
      <c r="AD657" s="554">
        <f t="shared" si="215"/>
        <v>0</v>
      </c>
      <c r="AE657" s="554">
        <f t="shared" si="215"/>
        <v>0</v>
      </c>
      <c r="AF657" s="554">
        <f t="shared" si="215"/>
        <v>0</v>
      </c>
      <c r="AG657" s="554">
        <f t="shared" si="215"/>
        <v>0</v>
      </c>
      <c r="AH657" s="554">
        <f t="shared" si="215"/>
        <v>0</v>
      </c>
      <c r="AI657" s="554">
        <f t="shared" si="215"/>
        <v>0</v>
      </c>
      <c r="AJ657" s="554">
        <f t="shared" si="215"/>
        <v>0</v>
      </c>
      <c r="AK657" s="554">
        <f t="shared" si="215"/>
        <v>0</v>
      </c>
      <c r="AL657" s="554">
        <f t="shared" si="215"/>
        <v>0</v>
      </c>
      <c r="AM657" s="554">
        <f t="shared" si="215"/>
        <v>0</v>
      </c>
      <c r="AN657" s="554">
        <f t="shared" si="215"/>
        <v>0</v>
      </c>
      <c r="AO657" s="504"/>
    </row>
    <row r="658" spans="1:42" outlineLevel="1">
      <c r="A658" s="598"/>
      <c r="B658" s="510"/>
      <c r="C658" s="503"/>
      <c r="D658" s="354"/>
      <c r="E658" s="354"/>
      <c r="F658" s="354"/>
      <c r="G658" s="354"/>
      <c r="H658" s="354"/>
      <c r="I658" s="354"/>
      <c r="J658" s="354"/>
      <c r="K658" s="354"/>
      <c r="L658" s="354"/>
      <c r="M658" s="354"/>
      <c r="N658" s="354"/>
      <c r="O658" s="354"/>
      <c r="P658" s="354"/>
      <c r="Q658" s="354"/>
      <c r="R658" s="354"/>
      <c r="S658" s="354"/>
      <c r="T658" s="354"/>
      <c r="U658" s="354"/>
      <c r="V658" s="354"/>
      <c r="W658" s="354"/>
      <c r="X658" s="354"/>
      <c r="Y658" s="354"/>
      <c r="Z658" s="354"/>
      <c r="AA658" s="555"/>
      <c r="AB658" s="555"/>
      <c r="AC658" s="555"/>
      <c r="AD658" s="555"/>
      <c r="AE658" s="555"/>
      <c r="AF658" s="555"/>
      <c r="AG658" s="555"/>
      <c r="AH658" s="555"/>
      <c r="AI658" s="555"/>
      <c r="AJ658" s="555"/>
      <c r="AK658" s="555"/>
      <c r="AL658" s="555"/>
      <c r="AM658" s="555"/>
      <c r="AN658" s="555"/>
      <c r="AO658" s="504"/>
    </row>
    <row r="659" spans="1:42" ht="15.75" outlineLevel="1">
      <c r="A659" s="598"/>
      <c r="B659" s="488" t="s">
        <v>265</v>
      </c>
      <c r="C659" s="489"/>
      <c r="D659" s="490"/>
      <c r="E659" s="490"/>
      <c r="F659" s="490"/>
      <c r="G659" s="490"/>
      <c r="H659" s="490"/>
      <c r="I659" s="490"/>
      <c r="J659" s="490"/>
      <c r="K659" s="490"/>
      <c r="L659" s="490"/>
      <c r="M659" s="490"/>
      <c r="N659" s="490"/>
      <c r="O659" s="490"/>
      <c r="P659" s="490"/>
      <c r="Q659" s="490"/>
      <c r="R659" s="489"/>
      <c r="S659" s="489"/>
      <c r="T659" s="489"/>
      <c r="U659" s="489"/>
      <c r="V659" s="489"/>
      <c r="W659" s="489"/>
      <c r="X659" s="489"/>
      <c r="Y659" s="489"/>
      <c r="Z659" s="489"/>
      <c r="AA659" s="557"/>
      <c r="AB659" s="557"/>
      <c r="AC659" s="557"/>
      <c r="AD659" s="557"/>
      <c r="AE659" s="557"/>
      <c r="AF659" s="557"/>
      <c r="AG659" s="557"/>
      <c r="AH659" s="557"/>
      <c r="AI659" s="557"/>
      <c r="AJ659" s="557"/>
      <c r="AK659" s="557"/>
      <c r="AL659" s="557"/>
      <c r="AM659" s="557"/>
      <c r="AN659" s="557"/>
      <c r="AO659" s="491"/>
    </row>
    <row r="660" spans="1:42" outlineLevel="1">
      <c r="A660" s="598">
        <v>14</v>
      </c>
      <c r="B660" s="510" t="s">
        <v>95</v>
      </c>
      <c r="C660" s="354" t="s">
        <v>258</v>
      </c>
      <c r="D660" s="493"/>
      <c r="E660" s="493"/>
      <c r="F660" s="493"/>
      <c r="G660" s="493"/>
      <c r="H660" s="493"/>
      <c r="I660" s="493"/>
      <c r="J660" s="493"/>
      <c r="K660" s="493"/>
      <c r="L660" s="493"/>
      <c r="M660" s="493"/>
      <c r="N660" s="493"/>
      <c r="O660" s="493"/>
      <c r="P660" s="493">
        <v>12</v>
      </c>
      <c r="Q660" s="493"/>
      <c r="R660" s="493"/>
      <c r="S660" s="493"/>
      <c r="T660" s="493"/>
      <c r="U660" s="493"/>
      <c r="V660" s="493"/>
      <c r="W660" s="493"/>
      <c r="X660" s="493"/>
      <c r="Y660" s="493"/>
      <c r="Z660" s="493"/>
      <c r="AA660" s="553"/>
      <c r="AB660" s="553"/>
      <c r="AC660" s="553"/>
      <c r="AD660" s="553"/>
      <c r="AE660" s="553"/>
      <c r="AF660" s="553"/>
      <c r="AG660" s="553"/>
      <c r="AH660" s="553"/>
      <c r="AI660" s="553"/>
      <c r="AJ660" s="553"/>
      <c r="AK660" s="553"/>
      <c r="AL660" s="553"/>
      <c r="AM660" s="553"/>
      <c r="AN660" s="553"/>
      <c r="AO660" s="494">
        <f>SUM(AA660:AN660)</f>
        <v>0</v>
      </c>
    </row>
    <row r="661" spans="1:42" outlineLevel="1">
      <c r="A661" s="598"/>
      <c r="B661" s="492" t="s">
        <v>354</v>
      </c>
      <c r="C661" s="354" t="s">
        <v>260</v>
      </c>
      <c r="D661" s="493"/>
      <c r="E661" s="493"/>
      <c r="F661" s="493"/>
      <c r="G661" s="493"/>
      <c r="H661" s="493"/>
      <c r="I661" s="493"/>
      <c r="J661" s="493"/>
      <c r="K661" s="493"/>
      <c r="L661" s="493"/>
      <c r="M661" s="493"/>
      <c r="N661" s="493"/>
      <c r="O661" s="493"/>
      <c r="P661" s="493">
        <f>P660</f>
        <v>12</v>
      </c>
      <c r="Q661" s="493"/>
      <c r="R661" s="493"/>
      <c r="S661" s="493"/>
      <c r="T661" s="493"/>
      <c r="U661" s="493"/>
      <c r="V661" s="493"/>
      <c r="W661" s="493"/>
      <c r="X661" s="493"/>
      <c r="Y661" s="493"/>
      <c r="Z661" s="493"/>
      <c r="AA661" s="554">
        <f>AA660</f>
        <v>0</v>
      </c>
      <c r="AB661" s="554">
        <f t="shared" ref="AB661:AN661" si="216">AB660</f>
        <v>0</v>
      </c>
      <c r="AC661" s="554">
        <f t="shared" si="216"/>
        <v>0</v>
      </c>
      <c r="AD661" s="554">
        <f t="shared" si="216"/>
        <v>0</v>
      </c>
      <c r="AE661" s="554">
        <f t="shared" si="216"/>
        <v>0</v>
      </c>
      <c r="AF661" s="554">
        <f t="shared" si="216"/>
        <v>0</v>
      </c>
      <c r="AG661" s="554">
        <f t="shared" si="216"/>
        <v>0</v>
      </c>
      <c r="AH661" s="554">
        <f t="shared" si="216"/>
        <v>0</v>
      </c>
      <c r="AI661" s="554">
        <f t="shared" si="216"/>
        <v>0</v>
      </c>
      <c r="AJ661" s="554">
        <f t="shared" si="216"/>
        <v>0</v>
      </c>
      <c r="AK661" s="554">
        <f t="shared" si="216"/>
        <v>0</v>
      </c>
      <c r="AL661" s="554">
        <f t="shared" si="216"/>
        <v>0</v>
      </c>
      <c r="AM661" s="554">
        <f t="shared" si="216"/>
        <v>0</v>
      </c>
      <c r="AN661" s="554">
        <f t="shared" si="216"/>
        <v>0</v>
      </c>
      <c r="AO661" s="586"/>
      <c r="AP661" s="604"/>
    </row>
    <row r="662" spans="1:42" outlineLevel="1">
      <c r="A662" s="598"/>
      <c r="B662" s="510"/>
      <c r="C662" s="503"/>
      <c r="D662" s="354"/>
      <c r="E662" s="354"/>
      <c r="F662" s="354"/>
      <c r="G662" s="354"/>
      <c r="H662" s="354"/>
      <c r="I662" s="354"/>
      <c r="J662" s="354"/>
      <c r="K662" s="354"/>
      <c r="L662" s="354"/>
      <c r="M662" s="354"/>
      <c r="N662" s="354"/>
      <c r="O662" s="354"/>
      <c r="P662" s="582"/>
      <c r="Q662" s="354"/>
      <c r="R662" s="354"/>
      <c r="S662" s="354"/>
      <c r="T662" s="354"/>
      <c r="U662" s="354"/>
      <c r="V662" s="354"/>
      <c r="W662" s="354"/>
      <c r="X662" s="354"/>
      <c r="Y662" s="354"/>
      <c r="Z662" s="354"/>
      <c r="AA662" s="555"/>
      <c r="AB662" s="555"/>
      <c r="AC662" s="555"/>
      <c r="AD662" s="555"/>
      <c r="AE662" s="555"/>
      <c r="AF662" s="555"/>
      <c r="AG662" s="555"/>
      <c r="AH662" s="555"/>
      <c r="AI662" s="555"/>
      <c r="AJ662" s="555"/>
      <c r="AK662" s="555"/>
      <c r="AL662" s="555"/>
      <c r="AM662" s="555"/>
      <c r="AN662" s="555"/>
      <c r="AO662" s="499"/>
      <c r="AP662" s="604"/>
    </row>
    <row r="663" spans="1:42" s="484" customFormat="1" ht="15.75" outlineLevel="1">
      <c r="A663" s="598"/>
      <c r="B663" s="488" t="s">
        <v>266</v>
      </c>
      <c r="C663" s="354"/>
      <c r="D663" s="354"/>
      <c r="E663" s="354"/>
      <c r="F663" s="354"/>
      <c r="G663" s="354"/>
      <c r="H663" s="354"/>
      <c r="I663" s="354"/>
      <c r="J663" s="354"/>
      <c r="K663" s="354"/>
      <c r="L663" s="354"/>
      <c r="M663" s="354"/>
      <c r="N663" s="354"/>
      <c r="O663" s="354"/>
      <c r="P663" s="354"/>
      <c r="Q663" s="354"/>
      <c r="R663" s="354"/>
      <c r="S663" s="354"/>
      <c r="T663" s="354"/>
      <c r="U663" s="354"/>
      <c r="V663" s="354"/>
      <c r="W663" s="354"/>
      <c r="X663" s="354"/>
      <c r="Y663" s="354"/>
      <c r="Z663" s="354"/>
      <c r="AA663" s="555"/>
      <c r="AB663" s="555"/>
      <c r="AC663" s="555"/>
      <c r="AD663" s="555"/>
      <c r="AE663" s="555"/>
      <c r="AF663" s="555"/>
      <c r="AG663" s="559"/>
      <c r="AH663" s="559"/>
      <c r="AI663" s="559"/>
      <c r="AJ663" s="559"/>
      <c r="AK663" s="559"/>
      <c r="AL663" s="559"/>
      <c r="AM663" s="559"/>
      <c r="AN663" s="559"/>
      <c r="AO663" s="587"/>
      <c r="AP663" s="605"/>
    </row>
    <row r="664" spans="1:42" outlineLevel="1">
      <c r="A664" s="598">
        <v>15</v>
      </c>
      <c r="B664" s="492" t="s">
        <v>96</v>
      </c>
      <c r="C664" s="354" t="s">
        <v>258</v>
      </c>
      <c r="D664" s="493"/>
      <c r="E664" s="493"/>
      <c r="F664" s="493"/>
      <c r="G664" s="493"/>
      <c r="H664" s="493"/>
      <c r="I664" s="493"/>
      <c r="J664" s="493"/>
      <c r="K664" s="493"/>
      <c r="L664" s="493"/>
      <c r="M664" s="493"/>
      <c r="N664" s="493"/>
      <c r="O664" s="493"/>
      <c r="P664" s="493">
        <v>0</v>
      </c>
      <c r="Q664" s="493"/>
      <c r="R664" s="493"/>
      <c r="S664" s="493"/>
      <c r="T664" s="493"/>
      <c r="U664" s="493"/>
      <c r="V664" s="493"/>
      <c r="W664" s="493"/>
      <c r="X664" s="493"/>
      <c r="Y664" s="493"/>
      <c r="Z664" s="493"/>
      <c r="AA664" s="553"/>
      <c r="AB664" s="553"/>
      <c r="AC664" s="553"/>
      <c r="AD664" s="553"/>
      <c r="AE664" s="553"/>
      <c r="AF664" s="553"/>
      <c r="AG664" s="553"/>
      <c r="AH664" s="553"/>
      <c r="AI664" s="553"/>
      <c r="AJ664" s="553"/>
      <c r="AK664" s="553"/>
      <c r="AL664" s="553"/>
      <c r="AM664" s="553"/>
      <c r="AN664" s="553"/>
      <c r="AO664" s="494">
        <f>SUM(AA664:AN664)</f>
        <v>0</v>
      </c>
    </row>
    <row r="665" spans="1:42" outlineLevel="1">
      <c r="A665" s="598"/>
      <c r="B665" s="492" t="s">
        <v>354</v>
      </c>
      <c r="C665" s="354" t="s">
        <v>260</v>
      </c>
      <c r="D665" s="493"/>
      <c r="E665" s="493"/>
      <c r="F665" s="493"/>
      <c r="G665" s="493"/>
      <c r="H665" s="493"/>
      <c r="I665" s="493"/>
      <c r="J665" s="493"/>
      <c r="K665" s="493"/>
      <c r="L665" s="493"/>
      <c r="M665" s="493"/>
      <c r="N665" s="493"/>
      <c r="O665" s="493"/>
      <c r="P665" s="493">
        <f>P664</f>
        <v>0</v>
      </c>
      <c r="Q665" s="493"/>
      <c r="R665" s="493"/>
      <c r="S665" s="493"/>
      <c r="T665" s="493"/>
      <c r="U665" s="493"/>
      <c r="V665" s="493"/>
      <c r="W665" s="493"/>
      <c r="X665" s="493"/>
      <c r="Y665" s="493"/>
      <c r="Z665" s="493"/>
      <c r="AA665" s="554">
        <f>AA664</f>
        <v>0</v>
      </c>
      <c r="AB665" s="554">
        <f t="shared" ref="AB665:AN665" si="217">AB664</f>
        <v>0</v>
      </c>
      <c r="AC665" s="554">
        <f t="shared" si="217"/>
        <v>0</v>
      </c>
      <c r="AD665" s="554">
        <f t="shared" si="217"/>
        <v>0</v>
      </c>
      <c r="AE665" s="554">
        <f t="shared" si="217"/>
        <v>0</v>
      </c>
      <c r="AF665" s="554">
        <f t="shared" si="217"/>
        <v>0</v>
      </c>
      <c r="AG665" s="554">
        <f t="shared" si="217"/>
        <v>0</v>
      </c>
      <c r="AH665" s="554">
        <f t="shared" si="217"/>
        <v>0</v>
      </c>
      <c r="AI665" s="554">
        <f t="shared" si="217"/>
        <v>0</v>
      </c>
      <c r="AJ665" s="554">
        <f t="shared" si="217"/>
        <v>0</v>
      </c>
      <c r="AK665" s="554">
        <f t="shared" si="217"/>
        <v>0</v>
      </c>
      <c r="AL665" s="554">
        <f t="shared" si="217"/>
        <v>0</v>
      </c>
      <c r="AM665" s="554">
        <f t="shared" si="217"/>
        <v>0</v>
      </c>
      <c r="AN665" s="554">
        <f t="shared" si="217"/>
        <v>0</v>
      </c>
      <c r="AO665" s="495"/>
    </row>
    <row r="666" spans="1:42" outlineLevel="1">
      <c r="A666" s="598"/>
      <c r="B666" s="510"/>
      <c r="C666" s="503"/>
      <c r="D666" s="354"/>
      <c r="E666" s="354"/>
      <c r="F666" s="354"/>
      <c r="G666" s="354"/>
      <c r="H666" s="354"/>
      <c r="I666" s="354"/>
      <c r="J666" s="354"/>
      <c r="K666" s="354"/>
      <c r="L666" s="354"/>
      <c r="M666" s="354"/>
      <c r="N666" s="354"/>
      <c r="O666" s="354"/>
      <c r="P666" s="354"/>
      <c r="Q666" s="354"/>
      <c r="R666" s="354"/>
      <c r="S666" s="354"/>
      <c r="T666" s="354"/>
      <c r="U666" s="354"/>
      <c r="V666" s="354"/>
      <c r="W666" s="354"/>
      <c r="X666" s="354"/>
      <c r="Y666" s="354"/>
      <c r="Z666" s="354"/>
      <c r="AA666" s="555"/>
      <c r="AB666" s="555"/>
      <c r="AC666" s="555"/>
      <c r="AD666" s="555"/>
      <c r="AE666" s="555"/>
      <c r="AF666" s="555"/>
      <c r="AG666" s="555"/>
      <c r="AH666" s="555"/>
      <c r="AI666" s="555"/>
      <c r="AJ666" s="555"/>
      <c r="AK666" s="555"/>
      <c r="AL666" s="555"/>
      <c r="AM666" s="555"/>
      <c r="AN666" s="555"/>
      <c r="AO666" s="504"/>
    </row>
    <row r="667" spans="1:42" s="484" customFormat="1" outlineLevel="1">
      <c r="A667" s="598">
        <v>16</v>
      </c>
      <c r="B667" s="516" t="s">
        <v>97</v>
      </c>
      <c r="C667" s="354" t="s">
        <v>258</v>
      </c>
      <c r="D667" s="493"/>
      <c r="E667" s="493"/>
      <c r="F667" s="493"/>
      <c r="G667" s="493"/>
      <c r="H667" s="493"/>
      <c r="I667" s="493"/>
      <c r="J667" s="493"/>
      <c r="K667" s="493"/>
      <c r="L667" s="493"/>
      <c r="M667" s="493"/>
      <c r="N667" s="493"/>
      <c r="O667" s="493"/>
      <c r="P667" s="493">
        <v>0</v>
      </c>
      <c r="Q667" s="493"/>
      <c r="R667" s="493"/>
      <c r="S667" s="493"/>
      <c r="T667" s="493"/>
      <c r="U667" s="493"/>
      <c r="V667" s="493"/>
      <c r="W667" s="493"/>
      <c r="X667" s="493"/>
      <c r="Y667" s="493"/>
      <c r="Z667" s="493"/>
      <c r="AA667" s="553"/>
      <c r="AB667" s="553"/>
      <c r="AC667" s="553"/>
      <c r="AD667" s="553"/>
      <c r="AE667" s="553"/>
      <c r="AF667" s="553"/>
      <c r="AG667" s="553"/>
      <c r="AH667" s="553"/>
      <c r="AI667" s="553"/>
      <c r="AJ667" s="553"/>
      <c r="AK667" s="553"/>
      <c r="AL667" s="553"/>
      <c r="AM667" s="553"/>
      <c r="AN667" s="553"/>
      <c r="AO667" s="494">
        <f>SUM(AA667:AN667)</f>
        <v>0</v>
      </c>
    </row>
    <row r="668" spans="1:42" s="484" customFormat="1" outlineLevel="1">
      <c r="A668" s="598"/>
      <c r="B668" s="492" t="s">
        <v>354</v>
      </c>
      <c r="C668" s="354" t="s">
        <v>260</v>
      </c>
      <c r="D668" s="493"/>
      <c r="E668" s="493"/>
      <c r="F668" s="493"/>
      <c r="G668" s="493"/>
      <c r="H668" s="493"/>
      <c r="I668" s="493"/>
      <c r="J668" s="493"/>
      <c r="K668" s="493"/>
      <c r="L668" s="493"/>
      <c r="M668" s="493"/>
      <c r="N668" s="493"/>
      <c r="O668" s="493"/>
      <c r="P668" s="493">
        <f>P667</f>
        <v>0</v>
      </c>
      <c r="Q668" s="493"/>
      <c r="R668" s="493"/>
      <c r="S668" s="493"/>
      <c r="T668" s="493"/>
      <c r="U668" s="493"/>
      <c r="V668" s="493"/>
      <c r="W668" s="493"/>
      <c r="X668" s="493"/>
      <c r="Y668" s="493"/>
      <c r="Z668" s="493"/>
      <c r="AA668" s="554">
        <f>AA667</f>
        <v>0</v>
      </c>
      <c r="AB668" s="554">
        <f t="shared" ref="AB668:AN668" si="218">AB667</f>
        <v>0</v>
      </c>
      <c r="AC668" s="554">
        <f t="shared" si="218"/>
        <v>0</v>
      </c>
      <c r="AD668" s="554">
        <f t="shared" si="218"/>
        <v>0</v>
      </c>
      <c r="AE668" s="554">
        <f t="shared" si="218"/>
        <v>0</v>
      </c>
      <c r="AF668" s="554">
        <f t="shared" si="218"/>
        <v>0</v>
      </c>
      <c r="AG668" s="554">
        <f t="shared" si="218"/>
        <v>0</v>
      </c>
      <c r="AH668" s="554">
        <f t="shared" si="218"/>
        <v>0</v>
      </c>
      <c r="AI668" s="554">
        <f t="shared" si="218"/>
        <v>0</v>
      </c>
      <c r="AJ668" s="554">
        <f t="shared" si="218"/>
        <v>0</v>
      </c>
      <c r="AK668" s="554">
        <f t="shared" si="218"/>
        <v>0</v>
      </c>
      <c r="AL668" s="554">
        <f t="shared" si="218"/>
        <v>0</v>
      </c>
      <c r="AM668" s="554">
        <f t="shared" si="218"/>
        <v>0</v>
      </c>
      <c r="AN668" s="554">
        <f t="shared" si="218"/>
        <v>0</v>
      </c>
      <c r="AO668" s="495"/>
    </row>
    <row r="669" spans="1:42" s="484" customFormat="1" outlineLevel="1">
      <c r="A669" s="598"/>
      <c r="B669" s="516"/>
      <c r="C669" s="354"/>
      <c r="D669" s="354"/>
      <c r="E669" s="354"/>
      <c r="F669" s="354"/>
      <c r="G669" s="354"/>
      <c r="H669" s="354"/>
      <c r="I669" s="354"/>
      <c r="J669" s="354"/>
      <c r="K669" s="354"/>
      <c r="L669" s="354"/>
      <c r="M669" s="354"/>
      <c r="N669" s="354"/>
      <c r="O669" s="354"/>
      <c r="P669" s="354"/>
      <c r="Q669" s="354"/>
      <c r="R669" s="354"/>
      <c r="S669" s="354"/>
      <c r="T669" s="354"/>
      <c r="U669" s="354"/>
      <c r="V669" s="354"/>
      <c r="W669" s="354"/>
      <c r="X669" s="354"/>
      <c r="Y669" s="354"/>
      <c r="Z669" s="354"/>
      <c r="AA669" s="555"/>
      <c r="AB669" s="555"/>
      <c r="AC669" s="555"/>
      <c r="AD669" s="555"/>
      <c r="AE669" s="555"/>
      <c r="AF669" s="555"/>
      <c r="AG669" s="559"/>
      <c r="AH669" s="559"/>
      <c r="AI669" s="559"/>
      <c r="AJ669" s="559"/>
      <c r="AK669" s="559"/>
      <c r="AL669" s="559"/>
      <c r="AM669" s="559"/>
      <c r="AN669" s="559"/>
      <c r="AO669" s="508"/>
    </row>
    <row r="670" spans="1:42" ht="15.75" outlineLevel="1">
      <c r="A670" s="598"/>
      <c r="B670" s="589" t="s">
        <v>267</v>
      </c>
      <c r="C670" s="513"/>
      <c r="D670" s="490"/>
      <c r="E670" s="489"/>
      <c r="F670" s="489"/>
      <c r="G670" s="489"/>
      <c r="H670" s="489"/>
      <c r="I670" s="489"/>
      <c r="J670" s="489"/>
      <c r="K670" s="489"/>
      <c r="L670" s="489"/>
      <c r="M670" s="489"/>
      <c r="N670" s="489"/>
      <c r="O670" s="489"/>
      <c r="P670" s="490"/>
      <c r="Q670" s="489"/>
      <c r="R670" s="489"/>
      <c r="S670" s="489"/>
      <c r="T670" s="489"/>
      <c r="U670" s="489"/>
      <c r="V670" s="489"/>
      <c r="W670" s="489"/>
      <c r="X670" s="489"/>
      <c r="Y670" s="489"/>
      <c r="Z670" s="489"/>
      <c r="AA670" s="557"/>
      <c r="AB670" s="557"/>
      <c r="AC670" s="557"/>
      <c r="AD670" s="557"/>
      <c r="AE670" s="557"/>
      <c r="AF670" s="557"/>
      <c r="AG670" s="557"/>
      <c r="AH670" s="557"/>
      <c r="AI670" s="557"/>
      <c r="AJ670" s="557"/>
      <c r="AK670" s="557"/>
      <c r="AL670" s="557"/>
      <c r="AM670" s="557"/>
      <c r="AN670" s="557"/>
      <c r="AO670" s="491"/>
    </row>
    <row r="671" spans="1:42" outlineLevel="1">
      <c r="A671" s="598">
        <v>17</v>
      </c>
      <c r="B671" s="569" t="s">
        <v>223</v>
      </c>
      <c r="C671" s="354" t="s">
        <v>258</v>
      </c>
      <c r="D671" s="493"/>
      <c r="E671" s="493"/>
      <c r="F671" s="493"/>
      <c r="G671" s="493"/>
      <c r="H671" s="493"/>
      <c r="I671" s="493"/>
      <c r="J671" s="493"/>
      <c r="K671" s="493"/>
      <c r="L671" s="493"/>
      <c r="M671" s="493"/>
      <c r="N671" s="493"/>
      <c r="O671" s="493"/>
      <c r="P671" s="493">
        <v>12</v>
      </c>
      <c r="Q671" s="493"/>
      <c r="R671" s="493"/>
      <c r="S671" s="493"/>
      <c r="T671" s="493"/>
      <c r="U671" s="493"/>
      <c r="V671" s="493"/>
      <c r="W671" s="493"/>
      <c r="X671" s="493"/>
      <c r="Y671" s="493"/>
      <c r="Z671" s="493"/>
      <c r="AA671" s="567"/>
      <c r="AB671" s="553"/>
      <c r="AC671" s="553"/>
      <c r="AD671" s="553"/>
      <c r="AE671" s="553"/>
      <c r="AF671" s="553"/>
      <c r="AG671" s="553"/>
      <c r="AH671" s="558"/>
      <c r="AI671" s="558"/>
      <c r="AJ671" s="558"/>
      <c r="AK671" s="558"/>
      <c r="AL671" s="558"/>
      <c r="AM671" s="558"/>
      <c r="AN671" s="558"/>
      <c r="AO671" s="494">
        <f>SUM(AA671:AN671)</f>
        <v>0</v>
      </c>
    </row>
    <row r="672" spans="1:42" outlineLevel="1">
      <c r="A672" s="598"/>
      <c r="B672" s="492" t="s">
        <v>354</v>
      </c>
      <c r="C672" s="354" t="s">
        <v>260</v>
      </c>
      <c r="D672" s="493"/>
      <c r="E672" s="493"/>
      <c r="F672" s="493"/>
      <c r="G672" s="493"/>
      <c r="H672" s="493"/>
      <c r="I672" s="493"/>
      <c r="J672" s="493"/>
      <c r="K672" s="493"/>
      <c r="L672" s="493"/>
      <c r="M672" s="493"/>
      <c r="N672" s="493"/>
      <c r="O672" s="493"/>
      <c r="P672" s="493">
        <f>P671</f>
        <v>12</v>
      </c>
      <c r="Q672" s="493"/>
      <c r="R672" s="493"/>
      <c r="S672" s="493"/>
      <c r="T672" s="493"/>
      <c r="U672" s="493"/>
      <c r="V672" s="493"/>
      <c r="W672" s="493"/>
      <c r="X672" s="493"/>
      <c r="Y672" s="493"/>
      <c r="Z672" s="493"/>
      <c r="AA672" s="554">
        <f>AA671</f>
        <v>0</v>
      </c>
      <c r="AB672" s="554">
        <f t="shared" ref="AB672:AN672" si="219">AB671</f>
        <v>0</v>
      </c>
      <c r="AC672" s="554">
        <f t="shared" si="219"/>
        <v>0</v>
      </c>
      <c r="AD672" s="554">
        <f t="shared" si="219"/>
        <v>0</v>
      </c>
      <c r="AE672" s="554">
        <f t="shared" si="219"/>
        <v>0</v>
      </c>
      <c r="AF672" s="554">
        <f t="shared" si="219"/>
        <v>0</v>
      </c>
      <c r="AG672" s="554">
        <f t="shared" si="219"/>
        <v>0</v>
      </c>
      <c r="AH672" s="554">
        <f t="shared" si="219"/>
        <v>0</v>
      </c>
      <c r="AI672" s="554">
        <f t="shared" si="219"/>
        <v>0</v>
      </c>
      <c r="AJ672" s="554">
        <f t="shared" si="219"/>
        <v>0</v>
      </c>
      <c r="AK672" s="554">
        <f t="shared" si="219"/>
        <v>0</v>
      </c>
      <c r="AL672" s="554">
        <f t="shared" si="219"/>
        <v>0</v>
      </c>
      <c r="AM672" s="554">
        <f t="shared" si="219"/>
        <v>0</v>
      </c>
      <c r="AN672" s="554">
        <f t="shared" si="219"/>
        <v>0</v>
      </c>
      <c r="AO672" s="504"/>
    </row>
    <row r="673" spans="1:41" outlineLevel="1">
      <c r="A673" s="598"/>
      <c r="B673" s="492"/>
      <c r="C673" s="354"/>
      <c r="D673" s="354"/>
      <c r="E673" s="354"/>
      <c r="F673" s="354"/>
      <c r="G673" s="354"/>
      <c r="H673" s="354"/>
      <c r="I673" s="354"/>
      <c r="J673" s="354"/>
      <c r="K673" s="354"/>
      <c r="L673" s="354"/>
      <c r="M673" s="354"/>
      <c r="N673" s="354"/>
      <c r="O673" s="354"/>
      <c r="P673" s="354"/>
      <c r="Q673" s="354"/>
      <c r="R673" s="354"/>
      <c r="S673" s="354"/>
      <c r="T673" s="354"/>
      <c r="U673" s="354"/>
      <c r="V673" s="354"/>
      <c r="W673" s="354"/>
      <c r="X673" s="354"/>
      <c r="Y673" s="354"/>
      <c r="Z673" s="354"/>
      <c r="AA673" s="563"/>
      <c r="AB673" s="566"/>
      <c r="AC673" s="566"/>
      <c r="AD673" s="566"/>
      <c r="AE673" s="566"/>
      <c r="AF673" s="566"/>
      <c r="AG673" s="566"/>
      <c r="AH673" s="566"/>
      <c r="AI673" s="566"/>
      <c r="AJ673" s="566"/>
      <c r="AK673" s="566"/>
      <c r="AL673" s="566"/>
      <c r="AM673" s="566"/>
      <c r="AN673" s="566"/>
      <c r="AO673" s="504"/>
    </row>
    <row r="674" spans="1:41" outlineLevel="1">
      <c r="A674" s="598">
        <v>18</v>
      </c>
      <c r="B674" s="569" t="s">
        <v>220</v>
      </c>
      <c r="C674" s="354" t="s">
        <v>258</v>
      </c>
      <c r="D674" s="493"/>
      <c r="E674" s="493"/>
      <c r="F674" s="493"/>
      <c r="G674" s="493"/>
      <c r="H674" s="493"/>
      <c r="I674" s="493"/>
      <c r="J674" s="493"/>
      <c r="K674" s="493"/>
      <c r="L674" s="493"/>
      <c r="M674" s="493"/>
      <c r="N674" s="493"/>
      <c r="O674" s="493"/>
      <c r="P674" s="493">
        <v>12</v>
      </c>
      <c r="Q674" s="493"/>
      <c r="R674" s="493"/>
      <c r="S674" s="493"/>
      <c r="T674" s="493"/>
      <c r="U674" s="493"/>
      <c r="V674" s="493"/>
      <c r="W674" s="493"/>
      <c r="X674" s="493"/>
      <c r="Y674" s="493"/>
      <c r="Z674" s="493"/>
      <c r="AA674" s="567"/>
      <c r="AB674" s="553"/>
      <c r="AC674" s="553"/>
      <c r="AD674" s="553"/>
      <c r="AE674" s="553"/>
      <c r="AF674" s="553"/>
      <c r="AG674" s="553"/>
      <c r="AH674" s="558"/>
      <c r="AI674" s="558"/>
      <c r="AJ674" s="558"/>
      <c r="AK674" s="558"/>
      <c r="AL674" s="558"/>
      <c r="AM674" s="558"/>
      <c r="AN674" s="558"/>
      <c r="AO674" s="494">
        <f>SUM(AA674:AN674)</f>
        <v>0</v>
      </c>
    </row>
    <row r="675" spans="1:41" outlineLevel="1">
      <c r="A675" s="598"/>
      <c r="B675" s="492" t="s">
        <v>354</v>
      </c>
      <c r="C675" s="354" t="s">
        <v>260</v>
      </c>
      <c r="D675" s="493"/>
      <c r="E675" s="493"/>
      <c r="F675" s="493"/>
      <c r="G675" s="493"/>
      <c r="H675" s="493"/>
      <c r="I675" s="493"/>
      <c r="J675" s="493"/>
      <c r="K675" s="493"/>
      <c r="L675" s="493"/>
      <c r="M675" s="493"/>
      <c r="N675" s="493"/>
      <c r="O675" s="493"/>
      <c r="P675" s="493">
        <f>P674</f>
        <v>12</v>
      </c>
      <c r="Q675" s="493"/>
      <c r="R675" s="493"/>
      <c r="S675" s="493"/>
      <c r="T675" s="493"/>
      <c r="U675" s="493"/>
      <c r="V675" s="493"/>
      <c r="W675" s="493"/>
      <c r="X675" s="493"/>
      <c r="Y675" s="493"/>
      <c r="Z675" s="493"/>
      <c r="AA675" s="554">
        <f>AA674</f>
        <v>0</v>
      </c>
      <c r="AB675" s="554">
        <f t="shared" ref="AB675:AN675" si="220">AB674</f>
        <v>0</v>
      </c>
      <c r="AC675" s="554">
        <f t="shared" si="220"/>
        <v>0</v>
      </c>
      <c r="AD675" s="554">
        <f t="shared" si="220"/>
        <v>0</v>
      </c>
      <c r="AE675" s="554">
        <f t="shared" si="220"/>
        <v>0</v>
      </c>
      <c r="AF675" s="554">
        <f t="shared" si="220"/>
        <v>0</v>
      </c>
      <c r="AG675" s="554">
        <f t="shared" si="220"/>
        <v>0</v>
      </c>
      <c r="AH675" s="554">
        <f t="shared" si="220"/>
        <v>0</v>
      </c>
      <c r="AI675" s="554">
        <f t="shared" si="220"/>
        <v>0</v>
      </c>
      <c r="AJ675" s="554">
        <f t="shared" si="220"/>
        <v>0</v>
      </c>
      <c r="AK675" s="554">
        <f t="shared" si="220"/>
        <v>0</v>
      </c>
      <c r="AL675" s="554">
        <f t="shared" si="220"/>
        <v>0</v>
      </c>
      <c r="AM675" s="554">
        <f t="shared" si="220"/>
        <v>0</v>
      </c>
      <c r="AN675" s="554">
        <f t="shared" si="220"/>
        <v>0</v>
      </c>
      <c r="AO675" s="504"/>
    </row>
    <row r="676" spans="1:41" outlineLevel="1">
      <c r="A676" s="598"/>
      <c r="B676" s="514"/>
      <c r="C676" s="354"/>
      <c r="D676" s="354"/>
      <c r="E676" s="354"/>
      <c r="F676" s="354"/>
      <c r="G676" s="354"/>
      <c r="H676" s="354"/>
      <c r="I676" s="354"/>
      <c r="J676" s="354"/>
      <c r="K676" s="354"/>
      <c r="L676" s="354"/>
      <c r="M676" s="354"/>
      <c r="N676" s="354"/>
      <c r="O676" s="354"/>
      <c r="P676" s="354"/>
      <c r="Q676" s="354"/>
      <c r="R676" s="354"/>
      <c r="S676" s="354"/>
      <c r="T676" s="354"/>
      <c r="U676" s="354"/>
      <c r="V676" s="354"/>
      <c r="W676" s="354"/>
      <c r="X676" s="354"/>
      <c r="Y676" s="354"/>
      <c r="Z676" s="354"/>
      <c r="AA676" s="564"/>
      <c r="AB676" s="565"/>
      <c r="AC676" s="565"/>
      <c r="AD676" s="565"/>
      <c r="AE676" s="565"/>
      <c r="AF676" s="565"/>
      <c r="AG676" s="565"/>
      <c r="AH676" s="565"/>
      <c r="AI676" s="565"/>
      <c r="AJ676" s="565"/>
      <c r="AK676" s="565"/>
      <c r="AL676" s="565"/>
      <c r="AM676" s="565"/>
      <c r="AN676" s="565"/>
      <c r="AO676" s="495"/>
    </row>
    <row r="677" spans="1:41" outlineLevel="1">
      <c r="A677" s="598">
        <v>19</v>
      </c>
      <c r="B677" s="569" t="s">
        <v>222</v>
      </c>
      <c r="C677" s="354" t="s">
        <v>258</v>
      </c>
      <c r="D677" s="493"/>
      <c r="E677" s="493"/>
      <c r="F677" s="493"/>
      <c r="G677" s="493"/>
      <c r="H677" s="493"/>
      <c r="I677" s="493"/>
      <c r="J677" s="493"/>
      <c r="K677" s="493"/>
      <c r="L677" s="493"/>
      <c r="M677" s="493"/>
      <c r="N677" s="493"/>
      <c r="O677" s="493"/>
      <c r="P677" s="493">
        <v>12</v>
      </c>
      <c r="Q677" s="493"/>
      <c r="R677" s="493"/>
      <c r="S677" s="493"/>
      <c r="T677" s="493"/>
      <c r="U677" s="493"/>
      <c r="V677" s="493"/>
      <c r="W677" s="493"/>
      <c r="X677" s="493"/>
      <c r="Y677" s="493"/>
      <c r="Z677" s="493"/>
      <c r="AA677" s="567"/>
      <c r="AB677" s="553"/>
      <c r="AC677" s="553"/>
      <c r="AD677" s="553"/>
      <c r="AE677" s="553"/>
      <c r="AF677" s="553"/>
      <c r="AG677" s="553"/>
      <c r="AH677" s="558"/>
      <c r="AI677" s="558"/>
      <c r="AJ677" s="558"/>
      <c r="AK677" s="558"/>
      <c r="AL677" s="558"/>
      <c r="AM677" s="558"/>
      <c r="AN677" s="558"/>
      <c r="AO677" s="494">
        <f>SUM(AA677:AN677)</f>
        <v>0</v>
      </c>
    </row>
    <row r="678" spans="1:41" outlineLevel="1">
      <c r="A678" s="598"/>
      <c r="B678" s="492" t="s">
        <v>354</v>
      </c>
      <c r="C678" s="354" t="s">
        <v>260</v>
      </c>
      <c r="D678" s="493"/>
      <c r="E678" s="493"/>
      <c r="F678" s="493"/>
      <c r="G678" s="493"/>
      <c r="H678" s="493"/>
      <c r="I678" s="493"/>
      <c r="J678" s="493"/>
      <c r="K678" s="493"/>
      <c r="L678" s="493"/>
      <c r="M678" s="493"/>
      <c r="N678" s="493"/>
      <c r="O678" s="493"/>
      <c r="P678" s="493">
        <f>P677</f>
        <v>12</v>
      </c>
      <c r="Q678" s="493"/>
      <c r="R678" s="493"/>
      <c r="S678" s="493"/>
      <c r="T678" s="493"/>
      <c r="U678" s="493"/>
      <c r="V678" s="493"/>
      <c r="W678" s="493"/>
      <c r="X678" s="493"/>
      <c r="Y678" s="493"/>
      <c r="Z678" s="493"/>
      <c r="AA678" s="554">
        <f>AA677</f>
        <v>0</v>
      </c>
      <c r="AB678" s="554">
        <f t="shared" ref="AB678:AN678" si="221">AB677</f>
        <v>0</v>
      </c>
      <c r="AC678" s="554">
        <f t="shared" si="221"/>
        <v>0</v>
      </c>
      <c r="AD678" s="554">
        <f t="shared" si="221"/>
        <v>0</v>
      </c>
      <c r="AE678" s="554">
        <f t="shared" si="221"/>
        <v>0</v>
      </c>
      <c r="AF678" s="554">
        <f t="shared" si="221"/>
        <v>0</v>
      </c>
      <c r="AG678" s="554">
        <f t="shared" si="221"/>
        <v>0</v>
      </c>
      <c r="AH678" s="554">
        <f t="shared" si="221"/>
        <v>0</v>
      </c>
      <c r="AI678" s="554">
        <f t="shared" si="221"/>
        <v>0</v>
      </c>
      <c r="AJ678" s="554">
        <f t="shared" si="221"/>
        <v>0</v>
      </c>
      <c r="AK678" s="554">
        <f t="shared" si="221"/>
        <v>0</v>
      </c>
      <c r="AL678" s="554">
        <f t="shared" si="221"/>
        <v>0</v>
      </c>
      <c r="AM678" s="554">
        <f t="shared" si="221"/>
        <v>0</v>
      </c>
      <c r="AN678" s="554">
        <f t="shared" si="221"/>
        <v>0</v>
      </c>
      <c r="AO678" s="495"/>
    </row>
    <row r="679" spans="1:41" outlineLevel="1">
      <c r="A679" s="598"/>
      <c r="B679" s="514"/>
      <c r="C679" s="354"/>
      <c r="D679" s="354"/>
      <c r="E679" s="354"/>
      <c r="F679" s="354"/>
      <c r="G679" s="354"/>
      <c r="H679" s="354"/>
      <c r="I679" s="354"/>
      <c r="J679" s="354"/>
      <c r="K679" s="354"/>
      <c r="L679" s="354"/>
      <c r="M679" s="354"/>
      <c r="N679" s="354"/>
      <c r="O679" s="354"/>
      <c r="P679" s="354"/>
      <c r="Q679" s="354"/>
      <c r="R679" s="354"/>
      <c r="S679" s="354"/>
      <c r="T679" s="354"/>
      <c r="U679" s="354"/>
      <c r="V679" s="354"/>
      <c r="W679" s="354"/>
      <c r="X679" s="354"/>
      <c r="Y679" s="354"/>
      <c r="Z679" s="354"/>
      <c r="AA679" s="555"/>
      <c r="AB679" s="555"/>
      <c r="AC679" s="555"/>
      <c r="AD679" s="555"/>
      <c r="AE679" s="555"/>
      <c r="AF679" s="555"/>
      <c r="AG679" s="555"/>
      <c r="AH679" s="555"/>
      <c r="AI679" s="555"/>
      <c r="AJ679" s="555"/>
      <c r="AK679" s="555"/>
      <c r="AL679" s="555"/>
      <c r="AM679" s="555"/>
      <c r="AN679" s="555"/>
      <c r="AO679" s="504"/>
    </row>
    <row r="680" spans="1:41" outlineLevel="1">
      <c r="A680" s="598">
        <v>20</v>
      </c>
      <c r="B680" s="569" t="s">
        <v>221</v>
      </c>
      <c r="C680" s="354" t="s">
        <v>258</v>
      </c>
      <c r="D680" s="493"/>
      <c r="E680" s="493"/>
      <c r="F680" s="493"/>
      <c r="G680" s="493"/>
      <c r="H680" s="493"/>
      <c r="I680" s="493"/>
      <c r="J680" s="493"/>
      <c r="K680" s="493"/>
      <c r="L680" s="493"/>
      <c r="M680" s="493"/>
      <c r="N680" s="493"/>
      <c r="O680" s="493"/>
      <c r="P680" s="493">
        <v>12</v>
      </c>
      <c r="Q680" s="493"/>
      <c r="R680" s="493"/>
      <c r="S680" s="493"/>
      <c r="T680" s="493"/>
      <c r="U680" s="493"/>
      <c r="V680" s="493"/>
      <c r="W680" s="493"/>
      <c r="X680" s="493"/>
      <c r="Y680" s="493"/>
      <c r="Z680" s="493"/>
      <c r="AA680" s="567"/>
      <c r="AB680" s="553"/>
      <c r="AC680" s="553"/>
      <c r="AD680" s="553"/>
      <c r="AE680" s="553"/>
      <c r="AF680" s="553"/>
      <c r="AG680" s="553"/>
      <c r="AH680" s="558"/>
      <c r="AI680" s="558"/>
      <c r="AJ680" s="558"/>
      <c r="AK680" s="558"/>
      <c r="AL680" s="558"/>
      <c r="AM680" s="558"/>
      <c r="AN680" s="558"/>
      <c r="AO680" s="494">
        <f>SUM(AA680:AN680)</f>
        <v>0</v>
      </c>
    </row>
    <row r="681" spans="1:41" outlineLevel="1">
      <c r="A681" s="598"/>
      <c r="B681" s="492" t="s">
        <v>354</v>
      </c>
      <c r="C681" s="354" t="s">
        <v>260</v>
      </c>
      <c r="D681" s="493"/>
      <c r="E681" s="493"/>
      <c r="F681" s="493"/>
      <c r="G681" s="493"/>
      <c r="H681" s="493"/>
      <c r="I681" s="493"/>
      <c r="J681" s="493"/>
      <c r="K681" s="493"/>
      <c r="L681" s="493"/>
      <c r="M681" s="493"/>
      <c r="N681" s="493"/>
      <c r="O681" s="493"/>
      <c r="P681" s="493">
        <f>P680</f>
        <v>12</v>
      </c>
      <c r="Q681" s="493"/>
      <c r="R681" s="493"/>
      <c r="S681" s="493"/>
      <c r="T681" s="493"/>
      <c r="U681" s="493"/>
      <c r="V681" s="493"/>
      <c r="W681" s="493"/>
      <c r="X681" s="493"/>
      <c r="Y681" s="493"/>
      <c r="Z681" s="493"/>
      <c r="AA681" s="554">
        <f>AA680</f>
        <v>0</v>
      </c>
      <c r="AB681" s="554">
        <f t="shared" ref="AB681:AN681" si="222">AB680</f>
        <v>0</v>
      </c>
      <c r="AC681" s="554">
        <f t="shared" si="222"/>
        <v>0</v>
      </c>
      <c r="AD681" s="554">
        <f t="shared" si="222"/>
        <v>0</v>
      </c>
      <c r="AE681" s="554">
        <f t="shared" si="222"/>
        <v>0</v>
      </c>
      <c r="AF681" s="554">
        <f t="shared" si="222"/>
        <v>0</v>
      </c>
      <c r="AG681" s="554">
        <f t="shared" si="222"/>
        <v>0</v>
      </c>
      <c r="AH681" s="554">
        <f t="shared" si="222"/>
        <v>0</v>
      </c>
      <c r="AI681" s="554">
        <f t="shared" si="222"/>
        <v>0</v>
      </c>
      <c r="AJ681" s="554">
        <f t="shared" si="222"/>
        <v>0</v>
      </c>
      <c r="AK681" s="554">
        <f t="shared" si="222"/>
        <v>0</v>
      </c>
      <c r="AL681" s="554">
        <f t="shared" si="222"/>
        <v>0</v>
      </c>
      <c r="AM681" s="554">
        <f t="shared" si="222"/>
        <v>0</v>
      </c>
      <c r="AN681" s="554">
        <f t="shared" si="222"/>
        <v>0</v>
      </c>
      <c r="AO681" s="504"/>
    </row>
    <row r="682" spans="1:41" ht="15.75" outlineLevel="1">
      <c r="A682" s="598"/>
      <c r="B682" s="515"/>
      <c r="C682" s="498"/>
      <c r="D682" s="354"/>
      <c r="E682" s="354"/>
      <c r="F682" s="354"/>
      <c r="G682" s="354"/>
      <c r="H682" s="354"/>
      <c r="I682" s="354"/>
      <c r="J682" s="354"/>
      <c r="K682" s="354"/>
      <c r="L682" s="354"/>
      <c r="M682" s="354"/>
      <c r="N682" s="354"/>
      <c r="O682" s="354"/>
      <c r="P682" s="498"/>
      <c r="Q682" s="354"/>
      <c r="R682" s="354"/>
      <c r="S682" s="354"/>
      <c r="T682" s="354"/>
      <c r="U682" s="354"/>
      <c r="V682" s="354"/>
      <c r="W682" s="354"/>
      <c r="X682" s="354"/>
      <c r="Y682" s="354"/>
      <c r="Z682" s="354"/>
      <c r="AA682" s="555"/>
      <c r="AB682" s="555"/>
      <c r="AC682" s="555"/>
      <c r="AD682" s="555"/>
      <c r="AE682" s="555"/>
      <c r="AF682" s="555"/>
      <c r="AG682" s="555"/>
      <c r="AH682" s="555"/>
      <c r="AI682" s="555"/>
      <c r="AJ682" s="555"/>
      <c r="AK682" s="555"/>
      <c r="AL682" s="555"/>
      <c r="AM682" s="555"/>
      <c r="AN682" s="555"/>
      <c r="AO682" s="504"/>
    </row>
    <row r="683" spans="1:41" ht="15.75" outlineLevel="1">
      <c r="A683" s="598"/>
      <c r="B683" s="588" t="s">
        <v>268</v>
      </c>
      <c r="C683" s="354"/>
      <c r="D683" s="354"/>
      <c r="E683" s="354"/>
      <c r="F683" s="354"/>
      <c r="G683" s="354"/>
      <c r="H683" s="354"/>
      <c r="I683" s="354"/>
      <c r="J683" s="354"/>
      <c r="K683" s="354"/>
      <c r="L683" s="354"/>
      <c r="M683" s="354"/>
      <c r="N683" s="354"/>
      <c r="O683" s="354"/>
      <c r="P683" s="354"/>
      <c r="Q683" s="354"/>
      <c r="R683" s="354"/>
      <c r="S683" s="354"/>
      <c r="T683" s="354"/>
      <c r="U683" s="354"/>
      <c r="V683" s="354"/>
      <c r="W683" s="354"/>
      <c r="X683" s="354"/>
      <c r="Y683" s="354"/>
      <c r="Z683" s="354"/>
      <c r="AA683" s="563"/>
      <c r="AB683" s="566"/>
      <c r="AC683" s="566"/>
      <c r="AD683" s="566"/>
      <c r="AE683" s="566"/>
      <c r="AF683" s="566"/>
      <c r="AG683" s="566"/>
      <c r="AH683" s="566"/>
      <c r="AI683" s="566"/>
      <c r="AJ683" s="566"/>
      <c r="AK683" s="566"/>
      <c r="AL683" s="566"/>
      <c r="AM683" s="566"/>
      <c r="AN683" s="566"/>
      <c r="AO683" s="504"/>
    </row>
    <row r="684" spans="1:41" ht="15.75" outlineLevel="1">
      <c r="A684" s="598"/>
      <c r="B684" s="583" t="s">
        <v>269</v>
      </c>
      <c r="C684" s="354"/>
      <c r="D684" s="354"/>
      <c r="E684" s="354"/>
      <c r="F684" s="354"/>
      <c r="G684" s="354"/>
      <c r="H684" s="354"/>
      <c r="I684" s="354"/>
      <c r="J684" s="354"/>
      <c r="K684" s="354"/>
      <c r="L684" s="354"/>
      <c r="M684" s="354"/>
      <c r="N684" s="354"/>
      <c r="O684" s="354"/>
      <c r="P684" s="354"/>
      <c r="Q684" s="354"/>
      <c r="R684" s="354"/>
      <c r="S684" s="354"/>
      <c r="T684" s="354"/>
      <c r="U684" s="354"/>
      <c r="V684" s="354"/>
      <c r="W684" s="354"/>
      <c r="X684" s="354"/>
      <c r="Y684" s="354"/>
      <c r="Z684" s="354"/>
      <c r="AA684" s="563"/>
      <c r="AB684" s="566"/>
      <c r="AC684" s="566"/>
      <c r="AD684" s="566"/>
      <c r="AE684" s="566"/>
      <c r="AF684" s="566"/>
      <c r="AG684" s="566"/>
      <c r="AH684" s="566"/>
      <c r="AI684" s="566"/>
      <c r="AJ684" s="566"/>
      <c r="AK684" s="566"/>
      <c r="AL684" s="566"/>
      <c r="AM684" s="566"/>
      <c r="AN684" s="566"/>
      <c r="AO684" s="504"/>
    </row>
    <row r="685" spans="1:41" outlineLevel="1">
      <c r="A685" s="598">
        <v>21</v>
      </c>
      <c r="B685" s="569" t="s">
        <v>16</v>
      </c>
      <c r="C685" s="354" t="s">
        <v>258</v>
      </c>
      <c r="D685" s="493"/>
      <c r="E685" s="493"/>
      <c r="F685" s="493"/>
      <c r="G685" s="493"/>
      <c r="H685" s="493"/>
      <c r="I685" s="493"/>
      <c r="J685" s="493"/>
      <c r="K685" s="493"/>
      <c r="L685" s="493"/>
      <c r="M685" s="493"/>
      <c r="N685" s="611"/>
      <c r="O685" s="611"/>
      <c r="P685" s="354"/>
      <c r="Q685" s="493"/>
      <c r="R685" s="493"/>
      <c r="S685" s="493"/>
      <c r="T685" s="493"/>
      <c r="U685" s="493"/>
      <c r="V685" s="493"/>
      <c r="W685" s="493"/>
      <c r="X685" s="493"/>
      <c r="Y685" s="493"/>
      <c r="Z685" s="493"/>
      <c r="AA685" s="553"/>
      <c r="AB685" s="553"/>
      <c r="AC685" s="553"/>
      <c r="AD685" s="553"/>
      <c r="AE685" s="553"/>
      <c r="AF685" s="553"/>
      <c r="AG685" s="553"/>
      <c r="AH685" s="553"/>
      <c r="AI685" s="553"/>
      <c r="AJ685" s="553"/>
      <c r="AK685" s="553"/>
      <c r="AL685" s="553"/>
      <c r="AM685" s="553"/>
      <c r="AN685" s="553"/>
      <c r="AO685" s="494">
        <f>SUM(AA685:AN685)</f>
        <v>0</v>
      </c>
    </row>
    <row r="686" spans="1:41" outlineLevel="1">
      <c r="A686" s="598"/>
      <c r="B686" s="492" t="s">
        <v>354</v>
      </c>
      <c r="C686" s="354" t="s">
        <v>260</v>
      </c>
      <c r="D686" s="493"/>
      <c r="E686" s="493"/>
      <c r="F686" s="493"/>
      <c r="G686" s="493"/>
      <c r="H686" s="493"/>
      <c r="I686" s="493"/>
      <c r="J686" s="493"/>
      <c r="K686" s="493"/>
      <c r="L686" s="493"/>
      <c r="M686" s="493"/>
      <c r="N686" s="611"/>
      <c r="O686" s="611"/>
      <c r="P686" s="354"/>
      <c r="Q686" s="493"/>
      <c r="R686" s="493"/>
      <c r="S686" s="493"/>
      <c r="T686" s="493"/>
      <c r="U686" s="493"/>
      <c r="V686" s="493"/>
      <c r="W686" s="493"/>
      <c r="X686" s="493"/>
      <c r="Y686" s="493"/>
      <c r="Z686" s="493"/>
      <c r="AA686" s="554">
        <f>AA685</f>
        <v>0</v>
      </c>
      <c r="AB686" s="554">
        <f t="shared" ref="AB686:AN686" si="223">AB685</f>
        <v>0</v>
      </c>
      <c r="AC686" s="554">
        <f t="shared" si="223"/>
        <v>0</v>
      </c>
      <c r="AD686" s="554">
        <f t="shared" si="223"/>
        <v>0</v>
      </c>
      <c r="AE686" s="554">
        <f t="shared" si="223"/>
        <v>0</v>
      </c>
      <c r="AF686" s="554">
        <f t="shared" si="223"/>
        <v>0</v>
      </c>
      <c r="AG686" s="554">
        <f t="shared" si="223"/>
        <v>0</v>
      </c>
      <c r="AH686" s="554">
        <f t="shared" si="223"/>
        <v>0</v>
      </c>
      <c r="AI686" s="554">
        <f t="shared" si="223"/>
        <v>0</v>
      </c>
      <c r="AJ686" s="554">
        <f t="shared" si="223"/>
        <v>0</v>
      </c>
      <c r="AK686" s="554">
        <f t="shared" si="223"/>
        <v>0</v>
      </c>
      <c r="AL686" s="554">
        <f t="shared" si="223"/>
        <v>0</v>
      </c>
      <c r="AM686" s="554">
        <f t="shared" si="223"/>
        <v>0</v>
      </c>
      <c r="AN686" s="554">
        <f t="shared" si="223"/>
        <v>0</v>
      </c>
      <c r="AO686" s="504"/>
    </row>
    <row r="687" spans="1:41" outlineLevel="1">
      <c r="A687" s="598"/>
      <c r="B687" s="492"/>
      <c r="C687" s="354"/>
      <c r="D687" s="354"/>
      <c r="E687" s="354"/>
      <c r="F687" s="354"/>
      <c r="G687" s="354"/>
      <c r="H687" s="354"/>
      <c r="I687" s="354"/>
      <c r="J687" s="354"/>
      <c r="K687" s="354"/>
      <c r="L687" s="354"/>
      <c r="M687" s="354"/>
      <c r="N687" s="354"/>
      <c r="O687" s="354"/>
      <c r="P687" s="354"/>
      <c r="Q687" s="354"/>
      <c r="R687" s="354"/>
      <c r="S687" s="354"/>
      <c r="T687" s="354"/>
      <c r="U687" s="354"/>
      <c r="V687" s="354"/>
      <c r="W687" s="354"/>
      <c r="X687" s="354"/>
      <c r="Y687" s="354"/>
      <c r="Z687" s="354"/>
      <c r="AA687" s="563"/>
      <c r="AB687" s="566"/>
      <c r="AC687" s="566"/>
      <c r="AD687" s="566"/>
      <c r="AE687" s="566"/>
      <c r="AF687" s="566"/>
      <c r="AG687" s="566"/>
      <c r="AH687" s="566"/>
      <c r="AI687" s="566"/>
      <c r="AJ687" s="566"/>
      <c r="AK687" s="566"/>
      <c r="AL687" s="566"/>
      <c r="AM687" s="566"/>
      <c r="AN687" s="566"/>
      <c r="AO687" s="504"/>
    </row>
    <row r="688" spans="1:41" ht="30" outlineLevel="1">
      <c r="A688" s="598">
        <v>22</v>
      </c>
      <c r="B688" s="569" t="s">
        <v>171</v>
      </c>
      <c r="C688" s="354" t="s">
        <v>258</v>
      </c>
      <c r="D688" s="493">
        <v>421298.9093137501</v>
      </c>
      <c r="E688" s="493">
        <v>421298.9093137501</v>
      </c>
      <c r="F688" s="493">
        <v>421298.9093137501</v>
      </c>
      <c r="G688" s="493">
        <v>421298.9093137501</v>
      </c>
      <c r="H688" s="493">
        <v>421298.90931374999</v>
      </c>
      <c r="I688" s="493">
        <v>421298.90931374999</v>
      </c>
      <c r="J688" s="493">
        <v>421298.90931374999</v>
      </c>
      <c r="K688" s="493">
        <v>421298.90931374999</v>
      </c>
      <c r="L688" s="493">
        <v>421298.90931374999</v>
      </c>
      <c r="M688" s="493"/>
      <c r="N688" s="611"/>
      <c r="O688" s="611"/>
      <c r="P688" s="354"/>
      <c r="Q688" s="493"/>
      <c r="R688" s="493"/>
      <c r="S688" s="493"/>
      <c r="T688" s="493"/>
      <c r="U688" s="493"/>
      <c r="V688" s="493"/>
      <c r="W688" s="493"/>
      <c r="X688" s="493"/>
      <c r="Y688" s="493"/>
      <c r="Z688" s="493"/>
      <c r="AA688" s="553">
        <v>1</v>
      </c>
      <c r="AB688" s="553"/>
      <c r="AC688" s="553"/>
      <c r="AD688" s="553"/>
      <c r="AE688" s="553"/>
      <c r="AF688" s="553"/>
      <c r="AG688" s="553"/>
      <c r="AH688" s="553"/>
      <c r="AI688" s="553"/>
      <c r="AJ688" s="553"/>
      <c r="AK688" s="553"/>
      <c r="AL688" s="553"/>
      <c r="AM688" s="553"/>
      <c r="AN688" s="553"/>
      <c r="AO688" s="494">
        <f>SUM(AA688:AN688)</f>
        <v>1</v>
      </c>
    </row>
    <row r="689" spans="1:41" outlineLevel="1">
      <c r="A689" s="598"/>
      <c r="B689" s="492" t="s">
        <v>354</v>
      </c>
      <c r="C689" s="354" t="s">
        <v>260</v>
      </c>
      <c r="D689" s="493"/>
      <c r="E689" s="493"/>
      <c r="F689" s="493"/>
      <c r="G689" s="493"/>
      <c r="H689" s="493"/>
      <c r="I689" s="493"/>
      <c r="J689" s="493"/>
      <c r="K689" s="493"/>
      <c r="L689" s="493"/>
      <c r="M689" s="493"/>
      <c r="N689" s="611"/>
      <c r="O689" s="611"/>
      <c r="P689" s="354"/>
      <c r="Q689" s="493"/>
      <c r="R689" s="493"/>
      <c r="S689" s="493"/>
      <c r="T689" s="493"/>
      <c r="U689" s="493"/>
      <c r="V689" s="493"/>
      <c r="W689" s="493"/>
      <c r="X689" s="493"/>
      <c r="Y689" s="493"/>
      <c r="Z689" s="493"/>
      <c r="AA689" s="554">
        <f>AA688</f>
        <v>1</v>
      </c>
      <c r="AB689" s="554">
        <f t="shared" ref="AB689:AN689" si="224">AB688</f>
        <v>0</v>
      </c>
      <c r="AC689" s="554">
        <f t="shared" si="224"/>
        <v>0</v>
      </c>
      <c r="AD689" s="554">
        <f t="shared" si="224"/>
        <v>0</v>
      </c>
      <c r="AE689" s="554">
        <f t="shared" si="224"/>
        <v>0</v>
      </c>
      <c r="AF689" s="554">
        <f t="shared" si="224"/>
        <v>0</v>
      </c>
      <c r="AG689" s="554">
        <f t="shared" si="224"/>
        <v>0</v>
      </c>
      <c r="AH689" s="554">
        <f t="shared" si="224"/>
        <v>0</v>
      </c>
      <c r="AI689" s="554">
        <f t="shared" si="224"/>
        <v>0</v>
      </c>
      <c r="AJ689" s="554">
        <f t="shared" si="224"/>
        <v>0</v>
      </c>
      <c r="AK689" s="554">
        <f t="shared" si="224"/>
        <v>0</v>
      </c>
      <c r="AL689" s="554">
        <f t="shared" si="224"/>
        <v>0</v>
      </c>
      <c r="AM689" s="554">
        <f t="shared" si="224"/>
        <v>0</v>
      </c>
      <c r="AN689" s="554">
        <f t="shared" si="224"/>
        <v>0</v>
      </c>
      <c r="AO689" s="504"/>
    </row>
    <row r="690" spans="1:41" outlineLevel="1">
      <c r="A690" s="598"/>
      <c r="B690" s="492"/>
      <c r="C690" s="354"/>
      <c r="D690" s="354"/>
      <c r="E690" s="354"/>
      <c r="F690" s="354"/>
      <c r="G690" s="354"/>
      <c r="H690" s="354"/>
      <c r="I690" s="354"/>
      <c r="J690" s="354"/>
      <c r="K690" s="354"/>
      <c r="L690" s="354"/>
      <c r="M690" s="354"/>
      <c r="N690" s="354"/>
      <c r="O690" s="354"/>
      <c r="P690" s="354"/>
      <c r="Q690" s="354"/>
      <c r="R690" s="354"/>
      <c r="S690" s="354"/>
      <c r="T690" s="354"/>
      <c r="U690" s="354"/>
      <c r="V690" s="354"/>
      <c r="W690" s="354"/>
      <c r="X690" s="354"/>
      <c r="Y690" s="354"/>
      <c r="Z690" s="354"/>
      <c r="AA690" s="563"/>
      <c r="AB690" s="566"/>
      <c r="AC690" s="566"/>
      <c r="AD690" s="566"/>
      <c r="AE690" s="566"/>
      <c r="AF690" s="566"/>
      <c r="AG690" s="566"/>
      <c r="AH690" s="566"/>
      <c r="AI690" s="566"/>
      <c r="AJ690" s="566"/>
      <c r="AK690" s="566"/>
      <c r="AL690" s="566"/>
      <c r="AM690" s="566"/>
      <c r="AN690" s="566"/>
      <c r="AO690" s="504"/>
    </row>
    <row r="691" spans="1:41" ht="30" outlineLevel="1">
      <c r="A691" s="598">
        <v>23</v>
      </c>
      <c r="B691" s="569" t="s">
        <v>19</v>
      </c>
      <c r="C691" s="354" t="s">
        <v>258</v>
      </c>
      <c r="D691" s="493">
        <v>2541832.8495106813</v>
      </c>
      <c r="E691" s="493">
        <v>2531385.1028495226</v>
      </c>
      <c r="F691" s="493">
        <v>2520937.3561883643</v>
      </c>
      <c r="G691" s="493">
        <v>2520937.3561883643</v>
      </c>
      <c r="H691" s="493">
        <v>2513972.19174759</v>
      </c>
      <c r="I691" s="493">
        <v>2508748.3184170099</v>
      </c>
      <c r="J691" s="493">
        <v>2503524.4450864298</v>
      </c>
      <c r="K691" s="493">
        <v>2498300.5717558502</v>
      </c>
      <c r="L691" s="493">
        <v>2493076.6984252799</v>
      </c>
      <c r="M691" s="493"/>
      <c r="N691" s="611"/>
      <c r="O691" s="611"/>
      <c r="P691" s="354"/>
      <c r="Q691" s="493"/>
      <c r="R691" s="493"/>
      <c r="S691" s="493"/>
      <c r="T691" s="493"/>
      <c r="U691" s="493"/>
      <c r="V691" s="493"/>
      <c r="W691" s="493"/>
      <c r="X691" s="493"/>
      <c r="Y691" s="493"/>
      <c r="Z691" s="493"/>
      <c r="AA691" s="553">
        <v>1</v>
      </c>
      <c r="AB691" s="553"/>
      <c r="AC691" s="553"/>
      <c r="AD691" s="553"/>
      <c r="AE691" s="553"/>
      <c r="AF691" s="553"/>
      <c r="AG691" s="553"/>
      <c r="AH691" s="553"/>
      <c r="AI691" s="553"/>
      <c r="AJ691" s="553"/>
      <c r="AK691" s="553"/>
      <c r="AL691" s="553"/>
      <c r="AM691" s="553"/>
      <c r="AN691" s="553"/>
      <c r="AO691" s="494">
        <f>SUM(AA691:AN691)</f>
        <v>1</v>
      </c>
    </row>
    <row r="692" spans="1:41" outlineLevel="1">
      <c r="A692" s="598"/>
      <c r="B692" s="492" t="s">
        <v>354</v>
      </c>
      <c r="C692" s="354" t="s">
        <v>260</v>
      </c>
      <c r="D692" s="493"/>
      <c r="E692" s="493"/>
      <c r="F692" s="493"/>
      <c r="G692" s="493"/>
      <c r="H692" s="493"/>
      <c r="I692" s="493"/>
      <c r="J692" s="493"/>
      <c r="K692" s="493"/>
      <c r="L692" s="493"/>
      <c r="M692" s="493"/>
      <c r="N692" s="611"/>
      <c r="O692" s="611"/>
      <c r="P692" s="354"/>
      <c r="Q692" s="493"/>
      <c r="R692" s="493"/>
      <c r="S692" s="493"/>
      <c r="T692" s="493"/>
      <c r="U692" s="493"/>
      <c r="V692" s="493"/>
      <c r="W692" s="493"/>
      <c r="X692" s="493"/>
      <c r="Y692" s="493"/>
      <c r="Z692" s="493"/>
      <c r="AA692" s="554">
        <f>AA691</f>
        <v>1</v>
      </c>
      <c r="AB692" s="554">
        <f t="shared" ref="AB692:AN692" si="225">AB691</f>
        <v>0</v>
      </c>
      <c r="AC692" s="554">
        <f t="shared" si="225"/>
        <v>0</v>
      </c>
      <c r="AD692" s="554">
        <f t="shared" si="225"/>
        <v>0</v>
      </c>
      <c r="AE692" s="554">
        <f t="shared" si="225"/>
        <v>0</v>
      </c>
      <c r="AF692" s="554">
        <f t="shared" si="225"/>
        <v>0</v>
      </c>
      <c r="AG692" s="554">
        <f t="shared" si="225"/>
        <v>0</v>
      </c>
      <c r="AH692" s="554">
        <f t="shared" si="225"/>
        <v>0</v>
      </c>
      <c r="AI692" s="554">
        <f t="shared" si="225"/>
        <v>0</v>
      </c>
      <c r="AJ692" s="554">
        <f t="shared" si="225"/>
        <v>0</v>
      </c>
      <c r="AK692" s="554">
        <f t="shared" si="225"/>
        <v>0</v>
      </c>
      <c r="AL692" s="554">
        <f t="shared" si="225"/>
        <v>0</v>
      </c>
      <c r="AM692" s="554">
        <f t="shared" si="225"/>
        <v>0</v>
      </c>
      <c r="AN692" s="554">
        <f t="shared" si="225"/>
        <v>0</v>
      </c>
      <c r="AO692" s="504"/>
    </row>
    <row r="693" spans="1:41" outlineLevel="1">
      <c r="A693" s="598"/>
      <c r="B693" s="571"/>
      <c r="C693" s="354"/>
      <c r="D693" s="354"/>
      <c r="E693" s="354"/>
      <c r="F693" s="354"/>
      <c r="G693" s="354"/>
      <c r="H693" s="354"/>
      <c r="I693" s="354"/>
      <c r="J693" s="354"/>
      <c r="K693" s="354"/>
      <c r="L693" s="354"/>
      <c r="M693" s="354"/>
      <c r="N693" s="354"/>
      <c r="O693" s="354"/>
      <c r="P693" s="354"/>
      <c r="Q693" s="354"/>
      <c r="R693" s="354"/>
      <c r="S693" s="354"/>
      <c r="T693" s="354"/>
      <c r="U693" s="354"/>
      <c r="V693" s="354"/>
      <c r="W693" s="354"/>
      <c r="X693" s="354"/>
      <c r="Y693" s="354"/>
      <c r="Z693" s="354"/>
      <c r="AA693" s="563"/>
      <c r="AB693" s="566"/>
      <c r="AC693" s="566"/>
      <c r="AD693" s="566"/>
      <c r="AE693" s="566"/>
      <c r="AF693" s="566"/>
      <c r="AG693" s="566"/>
      <c r="AH693" s="566"/>
      <c r="AI693" s="566"/>
      <c r="AJ693" s="566"/>
      <c r="AK693" s="566"/>
      <c r="AL693" s="566"/>
      <c r="AM693" s="566"/>
      <c r="AN693" s="566"/>
      <c r="AO693" s="504"/>
    </row>
    <row r="694" spans="1:41" ht="30" outlineLevel="1">
      <c r="A694" s="598">
        <v>24</v>
      </c>
      <c r="B694" s="569" t="s">
        <v>20</v>
      </c>
      <c r="C694" s="354" t="s">
        <v>258</v>
      </c>
      <c r="D694" s="493">
        <v>154869.70000000115</v>
      </c>
      <c r="E694" s="493">
        <v>154869.70000000115</v>
      </c>
      <c r="F694" s="493">
        <v>154869.70000000115</v>
      </c>
      <c r="G694" s="493">
        <v>154869.70000000115</v>
      </c>
      <c r="H694" s="493">
        <v>154869.700000001</v>
      </c>
      <c r="I694" s="493">
        <v>154869.700000001</v>
      </c>
      <c r="J694" s="493">
        <v>154869.700000001</v>
      </c>
      <c r="K694" s="493">
        <v>154869.700000001</v>
      </c>
      <c r="L694" s="493">
        <v>154869.700000001</v>
      </c>
      <c r="M694" s="493"/>
      <c r="N694" s="611"/>
      <c r="O694" s="611"/>
      <c r="P694" s="354"/>
      <c r="Q694" s="493"/>
      <c r="R694" s="493"/>
      <c r="S694" s="493"/>
      <c r="T694" s="493"/>
      <c r="U694" s="493"/>
      <c r="V694" s="493"/>
      <c r="W694" s="493"/>
      <c r="X694" s="493"/>
      <c r="Y694" s="493"/>
      <c r="Z694" s="493"/>
      <c r="AA694" s="553">
        <v>1</v>
      </c>
      <c r="AB694" s="553"/>
      <c r="AC694" s="553"/>
      <c r="AD694" s="553"/>
      <c r="AE694" s="553"/>
      <c r="AF694" s="553"/>
      <c r="AG694" s="553"/>
      <c r="AH694" s="553"/>
      <c r="AI694" s="553"/>
      <c r="AJ694" s="553"/>
      <c r="AK694" s="553"/>
      <c r="AL694" s="553"/>
      <c r="AM694" s="553"/>
      <c r="AN694" s="553"/>
      <c r="AO694" s="494">
        <f>SUM(AA694:AN694)</f>
        <v>1</v>
      </c>
    </row>
    <row r="695" spans="1:41" outlineLevel="1">
      <c r="A695" s="598"/>
      <c r="B695" s="492" t="s">
        <v>354</v>
      </c>
      <c r="C695" s="354" t="s">
        <v>260</v>
      </c>
      <c r="D695" s="493"/>
      <c r="E695" s="493"/>
      <c r="F695" s="493"/>
      <c r="G695" s="493"/>
      <c r="H695" s="493"/>
      <c r="I695" s="493"/>
      <c r="J695" s="493"/>
      <c r="K695" s="493"/>
      <c r="L695" s="493"/>
      <c r="M695" s="493"/>
      <c r="N695" s="611"/>
      <c r="O695" s="611"/>
      <c r="P695" s="354"/>
      <c r="Q695" s="493"/>
      <c r="R695" s="493"/>
      <c r="S695" s="493"/>
      <c r="T695" s="493"/>
      <c r="U695" s="493"/>
      <c r="V695" s="493"/>
      <c r="W695" s="493"/>
      <c r="X695" s="493"/>
      <c r="Y695" s="493"/>
      <c r="Z695" s="493"/>
      <c r="AA695" s="554">
        <f>AA694</f>
        <v>1</v>
      </c>
      <c r="AB695" s="554">
        <f t="shared" ref="AB695:AN695" si="226">AB694</f>
        <v>0</v>
      </c>
      <c r="AC695" s="554">
        <f t="shared" si="226"/>
        <v>0</v>
      </c>
      <c r="AD695" s="554">
        <f t="shared" si="226"/>
        <v>0</v>
      </c>
      <c r="AE695" s="554">
        <f t="shared" si="226"/>
        <v>0</v>
      </c>
      <c r="AF695" s="554">
        <f t="shared" si="226"/>
        <v>0</v>
      </c>
      <c r="AG695" s="554">
        <f t="shared" si="226"/>
        <v>0</v>
      </c>
      <c r="AH695" s="554">
        <f t="shared" si="226"/>
        <v>0</v>
      </c>
      <c r="AI695" s="554">
        <f t="shared" si="226"/>
        <v>0</v>
      </c>
      <c r="AJ695" s="554">
        <f t="shared" si="226"/>
        <v>0</v>
      </c>
      <c r="AK695" s="554">
        <f t="shared" si="226"/>
        <v>0</v>
      </c>
      <c r="AL695" s="554">
        <f t="shared" si="226"/>
        <v>0</v>
      </c>
      <c r="AM695" s="554">
        <f t="shared" si="226"/>
        <v>0</v>
      </c>
      <c r="AN695" s="554">
        <f t="shared" si="226"/>
        <v>0</v>
      </c>
      <c r="AO695" s="504"/>
    </row>
    <row r="696" spans="1:41" outlineLevel="1">
      <c r="A696" s="598"/>
      <c r="B696" s="492"/>
      <c r="C696" s="354"/>
      <c r="D696" s="354"/>
      <c r="E696" s="354"/>
      <c r="F696" s="354"/>
      <c r="G696" s="354"/>
      <c r="H696" s="354"/>
      <c r="I696" s="354"/>
      <c r="J696" s="354"/>
      <c r="K696" s="354"/>
      <c r="L696" s="354"/>
      <c r="M696" s="354"/>
      <c r="N696" s="354"/>
      <c r="O696" s="354"/>
      <c r="P696" s="354"/>
      <c r="Q696" s="354"/>
      <c r="R696" s="354"/>
      <c r="S696" s="354"/>
      <c r="T696" s="354"/>
      <c r="U696" s="354"/>
      <c r="V696" s="354"/>
      <c r="W696" s="354"/>
      <c r="X696" s="354"/>
      <c r="Y696" s="354"/>
      <c r="Z696" s="354"/>
      <c r="AA696" s="555"/>
      <c r="AB696" s="566"/>
      <c r="AC696" s="566"/>
      <c r="AD696" s="566"/>
      <c r="AE696" s="566"/>
      <c r="AF696" s="566"/>
      <c r="AG696" s="566"/>
      <c r="AH696" s="566"/>
      <c r="AI696" s="566"/>
      <c r="AJ696" s="566"/>
      <c r="AK696" s="566"/>
      <c r="AL696" s="566"/>
      <c r="AM696" s="566"/>
      <c r="AN696" s="566"/>
      <c r="AO696" s="504"/>
    </row>
    <row r="697" spans="1:41" ht="15.75" outlineLevel="1">
      <c r="A697" s="598"/>
      <c r="B697" s="488" t="s">
        <v>271</v>
      </c>
      <c r="C697" s="354"/>
      <c r="D697" s="354"/>
      <c r="E697" s="354"/>
      <c r="F697" s="354"/>
      <c r="G697" s="354"/>
      <c r="H697" s="354"/>
      <c r="I697" s="354"/>
      <c r="J697" s="354"/>
      <c r="K697" s="354"/>
      <c r="L697" s="354"/>
      <c r="M697" s="354"/>
      <c r="N697" s="354"/>
      <c r="O697" s="354"/>
      <c r="P697" s="354"/>
      <c r="Q697" s="354"/>
      <c r="R697" s="354"/>
      <c r="S697" s="354"/>
      <c r="T697" s="354"/>
      <c r="U697" s="354"/>
      <c r="V697" s="354"/>
      <c r="W697" s="354"/>
      <c r="X697" s="354"/>
      <c r="Y697" s="354"/>
      <c r="Z697" s="354"/>
      <c r="AA697" s="555"/>
      <c r="AB697" s="566"/>
      <c r="AC697" s="566"/>
      <c r="AD697" s="566"/>
      <c r="AE697" s="566"/>
      <c r="AF697" s="566"/>
      <c r="AG697" s="566"/>
      <c r="AH697" s="566"/>
      <c r="AI697" s="566"/>
      <c r="AJ697" s="566"/>
      <c r="AK697" s="566"/>
      <c r="AL697" s="566"/>
      <c r="AM697" s="566"/>
      <c r="AN697" s="566"/>
      <c r="AO697" s="504"/>
    </row>
    <row r="698" spans="1:41" outlineLevel="1">
      <c r="A698" s="598">
        <v>25</v>
      </c>
      <c r="B698" s="569" t="s">
        <v>21</v>
      </c>
      <c r="C698" s="354" t="s">
        <v>258</v>
      </c>
      <c r="D698" s="493"/>
      <c r="E698" s="493"/>
      <c r="F698" s="493"/>
      <c r="G698" s="493"/>
      <c r="H698" s="493"/>
      <c r="I698" s="493"/>
      <c r="J698" s="493"/>
      <c r="K698" s="493"/>
      <c r="L698" s="493"/>
      <c r="M698" s="493"/>
      <c r="N698" s="493"/>
      <c r="O698" s="493"/>
      <c r="P698" s="493">
        <v>12</v>
      </c>
      <c r="Q698" s="493"/>
      <c r="R698" s="493"/>
      <c r="S698" s="493"/>
      <c r="T698" s="493"/>
      <c r="U698" s="493"/>
      <c r="V698" s="493"/>
      <c r="W698" s="493"/>
      <c r="X698" s="493"/>
      <c r="Y698" s="493"/>
      <c r="Z698" s="493"/>
      <c r="AA698" s="567"/>
      <c r="AB698" s="553">
        <v>1</v>
      </c>
      <c r="AC698" s="553"/>
      <c r="AD698" s="553"/>
      <c r="AE698" s="553"/>
      <c r="AF698" s="553"/>
      <c r="AG698" s="553"/>
      <c r="AH698" s="558"/>
      <c r="AI698" s="558"/>
      <c r="AJ698" s="558"/>
      <c r="AK698" s="558"/>
      <c r="AL698" s="558"/>
      <c r="AM698" s="558"/>
      <c r="AN698" s="558"/>
      <c r="AO698" s="494">
        <f>SUM(AA698:AN698)</f>
        <v>1</v>
      </c>
    </row>
    <row r="699" spans="1:41" outlineLevel="1">
      <c r="A699" s="598"/>
      <c r="B699" s="492" t="s">
        <v>354</v>
      </c>
      <c r="C699" s="354" t="s">
        <v>260</v>
      </c>
      <c r="D699" s="493"/>
      <c r="E699" s="493"/>
      <c r="F699" s="493"/>
      <c r="G699" s="493"/>
      <c r="H699" s="493"/>
      <c r="I699" s="493"/>
      <c r="J699" s="493"/>
      <c r="K699" s="493"/>
      <c r="L699" s="493"/>
      <c r="M699" s="493"/>
      <c r="N699" s="493"/>
      <c r="O699" s="493"/>
      <c r="P699" s="493">
        <f>P698</f>
        <v>12</v>
      </c>
      <c r="Q699" s="493"/>
      <c r="R699" s="493"/>
      <c r="S699" s="493"/>
      <c r="T699" s="493"/>
      <c r="U699" s="493"/>
      <c r="V699" s="493"/>
      <c r="W699" s="493"/>
      <c r="X699" s="493"/>
      <c r="Y699" s="493"/>
      <c r="Z699" s="493"/>
      <c r="AA699" s="554">
        <f>AA698</f>
        <v>0</v>
      </c>
      <c r="AB699" s="554">
        <f t="shared" ref="AB699:AN699" si="227">AB698</f>
        <v>1</v>
      </c>
      <c r="AC699" s="554">
        <f t="shared" si="227"/>
        <v>0</v>
      </c>
      <c r="AD699" s="554">
        <f t="shared" si="227"/>
        <v>0</v>
      </c>
      <c r="AE699" s="554">
        <f t="shared" si="227"/>
        <v>0</v>
      </c>
      <c r="AF699" s="554">
        <f t="shared" si="227"/>
        <v>0</v>
      </c>
      <c r="AG699" s="554">
        <f t="shared" si="227"/>
        <v>0</v>
      </c>
      <c r="AH699" s="554">
        <f t="shared" si="227"/>
        <v>0</v>
      </c>
      <c r="AI699" s="554">
        <f t="shared" si="227"/>
        <v>0</v>
      </c>
      <c r="AJ699" s="554">
        <f t="shared" si="227"/>
        <v>0</v>
      </c>
      <c r="AK699" s="554">
        <f t="shared" si="227"/>
        <v>0</v>
      </c>
      <c r="AL699" s="554">
        <f t="shared" si="227"/>
        <v>0</v>
      </c>
      <c r="AM699" s="554">
        <f t="shared" si="227"/>
        <v>0</v>
      </c>
      <c r="AN699" s="554">
        <f t="shared" si="227"/>
        <v>0</v>
      </c>
      <c r="AO699" s="504"/>
    </row>
    <row r="700" spans="1:41" outlineLevel="1">
      <c r="A700" s="598"/>
      <c r="B700" s="492"/>
      <c r="C700" s="354"/>
      <c r="D700" s="354"/>
      <c r="E700" s="354"/>
      <c r="F700" s="354"/>
      <c r="G700" s="354"/>
      <c r="H700" s="354"/>
      <c r="I700" s="354"/>
      <c r="J700" s="354"/>
      <c r="K700" s="354"/>
      <c r="L700" s="354"/>
      <c r="M700" s="354"/>
      <c r="N700" s="354"/>
      <c r="O700" s="354"/>
      <c r="P700" s="354"/>
      <c r="Q700" s="354"/>
      <c r="R700" s="354"/>
      <c r="S700" s="354"/>
      <c r="T700" s="354"/>
      <c r="U700" s="354"/>
      <c r="V700" s="354"/>
      <c r="W700" s="354"/>
      <c r="X700" s="354"/>
      <c r="Y700" s="354"/>
      <c r="Z700" s="354"/>
      <c r="AA700" s="555"/>
      <c r="AB700" s="566"/>
      <c r="AC700" s="566"/>
      <c r="AD700" s="566"/>
      <c r="AE700" s="566"/>
      <c r="AF700" s="566"/>
      <c r="AG700" s="566"/>
      <c r="AH700" s="566"/>
      <c r="AI700" s="566"/>
      <c r="AJ700" s="566"/>
      <c r="AK700" s="566"/>
      <c r="AL700" s="566"/>
      <c r="AM700" s="566"/>
      <c r="AN700" s="566"/>
      <c r="AO700" s="504"/>
    </row>
    <row r="701" spans="1:41" ht="30" outlineLevel="1">
      <c r="A701" s="598">
        <v>26</v>
      </c>
      <c r="B701" s="450" t="s">
        <v>230</v>
      </c>
      <c r="C701" s="354" t="s">
        <v>258</v>
      </c>
      <c r="D701" s="271">
        <v>7895090.0630050898</v>
      </c>
      <c r="E701" s="271">
        <f>(D701+F701)/2</f>
        <v>7871213.9008826045</v>
      </c>
      <c r="F701" s="271">
        <v>7847337.7387601193</v>
      </c>
      <c r="G701" s="271">
        <f>(G509+G510)/(F509+F510)*F701</f>
        <v>7843685.2029997027</v>
      </c>
      <c r="H701" s="271">
        <f t="shared" ref="H701:L701" si="228">(H509+H510)/(G509+G510)*G701</f>
        <v>7840032.6672392786</v>
      </c>
      <c r="I701" s="271">
        <f t="shared" si="228"/>
        <v>7386749.714665696</v>
      </c>
      <c r="J701" s="271">
        <f t="shared" si="228"/>
        <v>7383097.1789052729</v>
      </c>
      <c r="K701" s="271">
        <f t="shared" si="228"/>
        <v>7379444.6431448516</v>
      </c>
      <c r="L701" s="271">
        <f t="shared" si="228"/>
        <v>7343709.98388677</v>
      </c>
      <c r="M701" s="493"/>
      <c r="N701" s="493"/>
      <c r="O701" s="493"/>
      <c r="P701" s="493">
        <v>12</v>
      </c>
      <c r="Q701" s="271">
        <f>(Q509/D509)*D701</f>
        <v>1600.7874411709906</v>
      </c>
      <c r="R701" s="271">
        <f>(R509/E509)*E701</f>
        <v>1595.9451140767076</v>
      </c>
      <c r="S701" s="271">
        <f>(S509/F509)*F701</f>
        <v>1591.1040508351139</v>
      </c>
      <c r="T701" s="271">
        <f>(T509/G509)*G701</f>
        <v>1590.3634729935977</v>
      </c>
      <c r="U701" s="493"/>
      <c r="V701" s="493"/>
      <c r="W701" s="493"/>
      <c r="X701" s="493"/>
      <c r="Y701" s="493"/>
      <c r="Z701" s="493"/>
      <c r="AA701" s="567"/>
      <c r="AB701" s="553">
        <v>0.24</v>
      </c>
      <c r="AC701" s="467">
        <f>1-AB701</f>
        <v>0.76</v>
      </c>
      <c r="AD701" s="553"/>
      <c r="AE701" s="553"/>
      <c r="AF701" s="553"/>
      <c r="AG701" s="553"/>
      <c r="AH701" s="558"/>
      <c r="AI701" s="558"/>
      <c r="AJ701" s="558"/>
      <c r="AK701" s="558"/>
      <c r="AL701" s="558"/>
      <c r="AM701" s="558"/>
      <c r="AN701" s="558"/>
      <c r="AO701" s="494">
        <f>SUM(AA701:AN701)</f>
        <v>1</v>
      </c>
    </row>
    <row r="702" spans="1:41" outlineLevel="1">
      <c r="A702" s="598"/>
      <c r="B702" s="446" t="s">
        <v>354</v>
      </c>
      <c r="C702" s="354" t="s">
        <v>260</v>
      </c>
      <c r="D702" s="493"/>
      <c r="E702" s="493"/>
      <c r="F702" s="493"/>
      <c r="G702" s="493"/>
      <c r="H702" s="493"/>
      <c r="I702" s="493"/>
      <c r="J702" s="493"/>
      <c r="K702" s="493"/>
      <c r="L702" s="493"/>
      <c r="M702" s="493"/>
      <c r="N702" s="493"/>
      <c r="O702" s="493"/>
      <c r="P702" s="493">
        <f>P701</f>
        <v>12</v>
      </c>
      <c r="Q702" s="493"/>
      <c r="R702" s="493"/>
      <c r="S702" s="493"/>
      <c r="T702" s="493"/>
      <c r="U702" s="493"/>
      <c r="V702" s="493"/>
      <c r="W702" s="493"/>
      <c r="X702" s="493"/>
      <c r="Y702" s="493"/>
      <c r="Z702" s="493"/>
      <c r="AA702" s="554">
        <f t="shared" ref="AA702:AN702" si="229">AA701</f>
        <v>0</v>
      </c>
      <c r="AB702" s="554">
        <f t="shared" si="229"/>
        <v>0.24</v>
      </c>
      <c r="AC702" s="554">
        <f t="shared" si="229"/>
        <v>0.76</v>
      </c>
      <c r="AD702" s="554">
        <f t="shared" si="229"/>
        <v>0</v>
      </c>
      <c r="AE702" s="554">
        <f t="shared" si="229"/>
        <v>0</v>
      </c>
      <c r="AF702" s="554">
        <f t="shared" si="229"/>
        <v>0</v>
      </c>
      <c r="AG702" s="554">
        <f t="shared" si="229"/>
        <v>0</v>
      </c>
      <c r="AH702" s="554">
        <f t="shared" si="229"/>
        <v>0</v>
      </c>
      <c r="AI702" s="554">
        <f t="shared" si="229"/>
        <v>0</v>
      </c>
      <c r="AJ702" s="554">
        <f t="shared" si="229"/>
        <v>0</v>
      </c>
      <c r="AK702" s="554">
        <f t="shared" si="229"/>
        <v>0</v>
      </c>
      <c r="AL702" s="554">
        <f t="shared" si="229"/>
        <v>0</v>
      </c>
      <c r="AM702" s="554">
        <f t="shared" si="229"/>
        <v>0</v>
      </c>
      <c r="AN702" s="554">
        <f t="shared" si="229"/>
        <v>0</v>
      </c>
      <c r="AO702" s="504"/>
    </row>
    <row r="703" spans="1:41" outlineLevel="1">
      <c r="A703" s="598"/>
      <c r="B703" s="446"/>
      <c r="C703" s="354"/>
      <c r="D703" s="354"/>
      <c r="E703" s="354"/>
      <c r="F703" s="354"/>
      <c r="G703" s="354"/>
      <c r="H703" s="354"/>
      <c r="I703" s="354"/>
      <c r="J703" s="354"/>
      <c r="K703" s="354"/>
      <c r="L703" s="354"/>
      <c r="M703" s="354"/>
      <c r="N703" s="354"/>
      <c r="O703" s="354"/>
      <c r="P703" s="354"/>
      <c r="Q703" s="354"/>
      <c r="R703" s="354"/>
      <c r="S703" s="354"/>
      <c r="T703" s="354"/>
      <c r="U703" s="354"/>
      <c r="V703" s="354"/>
      <c r="W703" s="354"/>
      <c r="X703" s="354"/>
      <c r="Y703" s="354"/>
      <c r="Z703" s="354"/>
      <c r="AA703" s="555"/>
      <c r="AB703" s="566"/>
      <c r="AC703" s="566"/>
      <c r="AD703" s="566"/>
      <c r="AE703" s="566"/>
      <c r="AF703" s="566"/>
      <c r="AG703" s="566"/>
      <c r="AH703" s="566"/>
      <c r="AI703" s="566"/>
      <c r="AJ703" s="566"/>
      <c r="AK703" s="566"/>
      <c r="AL703" s="566"/>
      <c r="AM703" s="566"/>
      <c r="AN703" s="566"/>
      <c r="AO703" s="504"/>
    </row>
    <row r="704" spans="1:41" outlineLevel="1">
      <c r="A704" s="598"/>
      <c r="B704" s="457" t="s">
        <v>355</v>
      </c>
      <c r="C704" s="354" t="s">
        <v>258</v>
      </c>
      <c r="D704" s="493">
        <v>1761395</v>
      </c>
      <c r="E704" s="493">
        <v>1761395</v>
      </c>
      <c r="F704" s="493">
        <v>1761395</v>
      </c>
      <c r="G704" s="493">
        <v>1761395</v>
      </c>
      <c r="H704" s="493">
        <v>1761395</v>
      </c>
      <c r="I704" s="493">
        <v>1761395</v>
      </c>
      <c r="J704" s="493">
        <v>1761395</v>
      </c>
      <c r="K704" s="493">
        <v>1761395</v>
      </c>
      <c r="L704" s="493">
        <v>1761395</v>
      </c>
      <c r="M704" s="493"/>
      <c r="N704" s="493"/>
      <c r="O704" s="493"/>
      <c r="P704" s="493">
        <v>12</v>
      </c>
      <c r="Q704" s="493">
        <v>451.32949917645124</v>
      </c>
      <c r="R704" s="493">
        <v>653.46557296623973</v>
      </c>
      <c r="S704" s="493">
        <v>653.46557296623973</v>
      </c>
      <c r="T704" s="493">
        <v>653.46557296623973</v>
      </c>
      <c r="U704" s="493"/>
      <c r="V704" s="493"/>
      <c r="W704" s="493"/>
      <c r="X704" s="493"/>
      <c r="Y704" s="493"/>
      <c r="Z704" s="493"/>
      <c r="AA704" s="567"/>
      <c r="AB704" s="553"/>
      <c r="AC704" s="553"/>
      <c r="AD704" s="553"/>
      <c r="AE704" s="553">
        <v>1</v>
      </c>
      <c r="AF704" s="553"/>
      <c r="AG704" s="553"/>
      <c r="AH704" s="558"/>
      <c r="AI704" s="558"/>
      <c r="AJ704" s="558"/>
      <c r="AK704" s="558"/>
      <c r="AL704" s="558"/>
      <c r="AM704" s="558"/>
      <c r="AN704" s="558"/>
      <c r="AO704" s="494">
        <f>SUM(AA704:AN704)</f>
        <v>1</v>
      </c>
    </row>
    <row r="705" spans="1:41" outlineLevel="1">
      <c r="A705" s="598"/>
      <c r="B705" s="446" t="s">
        <v>354</v>
      </c>
      <c r="C705" s="354" t="s">
        <v>260</v>
      </c>
      <c r="D705" s="493"/>
      <c r="E705" s="493"/>
      <c r="F705" s="493"/>
      <c r="G705" s="493"/>
      <c r="H705" s="493"/>
      <c r="I705" s="493"/>
      <c r="J705" s="493"/>
      <c r="K705" s="493"/>
      <c r="L705" s="493"/>
      <c r="M705" s="493"/>
      <c r="N705" s="493"/>
      <c r="O705" s="493"/>
      <c r="P705" s="493">
        <f>P704</f>
        <v>12</v>
      </c>
      <c r="Q705" s="493"/>
      <c r="R705" s="493"/>
      <c r="S705" s="493"/>
      <c r="T705" s="493"/>
      <c r="U705" s="493"/>
      <c r="V705" s="493"/>
      <c r="W705" s="493"/>
      <c r="X705" s="493"/>
      <c r="Y705" s="493"/>
      <c r="Z705" s="493"/>
      <c r="AA705" s="554">
        <f>AA704</f>
        <v>0</v>
      </c>
      <c r="AB705" s="554">
        <f t="shared" ref="AB705:AN705" si="230">AB704</f>
        <v>0</v>
      </c>
      <c r="AC705" s="554">
        <f t="shared" si="230"/>
        <v>0</v>
      </c>
      <c r="AD705" s="554">
        <f t="shared" si="230"/>
        <v>0</v>
      </c>
      <c r="AE705" s="554">
        <f t="shared" si="230"/>
        <v>1</v>
      </c>
      <c r="AF705" s="554">
        <f t="shared" si="230"/>
        <v>0</v>
      </c>
      <c r="AG705" s="554">
        <f t="shared" si="230"/>
        <v>0</v>
      </c>
      <c r="AH705" s="554">
        <f t="shared" si="230"/>
        <v>0</v>
      </c>
      <c r="AI705" s="554">
        <f t="shared" si="230"/>
        <v>0</v>
      </c>
      <c r="AJ705" s="554">
        <f t="shared" si="230"/>
        <v>0</v>
      </c>
      <c r="AK705" s="554">
        <f t="shared" si="230"/>
        <v>0</v>
      </c>
      <c r="AL705" s="554">
        <f t="shared" si="230"/>
        <v>0</v>
      </c>
      <c r="AM705" s="554">
        <f t="shared" si="230"/>
        <v>0</v>
      </c>
      <c r="AN705" s="554">
        <f t="shared" si="230"/>
        <v>0</v>
      </c>
      <c r="AO705" s="504"/>
    </row>
    <row r="706" spans="1:41" outlineLevel="1">
      <c r="A706" s="598"/>
      <c r="B706" s="572"/>
      <c r="C706" s="354"/>
      <c r="D706" s="354"/>
      <c r="E706" s="354"/>
      <c r="F706" s="354"/>
      <c r="G706" s="354"/>
      <c r="H706" s="354"/>
      <c r="I706" s="354"/>
      <c r="J706" s="354"/>
      <c r="K706" s="354"/>
      <c r="L706" s="354"/>
      <c r="M706" s="354"/>
      <c r="N706" s="354"/>
      <c r="O706" s="354"/>
      <c r="P706" s="354"/>
      <c r="Q706" s="354"/>
      <c r="R706" s="354"/>
      <c r="S706" s="354"/>
      <c r="T706" s="354"/>
      <c r="U706" s="354"/>
      <c r="V706" s="354"/>
      <c r="W706" s="354"/>
      <c r="X706" s="354"/>
      <c r="Y706" s="354"/>
      <c r="Z706" s="354"/>
      <c r="AA706" s="555"/>
      <c r="AB706" s="566"/>
      <c r="AC706" s="566"/>
      <c r="AD706" s="566"/>
      <c r="AE706" s="566"/>
      <c r="AF706" s="566"/>
      <c r="AG706" s="566"/>
      <c r="AH706" s="566"/>
      <c r="AI706" s="566"/>
      <c r="AJ706" s="566"/>
      <c r="AK706" s="566"/>
      <c r="AL706" s="566"/>
      <c r="AM706" s="566"/>
      <c r="AN706" s="566"/>
      <c r="AO706" s="504"/>
    </row>
    <row r="707" spans="1:41" ht="34.15" customHeight="1" outlineLevel="1">
      <c r="A707" s="598">
        <v>27</v>
      </c>
      <c r="B707" s="569" t="s">
        <v>23</v>
      </c>
      <c r="C707" s="354" t="s">
        <v>258</v>
      </c>
      <c r="D707" s="493">
        <v>1103491.6939348765</v>
      </c>
      <c r="E707" s="493">
        <v>906512.04221492133</v>
      </c>
      <c r="F707" s="493">
        <v>709532.39049496618</v>
      </c>
      <c r="G707" s="493">
        <v>709532.39049496618</v>
      </c>
      <c r="H707" s="493">
        <v>578212.62268166197</v>
      </c>
      <c r="I707" s="493">
        <v>479722.79682168498</v>
      </c>
      <c r="J707" s="493">
        <v>381232.970961707</v>
      </c>
      <c r="K707" s="493">
        <v>282743.14510172902</v>
      </c>
      <c r="L707" s="493">
        <v>184253.319241752</v>
      </c>
      <c r="M707" s="493"/>
      <c r="N707" s="493"/>
      <c r="O707" s="493"/>
      <c r="P707" s="493">
        <v>12</v>
      </c>
      <c r="Q707" s="493">
        <f>Q515/D515*D707</f>
        <v>245.24281694917053</v>
      </c>
      <c r="R707" s="493">
        <f>R515/E515*E707</f>
        <v>201.46555524889419</v>
      </c>
      <c r="S707" s="493">
        <f>S515/F515*F707</f>
        <v>157.68829354861785</v>
      </c>
      <c r="T707" s="493">
        <f>T515/G515*G707</f>
        <v>157.68829354861785</v>
      </c>
      <c r="U707" s="493"/>
      <c r="V707" s="493"/>
      <c r="W707" s="493"/>
      <c r="X707" s="493"/>
      <c r="Y707" s="493"/>
      <c r="Z707" s="493"/>
      <c r="AA707" s="567"/>
      <c r="AB707" s="553">
        <v>0.89</v>
      </c>
      <c r="AC707" s="467">
        <f>1-AB707</f>
        <v>0.10999999999999999</v>
      </c>
      <c r="AD707" s="553"/>
      <c r="AE707" s="553"/>
      <c r="AF707" s="553"/>
      <c r="AG707" s="553"/>
      <c r="AH707" s="558"/>
      <c r="AI707" s="558"/>
      <c r="AJ707" s="558"/>
      <c r="AK707" s="558"/>
      <c r="AL707" s="558"/>
      <c r="AM707" s="558"/>
      <c r="AN707" s="558"/>
      <c r="AO707" s="494">
        <f>SUM(AA707:AN707)</f>
        <v>1</v>
      </c>
    </row>
    <row r="708" spans="1:41" outlineLevel="1">
      <c r="A708" s="598"/>
      <c r="B708" s="492" t="s">
        <v>354</v>
      </c>
      <c r="C708" s="354" t="s">
        <v>260</v>
      </c>
      <c r="D708" s="493"/>
      <c r="E708" s="493"/>
      <c r="F708" s="493"/>
      <c r="G708" s="493"/>
      <c r="H708" s="493"/>
      <c r="I708" s="493"/>
      <c r="J708" s="493"/>
      <c r="K708" s="493"/>
      <c r="L708" s="493"/>
      <c r="M708" s="493"/>
      <c r="N708" s="493"/>
      <c r="O708" s="493"/>
      <c r="P708" s="493">
        <f>P707</f>
        <v>12</v>
      </c>
      <c r="Q708" s="493"/>
      <c r="R708" s="493"/>
      <c r="S708" s="493"/>
      <c r="T708" s="493"/>
      <c r="U708" s="493"/>
      <c r="V708" s="493"/>
      <c r="W708" s="493"/>
      <c r="X708" s="493"/>
      <c r="Y708" s="493"/>
      <c r="Z708" s="493"/>
      <c r="AA708" s="554">
        <f>AA707</f>
        <v>0</v>
      </c>
      <c r="AB708" s="554">
        <f t="shared" ref="AB708:AN708" si="231">AB707</f>
        <v>0.89</v>
      </c>
      <c r="AC708" s="554">
        <f t="shared" si="231"/>
        <v>0.10999999999999999</v>
      </c>
      <c r="AD708" s="554">
        <f t="shared" si="231"/>
        <v>0</v>
      </c>
      <c r="AE708" s="554">
        <f t="shared" si="231"/>
        <v>0</v>
      </c>
      <c r="AF708" s="554">
        <f t="shared" si="231"/>
        <v>0</v>
      </c>
      <c r="AG708" s="554">
        <f t="shared" si="231"/>
        <v>0</v>
      </c>
      <c r="AH708" s="554">
        <f t="shared" si="231"/>
        <v>0</v>
      </c>
      <c r="AI708" s="554">
        <f t="shared" si="231"/>
        <v>0</v>
      </c>
      <c r="AJ708" s="554">
        <f t="shared" si="231"/>
        <v>0</v>
      </c>
      <c r="AK708" s="554">
        <f t="shared" si="231"/>
        <v>0</v>
      </c>
      <c r="AL708" s="554">
        <f t="shared" si="231"/>
        <v>0</v>
      </c>
      <c r="AM708" s="554">
        <f t="shared" si="231"/>
        <v>0</v>
      </c>
      <c r="AN708" s="554">
        <f t="shared" si="231"/>
        <v>0</v>
      </c>
      <c r="AO708" s="504"/>
    </row>
    <row r="709" spans="1:41" outlineLevel="1">
      <c r="A709" s="598"/>
      <c r="B709" s="492"/>
      <c r="C709" s="354"/>
      <c r="D709" s="354"/>
      <c r="E709" s="354"/>
      <c r="F709" s="354"/>
      <c r="G709" s="354"/>
      <c r="H709" s="354"/>
      <c r="I709" s="354"/>
      <c r="J709" s="354"/>
      <c r="K709" s="354"/>
      <c r="L709" s="354"/>
      <c r="M709" s="354"/>
      <c r="N709" s="354"/>
      <c r="O709" s="354"/>
      <c r="P709" s="354"/>
      <c r="Q709" s="354"/>
      <c r="R709" s="354"/>
      <c r="S709" s="354"/>
      <c r="T709" s="354"/>
      <c r="U709" s="354"/>
      <c r="V709" s="354"/>
      <c r="W709" s="354"/>
      <c r="X709" s="354"/>
      <c r="Y709" s="354"/>
      <c r="Z709" s="354"/>
      <c r="AA709" s="555"/>
      <c r="AB709" s="566"/>
      <c r="AC709" s="566"/>
      <c r="AD709" s="566"/>
      <c r="AE709" s="566"/>
      <c r="AF709" s="566"/>
      <c r="AG709" s="566"/>
      <c r="AH709" s="566"/>
      <c r="AI709" s="566"/>
      <c r="AJ709" s="566"/>
      <c r="AK709" s="566"/>
      <c r="AL709" s="566"/>
      <c r="AM709" s="566"/>
      <c r="AN709" s="566"/>
      <c r="AO709" s="504"/>
    </row>
    <row r="710" spans="1:41" ht="30" outlineLevel="1">
      <c r="A710" s="598">
        <v>28</v>
      </c>
      <c r="B710" s="569" t="s">
        <v>24</v>
      </c>
      <c r="C710" s="354" t="s">
        <v>258</v>
      </c>
      <c r="D710" s="493">
        <v>60369.183356882568</v>
      </c>
      <c r="E710" s="493">
        <v>60069.639516301679</v>
      </c>
      <c r="F710" s="493">
        <v>59770.09567572079</v>
      </c>
      <c r="G710" s="493">
        <v>59770.095675720797</v>
      </c>
      <c r="H710" s="493">
        <v>59570.399782000197</v>
      </c>
      <c r="I710" s="493">
        <v>59420.6278617098</v>
      </c>
      <c r="J710" s="493">
        <v>59270.855941419301</v>
      </c>
      <c r="K710" s="493">
        <v>59121.084021128903</v>
      </c>
      <c r="L710" s="493">
        <v>58971.312100838397</v>
      </c>
      <c r="M710" s="493">
        <v>58821.540180548101</v>
      </c>
      <c r="N710" s="493">
        <v>58671.768260257697</v>
      </c>
      <c r="O710" s="493"/>
      <c r="P710" s="493">
        <v>12</v>
      </c>
      <c r="Q710" s="493">
        <f>Q518/D518*D710</f>
        <v>16.311332698853725</v>
      </c>
      <c r="R710" s="493">
        <f>R518/E518*E710</f>
        <v>16.230398040309097</v>
      </c>
      <c r="S710" s="493">
        <f>S518/F518*F710</f>
        <v>16.14946338176447</v>
      </c>
      <c r="T710" s="493">
        <f>T518/G518*G710</f>
        <v>16.149463381764473</v>
      </c>
      <c r="U710" s="493"/>
      <c r="V710" s="493"/>
      <c r="W710" s="493"/>
      <c r="X710" s="493"/>
      <c r="Y710" s="493"/>
      <c r="Z710" s="493"/>
      <c r="AA710" s="567"/>
      <c r="AB710" s="553"/>
      <c r="AC710" s="553">
        <v>1</v>
      </c>
      <c r="AD710" s="553"/>
      <c r="AE710" s="553"/>
      <c r="AF710" s="553"/>
      <c r="AG710" s="553"/>
      <c r="AH710" s="558"/>
      <c r="AI710" s="558"/>
      <c r="AJ710" s="558"/>
      <c r="AK710" s="558"/>
      <c r="AL710" s="558"/>
      <c r="AM710" s="558"/>
      <c r="AN710" s="558"/>
      <c r="AO710" s="494">
        <f>SUM(AA710:AN710)</f>
        <v>1</v>
      </c>
    </row>
    <row r="711" spans="1:41" outlineLevel="1">
      <c r="A711" s="598"/>
      <c r="B711" s="492" t="s">
        <v>354</v>
      </c>
      <c r="C711" s="354" t="s">
        <v>260</v>
      </c>
      <c r="D711" s="493"/>
      <c r="E711" s="493"/>
      <c r="F711" s="493"/>
      <c r="G711" s="493"/>
      <c r="H711" s="493"/>
      <c r="I711" s="493"/>
      <c r="J711" s="493"/>
      <c r="K711" s="493"/>
      <c r="L711" s="493"/>
      <c r="M711" s="493"/>
      <c r="N711" s="493"/>
      <c r="O711" s="493"/>
      <c r="P711" s="493">
        <f>P710</f>
        <v>12</v>
      </c>
      <c r="Q711" s="493"/>
      <c r="R711" s="493"/>
      <c r="S711" s="493"/>
      <c r="T711" s="493"/>
      <c r="U711" s="493"/>
      <c r="V711" s="493"/>
      <c r="W711" s="493"/>
      <c r="X711" s="493"/>
      <c r="Y711" s="493"/>
      <c r="Z711" s="493"/>
      <c r="AA711" s="554">
        <f>AA710</f>
        <v>0</v>
      </c>
      <c r="AB711" s="554">
        <f t="shared" ref="AB711:AN711" si="232">AB710</f>
        <v>0</v>
      </c>
      <c r="AC711" s="554">
        <f t="shared" si="232"/>
        <v>1</v>
      </c>
      <c r="AD711" s="554">
        <f t="shared" si="232"/>
        <v>0</v>
      </c>
      <c r="AE711" s="554">
        <f t="shared" si="232"/>
        <v>0</v>
      </c>
      <c r="AF711" s="554">
        <f t="shared" si="232"/>
        <v>0</v>
      </c>
      <c r="AG711" s="554">
        <f t="shared" si="232"/>
        <v>0</v>
      </c>
      <c r="AH711" s="554">
        <f t="shared" si="232"/>
        <v>0</v>
      </c>
      <c r="AI711" s="554">
        <f t="shared" si="232"/>
        <v>0</v>
      </c>
      <c r="AJ711" s="554">
        <f t="shared" si="232"/>
        <v>0</v>
      </c>
      <c r="AK711" s="554">
        <f t="shared" si="232"/>
        <v>0</v>
      </c>
      <c r="AL711" s="554">
        <f t="shared" si="232"/>
        <v>0</v>
      </c>
      <c r="AM711" s="554">
        <f t="shared" si="232"/>
        <v>0</v>
      </c>
      <c r="AN711" s="554">
        <f t="shared" si="232"/>
        <v>0</v>
      </c>
      <c r="AO711" s="504"/>
    </row>
    <row r="712" spans="1:41" outlineLevel="1">
      <c r="A712" s="598"/>
      <c r="B712" s="492"/>
      <c r="C712" s="354"/>
      <c r="D712" s="354"/>
      <c r="E712" s="354"/>
      <c r="F712" s="354"/>
      <c r="G712" s="354"/>
      <c r="H712" s="354"/>
      <c r="I712" s="354"/>
      <c r="J712" s="354"/>
      <c r="K712" s="354"/>
      <c r="L712" s="354"/>
      <c r="M712" s="354"/>
      <c r="N712" s="354"/>
      <c r="O712" s="354"/>
      <c r="P712" s="354"/>
      <c r="Q712" s="354"/>
      <c r="R712" s="354"/>
      <c r="S712" s="354"/>
      <c r="T712" s="354"/>
      <c r="U712" s="354"/>
      <c r="V712" s="354"/>
      <c r="W712" s="354"/>
      <c r="X712" s="354"/>
      <c r="Y712" s="354"/>
      <c r="Z712" s="354"/>
      <c r="AA712" s="555"/>
      <c r="AB712" s="566"/>
      <c r="AC712" s="566"/>
      <c r="AD712" s="566"/>
      <c r="AE712" s="566"/>
      <c r="AF712" s="566"/>
      <c r="AG712" s="566"/>
      <c r="AH712" s="566"/>
      <c r="AI712" s="566"/>
      <c r="AJ712" s="566"/>
      <c r="AK712" s="566"/>
      <c r="AL712" s="566"/>
      <c r="AM712" s="566"/>
      <c r="AN712" s="566"/>
      <c r="AO712" s="504"/>
    </row>
    <row r="713" spans="1:41" ht="30" outlineLevel="1">
      <c r="A713" s="598">
        <v>29</v>
      </c>
      <c r="B713" s="569" t="s">
        <v>25</v>
      </c>
      <c r="C713" s="354" t="s">
        <v>258</v>
      </c>
      <c r="D713" s="493">
        <v>41914.969166666633</v>
      </c>
      <c r="E713" s="493">
        <v>41914.969166666633</v>
      </c>
      <c r="F713" s="493">
        <v>41914.969166666633</v>
      </c>
      <c r="G713" s="493">
        <v>37622.037639665265</v>
      </c>
      <c r="H713" s="493">
        <v>36191.060463998103</v>
      </c>
      <c r="I713" s="493">
        <v>34044.594700497502</v>
      </c>
      <c r="J713" s="493">
        <v>31898.1289369968</v>
      </c>
      <c r="K713" s="493">
        <v>29751.663173496101</v>
      </c>
      <c r="L713" s="493">
        <v>27605.197409995399</v>
      </c>
      <c r="M713" s="493"/>
      <c r="N713" s="493"/>
      <c r="O713" s="493"/>
      <c r="P713" s="493">
        <v>3</v>
      </c>
      <c r="Q713" s="493"/>
      <c r="R713" s="493"/>
      <c r="S713" s="493"/>
      <c r="T713" s="493"/>
      <c r="U713" s="493"/>
      <c r="V713" s="493"/>
      <c r="W713" s="493"/>
      <c r="X713" s="493"/>
      <c r="Y713" s="493"/>
      <c r="Z713" s="493"/>
      <c r="AA713" s="567"/>
      <c r="AB713" s="553">
        <v>1</v>
      </c>
      <c r="AC713" s="553"/>
      <c r="AD713" s="553"/>
      <c r="AE713" s="553"/>
      <c r="AF713" s="553"/>
      <c r="AG713" s="553"/>
      <c r="AH713" s="558"/>
      <c r="AI713" s="558"/>
      <c r="AJ713" s="558"/>
      <c r="AK713" s="558"/>
      <c r="AL713" s="558"/>
      <c r="AM713" s="558"/>
      <c r="AN713" s="558"/>
      <c r="AO713" s="494">
        <f>SUM(AA713:AN713)</f>
        <v>1</v>
      </c>
    </row>
    <row r="714" spans="1:41" outlineLevel="1">
      <c r="A714" s="598"/>
      <c r="B714" s="492" t="s">
        <v>354</v>
      </c>
      <c r="C714" s="354" t="s">
        <v>260</v>
      </c>
      <c r="D714" s="493"/>
      <c r="E714" s="493"/>
      <c r="F714" s="493"/>
      <c r="G714" s="493"/>
      <c r="H714" s="493"/>
      <c r="I714" s="493"/>
      <c r="J714" s="493"/>
      <c r="K714" s="493"/>
      <c r="L714" s="493"/>
      <c r="M714" s="493"/>
      <c r="N714" s="493"/>
      <c r="O714" s="493"/>
      <c r="P714" s="493">
        <f>P713</f>
        <v>3</v>
      </c>
      <c r="Q714" s="493"/>
      <c r="R714" s="493"/>
      <c r="S714" s="493"/>
      <c r="T714" s="493"/>
      <c r="U714" s="493"/>
      <c r="V714" s="493"/>
      <c r="W714" s="493"/>
      <c r="X714" s="493"/>
      <c r="Y714" s="493"/>
      <c r="Z714" s="493"/>
      <c r="AA714" s="554">
        <f>AA713</f>
        <v>0</v>
      </c>
      <c r="AB714" s="554">
        <f t="shared" ref="AB714:AN714" si="233">AB713</f>
        <v>1</v>
      </c>
      <c r="AC714" s="554">
        <f t="shared" si="233"/>
        <v>0</v>
      </c>
      <c r="AD714" s="554">
        <f t="shared" si="233"/>
        <v>0</v>
      </c>
      <c r="AE714" s="554">
        <f t="shared" si="233"/>
        <v>0</v>
      </c>
      <c r="AF714" s="554">
        <f t="shared" si="233"/>
        <v>0</v>
      </c>
      <c r="AG714" s="554">
        <f t="shared" si="233"/>
        <v>0</v>
      </c>
      <c r="AH714" s="554">
        <f t="shared" si="233"/>
        <v>0</v>
      </c>
      <c r="AI714" s="554">
        <f t="shared" si="233"/>
        <v>0</v>
      </c>
      <c r="AJ714" s="554">
        <f t="shared" si="233"/>
        <v>0</v>
      </c>
      <c r="AK714" s="554">
        <f t="shared" si="233"/>
        <v>0</v>
      </c>
      <c r="AL714" s="554">
        <f t="shared" si="233"/>
        <v>0</v>
      </c>
      <c r="AM714" s="554">
        <f t="shared" si="233"/>
        <v>0</v>
      </c>
      <c r="AN714" s="554">
        <f t="shared" si="233"/>
        <v>0</v>
      </c>
      <c r="AO714" s="504"/>
    </row>
    <row r="715" spans="1:41" outlineLevel="1">
      <c r="A715" s="598"/>
      <c r="B715" s="492"/>
      <c r="C715" s="354"/>
      <c r="D715" s="354"/>
      <c r="E715" s="354"/>
      <c r="F715" s="354"/>
      <c r="G715" s="354"/>
      <c r="H715" s="354"/>
      <c r="I715" s="354"/>
      <c r="J715" s="354"/>
      <c r="K715" s="354"/>
      <c r="L715" s="354"/>
      <c r="M715" s="354"/>
      <c r="N715" s="354"/>
      <c r="O715" s="354"/>
      <c r="P715" s="354"/>
      <c r="Q715" s="354"/>
      <c r="R715" s="354"/>
      <c r="S715" s="354"/>
      <c r="T715" s="354"/>
      <c r="U715" s="354"/>
      <c r="V715" s="354"/>
      <c r="W715" s="354"/>
      <c r="X715" s="354"/>
      <c r="Y715" s="354"/>
      <c r="Z715" s="354"/>
      <c r="AA715" s="555"/>
      <c r="AB715" s="566"/>
      <c r="AC715" s="566"/>
      <c r="AD715" s="566"/>
      <c r="AE715" s="566"/>
      <c r="AF715" s="566"/>
      <c r="AG715" s="566"/>
      <c r="AH715" s="566"/>
      <c r="AI715" s="566"/>
      <c r="AJ715" s="566"/>
      <c r="AK715" s="566"/>
      <c r="AL715" s="566"/>
      <c r="AM715" s="566"/>
      <c r="AN715" s="566"/>
      <c r="AO715" s="504"/>
    </row>
    <row r="716" spans="1:41" ht="30" outlineLevel="1">
      <c r="A716" s="598">
        <v>30</v>
      </c>
      <c r="B716" s="569" t="s">
        <v>27</v>
      </c>
      <c r="C716" s="354" t="s">
        <v>258</v>
      </c>
      <c r="D716" s="493">
        <v>480583.44203549193</v>
      </c>
      <c r="E716" s="493">
        <f>(D716+F716)/2</f>
        <v>480583.44203549193</v>
      </c>
      <c r="F716" s="493">
        <v>480583.44203549193</v>
      </c>
      <c r="G716" s="493">
        <v>480583.44203549193</v>
      </c>
      <c r="H716" s="493">
        <f t="shared" ref="H716" si="234">(G716+I716)/2</f>
        <v>480583.44203549193</v>
      </c>
      <c r="I716" s="493">
        <v>480583.44203549199</v>
      </c>
      <c r="J716" s="493">
        <v>480583.44203549199</v>
      </c>
      <c r="K716" s="493">
        <f t="shared" ref="K716" si="235">(J716+L716)/2</f>
        <v>480583.44203549199</v>
      </c>
      <c r="L716" s="493">
        <v>480583.44203549199</v>
      </c>
      <c r="M716" s="493"/>
      <c r="N716" s="493"/>
      <c r="O716" s="493"/>
      <c r="P716" s="493">
        <v>12</v>
      </c>
      <c r="Q716" s="271">
        <v>83.585347955499003</v>
      </c>
      <c r="R716" s="271">
        <v>83.585347955499003</v>
      </c>
      <c r="S716" s="493">
        <v>83.585347955499003</v>
      </c>
      <c r="T716" s="493">
        <v>83.585347955499003</v>
      </c>
      <c r="U716" s="493"/>
      <c r="V716" s="493"/>
      <c r="W716" s="493"/>
      <c r="X716" s="493"/>
      <c r="Y716" s="493"/>
      <c r="Z716" s="493"/>
      <c r="AA716" s="567"/>
      <c r="AB716" s="553"/>
      <c r="AC716" s="553">
        <v>1</v>
      </c>
      <c r="AD716" s="553"/>
      <c r="AE716" s="553"/>
      <c r="AF716" s="553"/>
      <c r="AG716" s="553"/>
      <c r="AH716" s="558"/>
      <c r="AI716" s="558"/>
      <c r="AJ716" s="558"/>
      <c r="AK716" s="558"/>
      <c r="AL716" s="558"/>
      <c r="AM716" s="558"/>
      <c r="AN716" s="558"/>
      <c r="AO716" s="494">
        <f>SUM(AA716:AN716)</f>
        <v>1</v>
      </c>
    </row>
    <row r="717" spans="1:41" outlineLevel="1">
      <c r="A717" s="598"/>
      <c r="B717" s="492" t="s">
        <v>354</v>
      </c>
      <c r="C717" s="354" t="s">
        <v>260</v>
      </c>
      <c r="D717" s="493"/>
      <c r="E717" s="493"/>
      <c r="F717" s="493"/>
      <c r="G717" s="493"/>
      <c r="H717" s="493"/>
      <c r="I717" s="493"/>
      <c r="J717" s="493"/>
      <c r="K717" s="493"/>
      <c r="L717" s="493"/>
      <c r="M717" s="493"/>
      <c r="N717" s="493"/>
      <c r="O717" s="493"/>
      <c r="P717" s="493">
        <f>P716</f>
        <v>12</v>
      </c>
      <c r="Q717" s="493"/>
      <c r="R717" s="493"/>
      <c r="S717" s="493"/>
      <c r="T717" s="493"/>
      <c r="U717" s="493"/>
      <c r="V717" s="493"/>
      <c r="W717" s="493"/>
      <c r="X717" s="493"/>
      <c r="Y717" s="493"/>
      <c r="Z717" s="493"/>
      <c r="AA717" s="554">
        <f>AA716</f>
        <v>0</v>
      </c>
      <c r="AB717" s="554">
        <f t="shared" ref="AB717:AN717" si="236">AB716</f>
        <v>0</v>
      </c>
      <c r="AC717" s="554">
        <f t="shared" si="236"/>
        <v>1</v>
      </c>
      <c r="AD717" s="554">
        <f t="shared" si="236"/>
        <v>0</v>
      </c>
      <c r="AE717" s="554">
        <f t="shared" si="236"/>
        <v>0</v>
      </c>
      <c r="AF717" s="554">
        <f t="shared" si="236"/>
        <v>0</v>
      </c>
      <c r="AG717" s="554">
        <f t="shared" si="236"/>
        <v>0</v>
      </c>
      <c r="AH717" s="554">
        <f t="shared" si="236"/>
        <v>0</v>
      </c>
      <c r="AI717" s="554">
        <f t="shared" si="236"/>
        <v>0</v>
      </c>
      <c r="AJ717" s="554">
        <f t="shared" si="236"/>
        <v>0</v>
      </c>
      <c r="AK717" s="554">
        <f t="shared" si="236"/>
        <v>0</v>
      </c>
      <c r="AL717" s="554">
        <f t="shared" si="236"/>
        <v>0</v>
      </c>
      <c r="AM717" s="554">
        <f t="shared" si="236"/>
        <v>0</v>
      </c>
      <c r="AN717" s="554">
        <f t="shared" si="236"/>
        <v>0</v>
      </c>
      <c r="AO717" s="504"/>
    </row>
    <row r="718" spans="1:41" outlineLevel="1">
      <c r="A718" s="598"/>
      <c r="B718" s="492"/>
      <c r="C718" s="354"/>
      <c r="D718" s="354"/>
      <c r="E718" s="354"/>
      <c r="F718" s="354"/>
      <c r="G718" s="354"/>
      <c r="H718" s="354"/>
      <c r="I718" s="354"/>
      <c r="J718" s="354"/>
      <c r="K718" s="354"/>
      <c r="L718" s="354"/>
      <c r="M718" s="354"/>
      <c r="N718" s="354"/>
      <c r="O718" s="354"/>
      <c r="P718" s="354"/>
      <c r="Q718" s="525"/>
      <c r="R718" s="445"/>
      <c r="S718" s="354"/>
      <c r="T718" s="354"/>
      <c r="U718" s="354"/>
      <c r="V718" s="354"/>
      <c r="W718" s="354"/>
      <c r="X718" s="354"/>
      <c r="Y718" s="354"/>
      <c r="Z718" s="354"/>
      <c r="AA718" s="555"/>
      <c r="AB718" s="566"/>
      <c r="AC718" s="566"/>
      <c r="AD718" s="566"/>
      <c r="AE718" s="566"/>
      <c r="AF718" s="566"/>
      <c r="AG718" s="566"/>
      <c r="AH718" s="566"/>
      <c r="AI718" s="566"/>
      <c r="AJ718" s="566"/>
      <c r="AK718" s="566"/>
      <c r="AL718" s="566"/>
      <c r="AM718" s="566"/>
      <c r="AN718" s="566"/>
      <c r="AO718" s="504"/>
    </row>
    <row r="719" spans="1:41" ht="30" outlineLevel="1">
      <c r="A719" s="598">
        <v>31</v>
      </c>
      <c r="B719" s="569" t="s">
        <v>29</v>
      </c>
      <c r="C719" s="354" t="s">
        <v>258</v>
      </c>
      <c r="D719" s="493"/>
      <c r="E719" s="493"/>
      <c r="F719" s="493"/>
      <c r="G719" s="493"/>
      <c r="H719" s="493"/>
      <c r="I719" s="493"/>
      <c r="J719" s="493"/>
      <c r="K719" s="493"/>
      <c r="L719" s="493"/>
      <c r="M719" s="493"/>
      <c r="N719" s="493"/>
      <c r="O719" s="493"/>
      <c r="P719" s="493">
        <v>12</v>
      </c>
      <c r="Q719" s="493"/>
      <c r="R719" s="493"/>
      <c r="S719" s="493"/>
      <c r="T719" s="493"/>
      <c r="U719" s="493"/>
      <c r="V719" s="493"/>
      <c r="W719" s="493"/>
      <c r="X719" s="493"/>
      <c r="Y719" s="493"/>
      <c r="Z719" s="493"/>
      <c r="AA719" s="567"/>
      <c r="AB719" s="553"/>
      <c r="AC719" s="553"/>
      <c r="AD719" s="553"/>
      <c r="AE719" s="553"/>
      <c r="AF719" s="553"/>
      <c r="AG719" s="553"/>
      <c r="AH719" s="558"/>
      <c r="AI719" s="558"/>
      <c r="AJ719" s="558"/>
      <c r="AK719" s="558"/>
      <c r="AL719" s="558"/>
      <c r="AM719" s="558"/>
      <c r="AN719" s="558"/>
      <c r="AO719" s="494">
        <f>SUM(AA719:AN719)</f>
        <v>0</v>
      </c>
    </row>
    <row r="720" spans="1:41" outlineLevel="1">
      <c r="A720" s="598"/>
      <c r="B720" s="492" t="s">
        <v>354</v>
      </c>
      <c r="C720" s="354" t="s">
        <v>260</v>
      </c>
      <c r="D720" s="493"/>
      <c r="E720" s="493"/>
      <c r="F720" s="493"/>
      <c r="G720" s="493"/>
      <c r="H720" s="493"/>
      <c r="I720" s="493"/>
      <c r="J720" s="493"/>
      <c r="K720" s="493"/>
      <c r="L720" s="493"/>
      <c r="M720" s="493"/>
      <c r="N720" s="493"/>
      <c r="O720" s="493"/>
      <c r="P720" s="493">
        <f>P719</f>
        <v>12</v>
      </c>
      <c r="Q720" s="493"/>
      <c r="R720" s="493"/>
      <c r="S720" s="493"/>
      <c r="T720" s="493"/>
      <c r="U720" s="493"/>
      <c r="V720" s="493"/>
      <c r="W720" s="493"/>
      <c r="X720" s="493"/>
      <c r="Y720" s="493"/>
      <c r="Z720" s="493"/>
      <c r="AA720" s="554">
        <f>AA719</f>
        <v>0</v>
      </c>
      <c r="AB720" s="554">
        <f t="shared" ref="AB720:AN720" si="237">AB719</f>
        <v>0</v>
      </c>
      <c r="AC720" s="554">
        <f t="shared" si="237"/>
        <v>0</v>
      </c>
      <c r="AD720" s="554">
        <f t="shared" si="237"/>
        <v>0</v>
      </c>
      <c r="AE720" s="554">
        <f t="shared" si="237"/>
        <v>0</v>
      </c>
      <c r="AF720" s="554">
        <f t="shared" si="237"/>
        <v>0</v>
      </c>
      <c r="AG720" s="554">
        <f t="shared" si="237"/>
        <v>0</v>
      </c>
      <c r="AH720" s="554">
        <f t="shared" si="237"/>
        <v>0</v>
      </c>
      <c r="AI720" s="554">
        <f t="shared" si="237"/>
        <v>0</v>
      </c>
      <c r="AJ720" s="554">
        <f t="shared" si="237"/>
        <v>0</v>
      </c>
      <c r="AK720" s="554">
        <f t="shared" si="237"/>
        <v>0</v>
      </c>
      <c r="AL720" s="554">
        <f t="shared" si="237"/>
        <v>0</v>
      </c>
      <c r="AM720" s="554">
        <f t="shared" si="237"/>
        <v>0</v>
      </c>
      <c r="AN720" s="554">
        <f t="shared" si="237"/>
        <v>0</v>
      </c>
      <c r="AO720" s="504"/>
    </row>
    <row r="721" spans="1:41" outlineLevel="1">
      <c r="A721" s="598"/>
      <c r="B721" s="569"/>
      <c r="C721" s="354"/>
      <c r="D721" s="354"/>
      <c r="E721" s="354"/>
      <c r="F721" s="354"/>
      <c r="G721" s="354"/>
      <c r="H721" s="354"/>
      <c r="I721" s="354"/>
      <c r="J721" s="354"/>
      <c r="K721" s="354"/>
      <c r="L721" s="354"/>
      <c r="M721" s="354"/>
      <c r="N721" s="354"/>
      <c r="O721" s="354"/>
      <c r="P721" s="354"/>
      <c r="Q721" s="354"/>
      <c r="R721" s="354"/>
      <c r="S721" s="354"/>
      <c r="T721" s="354"/>
      <c r="U721" s="354"/>
      <c r="V721" s="354"/>
      <c r="W721" s="354"/>
      <c r="X721" s="354"/>
      <c r="Y721" s="354"/>
      <c r="Z721" s="354"/>
      <c r="AA721" s="555"/>
      <c r="AB721" s="566"/>
      <c r="AC721" s="566"/>
      <c r="AD721" s="566"/>
      <c r="AE721" s="566"/>
      <c r="AF721" s="566"/>
      <c r="AG721" s="566"/>
      <c r="AH721" s="566"/>
      <c r="AI721" s="566"/>
      <c r="AJ721" s="566"/>
      <c r="AK721" s="566"/>
      <c r="AL721" s="566"/>
      <c r="AM721" s="566"/>
      <c r="AN721" s="566"/>
      <c r="AO721" s="504"/>
    </row>
    <row r="722" spans="1:41" ht="30" outlineLevel="1">
      <c r="A722" s="598">
        <v>32</v>
      </c>
      <c r="B722" s="569" t="s">
        <v>28</v>
      </c>
      <c r="C722" s="354" t="s">
        <v>258</v>
      </c>
      <c r="D722" s="493"/>
      <c r="E722" s="493"/>
      <c r="F722" s="493"/>
      <c r="G722" s="493"/>
      <c r="H722" s="493"/>
      <c r="I722" s="493"/>
      <c r="J722" s="493"/>
      <c r="K722" s="493"/>
      <c r="L722" s="493"/>
      <c r="M722" s="493"/>
      <c r="N722" s="493"/>
      <c r="O722" s="493"/>
      <c r="P722" s="493">
        <v>12</v>
      </c>
      <c r="Q722" s="493"/>
      <c r="R722" s="493"/>
      <c r="S722" s="493"/>
      <c r="T722" s="493"/>
      <c r="U722" s="493"/>
      <c r="V722" s="493"/>
      <c r="W722" s="493"/>
      <c r="X722" s="493"/>
      <c r="Y722" s="493"/>
      <c r="Z722" s="493"/>
      <c r="AA722" s="567"/>
      <c r="AB722" s="553"/>
      <c r="AC722" s="553"/>
      <c r="AD722" s="553"/>
      <c r="AE722" s="553"/>
      <c r="AF722" s="553"/>
      <c r="AG722" s="553"/>
      <c r="AH722" s="558"/>
      <c r="AI722" s="558"/>
      <c r="AJ722" s="558"/>
      <c r="AK722" s="558"/>
      <c r="AL722" s="558"/>
      <c r="AM722" s="558"/>
      <c r="AN722" s="558"/>
      <c r="AO722" s="494">
        <f>SUM(AA722:AN722)</f>
        <v>0</v>
      </c>
    </row>
    <row r="723" spans="1:41" outlineLevel="1">
      <c r="A723" s="598"/>
      <c r="B723" s="492" t="s">
        <v>354</v>
      </c>
      <c r="C723" s="354" t="s">
        <v>260</v>
      </c>
      <c r="D723" s="493"/>
      <c r="E723" s="493"/>
      <c r="F723" s="493"/>
      <c r="G723" s="493"/>
      <c r="H723" s="493"/>
      <c r="I723" s="493"/>
      <c r="J723" s="493"/>
      <c r="K723" s="493"/>
      <c r="L723" s="493"/>
      <c r="M723" s="493"/>
      <c r="N723" s="493"/>
      <c r="O723" s="493"/>
      <c r="P723" s="493">
        <f>P722</f>
        <v>12</v>
      </c>
      <c r="Q723" s="493"/>
      <c r="R723" s="493"/>
      <c r="S723" s="493"/>
      <c r="T723" s="493"/>
      <c r="U723" s="493"/>
      <c r="V723" s="493"/>
      <c r="W723" s="493"/>
      <c r="X723" s="493"/>
      <c r="Y723" s="493"/>
      <c r="Z723" s="493"/>
      <c r="AA723" s="554">
        <f>AA722</f>
        <v>0</v>
      </c>
      <c r="AB723" s="554">
        <f t="shared" ref="AB723:AN723" si="238">AB722</f>
        <v>0</v>
      </c>
      <c r="AC723" s="554">
        <f t="shared" si="238"/>
        <v>0</v>
      </c>
      <c r="AD723" s="554">
        <f t="shared" si="238"/>
        <v>0</v>
      </c>
      <c r="AE723" s="554">
        <f t="shared" si="238"/>
        <v>0</v>
      </c>
      <c r="AF723" s="554">
        <f t="shared" si="238"/>
        <v>0</v>
      </c>
      <c r="AG723" s="554">
        <f t="shared" si="238"/>
        <v>0</v>
      </c>
      <c r="AH723" s="554">
        <f t="shared" si="238"/>
        <v>0</v>
      </c>
      <c r="AI723" s="554">
        <f t="shared" si="238"/>
        <v>0</v>
      </c>
      <c r="AJ723" s="554">
        <f t="shared" si="238"/>
        <v>0</v>
      </c>
      <c r="AK723" s="554">
        <f t="shared" si="238"/>
        <v>0</v>
      </c>
      <c r="AL723" s="554">
        <f t="shared" si="238"/>
        <v>0</v>
      </c>
      <c r="AM723" s="554">
        <f t="shared" si="238"/>
        <v>0</v>
      </c>
      <c r="AN723" s="554">
        <f t="shared" si="238"/>
        <v>0</v>
      </c>
      <c r="AO723" s="504"/>
    </row>
    <row r="724" spans="1:41" outlineLevel="1">
      <c r="A724" s="598"/>
      <c r="B724" s="569"/>
      <c r="C724" s="354"/>
      <c r="D724" s="354"/>
      <c r="E724" s="354"/>
      <c r="F724" s="354"/>
      <c r="G724" s="354"/>
      <c r="H724" s="354"/>
      <c r="I724" s="354"/>
      <c r="J724" s="354"/>
      <c r="K724" s="354"/>
      <c r="L724" s="354"/>
      <c r="M724" s="354"/>
      <c r="N724" s="354"/>
      <c r="O724" s="354"/>
      <c r="P724" s="354"/>
      <c r="Q724" s="354"/>
      <c r="R724" s="354"/>
      <c r="S724" s="354"/>
      <c r="T724" s="354"/>
      <c r="U724" s="354"/>
      <c r="V724" s="354"/>
      <c r="W724" s="354"/>
      <c r="X724" s="354"/>
      <c r="Y724" s="354"/>
      <c r="Z724" s="354"/>
      <c r="AA724" s="555"/>
      <c r="AB724" s="566"/>
      <c r="AC724" s="566"/>
      <c r="AD724" s="566"/>
      <c r="AE724" s="566"/>
      <c r="AF724" s="566"/>
      <c r="AG724" s="566"/>
      <c r="AH724" s="566"/>
      <c r="AI724" s="566"/>
      <c r="AJ724" s="566"/>
      <c r="AK724" s="566"/>
      <c r="AL724" s="566"/>
      <c r="AM724" s="566"/>
      <c r="AN724" s="566"/>
      <c r="AO724" s="504"/>
    </row>
    <row r="725" spans="1:41" ht="15.75" outlineLevel="1">
      <c r="A725" s="598"/>
      <c r="B725" s="488" t="s">
        <v>275</v>
      </c>
      <c r="C725" s="354"/>
      <c r="D725" s="354"/>
      <c r="E725" s="354"/>
      <c r="F725" s="354"/>
      <c r="G725" s="354"/>
      <c r="H725" s="354"/>
      <c r="I725" s="354"/>
      <c r="J725" s="354"/>
      <c r="K725" s="354"/>
      <c r="L725" s="354"/>
      <c r="M725" s="354"/>
      <c r="N725" s="354"/>
      <c r="O725" s="354"/>
      <c r="P725" s="354"/>
      <c r="Q725" s="354"/>
      <c r="R725" s="354"/>
      <c r="S725" s="354"/>
      <c r="T725" s="354"/>
      <c r="U725" s="354"/>
      <c r="V725" s="354"/>
      <c r="W725" s="354"/>
      <c r="X725" s="354"/>
      <c r="Y725" s="354"/>
      <c r="Z725" s="354"/>
      <c r="AA725" s="555"/>
      <c r="AB725" s="566"/>
      <c r="AC725" s="566"/>
      <c r="AD725" s="566"/>
      <c r="AE725" s="566"/>
      <c r="AF725" s="566"/>
      <c r="AG725" s="566"/>
      <c r="AH725" s="566"/>
      <c r="AI725" s="566"/>
      <c r="AJ725" s="566"/>
      <c r="AK725" s="566"/>
      <c r="AL725" s="566"/>
      <c r="AM725" s="566"/>
      <c r="AN725" s="566"/>
      <c r="AO725" s="504"/>
    </row>
    <row r="726" spans="1:41" outlineLevel="1">
      <c r="A726" s="598">
        <v>33</v>
      </c>
      <c r="B726" s="569" t="s">
        <v>276</v>
      </c>
      <c r="C726" s="354" t="s">
        <v>258</v>
      </c>
      <c r="D726" s="493"/>
      <c r="E726" s="493"/>
      <c r="F726" s="493"/>
      <c r="G726" s="493"/>
      <c r="H726" s="493"/>
      <c r="I726" s="493"/>
      <c r="J726" s="493"/>
      <c r="K726" s="493"/>
      <c r="L726" s="493"/>
      <c r="M726" s="493"/>
      <c r="N726" s="493"/>
      <c r="O726" s="493"/>
      <c r="P726" s="493">
        <v>0</v>
      </c>
      <c r="Q726" s="493"/>
      <c r="R726" s="493"/>
      <c r="S726" s="493"/>
      <c r="T726" s="493"/>
      <c r="U726" s="493"/>
      <c r="V726" s="493"/>
      <c r="W726" s="493"/>
      <c r="X726" s="493"/>
      <c r="Y726" s="493"/>
      <c r="Z726" s="493"/>
      <c r="AA726" s="567"/>
      <c r="AB726" s="553"/>
      <c r="AC726" s="553"/>
      <c r="AD726" s="553"/>
      <c r="AE726" s="553"/>
      <c r="AF726" s="553"/>
      <c r="AG726" s="553"/>
      <c r="AH726" s="558"/>
      <c r="AI726" s="558"/>
      <c r="AJ726" s="558"/>
      <c r="AK726" s="558"/>
      <c r="AL726" s="558"/>
      <c r="AM726" s="558"/>
      <c r="AN726" s="558"/>
      <c r="AO726" s="494">
        <f>SUM(AA726:AN726)</f>
        <v>0</v>
      </c>
    </row>
    <row r="727" spans="1:41" outlineLevel="1">
      <c r="A727" s="598"/>
      <c r="B727" s="492" t="s">
        <v>354</v>
      </c>
      <c r="C727" s="354" t="s">
        <v>260</v>
      </c>
      <c r="D727" s="493"/>
      <c r="E727" s="493"/>
      <c r="F727" s="493"/>
      <c r="G727" s="493"/>
      <c r="H727" s="493"/>
      <c r="I727" s="493"/>
      <c r="J727" s="493"/>
      <c r="K727" s="493"/>
      <c r="L727" s="493"/>
      <c r="M727" s="493"/>
      <c r="N727" s="493"/>
      <c r="O727" s="493"/>
      <c r="P727" s="493">
        <f>P726</f>
        <v>0</v>
      </c>
      <c r="Q727" s="493"/>
      <c r="R727" s="493"/>
      <c r="S727" s="493"/>
      <c r="T727" s="493"/>
      <c r="U727" s="493"/>
      <c r="V727" s="493"/>
      <c r="W727" s="493"/>
      <c r="X727" s="493"/>
      <c r="Y727" s="493"/>
      <c r="Z727" s="493"/>
      <c r="AA727" s="554">
        <f>AA726</f>
        <v>0</v>
      </c>
      <c r="AB727" s="554">
        <f t="shared" ref="AB727:AN727" si="239">AB726</f>
        <v>0</v>
      </c>
      <c r="AC727" s="554">
        <f t="shared" si="239"/>
        <v>0</v>
      </c>
      <c r="AD727" s="554">
        <f t="shared" si="239"/>
        <v>0</v>
      </c>
      <c r="AE727" s="554">
        <f t="shared" si="239"/>
        <v>0</v>
      </c>
      <c r="AF727" s="554">
        <f t="shared" si="239"/>
        <v>0</v>
      </c>
      <c r="AG727" s="554">
        <f t="shared" si="239"/>
        <v>0</v>
      </c>
      <c r="AH727" s="554">
        <f t="shared" si="239"/>
        <v>0</v>
      </c>
      <c r="AI727" s="554">
        <f t="shared" si="239"/>
        <v>0</v>
      </c>
      <c r="AJ727" s="554">
        <f t="shared" si="239"/>
        <v>0</v>
      </c>
      <c r="AK727" s="554">
        <f t="shared" si="239"/>
        <v>0</v>
      </c>
      <c r="AL727" s="554">
        <f t="shared" si="239"/>
        <v>0</v>
      </c>
      <c r="AM727" s="554">
        <f t="shared" si="239"/>
        <v>0</v>
      </c>
      <c r="AN727" s="554">
        <f t="shared" si="239"/>
        <v>0</v>
      </c>
      <c r="AO727" s="504"/>
    </row>
    <row r="728" spans="1:41" outlineLevel="1">
      <c r="A728" s="598"/>
      <c r="B728" s="569"/>
      <c r="C728" s="354"/>
      <c r="D728" s="354"/>
      <c r="E728" s="354"/>
      <c r="F728" s="354"/>
      <c r="G728" s="354"/>
      <c r="H728" s="354"/>
      <c r="I728" s="354"/>
      <c r="J728" s="354"/>
      <c r="K728" s="354"/>
      <c r="L728" s="354"/>
      <c r="M728" s="354"/>
      <c r="N728" s="354"/>
      <c r="O728" s="354"/>
      <c r="P728" s="354"/>
      <c r="Q728" s="354"/>
      <c r="R728" s="354"/>
      <c r="S728" s="354"/>
      <c r="T728" s="354"/>
      <c r="U728" s="354"/>
      <c r="V728" s="354"/>
      <c r="W728" s="354"/>
      <c r="X728" s="354"/>
      <c r="Y728" s="354"/>
      <c r="Z728" s="354"/>
      <c r="AA728" s="555"/>
      <c r="AB728" s="566"/>
      <c r="AC728" s="566"/>
      <c r="AD728" s="566"/>
      <c r="AE728" s="566"/>
      <c r="AF728" s="566"/>
      <c r="AG728" s="566"/>
      <c r="AH728" s="566"/>
      <c r="AI728" s="566"/>
      <c r="AJ728" s="566"/>
      <c r="AK728" s="566"/>
      <c r="AL728" s="566"/>
      <c r="AM728" s="566"/>
      <c r="AN728" s="566"/>
      <c r="AO728" s="504"/>
    </row>
    <row r="729" spans="1:41" outlineLevel="1">
      <c r="A729" s="598">
        <v>34</v>
      </c>
      <c r="B729" s="450" t="s">
        <v>195</v>
      </c>
      <c r="C729" s="354" t="s">
        <v>270</v>
      </c>
      <c r="D729" s="493">
        <v>544403.88881936285</v>
      </c>
      <c r="E729" s="493">
        <v>544403.88881936285</v>
      </c>
      <c r="F729" s="493">
        <v>544403.88881936285</v>
      </c>
      <c r="G729" s="493">
        <v>544403.88881936285</v>
      </c>
      <c r="H729" s="493">
        <v>544403.88881936297</v>
      </c>
      <c r="I729" s="493">
        <v>544403.88881936297</v>
      </c>
      <c r="J729" s="493">
        <v>544403.88881936297</v>
      </c>
      <c r="K729" s="493">
        <v>544403.88881936297</v>
      </c>
      <c r="L729" s="493">
        <v>544403.88881936297</v>
      </c>
      <c r="M729" s="493"/>
      <c r="N729" s="493"/>
      <c r="O729" s="493"/>
      <c r="P729" s="493">
        <v>0</v>
      </c>
      <c r="Q729" s="493"/>
      <c r="R729" s="493"/>
      <c r="S729" s="493"/>
      <c r="T729" s="493"/>
      <c r="U729" s="493"/>
      <c r="V729" s="493"/>
      <c r="W729" s="493"/>
      <c r="X729" s="493"/>
      <c r="Y729" s="493"/>
      <c r="Z729" s="493"/>
      <c r="AA729" s="567">
        <v>1</v>
      </c>
      <c r="AB729" s="553"/>
      <c r="AC729" s="553"/>
      <c r="AD729" s="553"/>
      <c r="AE729" s="553"/>
      <c r="AF729" s="553"/>
      <c r="AG729" s="553"/>
      <c r="AH729" s="558"/>
      <c r="AI729" s="558"/>
      <c r="AJ729" s="558"/>
      <c r="AK729" s="558"/>
      <c r="AL729" s="558"/>
      <c r="AM729" s="558"/>
      <c r="AN729" s="558"/>
      <c r="AO729" s="494">
        <f>SUM(AA729:AN729)</f>
        <v>1</v>
      </c>
    </row>
    <row r="730" spans="1:41" outlineLevel="1">
      <c r="A730" s="598"/>
      <c r="B730" s="492" t="s">
        <v>354</v>
      </c>
      <c r="C730" s="354" t="s">
        <v>260</v>
      </c>
      <c r="D730" s="493"/>
      <c r="E730" s="493"/>
      <c r="F730" s="493"/>
      <c r="G730" s="493"/>
      <c r="H730" s="493"/>
      <c r="I730" s="493"/>
      <c r="J730" s="493"/>
      <c r="K730" s="493"/>
      <c r="L730" s="493"/>
      <c r="M730" s="493"/>
      <c r="N730" s="493"/>
      <c r="O730" s="493"/>
      <c r="P730" s="493">
        <f>P729</f>
        <v>0</v>
      </c>
      <c r="Q730" s="493"/>
      <c r="R730" s="493"/>
      <c r="S730" s="493"/>
      <c r="T730" s="493"/>
      <c r="U730" s="493"/>
      <c r="V730" s="493"/>
      <c r="W730" s="493"/>
      <c r="X730" s="493"/>
      <c r="Y730" s="493"/>
      <c r="Z730" s="493"/>
      <c r="AA730" s="554">
        <f>AA729</f>
        <v>1</v>
      </c>
      <c r="AB730" s="554">
        <f t="shared" ref="AB730:AN730" si="240">AB729</f>
        <v>0</v>
      </c>
      <c r="AC730" s="554">
        <f t="shared" si="240"/>
        <v>0</v>
      </c>
      <c r="AD730" s="554">
        <f t="shared" si="240"/>
        <v>0</v>
      </c>
      <c r="AE730" s="554">
        <f t="shared" si="240"/>
        <v>0</v>
      </c>
      <c r="AF730" s="554">
        <f t="shared" si="240"/>
        <v>0</v>
      </c>
      <c r="AG730" s="554">
        <f t="shared" si="240"/>
        <v>0</v>
      </c>
      <c r="AH730" s="554">
        <f t="shared" si="240"/>
        <v>0</v>
      </c>
      <c r="AI730" s="554">
        <f t="shared" si="240"/>
        <v>0</v>
      </c>
      <c r="AJ730" s="554">
        <f t="shared" si="240"/>
        <v>0</v>
      </c>
      <c r="AK730" s="554">
        <f t="shared" si="240"/>
        <v>0</v>
      </c>
      <c r="AL730" s="554">
        <f t="shared" si="240"/>
        <v>0</v>
      </c>
      <c r="AM730" s="554">
        <f t="shared" si="240"/>
        <v>0</v>
      </c>
      <c r="AN730" s="554">
        <f t="shared" si="240"/>
        <v>0</v>
      </c>
      <c r="AO730" s="504"/>
    </row>
    <row r="731" spans="1:41" outlineLevel="1">
      <c r="A731" s="598"/>
      <c r="B731" s="569"/>
      <c r="C731" s="354"/>
      <c r="D731" s="354"/>
      <c r="E731" s="354"/>
      <c r="F731" s="354"/>
      <c r="G731" s="354"/>
      <c r="H731" s="354"/>
      <c r="I731" s="354"/>
      <c r="J731" s="354"/>
      <c r="K731" s="354"/>
      <c r="L731" s="354"/>
      <c r="M731" s="354"/>
      <c r="N731" s="354"/>
      <c r="O731" s="354"/>
      <c r="P731" s="354"/>
      <c r="Q731" s="354"/>
      <c r="R731" s="354"/>
      <c r="S731" s="354"/>
      <c r="T731" s="354"/>
      <c r="U731" s="354"/>
      <c r="V731" s="354"/>
      <c r="W731" s="354"/>
      <c r="X731" s="354"/>
      <c r="Y731" s="354"/>
      <c r="Z731" s="354"/>
      <c r="AA731" s="555"/>
      <c r="AB731" s="566"/>
      <c r="AC731" s="566"/>
      <c r="AD731" s="566"/>
      <c r="AE731" s="566"/>
      <c r="AF731" s="566"/>
      <c r="AG731" s="566"/>
      <c r="AH731" s="566"/>
      <c r="AI731" s="566"/>
      <c r="AJ731" s="566"/>
      <c r="AK731" s="566"/>
      <c r="AL731" s="566"/>
      <c r="AM731" s="566"/>
      <c r="AN731" s="566"/>
      <c r="AO731" s="504"/>
    </row>
    <row r="732" spans="1:41" outlineLevel="1">
      <c r="A732" s="598">
        <v>35</v>
      </c>
      <c r="B732" s="569" t="s">
        <v>43</v>
      </c>
      <c r="C732" s="354" t="s">
        <v>258</v>
      </c>
      <c r="D732" s="493"/>
      <c r="E732" s="493"/>
      <c r="F732" s="493"/>
      <c r="G732" s="493"/>
      <c r="H732" s="493"/>
      <c r="I732" s="493"/>
      <c r="J732" s="493"/>
      <c r="K732" s="493"/>
      <c r="L732" s="493"/>
      <c r="M732" s="493"/>
      <c r="N732" s="493"/>
      <c r="O732" s="493"/>
      <c r="P732" s="493">
        <v>0</v>
      </c>
      <c r="Q732" s="493"/>
      <c r="R732" s="493"/>
      <c r="S732" s="493"/>
      <c r="T732" s="493"/>
      <c r="U732" s="493"/>
      <c r="V732" s="493"/>
      <c r="W732" s="493"/>
      <c r="X732" s="493"/>
      <c r="Y732" s="493"/>
      <c r="Z732" s="493"/>
      <c r="AA732" s="567"/>
      <c r="AB732" s="553"/>
      <c r="AC732" s="553"/>
      <c r="AD732" s="553"/>
      <c r="AE732" s="553"/>
      <c r="AF732" s="553"/>
      <c r="AG732" s="553"/>
      <c r="AH732" s="558"/>
      <c r="AI732" s="558"/>
      <c r="AJ732" s="558"/>
      <c r="AK732" s="558"/>
      <c r="AL732" s="558"/>
      <c r="AM732" s="558"/>
      <c r="AN732" s="558"/>
      <c r="AO732" s="494">
        <f>SUM(AA732:AN732)</f>
        <v>0</v>
      </c>
    </row>
    <row r="733" spans="1:41" outlineLevel="1">
      <c r="A733" s="598"/>
      <c r="B733" s="492" t="s">
        <v>354</v>
      </c>
      <c r="C733" s="354" t="s">
        <v>260</v>
      </c>
      <c r="D733" s="493"/>
      <c r="E733" s="493"/>
      <c r="F733" s="493"/>
      <c r="G733" s="493"/>
      <c r="H733" s="493"/>
      <c r="I733" s="493"/>
      <c r="J733" s="493"/>
      <c r="K733" s="493"/>
      <c r="L733" s="493"/>
      <c r="M733" s="493"/>
      <c r="N733" s="493"/>
      <c r="O733" s="493"/>
      <c r="P733" s="493">
        <f>P732</f>
        <v>0</v>
      </c>
      <c r="Q733" s="493"/>
      <c r="R733" s="493"/>
      <c r="S733" s="493"/>
      <c r="T733" s="493"/>
      <c r="U733" s="493"/>
      <c r="V733" s="493"/>
      <c r="W733" s="493"/>
      <c r="X733" s="493"/>
      <c r="Y733" s="493"/>
      <c r="Z733" s="493"/>
      <c r="AA733" s="554">
        <f>AA732</f>
        <v>0</v>
      </c>
      <c r="AB733" s="554">
        <f t="shared" ref="AB733:AN733" si="241">AB732</f>
        <v>0</v>
      </c>
      <c r="AC733" s="554">
        <f t="shared" si="241"/>
        <v>0</v>
      </c>
      <c r="AD733" s="554">
        <f t="shared" si="241"/>
        <v>0</v>
      </c>
      <c r="AE733" s="554">
        <f t="shared" si="241"/>
        <v>0</v>
      </c>
      <c r="AF733" s="554">
        <f t="shared" si="241"/>
        <v>0</v>
      </c>
      <c r="AG733" s="554">
        <f t="shared" si="241"/>
        <v>0</v>
      </c>
      <c r="AH733" s="554">
        <f t="shared" si="241"/>
        <v>0</v>
      </c>
      <c r="AI733" s="554">
        <f t="shared" si="241"/>
        <v>0</v>
      </c>
      <c r="AJ733" s="554">
        <f t="shared" si="241"/>
        <v>0</v>
      </c>
      <c r="AK733" s="554">
        <f t="shared" si="241"/>
        <v>0</v>
      </c>
      <c r="AL733" s="554">
        <f t="shared" si="241"/>
        <v>0</v>
      </c>
      <c r="AM733" s="554">
        <f t="shared" si="241"/>
        <v>0</v>
      </c>
      <c r="AN733" s="554">
        <f t="shared" si="241"/>
        <v>0</v>
      </c>
      <c r="AO733" s="504"/>
    </row>
    <row r="734" spans="1:41" outlineLevel="1">
      <c r="A734" s="598"/>
      <c r="B734" s="572"/>
      <c r="C734" s="354"/>
      <c r="D734" s="354"/>
      <c r="E734" s="354"/>
      <c r="F734" s="354"/>
      <c r="G734" s="354"/>
      <c r="H734" s="354"/>
      <c r="I734" s="354"/>
      <c r="J734" s="354"/>
      <c r="K734" s="354"/>
      <c r="L734" s="354"/>
      <c r="M734" s="354"/>
      <c r="N734" s="354"/>
      <c r="O734" s="354"/>
      <c r="P734" s="354"/>
      <c r="Q734" s="354"/>
      <c r="R734" s="354"/>
      <c r="S734" s="354"/>
      <c r="T734" s="354"/>
      <c r="U734" s="354"/>
      <c r="V734" s="354"/>
      <c r="W734" s="354"/>
      <c r="X734" s="354"/>
      <c r="Y734" s="354"/>
      <c r="Z734" s="354"/>
      <c r="AA734" s="555"/>
      <c r="AB734" s="566"/>
      <c r="AC734" s="566"/>
      <c r="AD734" s="566"/>
      <c r="AE734" s="566"/>
      <c r="AF734" s="566"/>
      <c r="AG734" s="566"/>
      <c r="AH734" s="566"/>
      <c r="AI734" s="566"/>
      <c r="AJ734" s="566"/>
      <c r="AK734" s="566"/>
      <c r="AL734" s="566"/>
      <c r="AM734" s="566"/>
      <c r="AN734" s="566"/>
      <c r="AO734" s="504"/>
    </row>
    <row r="735" spans="1:41" ht="15.75" outlineLevel="1">
      <c r="A735" s="598"/>
      <c r="B735" s="488" t="s">
        <v>277</v>
      </c>
      <c r="C735" s="354"/>
      <c r="D735" s="354"/>
      <c r="E735" s="354"/>
      <c r="F735" s="354"/>
      <c r="G735" s="354"/>
      <c r="H735" s="354"/>
      <c r="I735" s="354"/>
      <c r="J735" s="354"/>
      <c r="K735" s="354"/>
      <c r="L735" s="354"/>
      <c r="M735" s="354"/>
      <c r="N735" s="354"/>
      <c r="O735" s="354"/>
      <c r="P735" s="354"/>
      <c r="Q735" s="354"/>
      <c r="R735" s="354"/>
      <c r="S735" s="354"/>
      <c r="T735" s="354"/>
      <c r="U735" s="354"/>
      <c r="V735" s="354"/>
      <c r="W735" s="354"/>
      <c r="X735" s="354"/>
      <c r="Y735" s="354"/>
      <c r="Z735" s="354"/>
      <c r="AA735" s="555"/>
      <c r="AB735" s="566"/>
      <c r="AC735" s="566"/>
      <c r="AD735" s="566"/>
      <c r="AE735" s="566"/>
      <c r="AF735" s="566"/>
      <c r="AG735" s="566"/>
      <c r="AH735" s="566"/>
      <c r="AI735" s="566"/>
      <c r="AJ735" s="566"/>
      <c r="AK735" s="566"/>
      <c r="AL735" s="566"/>
      <c r="AM735" s="566"/>
      <c r="AN735" s="566"/>
      <c r="AO735" s="504"/>
    </row>
    <row r="736" spans="1:41" ht="45" outlineLevel="1">
      <c r="A736" s="598">
        <v>36</v>
      </c>
      <c r="B736" s="569" t="s">
        <v>278</v>
      </c>
      <c r="C736" s="354" t="s">
        <v>258</v>
      </c>
      <c r="D736" s="493"/>
      <c r="E736" s="493"/>
      <c r="F736" s="493"/>
      <c r="G736" s="493"/>
      <c r="H736" s="493"/>
      <c r="I736" s="493"/>
      <c r="J736" s="493"/>
      <c r="K736" s="493"/>
      <c r="L736" s="493"/>
      <c r="M736" s="493"/>
      <c r="N736" s="493"/>
      <c r="O736" s="493"/>
      <c r="P736" s="493">
        <v>12</v>
      </c>
      <c r="Q736" s="493"/>
      <c r="R736" s="493"/>
      <c r="S736" s="493"/>
      <c r="T736" s="493"/>
      <c r="U736" s="493"/>
      <c r="V736" s="493"/>
      <c r="W736" s="493"/>
      <c r="X736" s="493"/>
      <c r="Y736" s="493"/>
      <c r="Z736" s="493"/>
      <c r="AA736" s="567"/>
      <c r="AB736" s="553"/>
      <c r="AC736" s="553"/>
      <c r="AD736" s="553"/>
      <c r="AE736" s="553"/>
      <c r="AF736" s="553"/>
      <c r="AG736" s="553"/>
      <c r="AH736" s="558"/>
      <c r="AI736" s="558"/>
      <c r="AJ736" s="558"/>
      <c r="AK736" s="558"/>
      <c r="AL736" s="558"/>
      <c r="AM736" s="558"/>
      <c r="AN736" s="558"/>
      <c r="AO736" s="494">
        <f>SUM(AA736:AN736)</f>
        <v>0</v>
      </c>
    </row>
    <row r="737" spans="1:41" outlineLevel="1">
      <c r="A737" s="598"/>
      <c r="B737" s="492" t="s">
        <v>354</v>
      </c>
      <c r="C737" s="354" t="s">
        <v>260</v>
      </c>
      <c r="D737" s="493"/>
      <c r="E737" s="493"/>
      <c r="F737" s="493"/>
      <c r="G737" s="493"/>
      <c r="H737" s="493"/>
      <c r="I737" s="493"/>
      <c r="J737" s="493"/>
      <c r="K737" s="493"/>
      <c r="L737" s="493"/>
      <c r="M737" s="493"/>
      <c r="N737" s="493"/>
      <c r="O737" s="493"/>
      <c r="P737" s="493">
        <f>P736</f>
        <v>12</v>
      </c>
      <c r="Q737" s="493"/>
      <c r="R737" s="493"/>
      <c r="S737" s="493"/>
      <c r="T737" s="493"/>
      <c r="U737" s="493"/>
      <c r="V737" s="493"/>
      <c r="W737" s="493"/>
      <c r="X737" s="493"/>
      <c r="Y737" s="493"/>
      <c r="Z737" s="493"/>
      <c r="AA737" s="554">
        <f>AA736</f>
        <v>0</v>
      </c>
      <c r="AB737" s="554">
        <f t="shared" ref="AB737:AN737" si="242">AB736</f>
        <v>0</v>
      </c>
      <c r="AC737" s="554">
        <f t="shared" si="242"/>
        <v>0</v>
      </c>
      <c r="AD737" s="554">
        <f t="shared" si="242"/>
        <v>0</v>
      </c>
      <c r="AE737" s="554">
        <f t="shared" si="242"/>
        <v>0</v>
      </c>
      <c r="AF737" s="554">
        <f t="shared" si="242"/>
        <v>0</v>
      </c>
      <c r="AG737" s="554">
        <f t="shared" si="242"/>
        <v>0</v>
      </c>
      <c r="AH737" s="554">
        <f t="shared" si="242"/>
        <v>0</v>
      </c>
      <c r="AI737" s="554">
        <f t="shared" si="242"/>
        <v>0</v>
      </c>
      <c r="AJ737" s="554">
        <f t="shared" si="242"/>
        <v>0</v>
      </c>
      <c r="AK737" s="554">
        <f t="shared" si="242"/>
        <v>0</v>
      </c>
      <c r="AL737" s="554">
        <f t="shared" si="242"/>
        <v>0</v>
      </c>
      <c r="AM737" s="554">
        <f t="shared" si="242"/>
        <v>0</v>
      </c>
      <c r="AN737" s="554">
        <f t="shared" si="242"/>
        <v>0</v>
      </c>
      <c r="AO737" s="504"/>
    </row>
    <row r="738" spans="1:41" outlineLevel="1">
      <c r="A738" s="598"/>
      <c r="B738" s="569"/>
      <c r="C738" s="354"/>
      <c r="D738" s="354"/>
      <c r="E738" s="354"/>
      <c r="F738" s="354"/>
      <c r="G738" s="354"/>
      <c r="H738" s="354"/>
      <c r="I738" s="354"/>
      <c r="J738" s="354"/>
      <c r="K738" s="354"/>
      <c r="L738" s="354"/>
      <c r="M738" s="354"/>
      <c r="N738" s="354"/>
      <c r="O738" s="354"/>
      <c r="P738" s="354"/>
      <c r="Q738" s="354"/>
      <c r="R738" s="354"/>
      <c r="S738" s="354"/>
      <c r="T738" s="354"/>
      <c r="U738" s="354"/>
      <c r="V738" s="354"/>
      <c r="W738" s="354"/>
      <c r="X738" s="354"/>
      <c r="Y738" s="354"/>
      <c r="Z738" s="354"/>
      <c r="AA738" s="555"/>
      <c r="AB738" s="566"/>
      <c r="AC738" s="566"/>
      <c r="AD738" s="566"/>
      <c r="AE738" s="566"/>
      <c r="AF738" s="566"/>
      <c r="AG738" s="566"/>
      <c r="AH738" s="566"/>
      <c r="AI738" s="566"/>
      <c r="AJ738" s="566"/>
      <c r="AK738" s="566"/>
      <c r="AL738" s="566"/>
      <c r="AM738" s="566"/>
      <c r="AN738" s="566"/>
      <c r="AO738" s="504"/>
    </row>
    <row r="739" spans="1:41" ht="30" outlineLevel="1">
      <c r="A739" s="598">
        <v>37</v>
      </c>
      <c r="B739" s="569" t="s">
        <v>279</v>
      </c>
      <c r="C739" s="354" t="s">
        <v>258</v>
      </c>
      <c r="D739" s="493"/>
      <c r="E739" s="493"/>
      <c r="F739" s="493"/>
      <c r="G739" s="493"/>
      <c r="H739" s="493"/>
      <c r="I739" s="493"/>
      <c r="J739" s="493"/>
      <c r="K739" s="493"/>
      <c r="L739" s="493"/>
      <c r="M739" s="493"/>
      <c r="N739" s="493"/>
      <c r="O739" s="493"/>
      <c r="P739" s="493">
        <v>12</v>
      </c>
      <c r="Q739" s="493"/>
      <c r="R739" s="493"/>
      <c r="S739" s="493"/>
      <c r="T739" s="493"/>
      <c r="U739" s="493"/>
      <c r="V739" s="493"/>
      <c r="W739" s="493"/>
      <c r="X739" s="493"/>
      <c r="Y739" s="493"/>
      <c r="Z739" s="493"/>
      <c r="AA739" s="567"/>
      <c r="AB739" s="553"/>
      <c r="AC739" s="553"/>
      <c r="AD739" s="553"/>
      <c r="AE739" s="553"/>
      <c r="AF739" s="553"/>
      <c r="AG739" s="553"/>
      <c r="AH739" s="558"/>
      <c r="AI739" s="558"/>
      <c r="AJ739" s="558"/>
      <c r="AK739" s="558"/>
      <c r="AL739" s="558"/>
      <c r="AM739" s="558"/>
      <c r="AN739" s="558"/>
      <c r="AO739" s="494">
        <f>SUM(AA739:AN739)</f>
        <v>0</v>
      </c>
    </row>
    <row r="740" spans="1:41" outlineLevel="1">
      <c r="A740" s="598"/>
      <c r="B740" s="492" t="s">
        <v>354</v>
      </c>
      <c r="C740" s="354" t="s">
        <v>260</v>
      </c>
      <c r="D740" s="493"/>
      <c r="E740" s="493"/>
      <c r="F740" s="493"/>
      <c r="G740" s="493"/>
      <c r="H740" s="493"/>
      <c r="I740" s="493"/>
      <c r="J740" s="493"/>
      <c r="K740" s="493"/>
      <c r="L740" s="493"/>
      <c r="M740" s="493"/>
      <c r="N740" s="493"/>
      <c r="O740" s="493"/>
      <c r="P740" s="493">
        <f>P739</f>
        <v>12</v>
      </c>
      <c r="Q740" s="493"/>
      <c r="R740" s="493"/>
      <c r="S740" s="493"/>
      <c r="T740" s="493"/>
      <c r="U740" s="493"/>
      <c r="V740" s="493"/>
      <c r="W740" s="493"/>
      <c r="X740" s="493"/>
      <c r="Y740" s="493"/>
      <c r="Z740" s="493"/>
      <c r="AA740" s="554">
        <f>AA739</f>
        <v>0</v>
      </c>
      <c r="AB740" s="554">
        <f t="shared" ref="AB740:AN740" si="243">AB739</f>
        <v>0</v>
      </c>
      <c r="AC740" s="554">
        <f t="shared" si="243"/>
        <v>0</v>
      </c>
      <c r="AD740" s="554">
        <f t="shared" si="243"/>
        <v>0</v>
      </c>
      <c r="AE740" s="554">
        <f t="shared" si="243"/>
        <v>0</v>
      </c>
      <c r="AF740" s="554">
        <f t="shared" si="243"/>
        <v>0</v>
      </c>
      <c r="AG740" s="554">
        <f t="shared" si="243"/>
        <v>0</v>
      </c>
      <c r="AH740" s="554">
        <f t="shared" si="243"/>
        <v>0</v>
      </c>
      <c r="AI740" s="554">
        <f t="shared" si="243"/>
        <v>0</v>
      </c>
      <c r="AJ740" s="554">
        <f t="shared" si="243"/>
        <v>0</v>
      </c>
      <c r="AK740" s="554">
        <f t="shared" si="243"/>
        <v>0</v>
      </c>
      <c r="AL740" s="554">
        <f t="shared" si="243"/>
        <v>0</v>
      </c>
      <c r="AM740" s="554">
        <f t="shared" si="243"/>
        <v>0</v>
      </c>
      <c r="AN740" s="554">
        <f t="shared" si="243"/>
        <v>0</v>
      </c>
      <c r="AO740" s="504"/>
    </row>
    <row r="741" spans="1:41" outlineLevel="1">
      <c r="A741" s="598"/>
      <c r="B741" s="569"/>
      <c r="C741" s="354"/>
      <c r="D741" s="354"/>
      <c r="E741" s="354"/>
      <c r="F741" s="354"/>
      <c r="G741" s="354"/>
      <c r="H741" s="354"/>
      <c r="I741" s="354"/>
      <c r="J741" s="354"/>
      <c r="K741" s="354"/>
      <c r="L741" s="354"/>
      <c r="M741" s="354"/>
      <c r="N741" s="354"/>
      <c r="O741" s="354"/>
      <c r="P741" s="354"/>
      <c r="Q741" s="354"/>
      <c r="R741" s="354"/>
      <c r="S741" s="354"/>
      <c r="T741" s="354"/>
      <c r="U741" s="354"/>
      <c r="V741" s="354"/>
      <c r="W741" s="354"/>
      <c r="X741" s="354"/>
      <c r="Y741" s="354"/>
      <c r="Z741" s="354"/>
      <c r="AA741" s="555"/>
      <c r="AB741" s="566"/>
      <c r="AC741" s="566"/>
      <c r="AD741" s="566"/>
      <c r="AE741" s="566"/>
      <c r="AF741" s="566"/>
      <c r="AG741" s="566"/>
      <c r="AH741" s="566"/>
      <c r="AI741" s="566"/>
      <c r="AJ741" s="566"/>
      <c r="AK741" s="566"/>
      <c r="AL741" s="566"/>
      <c r="AM741" s="566"/>
      <c r="AN741" s="566"/>
      <c r="AO741" s="504"/>
    </row>
    <row r="742" spans="1:41" outlineLevel="1">
      <c r="A742" s="598">
        <v>38</v>
      </c>
      <c r="B742" s="569" t="s">
        <v>280</v>
      </c>
      <c r="C742" s="354" t="s">
        <v>258</v>
      </c>
      <c r="D742" s="493"/>
      <c r="E742" s="493"/>
      <c r="F742" s="493"/>
      <c r="G742" s="493"/>
      <c r="H742" s="493"/>
      <c r="I742" s="493"/>
      <c r="J742" s="493"/>
      <c r="K742" s="493"/>
      <c r="L742" s="493"/>
      <c r="M742" s="493"/>
      <c r="N742" s="493"/>
      <c r="O742" s="493"/>
      <c r="P742" s="493">
        <v>12</v>
      </c>
      <c r="Q742" s="493"/>
      <c r="R742" s="493"/>
      <c r="S742" s="493"/>
      <c r="T742" s="493"/>
      <c r="U742" s="493"/>
      <c r="V742" s="493"/>
      <c r="W742" s="493"/>
      <c r="X742" s="493"/>
      <c r="Y742" s="493"/>
      <c r="Z742" s="493"/>
      <c r="AA742" s="567"/>
      <c r="AB742" s="553"/>
      <c r="AC742" s="553"/>
      <c r="AD742" s="553"/>
      <c r="AE742" s="553"/>
      <c r="AF742" s="553"/>
      <c r="AG742" s="553"/>
      <c r="AH742" s="558"/>
      <c r="AI742" s="558"/>
      <c r="AJ742" s="558"/>
      <c r="AK742" s="558"/>
      <c r="AL742" s="558"/>
      <c r="AM742" s="558"/>
      <c r="AN742" s="558"/>
      <c r="AO742" s="494">
        <f>SUM(AA742:AN742)</f>
        <v>0</v>
      </c>
    </row>
    <row r="743" spans="1:41" outlineLevel="1">
      <c r="A743" s="598"/>
      <c r="B743" s="492" t="s">
        <v>354</v>
      </c>
      <c r="C743" s="354" t="s">
        <v>260</v>
      </c>
      <c r="D743" s="493"/>
      <c r="E743" s="493"/>
      <c r="F743" s="493"/>
      <c r="G743" s="493"/>
      <c r="H743" s="493"/>
      <c r="I743" s="493"/>
      <c r="J743" s="493"/>
      <c r="K743" s="493"/>
      <c r="L743" s="493"/>
      <c r="M743" s="493"/>
      <c r="N743" s="493"/>
      <c r="O743" s="493"/>
      <c r="P743" s="493">
        <f>P742</f>
        <v>12</v>
      </c>
      <c r="Q743" s="493"/>
      <c r="R743" s="493"/>
      <c r="S743" s="493"/>
      <c r="T743" s="493"/>
      <c r="U743" s="493"/>
      <c r="V743" s="493"/>
      <c r="W743" s="493"/>
      <c r="X743" s="493"/>
      <c r="Y743" s="493"/>
      <c r="Z743" s="493"/>
      <c r="AA743" s="554">
        <f>AA742</f>
        <v>0</v>
      </c>
      <c r="AB743" s="554">
        <f t="shared" ref="AB743:AN743" si="244">AB742</f>
        <v>0</v>
      </c>
      <c r="AC743" s="554">
        <f t="shared" si="244"/>
        <v>0</v>
      </c>
      <c r="AD743" s="554">
        <f t="shared" si="244"/>
        <v>0</v>
      </c>
      <c r="AE743" s="554">
        <f t="shared" si="244"/>
        <v>0</v>
      </c>
      <c r="AF743" s="554">
        <f t="shared" si="244"/>
        <v>0</v>
      </c>
      <c r="AG743" s="554">
        <f t="shared" si="244"/>
        <v>0</v>
      </c>
      <c r="AH743" s="554">
        <f t="shared" si="244"/>
        <v>0</v>
      </c>
      <c r="AI743" s="554">
        <f t="shared" si="244"/>
        <v>0</v>
      </c>
      <c r="AJ743" s="554">
        <f t="shared" si="244"/>
        <v>0</v>
      </c>
      <c r="AK743" s="554">
        <f t="shared" si="244"/>
        <v>0</v>
      </c>
      <c r="AL743" s="554">
        <f t="shared" si="244"/>
        <v>0</v>
      </c>
      <c r="AM743" s="554">
        <f t="shared" si="244"/>
        <v>0</v>
      </c>
      <c r="AN743" s="554">
        <f t="shared" si="244"/>
        <v>0</v>
      </c>
      <c r="AO743" s="504"/>
    </row>
    <row r="744" spans="1:41" outlineLevel="1">
      <c r="A744" s="598"/>
      <c r="B744" s="569"/>
      <c r="C744" s="354"/>
      <c r="D744" s="354"/>
      <c r="E744" s="354"/>
      <c r="F744" s="354"/>
      <c r="G744" s="354"/>
      <c r="H744" s="354"/>
      <c r="I744" s="354"/>
      <c r="J744" s="354"/>
      <c r="K744" s="354"/>
      <c r="L744" s="354"/>
      <c r="M744" s="354"/>
      <c r="N744" s="354"/>
      <c r="O744" s="354"/>
      <c r="P744" s="354"/>
      <c r="Q744" s="354"/>
      <c r="R744" s="354"/>
      <c r="S744" s="354"/>
      <c r="T744" s="354"/>
      <c r="U744" s="354"/>
      <c r="V744" s="354"/>
      <c r="W744" s="354"/>
      <c r="X744" s="354"/>
      <c r="Y744" s="354"/>
      <c r="Z744" s="354"/>
      <c r="AA744" s="555"/>
      <c r="AB744" s="566"/>
      <c r="AC744" s="566"/>
      <c r="AD744" s="566"/>
      <c r="AE744" s="566"/>
      <c r="AF744" s="566"/>
      <c r="AG744" s="566"/>
      <c r="AH744" s="566"/>
      <c r="AI744" s="566"/>
      <c r="AJ744" s="566"/>
      <c r="AK744" s="566"/>
      <c r="AL744" s="566"/>
      <c r="AM744" s="566"/>
      <c r="AN744" s="566"/>
      <c r="AO744" s="504"/>
    </row>
    <row r="745" spans="1:41" ht="30" outlineLevel="1">
      <c r="A745" s="598">
        <v>39</v>
      </c>
      <c r="B745" s="569" t="s">
        <v>281</v>
      </c>
      <c r="C745" s="354" t="s">
        <v>258</v>
      </c>
      <c r="D745" s="493"/>
      <c r="E745" s="493"/>
      <c r="F745" s="493"/>
      <c r="G745" s="493"/>
      <c r="H745" s="493"/>
      <c r="I745" s="493"/>
      <c r="J745" s="493"/>
      <c r="K745" s="493"/>
      <c r="L745" s="493"/>
      <c r="M745" s="493"/>
      <c r="N745" s="493"/>
      <c r="O745" s="493"/>
      <c r="P745" s="493">
        <v>12</v>
      </c>
      <c r="Q745" s="493"/>
      <c r="R745" s="493"/>
      <c r="S745" s="493"/>
      <c r="T745" s="493"/>
      <c r="U745" s="493"/>
      <c r="V745" s="493"/>
      <c r="W745" s="493"/>
      <c r="X745" s="493"/>
      <c r="Y745" s="493"/>
      <c r="Z745" s="493"/>
      <c r="AA745" s="567"/>
      <c r="AB745" s="553"/>
      <c r="AC745" s="553"/>
      <c r="AD745" s="553"/>
      <c r="AE745" s="553"/>
      <c r="AF745" s="553"/>
      <c r="AG745" s="553"/>
      <c r="AH745" s="558"/>
      <c r="AI745" s="558"/>
      <c r="AJ745" s="558"/>
      <c r="AK745" s="558"/>
      <c r="AL745" s="558"/>
      <c r="AM745" s="558"/>
      <c r="AN745" s="558"/>
      <c r="AO745" s="494">
        <f>SUM(AA745:AN745)</f>
        <v>0</v>
      </c>
    </row>
    <row r="746" spans="1:41" outlineLevel="1">
      <c r="A746" s="598"/>
      <c r="B746" s="492" t="s">
        <v>354</v>
      </c>
      <c r="C746" s="354" t="s">
        <v>260</v>
      </c>
      <c r="D746" s="493"/>
      <c r="E746" s="493"/>
      <c r="F746" s="493"/>
      <c r="G746" s="493"/>
      <c r="H746" s="493"/>
      <c r="I746" s="493"/>
      <c r="J746" s="493"/>
      <c r="K746" s="493"/>
      <c r="L746" s="493"/>
      <c r="M746" s="493"/>
      <c r="N746" s="493"/>
      <c r="O746" s="493"/>
      <c r="P746" s="493">
        <f>P745</f>
        <v>12</v>
      </c>
      <c r="Q746" s="493"/>
      <c r="R746" s="493"/>
      <c r="S746" s="493"/>
      <c r="T746" s="493"/>
      <c r="U746" s="493"/>
      <c r="V746" s="493"/>
      <c r="W746" s="493"/>
      <c r="X746" s="493"/>
      <c r="Y746" s="493"/>
      <c r="Z746" s="493"/>
      <c r="AA746" s="554">
        <f>AA745</f>
        <v>0</v>
      </c>
      <c r="AB746" s="554">
        <f t="shared" ref="AB746:AN746" si="245">AB745</f>
        <v>0</v>
      </c>
      <c r="AC746" s="554">
        <f t="shared" si="245"/>
        <v>0</v>
      </c>
      <c r="AD746" s="554">
        <f t="shared" si="245"/>
        <v>0</v>
      </c>
      <c r="AE746" s="554">
        <f t="shared" si="245"/>
        <v>0</v>
      </c>
      <c r="AF746" s="554">
        <f t="shared" si="245"/>
        <v>0</v>
      </c>
      <c r="AG746" s="554">
        <f t="shared" si="245"/>
        <v>0</v>
      </c>
      <c r="AH746" s="554">
        <f t="shared" si="245"/>
        <v>0</v>
      </c>
      <c r="AI746" s="554">
        <f t="shared" si="245"/>
        <v>0</v>
      </c>
      <c r="AJ746" s="554">
        <f t="shared" si="245"/>
        <v>0</v>
      </c>
      <c r="AK746" s="554">
        <f t="shared" si="245"/>
        <v>0</v>
      </c>
      <c r="AL746" s="554">
        <f t="shared" si="245"/>
        <v>0</v>
      </c>
      <c r="AM746" s="554">
        <f t="shared" si="245"/>
        <v>0</v>
      </c>
      <c r="AN746" s="554">
        <f t="shared" si="245"/>
        <v>0</v>
      </c>
      <c r="AO746" s="504"/>
    </row>
    <row r="747" spans="1:41" outlineLevel="1">
      <c r="A747" s="598"/>
      <c r="B747" s="569"/>
      <c r="C747" s="354"/>
      <c r="D747" s="354"/>
      <c r="E747" s="354"/>
      <c r="F747" s="354"/>
      <c r="G747" s="354"/>
      <c r="H747" s="354"/>
      <c r="I747" s="354"/>
      <c r="J747" s="354"/>
      <c r="K747" s="354"/>
      <c r="L747" s="354"/>
      <c r="M747" s="354"/>
      <c r="N747" s="354"/>
      <c r="O747" s="354"/>
      <c r="P747" s="354"/>
      <c r="Q747" s="354"/>
      <c r="R747" s="354"/>
      <c r="S747" s="354"/>
      <c r="T747" s="354"/>
      <c r="U747" s="354"/>
      <c r="V747" s="354"/>
      <c r="W747" s="354"/>
      <c r="X747" s="354"/>
      <c r="Y747" s="354"/>
      <c r="Z747" s="354"/>
      <c r="AA747" s="555"/>
      <c r="AB747" s="566"/>
      <c r="AC747" s="566"/>
      <c r="AD747" s="566"/>
      <c r="AE747" s="566"/>
      <c r="AF747" s="566"/>
      <c r="AG747" s="566"/>
      <c r="AH747" s="566"/>
      <c r="AI747" s="566"/>
      <c r="AJ747" s="566"/>
      <c r="AK747" s="566"/>
      <c r="AL747" s="566"/>
      <c r="AM747" s="566"/>
      <c r="AN747" s="566"/>
      <c r="AO747" s="504"/>
    </row>
    <row r="748" spans="1:41" ht="30" outlineLevel="1">
      <c r="A748" s="598">
        <v>40</v>
      </c>
      <c r="B748" s="569" t="s">
        <v>282</v>
      </c>
      <c r="C748" s="354" t="s">
        <v>258</v>
      </c>
      <c r="D748" s="493"/>
      <c r="E748" s="493"/>
      <c r="F748" s="493"/>
      <c r="G748" s="493"/>
      <c r="H748" s="493"/>
      <c r="I748" s="493"/>
      <c r="J748" s="493"/>
      <c r="K748" s="493"/>
      <c r="L748" s="493"/>
      <c r="M748" s="493"/>
      <c r="N748" s="493"/>
      <c r="O748" s="493"/>
      <c r="P748" s="493">
        <v>12</v>
      </c>
      <c r="Q748" s="493"/>
      <c r="R748" s="493"/>
      <c r="S748" s="493"/>
      <c r="T748" s="493"/>
      <c r="U748" s="493"/>
      <c r="V748" s="493"/>
      <c r="W748" s="493"/>
      <c r="X748" s="493"/>
      <c r="Y748" s="493"/>
      <c r="Z748" s="493"/>
      <c r="AA748" s="567"/>
      <c r="AB748" s="553"/>
      <c r="AC748" s="553"/>
      <c r="AD748" s="553"/>
      <c r="AE748" s="553"/>
      <c r="AF748" s="553"/>
      <c r="AG748" s="553"/>
      <c r="AH748" s="558"/>
      <c r="AI748" s="558"/>
      <c r="AJ748" s="558"/>
      <c r="AK748" s="558"/>
      <c r="AL748" s="558"/>
      <c r="AM748" s="558"/>
      <c r="AN748" s="558"/>
      <c r="AO748" s="494">
        <f>SUM(AA748:AN748)</f>
        <v>0</v>
      </c>
    </row>
    <row r="749" spans="1:41" outlineLevel="1">
      <c r="A749" s="598"/>
      <c r="B749" s="492" t="s">
        <v>354</v>
      </c>
      <c r="C749" s="354" t="s">
        <v>260</v>
      </c>
      <c r="D749" s="493"/>
      <c r="E749" s="493"/>
      <c r="F749" s="493"/>
      <c r="G749" s="493"/>
      <c r="H749" s="493"/>
      <c r="I749" s="493"/>
      <c r="J749" s="493"/>
      <c r="K749" s="493"/>
      <c r="L749" s="493"/>
      <c r="M749" s="493"/>
      <c r="N749" s="493"/>
      <c r="O749" s="493"/>
      <c r="P749" s="493">
        <f>P748</f>
        <v>12</v>
      </c>
      <c r="Q749" s="493"/>
      <c r="R749" s="493"/>
      <c r="S749" s="493"/>
      <c r="T749" s="493"/>
      <c r="U749" s="493"/>
      <c r="V749" s="493"/>
      <c r="W749" s="493"/>
      <c r="X749" s="493"/>
      <c r="Y749" s="493"/>
      <c r="Z749" s="493"/>
      <c r="AA749" s="554">
        <f>AA748</f>
        <v>0</v>
      </c>
      <c r="AB749" s="554">
        <f t="shared" ref="AB749:AN749" si="246">AB748</f>
        <v>0</v>
      </c>
      <c r="AC749" s="554">
        <f t="shared" si="246"/>
        <v>0</v>
      </c>
      <c r="AD749" s="554">
        <f t="shared" si="246"/>
        <v>0</v>
      </c>
      <c r="AE749" s="554">
        <f t="shared" si="246"/>
        <v>0</v>
      </c>
      <c r="AF749" s="554">
        <f t="shared" si="246"/>
        <v>0</v>
      </c>
      <c r="AG749" s="554">
        <f t="shared" si="246"/>
        <v>0</v>
      </c>
      <c r="AH749" s="554">
        <f t="shared" si="246"/>
        <v>0</v>
      </c>
      <c r="AI749" s="554">
        <f t="shared" si="246"/>
        <v>0</v>
      </c>
      <c r="AJ749" s="554">
        <f t="shared" si="246"/>
        <v>0</v>
      </c>
      <c r="AK749" s="554">
        <f t="shared" si="246"/>
        <v>0</v>
      </c>
      <c r="AL749" s="554">
        <f t="shared" si="246"/>
        <v>0</v>
      </c>
      <c r="AM749" s="554">
        <f t="shared" si="246"/>
        <v>0</v>
      </c>
      <c r="AN749" s="554">
        <f t="shared" si="246"/>
        <v>0</v>
      </c>
      <c r="AO749" s="504"/>
    </row>
    <row r="750" spans="1:41" outlineLevel="1">
      <c r="A750" s="598"/>
      <c r="B750" s="569"/>
      <c r="C750" s="354"/>
      <c r="D750" s="354"/>
      <c r="E750" s="354"/>
      <c r="F750" s="354"/>
      <c r="G750" s="354"/>
      <c r="H750" s="354"/>
      <c r="I750" s="354"/>
      <c r="J750" s="354"/>
      <c r="K750" s="354"/>
      <c r="L750" s="354"/>
      <c r="M750" s="354"/>
      <c r="N750" s="354"/>
      <c r="O750" s="354"/>
      <c r="P750" s="354"/>
      <c r="Q750" s="354"/>
      <c r="R750" s="354"/>
      <c r="S750" s="354"/>
      <c r="T750" s="354"/>
      <c r="U750" s="354"/>
      <c r="V750" s="354"/>
      <c r="W750" s="354"/>
      <c r="X750" s="354"/>
      <c r="Y750" s="354"/>
      <c r="Z750" s="354"/>
      <c r="AA750" s="555"/>
      <c r="AB750" s="566"/>
      <c r="AC750" s="566"/>
      <c r="AD750" s="566"/>
      <c r="AE750" s="566"/>
      <c r="AF750" s="566"/>
      <c r="AG750" s="566"/>
      <c r="AH750" s="566"/>
      <c r="AI750" s="566"/>
      <c r="AJ750" s="566"/>
      <c r="AK750" s="566"/>
      <c r="AL750" s="566"/>
      <c r="AM750" s="566"/>
      <c r="AN750" s="566"/>
      <c r="AO750" s="504"/>
    </row>
    <row r="751" spans="1:41" ht="45" outlineLevel="1">
      <c r="A751" s="598">
        <v>41</v>
      </c>
      <c r="B751" s="569" t="s">
        <v>283</v>
      </c>
      <c r="C751" s="354" t="s">
        <v>258</v>
      </c>
      <c r="D751" s="493"/>
      <c r="E751" s="493"/>
      <c r="F751" s="493"/>
      <c r="G751" s="493"/>
      <c r="H751" s="493"/>
      <c r="I751" s="493"/>
      <c r="J751" s="493"/>
      <c r="K751" s="493"/>
      <c r="L751" s="493"/>
      <c r="M751" s="493"/>
      <c r="N751" s="493"/>
      <c r="O751" s="493"/>
      <c r="P751" s="493">
        <v>12</v>
      </c>
      <c r="Q751" s="493"/>
      <c r="R751" s="493"/>
      <c r="S751" s="493"/>
      <c r="T751" s="493"/>
      <c r="U751" s="493"/>
      <c r="V751" s="493"/>
      <c r="W751" s="493"/>
      <c r="X751" s="493"/>
      <c r="Y751" s="493"/>
      <c r="Z751" s="493"/>
      <c r="AA751" s="567"/>
      <c r="AB751" s="553"/>
      <c r="AC751" s="553"/>
      <c r="AD751" s="553"/>
      <c r="AE751" s="553"/>
      <c r="AF751" s="553"/>
      <c r="AG751" s="553"/>
      <c r="AH751" s="558"/>
      <c r="AI751" s="558"/>
      <c r="AJ751" s="558"/>
      <c r="AK751" s="558"/>
      <c r="AL751" s="558"/>
      <c r="AM751" s="558"/>
      <c r="AN751" s="558"/>
      <c r="AO751" s="494">
        <f>SUM(AA751:AN751)</f>
        <v>0</v>
      </c>
    </row>
    <row r="752" spans="1:41" outlineLevel="1">
      <c r="A752" s="598"/>
      <c r="B752" s="492" t="s">
        <v>354</v>
      </c>
      <c r="C752" s="354" t="s">
        <v>260</v>
      </c>
      <c r="D752" s="493"/>
      <c r="E752" s="493"/>
      <c r="F752" s="493"/>
      <c r="G752" s="493"/>
      <c r="H752" s="493"/>
      <c r="I752" s="493"/>
      <c r="J752" s="493"/>
      <c r="K752" s="493"/>
      <c r="L752" s="493"/>
      <c r="M752" s="493"/>
      <c r="N752" s="493"/>
      <c r="O752" s="493"/>
      <c r="P752" s="493">
        <f>P751</f>
        <v>12</v>
      </c>
      <c r="Q752" s="493"/>
      <c r="R752" s="493"/>
      <c r="S752" s="493"/>
      <c r="T752" s="493"/>
      <c r="U752" s="493"/>
      <c r="V752" s="493"/>
      <c r="W752" s="493"/>
      <c r="X752" s="493"/>
      <c r="Y752" s="493"/>
      <c r="Z752" s="493"/>
      <c r="AA752" s="554">
        <f>AA751</f>
        <v>0</v>
      </c>
      <c r="AB752" s="554">
        <f t="shared" ref="AB752:AN752" si="247">AB751</f>
        <v>0</v>
      </c>
      <c r="AC752" s="554">
        <f t="shared" si="247"/>
        <v>0</v>
      </c>
      <c r="AD752" s="554">
        <f t="shared" si="247"/>
        <v>0</v>
      </c>
      <c r="AE752" s="554">
        <f t="shared" si="247"/>
        <v>0</v>
      </c>
      <c r="AF752" s="554">
        <f t="shared" si="247"/>
        <v>0</v>
      </c>
      <c r="AG752" s="554">
        <f t="shared" si="247"/>
        <v>0</v>
      </c>
      <c r="AH752" s="554">
        <f t="shared" si="247"/>
        <v>0</v>
      </c>
      <c r="AI752" s="554">
        <f t="shared" si="247"/>
        <v>0</v>
      </c>
      <c r="AJ752" s="554">
        <f t="shared" si="247"/>
        <v>0</v>
      </c>
      <c r="AK752" s="554">
        <f t="shared" si="247"/>
        <v>0</v>
      </c>
      <c r="AL752" s="554">
        <f t="shared" si="247"/>
        <v>0</v>
      </c>
      <c r="AM752" s="554">
        <f t="shared" si="247"/>
        <v>0</v>
      </c>
      <c r="AN752" s="554">
        <f t="shared" si="247"/>
        <v>0</v>
      </c>
      <c r="AO752" s="504"/>
    </row>
    <row r="753" spans="1:41" outlineLevel="1">
      <c r="A753" s="598"/>
      <c r="B753" s="569"/>
      <c r="C753" s="354"/>
      <c r="D753" s="354"/>
      <c r="E753" s="354"/>
      <c r="F753" s="354"/>
      <c r="G753" s="354"/>
      <c r="H753" s="354"/>
      <c r="I753" s="354"/>
      <c r="J753" s="354"/>
      <c r="K753" s="354"/>
      <c r="L753" s="354"/>
      <c r="M753" s="354"/>
      <c r="N753" s="354"/>
      <c r="O753" s="354"/>
      <c r="P753" s="354"/>
      <c r="Q753" s="354"/>
      <c r="R753" s="354"/>
      <c r="S753" s="354"/>
      <c r="T753" s="354"/>
      <c r="U753" s="354"/>
      <c r="V753" s="354"/>
      <c r="W753" s="354"/>
      <c r="X753" s="354"/>
      <c r="Y753" s="354"/>
      <c r="Z753" s="354"/>
      <c r="AA753" s="555"/>
      <c r="AB753" s="566"/>
      <c r="AC753" s="566"/>
      <c r="AD753" s="566"/>
      <c r="AE753" s="566"/>
      <c r="AF753" s="566"/>
      <c r="AG753" s="566"/>
      <c r="AH753" s="566"/>
      <c r="AI753" s="566"/>
      <c r="AJ753" s="566"/>
      <c r="AK753" s="566"/>
      <c r="AL753" s="566"/>
      <c r="AM753" s="566"/>
      <c r="AN753" s="566"/>
      <c r="AO753" s="504"/>
    </row>
    <row r="754" spans="1:41" ht="45" outlineLevel="1">
      <c r="A754" s="598">
        <v>42</v>
      </c>
      <c r="B754" s="569" t="s">
        <v>284</v>
      </c>
      <c r="C754" s="354" t="s">
        <v>258</v>
      </c>
      <c r="D754" s="493"/>
      <c r="E754" s="493"/>
      <c r="F754" s="493"/>
      <c r="G754" s="493"/>
      <c r="H754" s="493"/>
      <c r="I754" s="493"/>
      <c r="J754" s="493"/>
      <c r="K754" s="493"/>
      <c r="L754" s="493"/>
      <c r="M754" s="493"/>
      <c r="N754" s="611"/>
      <c r="O754" s="611"/>
      <c r="P754" s="354"/>
      <c r="Q754" s="493"/>
      <c r="R754" s="493"/>
      <c r="S754" s="493"/>
      <c r="T754" s="493"/>
      <c r="U754" s="493"/>
      <c r="V754" s="493"/>
      <c r="W754" s="493"/>
      <c r="X754" s="493"/>
      <c r="Y754" s="493"/>
      <c r="Z754" s="493"/>
      <c r="AA754" s="567"/>
      <c r="AB754" s="553"/>
      <c r="AC754" s="553"/>
      <c r="AD754" s="553"/>
      <c r="AE754" s="553"/>
      <c r="AF754" s="553"/>
      <c r="AG754" s="553"/>
      <c r="AH754" s="558"/>
      <c r="AI754" s="558"/>
      <c r="AJ754" s="558"/>
      <c r="AK754" s="558"/>
      <c r="AL754" s="558"/>
      <c r="AM754" s="558"/>
      <c r="AN754" s="558"/>
      <c r="AO754" s="494">
        <f>SUM(AA754:AN754)</f>
        <v>0</v>
      </c>
    </row>
    <row r="755" spans="1:41" outlineLevel="1">
      <c r="A755" s="598"/>
      <c r="B755" s="492" t="s">
        <v>354</v>
      </c>
      <c r="C755" s="354" t="s">
        <v>260</v>
      </c>
      <c r="D755" s="493"/>
      <c r="E755" s="493"/>
      <c r="F755" s="493"/>
      <c r="G755" s="493"/>
      <c r="H755" s="493"/>
      <c r="I755" s="493"/>
      <c r="J755" s="493"/>
      <c r="K755" s="493"/>
      <c r="L755" s="493"/>
      <c r="M755" s="493"/>
      <c r="N755" s="611"/>
      <c r="O755" s="611"/>
      <c r="P755" s="582"/>
      <c r="Q755" s="493"/>
      <c r="R755" s="493"/>
      <c r="S755" s="493"/>
      <c r="T755" s="493"/>
      <c r="U755" s="493"/>
      <c r="V755" s="493"/>
      <c r="W755" s="493"/>
      <c r="X755" s="493"/>
      <c r="Y755" s="493"/>
      <c r="Z755" s="493"/>
      <c r="AA755" s="554">
        <f>AA754</f>
        <v>0</v>
      </c>
      <c r="AB755" s="554">
        <f t="shared" ref="AB755:AN755" si="248">AB754</f>
        <v>0</v>
      </c>
      <c r="AC755" s="554">
        <f t="shared" si="248"/>
        <v>0</v>
      </c>
      <c r="AD755" s="554">
        <f t="shared" si="248"/>
        <v>0</v>
      </c>
      <c r="AE755" s="554">
        <f t="shared" si="248"/>
        <v>0</v>
      </c>
      <c r="AF755" s="554">
        <f t="shared" si="248"/>
        <v>0</v>
      </c>
      <c r="AG755" s="554">
        <f t="shared" si="248"/>
        <v>0</v>
      </c>
      <c r="AH755" s="554">
        <f t="shared" si="248"/>
        <v>0</v>
      </c>
      <c r="AI755" s="554">
        <f t="shared" si="248"/>
        <v>0</v>
      </c>
      <c r="AJ755" s="554">
        <f t="shared" si="248"/>
        <v>0</v>
      </c>
      <c r="AK755" s="554">
        <f t="shared" si="248"/>
        <v>0</v>
      </c>
      <c r="AL755" s="554">
        <f t="shared" si="248"/>
        <v>0</v>
      </c>
      <c r="AM755" s="554">
        <f t="shared" si="248"/>
        <v>0</v>
      </c>
      <c r="AN755" s="554">
        <f t="shared" si="248"/>
        <v>0</v>
      </c>
      <c r="AO755" s="504"/>
    </row>
    <row r="756" spans="1:41" outlineLevel="1">
      <c r="A756" s="598"/>
      <c r="B756" s="569"/>
      <c r="C756" s="354"/>
      <c r="D756" s="354"/>
      <c r="E756" s="354"/>
      <c r="F756" s="354"/>
      <c r="G756" s="354"/>
      <c r="H756" s="354"/>
      <c r="I756" s="354"/>
      <c r="J756" s="354"/>
      <c r="K756" s="354"/>
      <c r="L756" s="354"/>
      <c r="M756" s="354"/>
      <c r="N756" s="354"/>
      <c r="O756" s="354"/>
      <c r="P756" s="354"/>
      <c r="Q756" s="354"/>
      <c r="R756" s="354"/>
      <c r="S756" s="354"/>
      <c r="T756" s="354"/>
      <c r="U756" s="354"/>
      <c r="V756" s="354"/>
      <c r="W756" s="354"/>
      <c r="X756" s="354"/>
      <c r="Y756" s="354"/>
      <c r="Z756" s="354"/>
      <c r="AA756" s="555"/>
      <c r="AB756" s="566"/>
      <c r="AC756" s="566"/>
      <c r="AD756" s="566"/>
      <c r="AE756" s="566"/>
      <c r="AF756" s="566"/>
      <c r="AG756" s="566"/>
      <c r="AH756" s="566"/>
      <c r="AI756" s="566"/>
      <c r="AJ756" s="566"/>
      <c r="AK756" s="566"/>
      <c r="AL756" s="566"/>
      <c r="AM756" s="566"/>
      <c r="AN756" s="566"/>
      <c r="AO756" s="504"/>
    </row>
    <row r="757" spans="1:41" ht="30" outlineLevel="1">
      <c r="A757" s="598">
        <v>43</v>
      </c>
      <c r="B757" s="569" t="s">
        <v>285</v>
      </c>
      <c r="C757" s="354" t="s">
        <v>258</v>
      </c>
      <c r="D757" s="493"/>
      <c r="E757" s="493"/>
      <c r="F757" s="493"/>
      <c r="G757" s="493"/>
      <c r="H757" s="493"/>
      <c r="I757" s="493"/>
      <c r="J757" s="493"/>
      <c r="K757" s="493"/>
      <c r="L757" s="493"/>
      <c r="M757" s="493"/>
      <c r="N757" s="493"/>
      <c r="O757" s="493"/>
      <c r="P757" s="493">
        <v>12</v>
      </c>
      <c r="Q757" s="493"/>
      <c r="R757" s="493"/>
      <c r="S757" s="493"/>
      <c r="T757" s="493"/>
      <c r="U757" s="493"/>
      <c r="V757" s="493"/>
      <c r="W757" s="493"/>
      <c r="X757" s="493"/>
      <c r="Y757" s="493"/>
      <c r="Z757" s="493"/>
      <c r="AA757" s="567"/>
      <c r="AB757" s="553"/>
      <c r="AC757" s="553"/>
      <c r="AD757" s="553"/>
      <c r="AE757" s="553"/>
      <c r="AF757" s="553"/>
      <c r="AG757" s="553"/>
      <c r="AH757" s="558"/>
      <c r="AI757" s="558"/>
      <c r="AJ757" s="558"/>
      <c r="AK757" s="558"/>
      <c r="AL757" s="558"/>
      <c r="AM757" s="558"/>
      <c r="AN757" s="558"/>
      <c r="AO757" s="494">
        <f>SUM(AA757:AN757)</f>
        <v>0</v>
      </c>
    </row>
    <row r="758" spans="1:41" outlineLevel="1">
      <c r="A758" s="598"/>
      <c r="B758" s="492" t="s">
        <v>354</v>
      </c>
      <c r="C758" s="354" t="s">
        <v>260</v>
      </c>
      <c r="D758" s="493"/>
      <c r="E758" s="493"/>
      <c r="F758" s="493"/>
      <c r="G758" s="493"/>
      <c r="H758" s="493"/>
      <c r="I758" s="493"/>
      <c r="J758" s="493"/>
      <c r="K758" s="493"/>
      <c r="L758" s="493"/>
      <c r="M758" s="493"/>
      <c r="N758" s="493"/>
      <c r="O758" s="493"/>
      <c r="P758" s="493">
        <f>P757</f>
        <v>12</v>
      </c>
      <c r="Q758" s="493"/>
      <c r="R758" s="493"/>
      <c r="S758" s="493"/>
      <c r="T758" s="493"/>
      <c r="U758" s="493"/>
      <c r="V758" s="493"/>
      <c r="W758" s="493"/>
      <c r="X758" s="493"/>
      <c r="Y758" s="493"/>
      <c r="Z758" s="493"/>
      <c r="AA758" s="554">
        <f>AA757</f>
        <v>0</v>
      </c>
      <c r="AB758" s="554">
        <f t="shared" ref="AB758:AN758" si="249">AB757</f>
        <v>0</v>
      </c>
      <c r="AC758" s="554">
        <f t="shared" si="249"/>
        <v>0</v>
      </c>
      <c r="AD758" s="554">
        <f t="shared" si="249"/>
        <v>0</v>
      </c>
      <c r="AE758" s="554">
        <f t="shared" si="249"/>
        <v>0</v>
      </c>
      <c r="AF758" s="554">
        <f t="shared" si="249"/>
        <v>0</v>
      </c>
      <c r="AG758" s="554">
        <f t="shared" si="249"/>
        <v>0</v>
      </c>
      <c r="AH758" s="554">
        <f t="shared" si="249"/>
        <v>0</v>
      </c>
      <c r="AI758" s="554">
        <f t="shared" si="249"/>
        <v>0</v>
      </c>
      <c r="AJ758" s="554">
        <f t="shared" si="249"/>
        <v>0</v>
      </c>
      <c r="AK758" s="554">
        <f t="shared" si="249"/>
        <v>0</v>
      </c>
      <c r="AL758" s="554">
        <f t="shared" si="249"/>
        <v>0</v>
      </c>
      <c r="AM758" s="554">
        <f t="shared" si="249"/>
        <v>0</v>
      </c>
      <c r="AN758" s="554">
        <f t="shared" si="249"/>
        <v>0</v>
      </c>
      <c r="AO758" s="504"/>
    </row>
    <row r="759" spans="1:41" outlineLevel="1">
      <c r="A759" s="598"/>
      <c r="B759" s="569"/>
      <c r="C759" s="354"/>
      <c r="D759" s="354"/>
      <c r="E759" s="354"/>
      <c r="F759" s="354"/>
      <c r="G759" s="354"/>
      <c r="H759" s="354"/>
      <c r="I759" s="354"/>
      <c r="J759" s="354"/>
      <c r="K759" s="354"/>
      <c r="L759" s="354"/>
      <c r="M759" s="354"/>
      <c r="N759" s="354"/>
      <c r="O759" s="354"/>
      <c r="P759" s="354"/>
      <c r="Q759" s="354"/>
      <c r="R759" s="354"/>
      <c r="S759" s="354"/>
      <c r="T759" s="354"/>
      <c r="U759" s="354"/>
      <c r="V759" s="354"/>
      <c r="W759" s="354"/>
      <c r="X759" s="354"/>
      <c r="Y759" s="354"/>
      <c r="Z759" s="354"/>
      <c r="AA759" s="555"/>
      <c r="AB759" s="566"/>
      <c r="AC759" s="566"/>
      <c r="AD759" s="566"/>
      <c r="AE759" s="566"/>
      <c r="AF759" s="566"/>
      <c r="AG759" s="566"/>
      <c r="AH759" s="566"/>
      <c r="AI759" s="566"/>
      <c r="AJ759" s="566"/>
      <c r="AK759" s="566"/>
      <c r="AL759" s="566"/>
      <c r="AM759" s="566"/>
      <c r="AN759" s="566"/>
      <c r="AO759" s="504"/>
    </row>
    <row r="760" spans="1:41" ht="45" outlineLevel="1">
      <c r="A760" s="598">
        <v>44</v>
      </c>
      <c r="B760" s="569" t="s">
        <v>286</v>
      </c>
      <c r="C760" s="354" t="s">
        <v>258</v>
      </c>
      <c r="D760" s="493"/>
      <c r="E760" s="493"/>
      <c r="F760" s="493"/>
      <c r="G760" s="493"/>
      <c r="H760" s="493"/>
      <c r="I760" s="493"/>
      <c r="J760" s="493"/>
      <c r="K760" s="493"/>
      <c r="L760" s="493"/>
      <c r="M760" s="493"/>
      <c r="N760" s="493"/>
      <c r="O760" s="493"/>
      <c r="P760" s="493">
        <v>12</v>
      </c>
      <c r="Q760" s="493"/>
      <c r="R760" s="493"/>
      <c r="S760" s="493"/>
      <c r="T760" s="493"/>
      <c r="U760" s="493"/>
      <c r="V760" s="493"/>
      <c r="W760" s="493"/>
      <c r="X760" s="493"/>
      <c r="Y760" s="493"/>
      <c r="Z760" s="493"/>
      <c r="AA760" s="567"/>
      <c r="AB760" s="553"/>
      <c r="AC760" s="553"/>
      <c r="AD760" s="553"/>
      <c r="AE760" s="553"/>
      <c r="AF760" s="553"/>
      <c r="AG760" s="553"/>
      <c r="AH760" s="558"/>
      <c r="AI760" s="558"/>
      <c r="AJ760" s="558"/>
      <c r="AK760" s="558"/>
      <c r="AL760" s="558"/>
      <c r="AM760" s="558"/>
      <c r="AN760" s="558"/>
      <c r="AO760" s="494">
        <f>SUM(AA760:AN760)</f>
        <v>0</v>
      </c>
    </row>
    <row r="761" spans="1:41" outlineLevel="1">
      <c r="A761" s="598"/>
      <c r="B761" s="492" t="s">
        <v>354</v>
      </c>
      <c r="C761" s="354" t="s">
        <v>260</v>
      </c>
      <c r="D761" s="493"/>
      <c r="E761" s="493"/>
      <c r="F761" s="493"/>
      <c r="G761" s="493"/>
      <c r="H761" s="493"/>
      <c r="I761" s="493"/>
      <c r="J761" s="493"/>
      <c r="K761" s="493"/>
      <c r="L761" s="493"/>
      <c r="M761" s="493"/>
      <c r="N761" s="493"/>
      <c r="O761" s="493"/>
      <c r="P761" s="493">
        <f>P760</f>
        <v>12</v>
      </c>
      <c r="Q761" s="493"/>
      <c r="R761" s="493"/>
      <c r="S761" s="493"/>
      <c r="T761" s="493"/>
      <c r="U761" s="493"/>
      <c r="V761" s="493"/>
      <c r="W761" s="493"/>
      <c r="X761" s="493"/>
      <c r="Y761" s="493"/>
      <c r="Z761" s="493"/>
      <c r="AA761" s="554">
        <f>AA760</f>
        <v>0</v>
      </c>
      <c r="AB761" s="554">
        <f t="shared" ref="AB761:AN761" si="250">AB760</f>
        <v>0</v>
      </c>
      <c r="AC761" s="554">
        <f t="shared" si="250"/>
        <v>0</v>
      </c>
      <c r="AD761" s="554">
        <f t="shared" si="250"/>
        <v>0</v>
      </c>
      <c r="AE761" s="554">
        <f t="shared" si="250"/>
        <v>0</v>
      </c>
      <c r="AF761" s="554">
        <f t="shared" si="250"/>
        <v>0</v>
      </c>
      <c r="AG761" s="554">
        <f t="shared" si="250"/>
        <v>0</v>
      </c>
      <c r="AH761" s="554">
        <f t="shared" si="250"/>
        <v>0</v>
      </c>
      <c r="AI761" s="554">
        <f t="shared" si="250"/>
        <v>0</v>
      </c>
      <c r="AJ761" s="554">
        <f t="shared" si="250"/>
        <v>0</v>
      </c>
      <c r="AK761" s="554">
        <f t="shared" si="250"/>
        <v>0</v>
      </c>
      <c r="AL761" s="554">
        <f t="shared" si="250"/>
        <v>0</v>
      </c>
      <c r="AM761" s="554">
        <f t="shared" si="250"/>
        <v>0</v>
      </c>
      <c r="AN761" s="554">
        <f t="shared" si="250"/>
        <v>0</v>
      </c>
      <c r="AO761" s="504"/>
    </row>
    <row r="762" spans="1:41" outlineLevel="1">
      <c r="A762" s="598"/>
      <c r="B762" s="569"/>
      <c r="C762" s="354"/>
      <c r="D762" s="354"/>
      <c r="E762" s="354"/>
      <c r="F762" s="354"/>
      <c r="G762" s="354"/>
      <c r="H762" s="354"/>
      <c r="I762" s="354"/>
      <c r="J762" s="354"/>
      <c r="K762" s="354"/>
      <c r="L762" s="354"/>
      <c r="M762" s="354"/>
      <c r="N762" s="354"/>
      <c r="O762" s="354"/>
      <c r="P762" s="354"/>
      <c r="Q762" s="354"/>
      <c r="R762" s="354"/>
      <c r="S762" s="354"/>
      <c r="T762" s="354"/>
      <c r="U762" s="354"/>
      <c r="V762" s="354"/>
      <c r="W762" s="354"/>
      <c r="X762" s="354"/>
      <c r="Y762" s="354"/>
      <c r="Z762" s="354"/>
      <c r="AA762" s="555"/>
      <c r="AB762" s="566"/>
      <c r="AC762" s="566"/>
      <c r="AD762" s="566"/>
      <c r="AE762" s="566"/>
      <c r="AF762" s="566"/>
      <c r="AG762" s="566"/>
      <c r="AH762" s="566"/>
      <c r="AI762" s="566"/>
      <c r="AJ762" s="566"/>
      <c r="AK762" s="566"/>
      <c r="AL762" s="566"/>
      <c r="AM762" s="566"/>
      <c r="AN762" s="566"/>
      <c r="AO762" s="504"/>
    </row>
    <row r="763" spans="1:41" ht="30" outlineLevel="1">
      <c r="A763" s="598">
        <v>45</v>
      </c>
      <c r="B763" s="569" t="s">
        <v>287</v>
      </c>
      <c r="C763" s="354" t="s">
        <v>258</v>
      </c>
      <c r="D763" s="493"/>
      <c r="E763" s="493"/>
      <c r="F763" s="493"/>
      <c r="G763" s="493"/>
      <c r="H763" s="493"/>
      <c r="I763" s="493"/>
      <c r="J763" s="493"/>
      <c r="K763" s="493"/>
      <c r="L763" s="493"/>
      <c r="M763" s="493"/>
      <c r="N763" s="493"/>
      <c r="O763" s="493"/>
      <c r="P763" s="493">
        <v>12</v>
      </c>
      <c r="Q763" s="493"/>
      <c r="R763" s="493"/>
      <c r="S763" s="493"/>
      <c r="T763" s="493"/>
      <c r="U763" s="493"/>
      <c r="V763" s="493"/>
      <c r="W763" s="493"/>
      <c r="X763" s="493"/>
      <c r="Y763" s="493"/>
      <c r="Z763" s="493"/>
      <c r="AA763" s="567"/>
      <c r="AB763" s="553"/>
      <c r="AC763" s="553"/>
      <c r="AD763" s="553"/>
      <c r="AE763" s="553"/>
      <c r="AF763" s="553"/>
      <c r="AG763" s="553"/>
      <c r="AH763" s="558"/>
      <c r="AI763" s="558"/>
      <c r="AJ763" s="558"/>
      <c r="AK763" s="558"/>
      <c r="AL763" s="558"/>
      <c r="AM763" s="558"/>
      <c r="AN763" s="558"/>
      <c r="AO763" s="494">
        <f>SUM(AA763:AN763)</f>
        <v>0</v>
      </c>
    </row>
    <row r="764" spans="1:41" outlineLevel="1">
      <c r="A764" s="598"/>
      <c r="B764" s="492" t="s">
        <v>354</v>
      </c>
      <c r="C764" s="354" t="s">
        <v>260</v>
      </c>
      <c r="D764" s="493"/>
      <c r="E764" s="493"/>
      <c r="F764" s="493"/>
      <c r="G764" s="493"/>
      <c r="H764" s="493"/>
      <c r="I764" s="493"/>
      <c r="J764" s="493"/>
      <c r="K764" s="493"/>
      <c r="L764" s="493"/>
      <c r="M764" s="493"/>
      <c r="N764" s="493"/>
      <c r="O764" s="493"/>
      <c r="P764" s="493">
        <f>P763</f>
        <v>12</v>
      </c>
      <c r="Q764" s="493"/>
      <c r="R764" s="493"/>
      <c r="S764" s="493"/>
      <c r="T764" s="493"/>
      <c r="U764" s="493"/>
      <c r="V764" s="493"/>
      <c r="W764" s="493"/>
      <c r="X764" s="493"/>
      <c r="Y764" s="493"/>
      <c r="Z764" s="493"/>
      <c r="AA764" s="554">
        <f>AA763</f>
        <v>0</v>
      </c>
      <c r="AB764" s="554">
        <f t="shared" ref="AB764:AN764" si="251">AB763</f>
        <v>0</v>
      </c>
      <c r="AC764" s="554">
        <f t="shared" si="251"/>
        <v>0</v>
      </c>
      <c r="AD764" s="554">
        <f t="shared" si="251"/>
        <v>0</v>
      </c>
      <c r="AE764" s="554">
        <f t="shared" si="251"/>
        <v>0</v>
      </c>
      <c r="AF764" s="554">
        <f t="shared" si="251"/>
        <v>0</v>
      </c>
      <c r="AG764" s="554">
        <f t="shared" si="251"/>
        <v>0</v>
      </c>
      <c r="AH764" s="554">
        <f t="shared" si="251"/>
        <v>0</v>
      </c>
      <c r="AI764" s="554">
        <f t="shared" si="251"/>
        <v>0</v>
      </c>
      <c r="AJ764" s="554">
        <f t="shared" si="251"/>
        <v>0</v>
      </c>
      <c r="AK764" s="554">
        <f t="shared" si="251"/>
        <v>0</v>
      </c>
      <c r="AL764" s="554">
        <f t="shared" si="251"/>
        <v>0</v>
      </c>
      <c r="AM764" s="554">
        <f t="shared" si="251"/>
        <v>0</v>
      </c>
      <c r="AN764" s="554">
        <f t="shared" si="251"/>
        <v>0</v>
      </c>
      <c r="AO764" s="504"/>
    </row>
    <row r="765" spans="1:41" outlineLevel="1">
      <c r="A765" s="598"/>
      <c r="B765" s="569"/>
      <c r="C765" s="354"/>
      <c r="D765" s="354"/>
      <c r="E765" s="354"/>
      <c r="F765" s="354"/>
      <c r="G765" s="354"/>
      <c r="H765" s="354"/>
      <c r="I765" s="354"/>
      <c r="J765" s="354"/>
      <c r="K765" s="354"/>
      <c r="L765" s="354"/>
      <c r="M765" s="354"/>
      <c r="N765" s="354"/>
      <c r="O765" s="354"/>
      <c r="P765" s="354"/>
      <c r="Q765" s="354"/>
      <c r="R765" s="354"/>
      <c r="S765" s="354"/>
      <c r="T765" s="354"/>
      <c r="U765" s="354"/>
      <c r="V765" s="354"/>
      <c r="W765" s="354"/>
      <c r="X765" s="354"/>
      <c r="Y765" s="354"/>
      <c r="Z765" s="354"/>
      <c r="AA765" s="555"/>
      <c r="AB765" s="566"/>
      <c r="AC765" s="566"/>
      <c r="AD765" s="566"/>
      <c r="AE765" s="566"/>
      <c r="AF765" s="566"/>
      <c r="AG765" s="566"/>
      <c r="AH765" s="566"/>
      <c r="AI765" s="566"/>
      <c r="AJ765" s="566"/>
      <c r="AK765" s="566"/>
      <c r="AL765" s="566"/>
      <c r="AM765" s="566"/>
      <c r="AN765" s="566"/>
      <c r="AO765" s="504"/>
    </row>
    <row r="766" spans="1:41" ht="30" outlineLevel="1">
      <c r="A766" s="598">
        <v>46</v>
      </c>
      <c r="B766" s="569" t="s">
        <v>288</v>
      </c>
      <c r="C766" s="354" t="s">
        <v>258</v>
      </c>
      <c r="D766" s="493"/>
      <c r="E766" s="493"/>
      <c r="F766" s="493"/>
      <c r="G766" s="493"/>
      <c r="H766" s="493"/>
      <c r="I766" s="493"/>
      <c r="J766" s="493"/>
      <c r="K766" s="493"/>
      <c r="L766" s="493"/>
      <c r="M766" s="493"/>
      <c r="N766" s="493"/>
      <c r="O766" s="493"/>
      <c r="P766" s="493">
        <v>12</v>
      </c>
      <c r="Q766" s="493"/>
      <c r="R766" s="493"/>
      <c r="S766" s="493"/>
      <c r="T766" s="493"/>
      <c r="U766" s="493"/>
      <c r="V766" s="493"/>
      <c r="W766" s="493"/>
      <c r="X766" s="493"/>
      <c r="Y766" s="493"/>
      <c r="Z766" s="493"/>
      <c r="AA766" s="567"/>
      <c r="AB766" s="553"/>
      <c r="AC766" s="553"/>
      <c r="AD766" s="553"/>
      <c r="AE766" s="553"/>
      <c r="AF766" s="553"/>
      <c r="AG766" s="553"/>
      <c r="AH766" s="558"/>
      <c r="AI766" s="558"/>
      <c r="AJ766" s="558"/>
      <c r="AK766" s="558"/>
      <c r="AL766" s="558"/>
      <c r="AM766" s="558"/>
      <c r="AN766" s="558"/>
      <c r="AO766" s="494">
        <f>SUM(AA766:AN766)</f>
        <v>0</v>
      </c>
    </row>
    <row r="767" spans="1:41" outlineLevel="1">
      <c r="A767" s="598"/>
      <c r="B767" s="492" t="s">
        <v>354</v>
      </c>
      <c r="C767" s="354" t="s">
        <v>260</v>
      </c>
      <c r="D767" s="493"/>
      <c r="E767" s="493"/>
      <c r="F767" s="493"/>
      <c r="G767" s="493"/>
      <c r="H767" s="493"/>
      <c r="I767" s="493"/>
      <c r="J767" s="493"/>
      <c r="K767" s="493"/>
      <c r="L767" s="493"/>
      <c r="M767" s="493"/>
      <c r="N767" s="493"/>
      <c r="O767" s="493"/>
      <c r="P767" s="493">
        <f>P766</f>
        <v>12</v>
      </c>
      <c r="Q767" s="493"/>
      <c r="R767" s="493"/>
      <c r="S767" s="493"/>
      <c r="T767" s="493"/>
      <c r="U767" s="493"/>
      <c r="V767" s="493"/>
      <c r="W767" s="493"/>
      <c r="X767" s="493"/>
      <c r="Y767" s="493"/>
      <c r="Z767" s="493"/>
      <c r="AA767" s="554">
        <f>AA766</f>
        <v>0</v>
      </c>
      <c r="AB767" s="554">
        <f t="shared" ref="AB767:AN767" si="252">AB766</f>
        <v>0</v>
      </c>
      <c r="AC767" s="554">
        <f t="shared" si="252"/>
        <v>0</v>
      </c>
      <c r="AD767" s="554">
        <f t="shared" si="252"/>
        <v>0</v>
      </c>
      <c r="AE767" s="554">
        <f t="shared" si="252"/>
        <v>0</v>
      </c>
      <c r="AF767" s="554">
        <f t="shared" si="252"/>
        <v>0</v>
      </c>
      <c r="AG767" s="554">
        <f t="shared" si="252"/>
        <v>0</v>
      </c>
      <c r="AH767" s="554">
        <f t="shared" si="252"/>
        <v>0</v>
      </c>
      <c r="AI767" s="554">
        <f t="shared" si="252"/>
        <v>0</v>
      </c>
      <c r="AJ767" s="554">
        <f t="shared" si="252"/>
        <v>0</v>
      </c>
      <c r="AK767" s="554">
        <f t="shared" si="252"/>
        <v>0</v>
      </c>
      <c r="AL767" s="554">
        <f t="shared" si="252"/>
        <v>0</v>
      </c>
      <c r="AM767" s="554">
        <f t="shared" si="252"/>
        <v>0</v>
      </c>
      <c r="AN767" s="554">
        <f t="shared" si="252"/>
        <v>0</v>
      </c>
      <c r="AO767" s="504"/>
    </row>
    <row r="768" spans="1:41" outlineLevel="1">
      <c r="A768" s="598"/>
      <c r="B768" s="569"/>
      <c r="C768" s="354"/>
      <c r="D768" s="354"/>
      <c r="E768" s="354"/>
      <c r="F768" s="354"/>
      <c r="G768" s="354"/>
      <c r="H768" s="354"/>
      <c r="I768" s="354"/>
      <c r="J768" s="354"/>
      <c r="K768" s="354"/>
      <c r="L768" s="354"/>
      <c r="M768" s="354"/>
      <c r="N768" s="354"/>
      <c r="O768" s="354"/>
      <c r="P768" s="354"/>
      <c r="Q768" s="354"/>
      <c r="R768" s="354"/>
      <c r="S768" s="354"/>
      <c r="T768" s="354"/>
      <c r="U768" s="354"/>
      <c r="V768" s="354"/>
      <c r="W768" s="354"/>
      <c r="X768" s="354"/>
      <c r="Y768" s="354"/>
      <c r="Z768" s="354"/>
      <c r="AA768" s="555"/>
      <c r="AB768" s="566"/>
      <c r="AC768" s="566"/>
      <c r="AD768" s="566"/>
      <c r="AE768" s="566"/>
      <c r="AF768" s="566"/>
      <c r="AG768" s="566"/>
      <c r="AH768" s="566"/>
      <c r="AI768" s="566"/>
      <c r="AJ768" s="566"/>
      <c r="AK768" s="566"/>
      <c r="AL768" s="566"/>
      <c r="AM768" s="566"/>
      <c r="AN768" s="566"/>
      <c r="AO768" s="504"/>
    </row>
    <row r="769" spans="1:42" ht="30" outlineLevel="1">
      <c r="A769" s="598">
        <v>47</v>
      </c>
      <c r="B769" s="569" t="s">
        <v>289</v>
      </c>
      <c r="C769" s="354" t="s">
        <v>258</v>
      </c>
      <c r="D769" s="493"/>
      <c r="E769" s="493"/>
      <c r="F769" s="493"/>
      <c r="G769" s="493"/>
      <c r="H769" s="493"/>
      <c r="I769" s="493"/>
      <c r="J769" s="493"/>
      <c r="K769" s="493"/>
      <c r="L769" s="493"/>
      <c r="M769" s="493"/>
      <c r="N769" s="493"/>
      <c r="O769" s="493"/>
      <c r="P769" s="493">
        <v>12</v>
      </c>
      <c r="Q769" s="493"/>
      <c r="R769" s="493"/>
      <c r="S769" s="493"/>
      <c r="T769" s="493"/>
      <c r="U769" s="493"/>
      <c r="V769" s="493"/>
      <c r="W769" s="493"/>
      <c r="X769" s="493"/>
      <c r="Y769" s="493"/>
      <c r="Z769" s="493"/>
      <c r="AA769" s="567"/>
      <c r="AB769" s="553"/>
      <c r="AC769" s="553"/>
      <c r="AD769" s="553"/>
      <c r="AE769" s="553"/>
      <c r="AF769" s="553"/>
      <c r="AG769" s="553"/>
      <c r="AH769" s="558"/>
      <c r="AI769" s="558"/>
      <c r="AJ769" s="558"/>
      <c r="AK769" s="558"/>
      <c r="AL769" s="558"/>
      <c r="AM769" s="558"/>
      <c r="AN769" s="558"/>
      <c r="AO769" s="494">
        <f>SUM(AA769:AN769)</f>
        <v>0</v>
      </c>
    </row>
    <row r="770" spans="1:42" outlineLevel="1">
      <c r="A770" s="598"/>
      <c r="B770" s="492" t="s">
        <v>354</v>
      </c>
      <c r="C770" s="354" t="s">
        <v>260</v>
      </c>
      <c r="D770" s="493"/>
      <c r="E770" s="493"/>
      <c r="F770" s="493"/>
      <c r="G770" s="493"/>
      <c r="H770" s="493"/>
      <c r="I770" s="493"/>
      <c r="J770" s="493"/>
      <c r="K770" s="493"/>
      <c r="L770" s="493"/>
      <c r="M770" s="493"/>
      <c r="N770" s="493"/>
      <c r="O770" s="493"/>
      <c r="P770" s="493">
        <f>P769</f>
        <v>12</v>
      </c>
      <c r="Q770" s="493"/>
      <c r="R770" s="493"/>
      <c r="S770" s="493"/>
      <c r="T770" s="493"/>
      <c r="U770" s="493"/>
      <c r="V770" s="493"/>
      <c r="W770" s="493"/>
      <c r="X770" s="493"/>
      <c r="Y770" s="493"/>
      <c r="Z770" s="493"/>
      <c r="AA770" s="554">
        <f>AA769</f>
        <v>0</v>
      </c>
      <c r="AB770" s="554">
        <f t="shared" ref="AB770:AN770" si="253">AB769</f>
        <v>0</v>
      </c>
      <c r="AC770" s="554">
        <f t="shared" si="253"/>
        <v>0</v>
      </c>
      <c r="AD770" s="554">
        <f t="shared" si="253"/>
        <v>0</v>
      </c>
      <c r="AE770" s="554">
        <f t="shared" si="253"/>
        <v>0</v>
      </c>
      <c r="AF770" s="554">
        <f t="shared" si="253"/>
        <v>0</v>
      </c>
      <c r="AG770" s="554">
        <f t="shared" si="253"/>
        <v>0</v>
      </c>
      <c r="AH770" s="554">
        <f t="shared" si="253"/>
        <v>0</v>
      </c>
      <c r="AI770" s="554">
        <f t="shared" si="253"/>
        <v>0</v>
      </c>
      <c r="AJ770" s="554">
        <f t="shared" si="253"/>
        <v>0</v>
      </c>
      <c r="AK770" s="554">
        <f t="shared" si="253"/>
        <v>0</v>
      </c>
      <c r="AL770" s="554">
        <f t="shared" si="253"/>
        <v>0</v>
      </c>
      <c r="AM770" s="554">
        <f t="shared" si="253"/>
        <v>0</v>
      </c>
      <c r="AN770" s="554">
        <f t="shared" si="253"/>
        <v>0</v>
      </c>
      <c r="AO770" s="504"/>
    </row>
    <row r="771" spans="1:42" outlineLevel="1">
      <c r="A771" s="598"/>
      <c r="B771" s="569"/>
      <c r="C771" s="354"/>
      <c r="D771" s="354"/>
      <c r="E771" s="354"/>
      <c r="F771" s="354"/>
      <c r="G771" s="354"/>
      <c r="H771" s="354"/>
      <c r="I771" s="354"/>
      <c r="J771" s="354"/>
      <c r="K771" s="354"/>
      <c r="L771" s="354"/>
      <c r="M771" s="354"/>
      <c r="N771" s="354"/>
      <c r="O771" s="354"/>
      <c r="P771" s="354"/>
      <c r="Q771" s="354"/>
      <c r="R771" s="354"/>
      <c r="S771" s="354"/>
      <c r="T771" s="354"/>
      <c r="U771" s="354"/>
      <c r="V771" s="354"/>
      <c r="W771" s="354"/>
      <c r="X771" s="354"/>
      <c r="Y771" s="354"/>
      <c r="Z771" s="354"/>
      <c r="AA771" s="555"/>
      <c r="AB771" s="566"/>
      <c r="AC771" s="566"/>
      <c r="AD771" s="566"/>
      <c r="AE771" s="566"/>
      <c r="AF771" s="566"/>
      <c r="AG771" s="566"/>
      <c r="AH771" s="566"/>
      <c r="AI771" s="566"/>
      <c r="AJ771" s="566"/>
      <c r="AK771" s="566"/>
      <c r="AL771" s="566"/>
      <c r="AM771" s="566"/>
      <c r="AN771" s="566"/>
      <c r="AO771" s="504"/>
    </row>
    <row r="772" spans="1:42" ht="45" outlineLevel="1">
      <c r="A772" s="598">
        <v>48</v>
      </c>
      <c r="B772" s="569" t="s">
        <v>290</v>
      </c>
      <c r="C772" s="354" t="s">
        <v>258</v>
      </c>
      <c r="D772" s="493"/>
      <c r="E772" s="493"/>
      <c r="F772" s="493"/>
      <c r="G772" s="493"/>
      <c r="H772" s="493"/>
      <c r="I772" s="493"/>
      <c r="J772" s="493"/>
      <c r="K772" s="493"/>
      <c r="L772" s="493"/>
      <c r="M772" s="493"/>
      <c r="N772" s="493"/>
      <c r="O772" s="493"/>
      <c r="P772" s="493">
        <v>12</v>
      </c>
      <c r="Q772" s="493"/>
      <c r="R772" s="493"/>
      <c r="S772" s="493"/>
      <c r="T772" s="493"/>
      <c r="U772" s="493"/>
      <c r="V772" s="493"/>
      <c r="W772" s="493"/>
      <c r="X772" s="493"/>
      <c r="Y772" s="493"/>
      <c r="Z772" s="493"/>
      <c r="AA772" s="567"/>
      <c r="AB772" s="553"/>
      <c r="AC772" s="553"/>
      <c r="AD772" s="553"/>
      <c r="AE772" s="553"/>
      <c r="AF772" s="553"/>
      <c r="AG772" s="553"/>
      <c r="AH772" s="558"/>
      <c r="AI772" s="558"/>
      <c r="AJ772" s="558"/>
      <c r="AK772" s="558"/>
      <c r="AL772" s="558"/>
      <c r="AM772" s="558"/>
      <c r="AN772" s="558"/>
      <c r="AO772" s="494">
        <f>SUM(AA772:AN772)</f>
        <v>0</v>
      </c>
    </row>
    <row r="773" spans="1:42" outlineLevel="1">
      <c r="A773" s="598"/>
      <c r="B773" s="492" t="s">
        <v>354</v>
      </c>
      <c r="C773" s="354" t="s">
        <v>260</v>
      </c>
      <c r="D773" s="493"/>
      <c r="E773" s="493"/>
      <c r="F773" s="493"/>
      <c r="G773" s="493"/>
      <c r="H773" s="493"/>
      <c r="I773" s="493"/>
      <c r="J773" s="493"/>
      <c r="K773" s="493"/>
      <c r="L773" s="493"/>
      <c r="M773" s="493"/>
      <c r="N773" s="493"/>
      <c r="O773" s="493"/>
      <c r="P773" s="493">
        <f>P772</f>
        <v>12</v>
      </c>
      <c r="Q773" s="493"/>
      <c r="R773" s="493"/>
      <c r="S773" s="493"/>
      <c r="T773" s="493"/>
      <c r="U773" s="493"/>
      <c r="V773" s="493"/>
      <c r="W773" s="493"/>
      <c r="X773" s="493"/>
      <c r="Y773" s="493"/>
      <c r="Z773" s="493"/>
      <c r="AA773" s="554">
        <f>AA772</f>
        <v>0</v>
      </c>
      <c r="AB773" s="554">
        <f t="shared" ref="AB773:AN773" si="254">AB772</f>
        <v>0</v>
      </c>
      <c r="AC773" s="554">
        <f t="shared" si="254"/>
        <v>0</v>
      </c>
      <c r="AD773" s="554">
        <f t="shared" si="254"/>
        <v>0</v>
      </c>
      <c r="AE773" s="554">
        <f t="shared" si="254"/>
        <v>0</v>
      </c>
      <c r="AF773" s="554">
        <f t="shared" si="254"/>
        <v>0</v>
      </c>
      <c r="AG773" s="554">
        <f t="shared" si="254"/>
        <v>0</v>
      </c>
      <c r="AH773" s="554">
        <f t="shared" si="254"/>
        <v>0</v>
      </c>
      <c r="AI773" s="554">
        <f t="shared" si="254"/>
        <v>0</v>
      </c>
      <c r="AJ773" s="554">
        <f t="shared" si="254"/>
        <v>0</v>
      </c>
      <c r="AK773" s="554">
        <f t="shared" si="254"/>
        <v>0</v>
      </c>
      <c r="AL773" s="554">
        <f t="shared" si="254"/>
        <v>0</v>
      </c>
      <c r="AM773" s="554">
        <f t="shared" si="254"/>
        <v>0</v>
      </c>
      <c r="AN773" s="554">
        <f t="shared" si="254"/>
        <v>0</v>
      </c>
      <c r="AO773" s="504"/>
    </row>
    <row r="774" spans="1:42" outlineLevel="1">
      <c r="A774" s="598"/>
      <c r="B774" s="569"/>
      <c r="C774" s="354"/>
      <c r="D774" s="354"/>
      <c r="E774" s="354"/>
      <c r="F774" s="354"/>
      <c r="G774" s="354"/>
      <c r="H774" s="354"/>
      <c r="I774" s="354"/>
      <c r="J774" s="354"/>
      <c r="K774" s="354"/>
      <c r="L774" s="354"/>
      <c r="M774" s="354"/>
      <c r="N774" s="354"/>
      <c r="O774" s="354"/>
      <c r="P774" s="354"/>
      <c r="Q774" s="354"/>
      <c r="R774" s="354"/>
      <c r="S774" s="354"/>
      <c r="T774" s="354"/>
      <c r="U774" s="354"/>
      <c r="V774" s="354"/>
      <c r="W774" s="354"/>
      <c r="X774" s="354"/>
      <c r="Y774" s="354"/>
      <c r="Z774" s="354"/>
      <c r="AA774" s="555"/>
      <c r="AB774" s="566"/>
      <c r="AC774" s="566"/>
      <c r="AD774" s="566"/>
      <c r="AE774" s="566"/>
      <c r="AF774" s="566"/>
      <c r="AG774" s="566"/>
      <c r="AH774" s="566"/>
      <c r="AI774" s="566"/>
      <c r="AJ774" s="566"/>
      <c r="AK774" s="566"/>
      <c r="AL774" s="566"/>
      <c r="AM774" s="566"/>
      <c r="AN774" s="566"/>
      <c r="AO774" s="504"/>
    </row>
    <row r="775" spans="1:42" ht="30" outlineLevel="1">
      <c r="A775" s="598">
        <v>49</v>
      </c>
      <c r="B775" s="569" t="s">
        <v>291</v>
      </c>
      <c r="C775" s="354" t="s">
        <v>258</v>
      </c>
      <c r="D775" s="493"/>
      <c r="E775" s="493"/>
      <c r="F775" s="493"/>
      <c r="G775" s="493"/>
      <c r="H775" s="493"/>
      <c r="I775" s="493"/>
      <c r="J775" s="493"/>
      <c r="K775" s="493"/>
      <c r="L775" s="493"/>
      <c r="M775" s="493"/>
      <c r="N775" s="493"/>
      <c r="O775" s="493"/>
      <c r="P775" s="493">
        <v>12</v>
      </c>
      <c r="Q775" s="493"/>
      <c r="R775" s="493"/>
      <c r="S775" s="493"/>
      <c r="T775" s="493"/>
      <c r="U775" s="493"/>
      <c r="V775" s="493"/>
      <c r="W775" s="493"/>
      <c r="X775" s="493"/>
      <c r="Y775" s="493"/>
      <c r="Z775" s="493"/>
      <c r="AA775" s="567"/>
      <c r="AB775" s="553"/>
      <c r="AC775" s="553"/>
      <c r="AD775" s="553"/>
      <c r="AE775" s="553"/>
      <c r="AF775" s="553"/>
      <c r="AG775" s="553"/>
      <c r="AH775" s="558"/>
      <c r="AI775" s="558"/>
      <c r="AJ775" s="558"/>
      <c r="AK775" s="558"/>
      <c r="AL775" s="558"/>
      <c r="AM775" s="558"/>
      <c r="AN775" s="558"/>
      <c r="AO775" s="494">
        <f>SUM(AA775:AN775)</f>
        <v>0</v>
      </c>
    </row>
    <row r="776" spans="1:42" outlineLevel="1">
      <c r="A776" s="598"/>
      <c r="B776" s="492" t="s">
        <v>354</v>
      </c>
      <c r="C776" s="354" t="s">
        <v>260</v>
      </c>
      <c r="D776" s="493"/>
      <c r="E776" s="493"/>
      <c r="F776" s="493"/>
      <c r="G776" s="493"/>
      <c r="H776" s="493"/>
      <c r="I776" s="493"/>
      <c r="J776" s="493"/>
      <c r="K776" s="493"/>
      <c r="L776" s="493"/>
      <c r="M776" s="493"/>
      <c r="N776" s="493"/>
      <c r="O776" s="493"/>
      <c r="P776" s="493">
        <f>P775</f>
        <v>12</v>
      </c>
      <c r="Q776" s="493"/>
      <c r="R776" s="493"/>
      <c r="S776" s="493"/>
      <c r="T776" s="493"/>
      <c r="U776" s="493"/>
      <c r="V776" s="493"/>
      <c r="W776" s="493"/>
      <c r="X776" s="493"/>
      <c r="Y776" s="493"/>
      <c r="Z776" s="493"/>
      <c r="AA776" s="554">
        <f>AA775</f>
        <v>0</v>
      </c>
      <c r="AB776" s="554">
        <f t="shared" ref="AB776:AN776" si="255">AB775</f>
        <v>0</v>
      </c>
      <c r="AC776" s="554">
        <f t="shared" si="255"/>
        <v>0</v>
      </c>
      <c r="AD776" s="554">
        <f t="shared" si="255"/>
        <v>0</v>
      </c>
      <c r="AE776" s="554">
        <f t="shared" si="255"/>
        <v>0</v>
      </c>
      <c r="AF776" s="554">
        <f t="shared" si="255"/>
        <v>0</v>
      </c>
      <c r="AG776" s="554">
        <f t="shared" si="255"/>
        <v>0</v>
      </c>
      <c r="AH776" s="554">
        <f t="shared" si="255"/>
        <v>0</v>
      </c>
      <c r="AI776" s="554">
        <f t="shared" si="255"/>
        <v>0</v>
      </c>
      <c r="AJ776" s="554">
        <f t="shared" si="255"/>
        <v>0</v>
      </c>
      <c r="AK776" s="554">
        <f t="shared" si="255"/>
        <v>0</v>
      </c>
      <c r="AL776" s="554">
        <f t="shared" si="255"/>
        <v>0</v>
      </c>
      <c r="AM776" s="554">
        <f t="shared" si="255"/>
        <v>0</v>
      </c>
      <c r="AN776" s="554">
        <f t="shared" si="255"/>
        <v>0</v>
      </c>
      <c r="AO776" s="504"/>
    </row>
    <row r="777" spans="1:42" outlineLevel="1">
      <c r="A777" s="598"/>
      <c r="B777" s="492"/>
      <c r="C777" s="503"/>
      <c r="D777" s="354"/>
      <c r="E777" s="354"/>
      <c r="F777" s="354"/>
      <c r="G777" s="354"/>
      <c r="H777" s="354"/>
      <c r="I777" s="354"/>
      <c r="J777" s="354"/>
      <c r="K777" s="354"/>
      <c r="L777" s="354"/>
      <c r="M777" s="354"/>
      <c r="N777" s="354"/>
      <c r="O777" s="354"/>
      <c r="P777" s="354"/>
      <c r="Q777" s="354"/>
      <c r="R777" s="354"/>
      <c r="S777" s="354"/>
      <c r="T777" s="354"/>
      <c r="U777" s="354"/>
      <c r="V777" s="354"/>
      <c r="W777" s="354"/>
      <c r="X777" s="354"/>
      <c r="Y777" s="354"/>
      <c r="Z777" s="354"/>
      <c r="AA777" s="555"/>
      <c r="AB777" s="555"/>
      <c r="AC777" s="555"/>
      <c r="AD777" s="555"/>
      <c r="AE777" s="555"/>
      <c r="AF777" s="555"/>
      <c r="AG777" s="555"/>
      <c r="AH777" s="555"/>
      <c r="AI777" s="555"/>
      <c r="AJ777" s="555"/>
      <c r="AK777" s="555"/>
      <c r="AL777" s="555"/>
      <c r="AM777" s="555"/>
      <c r="AN777" s="555"/>
      <c r="AO777" s="504"/>
    </row>
    <row r="778" spans="1:42" ht="15.75">
      <c r="B778" s="518" t="s">
        <v>356</v>
      </c>
      <c r="C778" s="519"/>
      <c r="D778" s="519">
        <f>SUM(D618:D776)</f>
        <v>15005249.699142804</v>
      </c>
      <c r="E778" s="519">
        <f t="shared" ref="E778:N778" si="256">SUM(E618:E776)</f>
        <v>14773646.594798623</v>
      </c>
      <c r="F778" s="519">
        <f t="shared" si="256"/>
        <v>14542043.490454443</v>
      </c>
      <c r="G778" s="519">
        <f t="shared" si="256"/>
        <v>14534098.023167025</v>
      </c>
      <c r="H778" s="519">
        <f t="shared" si="256"/>
        <v>14390529.882083137</v>
      </c>
      <c r="I778" s="519">
        <f t="shared" si="256"/>
        <v>13831236.992635205</v>
      </c>
      <c r="J778" s="519">
        <f t="shared" si="256"/>
        <v>13721574.520000432</v>
      </c>
      <c r="K778" s="519">
        <f t="shared" si="256"/>
        <v>13611912.047365664</v>
      </c>
      <c r="L778" s="519">
        <f t="shared" si="256"/>
        <v>13470167.451233244</v>
      </c>
      <c r="M778" s="519">
        <f t="shared" si="256"/>
        <v>58821.540180548101</v>
      </c>
      <c r="N778" s="519">
        <f t="shared" si="256"/>
        <v>58671.768260257697</v>
      </c>
      <c r="O778" s="519"/>
      <c r="P778" s="519"/>
      <c r="Q778" s="519">
        <f>SUM(Q618:Q776)</f>
        <v>2397.2564379509649</v>
      </c>
      <c r="R778" s="519"/>
      <c r="S778" s="519"/>
      <c r="T778" s="519"/>
      <c r="U778" s="519"/>
      <c r="V778" s="519"/>
      <c r="W778" s="519"/>
      <c r="X778" s="519"/>
      <c r="Y778" s="519"/>
      <c r="Z778" s="519"/>
      <c r="AA778" s="519">
        <f>IF(AA616="kWh",SUMPRODUCT(D618:D776,AA618:AA776))</f>
        <v>3662405.3476437954</v>
      </c>
      <c r="AB778" s="519">
        <f>IF(AB616="kWh",SUMPRODUCT(D618:D776,AB618:AB776))</f>
        <v>2918844.1918899282</v>
      </c>
      <c r="AC778" s="519">
        <f>IF(AC616="kw",SUMPRODUCT(P618:P776,Q618:Q776,AC618:AC776),SUMPRODUCT(D618:D776,AC618:AC776))</f>
        <v>6662605.1596090794</v>
      </c>
      <c r="AD778" s="519">
        <f>IF(AD616="kw",SUMPRODUCT(P618:P776,Q618:Q776,AD618:AD776),SUMPRODUCT(D618:D776,AD618:AD776))</f>
        <v>0</v>
      </c>
      <c r="AE778" s="519">
        <f>IF(AE616="kw",SUMPRODUCT(P618:P776,Q618:Q776,AE618:AE776),SUMPRODUCT(D618:D776,AE618:AE776))</f>
        <v>1761395</v>
      </c>
      <c r="AF778" s="519">
        <f>IF(AF616="kw",SUMPRODUCT(P618:P776,Q618:Q776,AF618:AF776),SUMPRODUCT(D618:D776,AF618:AF776))</f>
        <v>0</v>
      </c>
      <c r="AG778" s="519">
        <f>IF(AG616="kw",SUMPRODUCT(P618:P776,Q618:Q776,AG618:AG776),SUMPRODUCT(D618:D776,AG618:AG776))</f>
        <v>0</v>
      </c>
      <c r="AH778" s="519">
        <f>IF(AH616="kw",SUMPRODUCT(P618:P776,Q618:Q776,AH618:AH776),SUMPRODUCT(D618:D776,AH618:AH776))</f>
        <v>0</v>
      </c>
      <c r="AI778" s="519">
        <f>IF(AI616="kw",SUMPRODUCT(P618:P776,Q618:Q776,AI618:AI776),SUMPRODUCT(D618:D776,AI618:AI776))</f>
        <v>0</v>
      </c>
      <c r="AJ778" s="519">
        <f>IF(AJ616="kw",SUMPRODUCT(P618:P776,Q618:Q776,AJ618:AJ776),SUMPRODUCT(D618:D776,AJ618:AJ776))</f>
        <v>0</v>
      </c>
      <c r="AK778" s="519">
        <f>IF(AK616="kw",SUMPRODUCT(P618:P776,Q618:Q776,AK618:AK776),SUMPRODUCT(D618:D776,AK618:AK776))</f>
        <v>0</v>
      </c>
      <c r="AL778" s="519">
        <f>IF(AL616="kw",SUMPRODUCT(P618:P776,Q618:Q776,AL618:AL776),SUMPRODUCT(D618:D776,AL618:AL776))</f>
        <v>0</v>
      </c>
      <c r="AM778" s="519">
        <f>IF(AM616="kw",SUMPRODUCT(P618:P776,Q618:Q776,AM618:AM776),SUMPRODUCT(D618:D776,AM618:AM776))</f>
        <v>0</v>
      </c>
      <c r="AN778" s="519">
        <f>IF(AN616="kw",SUMPRODUCT(P618:P776,Q618:Q776,AN618:AN776),SUMPRODUCT(D618:D776,AN618:AN776))</f>
        <v>0</v>
      </c>
      <c r="AO778" s="520"/>
    </row>
    <row r="779" spans="1:42" ht="15.75">
      <c r="B779" s="545" t="s">
        <v>357</v>
      </c>
      <c r="C779" s="546"/>
      <c r="D779" s="546"/>
      <c r="E779" s="546"/>
      <c r="F779" s="546"/>
      <c r="G779" s="546"/>
      <c r="H779" s="546"/>
      <c r="I779" s="546"/>
      <c r="J779" s="546"/>
      <c r="K779" s="546"/>
      <c r="L779" s="546"/>
      <c r="M779" s="546"/>
      <c r="N779" s="546"/>
      <c r="O779" s="546"/>
      <c r="P779" s="546"/>
      <c r="Q779" s="546"/>
      <c r="R779" s="546"/>
      <c r="S779" s="546"/>
      <c r="T779" s="546"/>
      <c r="U779" s="546"/>
      <c r="V779" s="546"/>
      <c r="W779" s="546"/>
      <c r="X779" s="546"/>
      <c r="Y779" s="546"/>
      <c r="Z779" s="546"/>
      <c r="AA779" s="546">
        <v>0</v>
      </c>
      <c r="AB779" s="546">
        <v>0</v>
      </c>
      <c r="AC779" s="546">
        <v>0</v>
      </c>
      <c r="AD779" s="546">
        <v>0</v>
      </c>
      <c r="AE779" s="546">
        <v>0</v>
      </c>
      <c r="AF779" s="546">
        <v>0</v>
      </c>
      <c r="AG779" s="546">
        <v>0</v>
      </c>
      <c r="AH779" s="546">
        <v>0</v>
      </c>
      <c r="AI779" s="546">
        <v>0</v>
      </c>
      <c r="AJ779" s="546">
        <v>0</v>
      </c>
      <c r="AK779" s="546">
        <v>0</v>
      </c>
      <c r="AL779" s="546">
        <v>0</v>
      </c>
      <c r="AM779" s="546">
        <v>0</v>
      </c>
      <c r="AN779" s="546">
        <v>0</v>
      </c>
      <c r="AO779" s="576"/>
    </row>
    <row r="780" spans="1:42">
      <c r="B780" s="590"/>
      <c r="C780" s="548"/>
      <c r="D780" s="549"/>
      <c r="E780" s="549"/>
      <c r="F780" s="549"/>
      <c r="G780" s="549"/>
      <c r="H780" s="549"/>
      <c r="I780" s="549"/>
      <c r="J780" s="549"/>
      <c r="K780" s="549"/>
      <c r="L780" s="549"/>
      <c r="M780" s="549"/>
      <c r="N780" s="549"/>
      <c r="O780" s="549"/>
      <c r="P780" s="549"/>
      <c r="Q780" s="550"/>
      <c r="R780" s="549"/>
      <c r="S780" s="549"/>
      <c r="T780" s="549"/>
      <c r="U780" s="551"/>
      <c r="V780" s="551"/>
      <c r="W780" s="551"/>
      <c r="X780" s="551"/>
      <c r="Y780" s="549"/>
      <c r="Z780" s="549"/>
      <c r="AA780" s="552"/>
      <c r="AB780" s="552"/>
      <c r="AC780" s="552"/>
      <c r="AD780" s="552"/>
      <c r="AE780" s="552"/>
      <c r="AF780" s="552"/>
      <c r="AG780" s="552"/>
      <c r="AH780" s="552"/>
      <c r="AI780" s="552"/>
      <c r="AJ780" s="552"/>
      <c r="AK780" s="552"/>
      <c r="AL780" s="552"/>
      <c r="AM780" s="552"/>
      <c r="AN780" s="552"/>
      <c r="AO780" s="465"/>
    </row>
    <row r="781" spans="1:42">
      <c r="B781" s="516" t="s">
        <v>358</v>
      </c>
      <c r="C781" s="523"/>
      <c r="D781" s="523"/>
      <c r="E781" s="537"/>
      <c r="F781" s="537"/>
      <c r="G781" s="537"/>
      <c r="H781" s="537"/>
      <c r="I781" s="537"/>
      <c r="J781" s="537"/>
      <c r="K781" s="537"/>
      <c r="L781" s="537"/>
      <c r="M781" s="537"/>
      <c r="N781" s="537"/>
      <c r="O781" s="537"/>
      <c r="P781" s="537"/>
      <c r="Q781" s="354"/>
      <c r="R781" s="525"/>
      <c r="S781" s="525"/>
      <c r="T781" s="525"/>
      <c r="U781" s="524"/>
      <c r="V781" s="524"/>
      <c r="W781" s="524"/>
      <c r="X781" s="524"/>
      <c r="Y781" s="525"/>
      <c r="Z781" s="525"/>
      <c r="AA781" s="526">
        <v>0</v>
      </c>
      <c r="AB781" s="526">
        <v>0</v>
      </c>
      <c r="AC781" s="526">
        <v>0</v>
      </c>
      <c r="AD781" s="526">
        <v>0</v>
      </c>
      <c r="AE781" s="526">
        <v>0</v>
      </c>
      <c r="AF781" s="526">
        <v>0</v>
      </c>
      <c r="AG781" s="526">
        <v>0</v>
      </c>
      <c r="AH781" s="526">
        <v>0</v>
      </c>
      <c r="AI781" s="526">
        <v>0</v>
      </c>
      <c r="AJ781" s="526">
        <v>0</v>
      </c>
      <c r="AK781" s="526">
        <v>0</v>
      </c>
      <c r="AL781" s="526">
        <v>0</v>
      </c>
      <c r="AM781" s="526">
        <v>0</v>
      </c>
      <c r="AN781" s="526">
        <v>0</v>
      </c>
      <c r="AO781" s="464"/>
      <c r="AP781" s="444"/>
    </row>
    <row r="782" spans="1:42">
      <c r="B782" s="516" t="s">
        <v>359</v>
      </c>
      <c r="C782" s="527"/>
      <c r="D782" s="484"/>
      <c r="E782" s="481"/>
      <c r="F782" s="481"/>
      <c r="G782" s="481"/>
      <c r="H782" s="481"/>
      <c r="I782" s="481"/>
      <c r="J782" s="481"/>
      <c r="K782" s="481"/>
      <c r="L782" s="481"/>
      <c r="M782" s="481"/>
      <c r="N782" s="481"/>
      <c r="O782" s="481"/>
      <c r="P782" s="481"/>
      <c r="Q782" s="354"/>
      <c r="R782" s="481"/>
      <c r="S782" s="481"/>
      <c r="T782" s="481"/>
      <c r="U782" s="484"/>
      <c r="V782" s="484"/>
      <c r="W782" s="484"/>
      <c r="X782" s="484"/>
      <c r="Y782" s="481"/>
      <c r="Z782" s="481"/>
      <c r="AA782" s="463">
        <v>0</v>
      </c>
      <c r="AB782" s="463">
        <v>0</v>
      </c>
      <c r="AC782" s="463">
        <v>0</v>
      </c>
      <c r="AD782" s="463">
        <v>0</v>
      </c>
      <c r="AE782" s="463">
        <v>0</v>
      </c>
      <c r="AF782" s="463">
        <v>0</v>
      </c>
      <c r="AG782" s="463">
        <v>0</v>
      </c>
      <c r="AH782" s="463">
        <v>0</v>
      </c>
      <c r="AI782" s="463">
        <v>0</v>
      </c>
      <c r="AJ782" s="463">
        <v>0</v>
      </c>
      <c r="AK782" s="463">
        <v>0</v>
      </c>
      <c r="AL782" s="463">
        <v>0</v>
      </c>
      <c r="AM782" s="463">
        <v>0</v>
      </c>
      <c r="AN782" s="463">
        <v>0</v>
      </c>
      <c r="AO782" s="462">
        <f t="shared" ref="AO782:AO789" si="257">SUM(AA782:AN782)</f>
        <v>0</v>
      </c>
      <c r="AP782" s="444"/>
    </row>
    <row r="783" spans="1:42">
      <c r="B783" s="516" t="s">
        <v>360</v>
      </c>
      <c r="C783" s="527"/>
      <c r="D783" s="484"/>
      <c r="E783" s="481"/>
      <c r="F783" s="481"/>
      <c r="G783" s="481"/>
      <c r="H783" s="481"/>
      <c r="I783" s="481"/>
      <c r="J783" s="481"/>
      <c r="K783" s="481"/>
      <c r="L783" s="481"/>
      <c r="M783" s="481"/>
      <c r="N783" s="481"/>
      <c r="O783" s="481"/>
      <c r="P783" s="481"/>
      <c r="Q783" s="354"/>
      <c r="R783" s="481"/>
      <c r="S783" s="481"/>
      <c r="T783" s="481"/>
      <c r="U783" s="484"/>
      <c r="V783" s="484"/>
      <c r="W783" s="484"/>
      <c r="X783" s="484"/>
      <c r="Y783" s="481"/>
      <c r="Z783" s="481"/>
      <c r="AA783" s="463">
        <v>0</v>
      </c>
      <c r="AB783" s="463">
        <v>0</v>
      </c>
      <c r="AC783" s="463">
        <v>0</v>
      </c>
      <c r="AD783" s="463">
        <v>0</v>
      </c>
      <c r="AE783" s="463">
        <v>0</v>
      </c>
      <c r="AF783" s="463">
        <v>0</v>
      </c>
      <c r="AG783" s="463">
        <v>0</v>
      </c>
      <c r="AH783" s="463">
        <v>0</v>
      </c>
      <c r="AI783" s="463">
        <v>0</v>
      </c>
      <c r="AJ783" s="463">
        <v>0</v>
      </c>
      <c r="AK783" s="463">
        <v>0</v>
      </c>
      <c r="AL783" s="463">
        <v>0</v>
      </c>
      <c r="AM783" s="463">
        <v>0</v>
      </c>
      <c r="AN783" s="463">
        <v>0</v>
      </c>
      <c r="AO783" s="462">
        <f t="shared" si="257"/>
        <v>0</v>
      </c>
      <c r="AP783" s="444"/>
    </row>
    <row r="784" spans="1:42">
      <c r="B784" s="516" t="s">
        <v>361</v>
      </c>
      <c r="C784" s="527"/>
      <c r="D784" s="484"/>
      <c r="E784" s="481"/>
      <c r="F784" s="481"/>
      <c r="G784" s="481"/>
      <c r="H784" s="481"/>
      <c r="I784" s="481"/>
      <c r="J784" s="481"/>
      <c r="K784" s="481"/>
      <c r="L784" s="481"/>
      <c r="M784" s="481"/>
      <c r="N784" s="481"/>
      <c r="O784" s="481"/>
      <c r="P784" s="481"/>
      <c r="Q784" s="354"/>
      <c r="R784" s="481"/>
      <c r="S784" s="481"/>
      <c r="T784" s="481"/>
      <c r="U784" s="484"/>
      <c r="V784" s="484"/>
      <c r="W784" s="484"/>
      <c r="X784" s="484"/>
      <c r="Y784" s="481"/>
      <c r="Z784" s="481"/>
      <c r="AA784" s="463">
        <v>0</v>
      </c>
      <c r="AB784" s="463">
        <v>0</v>
      </c>
      <c r="AC784" s="463">
        <v>0</v>
      </c>
      <c r="AD784" s="463">
        <v>0</v>
      </c>
      <c r="AE784" s="463">
        <v>0</v>
      </c>
      <c r="AF784" s="463">
        <v>0</v>
      </c>
      <c r="AG784" s="463">
        <v>0</v>
      </c>
      <c r="AH784" s="463">
        <v>0</v>
      </c>
      <c r="AI784" s="463">
        <v>0</v>
      </c>
      <c r="AJ784" s="463">
        <v>0</v>
      </c>
      <c r="AK784" s="463">
        <v>0</v>
      </c>
      <c r="AL784" s="463">
        <v>0</v>
      </c>
      <c r="AM784" s="463">
        <v>0</v>
      </c>
      <c r="AN784" s="463">
        <v>0</v>
      </c>
      <c r="AO784" s="462">
        <f t="shared" si="257"/>
        <v>0</v>
      </c>
      <c r="AP784" s="444"/>
    </row>
    <row r="785" spans="2:42">
      <c r="B785" s="516" t="s">
        <v>362</v>
      </c>
      <c r="C785" s="527"/>
      <c r="D785" s="484"/>
      <c r="E785" s="481"/>
      <c r="F785" s="481"/>
      <c r="G785" s="481"/>
      <c r="H785" s="481"/>
      <c r="I785" s="481"/>
      <c r="J785" s="481"/>
      <c r="K785" s="481"/>
      <c r="L785" s="481"/>
      <c r="M785" s="481"/>
      <c r="N785" s="481"/>
      <c r="O785" s="481"/>
      <c r="P785" s="481"/>
      <c r="Q785" s="354"/>
      <c r="R785" s="481"/>
      <c r="S785" s="481"/>
      <c r="T785" s="481"/>
      <c r="U785" s="484"/>
      <c r="V785" s="484"/>
      <c r="W785" s="484"/>
      <c r="X785" s="484"/>
      <c r="Y785" s="481"/>
      <c r="Z785" s="481"/>
      <c r="AA785" s="463">
        <v>0</v>
      </c>
      <c r="AB785" s="463">
        <v>0</v>
      </c>
      <c r="AC785" s="463">
        <v>0</v>
      </c>
      <c r="AD785" s="463">
        <v>0</v>
      </c>
      <c r="AE785" s="463">
        <v>0</v>
      </c>
      <c r="AF785" s="463">
        <v>0</v>
      </c>
      <c r="AG785" s="463">
        <v>0</v>
      </c>
      <c r="AH785" s="463">
        <v>0</v>
      </c>
      <c r="AI785" s="463">
        <v>0</v>
      </c>
      <c r="AJ785" s="463">
        <v>0</v>
      </c>
      <c r="AK785" s="463">
        <v>0</v>
      </c>
      <c r="AL785" s="463">
        <v>0</v>
      </c>
      <c r="AM785" s="463">
        <v>0</v>
      </c>
      <c r="AN785" s="463">
        <v>0</v>
      </c>
      <c r="AO785" s="462">
        <f t="shared" si="257"/>
        <v>0</v>
      </c>
      <c r="AP785" s="444"/>
    </row>
    <row r="786" spans="2:42">
      <c r="B786" s="516" t="s">
        <v>363</v>
      </c>
      <c r="C786" s="527"/>
      <c r="D786" s="484"/>
      <c r="E786" s="481"/>
      <c r="F786" s="481"/>
      <c r="G786" s="481"/>
      <c r="H786" s="481"/>
      <c r="I786" s="481"/>
      <c r="J786" s="481"/>
      <c r="K786" s="481"/>
      <c r="L786" s="481"/>
      <c r="M786" s="481"/>
      <c r="N786" s="481"/>
      <c r="O786" s="481"/>
      <c r="P786" s="481"/>
      <c r="Q786" s="354"/>
      <c r="R786" s="481"/>
      <c r="S786" s="481"/>
      <c r="T786" s="481"/>
      <c r="U786" s="484"/>
      <c r="V786" s="484"/>
      <c r="W786" s="484"/>
      <c r="X786" s="484"/>
      <c r="Y786" s="481"/>
      <c r="Z786" s="481"/>
      <c r="AA786" s="463">
        <f t="shared" ref="AA786:AN786" si="258">AA213*AA781</f>
        <v>0</v>
      </c>
      <c r="AB786" s="463">
        <f t="shared" si="258"/>
        <v>0</v>
      </c>
      <c r="AC786" s="463">
        <f t="shared" si="258"/>
        <v>0</v>
      </c>
      <c r="AD786" s="463">
        <f t="shared" si="258"/>
        <v>0</v>
      </c>
      <c r="AE786" s="463">
        <f t="shared" si="258"/>
        <v>0</v>
      </c>
      <c r="AF786" s="463">
        <f t="shared" si="258"/>
        <v>0</v>
      </c>
      <c r="AG786" s="463">
        <f t="shared" si="258"/>
        <v>0</v>
      </c>
      <c r="AH786" s="463">
        <f t="shared" si="258"/>
        <v>0</v>
      </c>
      <c r="AI786" s="463">
        <f t="shared" si="258"/>
        <v>0</v>
      </c>
      <c r="AJ786" s="463">
        <f t="shared" si="258"/>
        <v>0</v>
      </c>
      <c r="AK786" s="463">
        <f t="shared" si="258"/>
        <v>0</v>
      </c>
      <c r="AL786" s="463">
        <f t="shared" si="258"/>
        <v>0</v>
      </c>
      <c r="AM786" s="463">
        <f t="shared" si="258"/>
        <v>0</v>
      </c>
      <c r="AN786" s="463">
        <f t="shared" si="258"/>
        <v>0</v>
      </c>
      <c r="AO786" s="462">
        <f t="shared" si="257"/>
        <v>0</v>
      </c>
      <c r="AP786" s="444"/>
    </row>
    <row r="787" spans="2:42">
      <c r="B787" s="516" t="s">
        <v>364</v>
      </c>
      <c r="C787" s="527"/>
      <c r="D787" s="443" t="s">
        <v>365</v>
      </c>
      <c r="E787" s="481"/>
      <c r="F787" s="481"/>
      <c r="G787" s="481"/>
      <c r="H787" s="481"/>
      <c r="I787" s="481"/>
      <c r="J787" s="481"/>
      <c r="K787" s="481"/>
      <c r="L787" s="481"/>
      <c r="M787" s="481"/>
      <c r="N787" s="481"/>
      <c r="O787" s="481"/>
      <c r="P787" s="481"/>
      <c r="Q787" s="354"/>
      <c r="R787" s="481"/>
      <c r="S787" s="481"/>
      <c r="T787" s="481"/>
      <c r="U787" s="484"/>
      <c r="V787" s="484"/>
      <c r="W787" s="484"/>
      <c r="X787" s="484"/>
      <c r="Y787" s="481"/>
      <c r="Z787" s="481"/>
      <c r="AA787" s="463">
        <f t="shared" ref="AA787:AN787" si="259">AA403*AA781</f>
        <v>0</v>
      </c>
      <c r="AB787" s="463">
        <f t="shared" si="259"/>
        <v>0</v>
      </c>
      <c r="AC787" s="463">
        <f t="shared" si="259"/>
        <v>0</v>
      </c>
      <c r="AD787" s="463">
        <f t="shared" si="259"/>
        <v>0</v>
      </c>
      <c r="AE787" s="463">
        <f t="shared" si="259"/>
        <v>0</v>
      </c>
      <c r="AF787" s="463">
        <f t="shared" si="259"/>
        <v>0</v>
      </c>
      <c r="AG787" s="463">
        <f t="shared" si="259"/>
        <v>0</v>
      </c>
      <c r="AH787" s="463">
        <f t="shared" si="259"/>
        <v>0</v>
      </c>
      <c r="AI787" s="463">
        <f t="shared" si="259"/>
        <v>0</v>
      </c>
      <c r="AJ787" s="463">
        <f t="shared" si="259"/>
        <v>0</v>
      </c>
      <c r="AK787" s="463">
        <f t="shared" si="259"/>
        <v>0</v>
      </c>
      <c r="AL787" s="463">
        <f t="shared" si="259"/>
        <v>0</v>
      </c>
      <c r="AM787" s="463">
        <f t="shared" si="259"/>
        <v>0</v>
      </c>
      <c r="AN787" s="463">
        <f t="shared" si="259"/>
        <v>0</v>
      </c>
      <c r="AO787" s="462">
        <f t="shared" si="257"/>
        <v>0</v>
      </c>
      <c r="AP787" s="444"/>
    </row>
    <row r="788" spans="2:42">
      <c r="B788" s="516" t="s">
        <v>366</v>
      </c>
      <c r="C788" s="527"/>
      <c r="D788" s="484"/>
      <c r="E788" s="481"/>
      <c r="F788" s="481"/>
      <c r="G788" s="481"/>
      <c r="H788" s="481"/>
      <c r="I788" s="481"/>
      <c r="J788" s="481"/>
      <c r="K788" s="481"/>
      <c r="L788" s="481"/>
      <c r="M788" s="481"/>
      <c r="N788" s="481"/>
      <c r="O788" s="481"/>
      <c r="P788" s="481"/>
      <c r="Q788" s="354"/>
      <c r="R788" s="481"/>
      <c r="S788" s="481"/>
      <c r="T788" s="481"/>
      <c r="U788" s="484"/>
      <c r="V788" s="484"/>
      <c r="W788" s="484"/>
      <c r="X788" s="484"/>
      <c r="Y788" s="481"/>
      <c r="Z788" s="481"/>
      <c r="AA788" s="463">
        <f t="shared" ref="AA788:AN788" si="260">AA601*AA781</f>
        <v>0</v>
      </c>
      <c r="AB788" s="463">
        <f t="shared" si="260"/>
        <v>0</v>
      </c>
      <c r="AC788" s="463">
        <f t="shared" si="260"/>
        <v>0</v>
      </c>
      <c r="AD788" s="463">
        <f t="shared" si="260"/>
        <v>0</v>
      </c>
      <c r="AE788" s="463">
        <f t="shared" si="260"/>
        <v>0</v>
      </c>
      <c r="AF788" s="463">
        <f t="shared" si="260"/>
        <v>0</v>
      </c>
      <c r="AG788" s="463">
        <f t="shared" si="260"/>
        <v>0</v>
      </c>
      <c r="AH788" s="463">
        <f t="shared" si="260"/>
        <v>0</v>
      </c>
      <c r="AI788" s="463">
        <f t="shared" si="260"/>
        <v>0</v>
      </c>
      <c r="AJ788" s="463">
        <f t="shared" si="260"/>
        <v>0</v>
      </c>
      <c r="AK788" s="463">
        <f t="shared" si="260"/>
        <v>0</v>
      </c>
      <c r="AL788" s="463">
        <f t="shared" si="260"/>
        <v>0</v>
      </c>
      <c r="AM788" s="463">
        <f t="shared" si="260"/>
        <v>0</v>
      </c>
      <c r="AN788" s="463">
        <f t="shared" si="260"/>
        <v>0</v>
      </c>
      <c r="AO788" s="462">
        <f t="shared" si="257"/>
        <v>0</v>
      </c>
      <c r="AP788" s="444"/>
    </row>
    <row r="789" spans="2:42">
      <c r="B789" s="516" t="s">
        <v>367</v>
      </c>
      <c r="C789" s="527"/>
      <c r="D789" s="484"/>
      <c r="E789" s="481"/>
      <c r="F789" s="481"/>
      <c r="G789" s="481"/>
      <c r="H789" s="481"/>
      <c r="I789" s="481"/>
      <c r="J789" s="481"/>
      <c r="K789" s="481"/>
      <c r="L789" s="481"/>
      <c r="M789" s="481"/>
      <c r="N789" s="481"/>
      <c r="O789" s="481"/>
      <c r="P789" s="481"/>
      <c r="Q789" s="354"/>
      <c r="R789" s="481"/>
      <c r="S789" s="481"/>
      <c r="T789" s="481"/>
      <c r="U789" s="484"/>
      <c r="V789" s="484"/>
      <c r="W789" s="484"/>
      <c r="X789" s="484"/>
      <c r="Y789" s="481"/>
      <c r="Z789" s="481"/>
      <c r="AA789" s="463">
        <f>AA778*AA781</f>
        <v>0</v>
      </c>
      <c r="AB789" s="463">
        <f t="shared" ref="AB789:AN789" si="261">AB778*AB781</f>
        <v>0</v>
      </c>
      <c r="AC789" s="463">
        <f t="shared" si="261"/>
        <v>0</v>
      </c>
      <c r="AD789" s="463">
        <f t="shared" si="261"/>
        <v>0</v>
      </c>
      <c r="AE789" s="463">
        <f t="shared" si="261"/>
        <v>0</v>
      </c>
      <c r="AF789" s="463">
        <f t="shared" si="261"/>
        <v>0</v>
      </c>
      <c r="AG789" s="463">
        <f t="shared" si="261"/>
        <v>0</v>
      </c>
      <c r="AH789" s="463">
        <f t="shared" si="261"/>
        <v>0</v>
      </c>
      <c r="AI789" s="463">
        <f t="shared" si="261"/>
        <v>0</v>
      </c>
      <c r="AJ789" s="463">
        <f t="shared" si="261"/>
        <v>0</v>
      </c>
      <c r="AK789" s="463">
        <f t="shared" si="261"/>
        <v>0</v>
      </c>
      <c r="AL789" s="463">
        <f t="shared" si="261"/>
        <v>0</v>
      </c>
      <c r="AM789" s="463">
        <f t="shared" si="261"/>
        <v>0</v>
      </c>
      <c r="AN789" s="463">
        <f t="shared" si="261"/>
        <v>0</v>
      </c>
      <c r="AO789" s="462">
        <f t="shared" si="257"/>
        <v>0</v>
      </c>
      <c r="AP789" s="444"/>
    </row>
    <row r="790" spans="2:42" ht="15.75">
      <c r="B790" s="529" t="s">
        <v>368</v>
      </c>
      <c r="C790" s="527"/>
      <c r="D790" s="501"/>
      <c r="E790" s="521"/>
      <c r="F790" s="521"/>
      <c r="G790" s="521"/>
      <c r="H790" s="521"/>
      <c r="I790" s="521"/>
      <c r="J790" s="521"/>
      <c r="K790" s="521"/>
      <c r="L790" s="521"/>
      <c r="M790" s="521"/>
      <c r="N790" s="521"/>
      <c r="O790" s="521"/>
      <c r="P790" s="521"/>
      <c r="Q790" s="498"/>
      <c r="R790" s="521"/>
      <c r="S790" s="521"/>
      <c r="T790" s="521"/>
      <c r="U790" s="501"/>
      <c r="V790" s="501"/>
      <c r="W790" s="501"/>
      <c r="X790" s="501"/>
      <c r="Y790" s="521"/>
      <c r="Z790" s="521"/>
      <c r="AA790" s="461">
        <f>SUM(AA782:AA789)</f>
        <v>0</v>
      </c>
      <c r="AB790" s="461">
        <f>SUM(AB782:AB789)</f>
        <v>0</v>
      </c>
      <c r="AC790" s="461">
        <f t="shared" ref="AC790:AN790" si="262">SUM(AC782:AC789)</f>
        <v>0</v>
      </c>
      <c r="AD790" s="461">
        <f t="shared" si="262"/>
        <v>0</v>
      </c>
      <c r="AE790" s="461">
        <f t="shared" si="262"/>
        <v>0</v>
      </c>
      <c r="AF790" s="461">
        <f t="shared" si="262"/>
        <v>0</v>
      </c>
      <c r="AG790" s="461">
        <f t="shared" si="262"/>
        <v>0</v>
      </c>
      <c r="AH790" s="461">
        <f t="shared" si="262"/>
        <v>0</v>
      </c>
      <c r="AI790" s="461">
        <f t="shared" si="262"/>
        <v>0</v>
      </c>
      <c r="AJ790" s="461">
        <f t="shared" si="262"/>
        <v>0</v>
      </c>
      <c r="AK790" s="461">
        <f t="shared" si="262"/>
        <v>0</v>
      </c>
      <c r="AL790" s="461">
        <f t="shared" si="262"/>
        <v>0</v>
      </c>
      <c r="AM790" s="461">
        <f t="shared" si="262"/>
        <v>0</v>
      </c>
      <c r="AN790" s="461">
        <f t="shared" si="262"/>
        <v>0</v>
      </c>
      <c r="AO790" s="460">
        <f>SUM(AO782:AO789)</f>
        <v>0</v>
      </c>
      <c r="AP790" s="444"/>
    </row>
    <row r="791" spans="2:42" ht="15.75">
      <c r="B791" s="529" t="s">
        <v>369</v>
      </c>
      <c r="C791" s="527"/>
      <c r="D791" s="530"/>
      <c r="E791" s="521"/>
      <c r="F791" s="521"/>
      <c r="G791" s="521"/>
      <c r="H791" s="521"/>
      <c r="I791" s="521"/>
      <c r="J791" s="521"/>
      <c r="K791" s="521"/>
      <c r="L791" s="521"/>
      <c r="M791" s="521"/>
      <c r="N791" s="521"/>
      <c r="O791" s="521"/>
      <c r="P791" s="521"/>
      <c r="Q791" s="498"/>
      <c r="R791" s="521"/>
      <c r="S791" s="521"/>
      <c r="T791" s="521"/>
      <c r="U791" s="501"/>
      <c r="V791" s="501"/>
      <c r="W791" s="501"/>
      <c r="X791" s="501"/>
      <c r="Y791" s="521"/>
      <c r="Z791" s="521"/>
      <c r="AA791" s="528">
        <f>AA779*AA781</f>
        <v>0</v>
      </c>
      <c r="AB791" s="528">
        <f t="shared" ref="AB791:AN791" si="263">AB779*AB781</f>
        <v>0</v>
      </c>
      <c r="AC791" s="528">
        <f t="shared" si="263"/>
        <v>0</v>
      </c>
      <c r="AD791" s="528">
        <f t="shared" si="263"/>
        <v>0</v>
      </c>
      <c r="AE791" s="528">
        <f t="shared" si="263"/>
        <v>0</v>
      </c>
      <c r="AF791" s="528">
        <f t="shared" si="263"/>
        <v>0</v>
      </c>
      <c r="AG791" s="528">
        <f t="shared" si="263"/>
        <v>0</v>
      </c>
      <c r="AH791" s="528">
        <f t="shared" si="263"/>
        <v>0</v>
      </c>
      <c r="AI791" s="528">
        <f t="shared" si="263"/>
        <v>0</v>
      </c>
      <c r="AJ791" s="528">
        <f t="shared" si="263"/>
        <v>0</v>
      </c>
      <c r="AK791" s="528">
        <f t="shared" si="263"/>
        <v>0</v>
      </c>
      <c r="AL791" s="528">
        <f t="shared" si="263"/>
        <v>0</v>
      </c>
      <c r="AM791" s="528">
        <f t="shared" si="263"/>
        <v>0</v>
      </c>
      <c r="AN791" s="528">
        <f t="shared" si="263"/>
        <v>0</v>
      </c>
      <c r="AO791" s="460">
        <f>SUM(AA791:AN791)</f>
        <v>0</v>
      </c>
      <c r="AP791" s="444"/>
    </row>
    <row r="792" spans="2:42" ht="15.75">
      <c r="B792" s="529" t="s">
        <v>370</v>
      </c>
      <c r="C792" s="527"/>
      <c r="D792" s="530"/>
      <c r="E792" s="521"/>
      <c r="F792" s="521"/>
      <c r="G792" s="521"/>
      <c r="H792" s="521"/>
      <c r="I792" s="521"/>
      <c r="J792" s="521"/>
      <c r="K792" s="521"/>
      <c r="L792" s="521"/>
      <c r="M792" s="521"/>
      <c r="N792" s="521"/>
      <c r="O792" s="521"/>
      <c r="P792" s="521"/>
      <c r="Q792" s="498"/>
      <c r="R792" s="521"/>
      <c r="S792" s="521"/>
      <c r="T792" s="521"/>
      <c r="U792" s="530"/>
      <c r="V792" s="530"/>
      <c r="W792" s="530"/>
      <c r="X792" s="530"/>
      <c r="Y792" s="521"/>
      <c r="Z792" s="521"/>
      <c r="AA792" s="459"/>
      <c r="AB792" s="459"/>
      <c r="AC792" s="459"/>
      <c r="AD792" s="459"/>
      <c r="AE792" s="459"/>
      <c r="AF792" s="459"/>
      <c r="AG792" s="459"/>
      <c r="AH792" s="459"/>
      <c r="AI792" s="459"/>
      <c r="AJ792" s="459"/>
      <c r="AK792" s="459"/>
      <c r="AL792" s="459"/>
      <c r="AM792" s="459"/>
      <c r="AN792" s="459"/>
      <c r="AO792" s="460">
        <f>AO790-AO791</f>
        <v>0</v>
      </c>
      <c r="AP792" s="444"/>
    </row>
    <row r="793" spans="2:42">
      <c r="B793" s="516"/>
      <c r="C793" s="530"/>
      <c r="D793" s="530"/>
      <c r="E793" s="521"/>
      <c r="F793" s="521"/>
      <c r="G793" s="521"/>
      <c r="H793" s="521"/>
      <c r="I793" s="521"/>
      <c r="J793" s="521"/>
      <c r="K793" s="521"/>
      <c r="L793" s="521"/>
      <c r="M793" s="521"/>
      <c r="N793" s="521"/>
      <c r="O793" s="521"/>
      <c r="P793" s="521"/>
      <c r="Q793" s="498"/>
      <c r="R793" s="521"/>
      <c r="S793" s="521"/>
      <c r="T793" s="521"/>
      <c r="U793" s="530"/>
      <c r="V793" s="527"/>
      <c r="W793" s="530"/>
      <c r="X793" s="530"/>
      <c r="Y793" s="521"/>
      <c r="Z793" s="521"/>
      <c r="AA793" s="531"/>
      <c r="AB793" s="531"/>
      <c r="AC793" s="531"/>
      <c r="AD793" s="531"/>
      <c r="AE793" s="531"/>
      <c r="AF793" s="531"/>
      <c r="AG793" s="531"/>
      <c r="AH793" s="531"/>
      <c r="AI793" s="531"/>
      <c r="AJ793" s="531"/>
      <c r="AK793" s="531"/>
      <c r="AL793" s="531"/>
      <c r="AM793" s="531"/>
      <c r="AN793" s="531"/>
      <c r="AO793" s="464"/>
      <c r="AP793" s="444"/>
    </row>
    <row r="794" spans="2:42">
      <c r="B794" s="575" t="s">
        <v>371</v>
      </c>
      <c r="C794" s="502"/>
      <c r="D794" s="481"/>
      <c r="E794" s="481"/>
      <c r="F794" s="481"/>
      <c r="G794" s="481"/>
      <c r="H794" s="481"/>
      <c r="I794" s="481"/>
      <c r="J794" s="481"/>
      <c r="K794" s="481"/>
      <c r="L794" s="481"/>
      <c r="M794" s="481"/>
      <c r="N794" s="481"/>
      <c r="O794" s="481"/>
      <c r="P794" s="481"/>
      <c r="Q794" s="532"/>
      <c r="R794" s="481"/>
      <c r="S794" s="481"/>
      <c r="T794" s="481"/>
      <c r="U794" s="502"/>
      <c r="V794" s="484"/>
      <c r="W794" s="484"/>
      <c r="X794" s="481"/>
      <c r="Y794" s="481"/>
      <c r="Z794" s="484"/>
      <c r="AA794" s="354">
        <f>SUMPRODUCT(E618:E776,AA618:AA776)</f>
        <v>3651957.6009826367</v>
      </c>
      <c r="AB794" s="354">
        <f>SUMPRODUCT(E618:E776,AB618:AB776)</f>
        <v>2737802.0229497715</v>
      </c>
      <c r="AC794" s="354">
        <f t="shared" ref="AC794:AN794" si="264">IF(AC616="kw",SUMPRODUCT($P$618:$P$776,$R$618:$R$776,AC618:AC776),SUMPRODUCT($E$618:$E$776,AC618:AC776))</f>
        <v>6622491.9708662145</v>
      </c>
      <c r="AD794" s="354">
        <f t="shared" si="264"/>
        <v>0</v>
      </c>
      <c r="AE794" s="354">
        <f t="shared" si="264"/>
        <v>1761395</v>
      </c>
      <c r="AF794" s="354">
        <f t="shared" si="264"/>
        <v>0</v>
      </c>
      <c r="AG794" s="354">
        <f t="shared" si="264"/>
        <v>0</v>
      </c>
      <c r="AH794" s="354">
        <f t="shared" si="264"/>
        <v>0</v>
      </c>
      <c r="AI794" s="354">
        <f t="shared" si="264"/>
        <v>0</v>
      </c>
      <c r="AJ794" s="354">
        <f t="shared" si="264"/>
        <v>0</v>
      </c>
      <c r="AK794" s="354">
        <f t="shared" si="264"/>
        <v>0</v>
      </c>
      <c r="AL794" s="354">
        <f t="shared" si="264"/>
        <v>0</v>
      </c>
      <c r="AM794" s="354">
        <f t="shared" si="264"/>
        <v>0</v>
      </c>
      <c r="AN794" s="354">
        <f t="shared" si="264"/>
        <v>0</v>
      </c>
      <c r="AO794" s="522"/>
    </row>
    <row r="795" spans="2:42">
      <c r="B795" s="575" t="s">
        <v>372</v>
      </c>
      <c r="C795" s="502"/>
      <c r="D795" s="481"/>
      <c r="E795" s="481"/>
      <c r="F795" s="481"/>
      <c r="G795" s="481"/>
      <c r="H795" s="481"/>
      <c r="I795" s="481"/>
      <c r="J795" s="481"/>
      <c r="K795" s="481"/>
      <c r="L795" s="481"/>
      <c r="M795" s="481"/>
      <c r="N795" s="481"/>
      <c r="O795" s="481"/>
      <c r="P795" s="481"/>
      <c r="Q795" s="532"/>
      <c r="R795" s="481"/>
      <c r="S795" s="481"/>
      <c r="T795" s="481"/>
      <c r="U795" s="502"/>
      <c r="V795" s="484"/>
      <c r="W795" s="484"/>
      <c r="X795" s="481"/>
      <c r="Y795" s="481"/>
      <c r="Z795" s="484"/>
      <c r="AA795" s="354">
        <f>SUMPRODUCT(F618:F776,AA618:AA776)</f>
        <v>3641509.8543214784</v>
      </c>
      <c r="AB795" s="354">
        <f>SUMPRODUCT(F618:F776,AB618:AB776)</f>
        <v>2556759.8540096153</v>
      </c>
      <c r="AC795" s="354">
        <f t="shared" ref="AC795:AN795" si="265">IF(AC616="kw",SUMPRODUCT($P$618:$P$776,$S$618:$S$776,AC618:AC776),SUMPRODUCT($F$618:$F$776,AC618:AC776))</f>
        <v>6582378.7821233496</v>
      </c>
      <c r="AD795" s="354">
        <f t="shared" si="265"/>
        <v>0</v>
      </c>
      <c r="AE795" s="354">
        <f t="shared" si="265"/>
        <v>1761395</v>
      </c>
      <c r="AF795" s="354">
        <f t="shared" si="265"/>
        <v>0</v>
      </c>
      <c r="AG795" s="354">
        <f t="shared" si="265"/>
        <v>0</v>
      </c>
      <c r="AH795" s="354">
        <f t="shared" si="265"/>
        <v>0</v>
      </c>
      <c r="AI795" s="354">
        <f t="shared" si="265"/>
        <v>0</v>
      </c>
      <c r="AJ795" s="354">
        <f t="shared" si="265"/>
        <v>0</v>
      </c>
      <c r="AK795" s="354">
        <f t="shared" si="265"/>
        <v>0</v>
      </c>
      <c r="AL795" s="354">
        <f t="shared" si="265"/>
        <v>0</v>
      </c>
      <c r="AM795" s="354">
        <f t="shared" si="265"/>
        <v>0</v>
      </c>
      <c r="AN795" s="354">
        <f t="shared" si="265"/>
        <v>0</v>
      </c>
      <c r="AO795" s="522"/>
    </row>
    <row r="796" spans="2:42">
      <c r="B796" s="451" t="s">
        <v>373</v>
      </c>
      <c r="C796" s="533"/>
      <c r="D796" s="539"/>
      <c r="E796" s="539"/>
      <c r="F796" s="539"/>
      <c r="G796" s="539"/>
      <c r="H796" s="539"/>
      <c r="I796" s="539"/>
      <c r="J796" s="539"/>
      <c r="K796" s="539"/>
      <c r="L796" s="539"/>
      <c r="M796" s="539"/>
      <c r="N796" s="539"/>
      <c r="O796" s="539"/>
      <c r="P796" s="539"/>
      <c r="Q796" s="538"/>
      <c r="R796" s="539"/>
      <c r="S796" s="539"/>
      <c r="T796" s="539"/>
      <c r="U796" s="533"/>
      <c r="V796" s="540"/>
      <c r="W796" s="540"/>
      <c r="X796" s="539"/>
      <c r="Y796" s="539"/>
      <c r="Z796" s="540"/>
      <c r="AA796" s="354">
        <f>SUMPRODUCT($G$618:$G$776,AA$618:AA$776)</f>
        <v>3641509.8543214784</v>
      </c>
      <c r="AB796" s="354">
        <f>SUMPRODUCT(F618:F776,AB618:AB776)</f>
        <v>2556759.8540096153</v>
      </c>
      <c r="AC796" s="354">
        <f t="shared" ref="AC796:AN796" si="266">IF(AC616="kw",SUMPRODUCT($P$618:$P$776,$T$618:$T$776,AC618:AC776),SUMPRODUCT($G$618:$G$776,AC618:AC776))</f>
        <v>6579602.8549454324</v>
      </c>
      <c r="AD796" s="354">
        <f t="shared" si="266"/>
        <v>0</v>
      </c>
      <c r="AE796" s="354">
        <f t="shared" si="266"/>
        <v>1761395</v>
      </c>
      <c r="AF796" s="354">
        <f t="shared" si="266"/>
        <v>0</v>
      </c>
      <c r="AG796" s="354">
        <f t="shared" si="266"/>
        <v>0</v>
      </c>
      <c r="AH796" s="354">
        <f t="shared" si="266"/>
        <v>0</v>
      </c>
      <c r="AI796" s="354">
        <f t="shared" si="266"/>
        <v>0</v>
      </c>
      <c r="AJ796" s="354">
        <f t="shared" si="266"/>
        <v>0</v>
      </c>
      <c r="AK796" s="354">
        <f t="shared" si="266"/>
        <v>0</v>
      </c>
      <c r="AL796" s="354">
        <f t="shared" si="266"/>
        <v>0</v>
      </c>
      <c r="AM796" s="354">
        <f t="shared" si="266"/>
        <v>0</v>
      </c>
      <c r="AN796" s="354">
        <f t="shared" si="266"/>
        <v>0</v>
      </c>
      <c r="AO796" s="522"/>
    </row>
    <row r="797" spans="2:42">
      <c r="B797" s="575" t="s">
        <v>693</v>
      </c>
      <c r="C797" s="502"/>
      <c r="D797" s="481"/>
      <c r="E797" s="481"/>
      <c r="F797" s="481"/>
      <c r="G797" s="481"/>
      <c r="H797" s="481"/>
      <c r="I797" s="481"/>
      <c r="J797" s="481"/>
      <c r="K797" s="481"/>
      <c r="L797" s="481"/>
      <c r="M797" s="481"/>
      <c r="N797" s="481"/>
      <c r="O797" s="481"/>
      <c r="P797" s="481"/>
      <c r="Q797" s="532"/>
      <c r="R797" s="481"/>
      <c r="S797" s="481"/>
      <c r="T797" s="481"/>
      <c r="U797" s="502"/>
      <c r="V797" s="484"/>
      <c r="W797" s="484"/>
      <c r="X797" s="481"/>
      <c r="Y797" s="481"/>
      <c r="Z797" s="484"/>
      <c r="AA797" s="354">
        <f>SUMPRODUCT($H$618:$H$776,AA$618:AA$776)</f>
        <v>3634544.689880704</v>
      </c>
      <c r="AB797" s="354">
        <f t="shared" ref="AB797:AE797" si="267">SUMPRODUCT($H$618:$H$776,AB$618:AB$776)</f>
        <v>2432408.1347881039</v>
      </c>
      <c r="AC797" s="354">
        <f t="shared" si="267"/>
        <v>6562182.0574143259</v>
      </c>
      <c r="AD797" s="354">
        <f t="shared" si="267"/>
        <v>0</v>
      </c>
      <c r="AE797" s="354">
        <f t="shared" si="267"/>
        <v>1761395</v>
      </c>
      <c r="AF797" s="354"/>
      <c r="AG797" s="354"/>
      <c r="AH797" s="354"/>
      <c r="AI797" s="354"/>
      <c r="AJ797" s="354"/>
      <c r="AK797" s="354"/>
      <c r="AL797" s="354"/>
      <c r="AM797" s="354"/>
      <c r="AN797" s="354"/>
      <c r="AO797" s="522"/>
    </row>
    <row r="798" spans="2:42">
      <c r="B798" s="575" t="s">
        <v>694</v>
      </c>
      <c r="C798" s="502"/>
      <c r="D798" s="481"/>
      <c r="E798" s="481"/>
      <c r="F798" s="481"/>
      <c r="G798" s="481"/>
      <c r="H798" s="481"/>
      <c r="I798" s="481"/>
      <c r="J798" s="481"/>
      <c r="K798" s="481"/>
      <c r="L798" s="481"/>
      <c r="M798" s="481"/>
      <c r="N798" s="481"/>
      <c r="O798" s="481"/>
      <c r="P798" s="481"/>
      <c r="Q798" s="532"/>
      <c r="R798" s="481"/>
      <c r="S798" s="481"/>
      <c r="T798" s="481"/>
      <c r="U798" s="502"/>
      <c r="V798" s="484"/>
      <c r="W798" s="484"/>
      <c r="X798" s="481"/>
      <c r="Y798" s="481"/>
      <c r="Z798" s="484"/>
      <c r="AA798" s="354">
        <f>SUMPRODUCT($I$618:$I$776,AA$618:AA$776)</f>
        <v>3629320.816550124</v>
      </c>
      <c r="AB798" s="354">
        <f t="shared" ref="AB798:AE798" si="268">SUMPRODUCT($I$618:$I$776,AB$618:AB$776)</f>
        <v>2233817.8153915643</v>
      </c>
      <c r="AC798" s="354">
        <f t="shared" si="268"/>
        <v>6206703.3606935153</v>
      </c>
      <c r="AD798" s="354">
        <f t="shared" si="268"/>
        <v>0</v>
      </c>
      <c r="AE798" s="354">
        <f t="shared" si="268"/>
        <v>1761395</v>
      </c>
      <c r="AF798" s="354"/>
      <c r="AG798" s="354"/>
      <c r="AH798" s="354"/>
      <c r="AI798" s="354"/>
      <c r="AJ798" s="354"/>
      <c r="AK798" s="354"/>
      <c r="AL798" s="354"/>
      <c r="AM798" s="354"/>
      <c r="AN798" s="354"/>
      <c r="AO798" s="522"/>
    </row>
    <row r="799" spans="2:42">
      <c r="B799" s="575" t="s">
        <v>695</v>
      </c>
      <c r="C799" s="502"/>
      <c r="D799" s="481"/>
      <c r="E799" s="481"/>
      <c r="F799" s="481"/>
      <c r="G799" s="481"/>
      <c r="H799" s="481"/>
      <c r="I799" s="481"/>
      <c r="J799" s="481"/>
      <c r="K799" s="481"/>
      <c r="L799" s="481"/>
      <c r="M799" s="481"/>
      <c r="N799" s="481"/>
      <c r="O799" s="481"/>
      <c r="P799" s="481"/>
      <c r="Q799" s="532"/>
      <c r="R799" s="481"/>
      <c r="S799" s="481"/>
      <c r="T799" s="481"/>
      <c r="U799" s="502"/>
      <c r="V799" s="484"/>
      <c r="W799" s="484"/>
      <c r="X799" s="481"/>
      <c r="Y799" s="481"/>
      <c r="Z799" s="484"/>
      <c r="AA799" s="354">
        <f>SUMPRODUCT($J$618:$J$776,AA$618:AA$776)</f>
        <v>3624096.9432195439</v>
      </c>
      <c r="AB799" s="354">
        <f t="shared" ref="AB799:AE799" si="269">SUMPRODUCT($J$618:$J$776,AB$618:AB$776)</f>
        <v>2143138.7960301815</v>
      </c>
      <c r="AC799" s="354">
        <f t="shared" si="269"/>
        <v>6192943.7807507068</v>
      </c>
      <c r="AD799" s="354">
        <f t="shared" si="269"/>
        <v>0</v>
      </c>
      <c r="AE799" s="354">
        <f t="shared" si="269"/>
        <v>1761395</v>
      </c>
      <c r="AF799" s="354"/>
      <c r="AG799" s="354"/>
      <c r="AH799" s="354"/>
      <c r="AI799" s="354"/>
      <c r="AJ799" s="354"/>
      <c r="AK799" s="354"/>
      <c r="AL799" s="354"/>
      <c r="AM799" s="354"/>
      <c r="AN799" s="354"/>
      <c r="AO799" s="522"/>
    </row>
    <row r="800" spans="2:42">
      <c r="B800" s="575" t="s">
        <v>696</v>
      </c>
      <c r="C800" s="502"/>
      <c r="D800" s="481"/>
      <c r="E800" s="481"/>
      <c r="F800" s="481"/>
      <c r="G800" s="481"/>
      <c r="H800" s="481"/>
      <c r="I800" s="481"/>
      <c r="J800" s="481"/>
      <c r="K800" s="481"/>
      <c r="L800" s="481"/>
      <c r="M800" s="481"/>
      <c r="N800" s="481"/>
      <c r="O800" s="481"/>
      <c r="P800" s="481"/>
      <c r="Q800" s="532"/>
      <c r="R800" s="481"/>
      <c r="S800" s="481"/>
      <c r="T800" s="481"/>
      <c r="U800" s="502"/>
      <c r="V800" s="484"/>
      <c r="W800" s="484"/>
      <c r="X800" s="481"/>
      <c r="Y800" s="481"/>
      <c r="Z800" s="484"/>
      <c r="AA800" s="354">
        <f>SUMPRODUCT($K$618:$K$776,AA$618:AA$776)</f>
        <v>3618873.0698889643</v>
      </c>
      <c r="AB800" s="354">
        <f t="shared" ref="AB800:AE800" si="270">SUMPRODUCT($K$618:$K$776,AB$618:AB$776)</f>
        <v>2052459.7766687991</v>
      </c>
      <c r="AC800" s="354">
        <f t="shared" si="270"/>
        <v>6179184.2008078974</v>
      </c>
      <c r="AD800" s="354">
        <f t="shared" si="270"/>
        <v>0</v>
      </c>
      <c r="AE800" s="354">
        <f t="shared" si="270"/>
        <v>1761395</v>
      </c>
      <c r="AF800" s="354"/>
      <c r="AG800" s="354"/>
      <c r="AH800" s="354"/>
      <c r="AI800" s="354"/>
      <c r="AJ800" s="354"/>
      <c r="AK800" s="354"/>
      <c r="AL800" s="354"/>
      <c r="AM800" s="354"/>
      <c r="AN800" s="354"/>
      <c r="AO800" s="522"/>
    </row>
    <row r="801" spans="1:41">
      <c r="B801" s="575" t="s">
        <v>697</v>
      </c>
      <c r="C801" s="502"/>
      <c r="D801" s="481"/>
      <c r="E801" s="481"/>
      <c r="F801" s="481"/>
      <c r="G801" s="481"/>
      <c r="H801" s="481"/>
      <c r="I801" s="481"/>
      <c r="J801" s="481"/>
      <c r="K801" s="481"/>
      <c r="L801" s="481"/>
      <c r="M801" s="481"/>
      <c r="N801" s="481"/>
      <c r="O801" s="481"/>
      <c r="P801" s="481"/>
      <c r="Q801" s="532"/>
      <c r="R801" s="481"/>
      <c r="S801" s="481"/>
      <c r="T801" s="481"/>
      <c r="U801" s="502"/>
      <c r="V801" s="484"/>
      <c r="W801" s="484"/>
      <c r="X801" s="481"/>
      <c r="Y801" s="481"/>
      <c r="Z801" s="484"/>
      <c r="AA801" s="517">
        <f>SUMPRODUCT($L$618:$L$776,AA$618:AA$776)</f>
        <v>3613649.196558394</v>
      </c>
      <c r="AB801" s="517">
        <f t="shared" ref="AB801:AE801" si="271">SUMPRODUCT($L$618:$L$776,AB$618:AB$776)</f>
        <v>1954081.0476679793</v>
      </c>
      <c r="AC801" s="517">
        <f t="shared" si="271"/>
        <v>6141042.207006867</v>
      </c>
      <c r="AD801" s="517">
        <f t="shared" si="271"/>
        <v>0</v>
      </c>
      <c r="AE801" s="517">
        <f t="shared" si="271"/>
        <v>1761395</v>
      </c>
      <c r="AF801" s="517"/>
      <c r="AG801" s="517"/>
      <c r="AH801" s="517"/>
      <c r="AI801" s="517"/>
      <c r="AJ801" s="517"/>
      <c r="AK801" s="517"/>
      <c r="AL801" s="517"/>
      <c r="AM801" s="517"/>
      <c r="AN801" s="517"/>
      <c r="AO801" s="541"/>
    </row>
    <row r="802" spans="1:41" ht="15.75">
      <c r="B802" s="534" t="s">
        <v>309</v>
      </c>
      <c r="C802" s="542"/>
      <c r="D802" s="543"/>
      <c r="E802" s="543"/>
      <c r="F802" s="543"/>
      <c r="G802" s="543"/>
      <c r="H802" s="543"/>
      <c r="I802" s="543"/>
      <c r="J802" s="543"/>
      <c r="K802" s="543"/>
      <c r="L802" s="543"/>
      <c r="M802" s="543"/>
      <c r="N802" s="543"/>
      <c r="O802" s="543"/>
      <c r="P802" s="543"/>
      <c r="Q802" s="543"/>
      <c r="R802" s="543"/>
      <c r="S802" s="543"/>
      <c r="T802" s="543"/>
      <c r="U802" s="535"/>
      <c r="V802" s="536"/>
      <c r="W802" s="543"/>
      <c r="X802" s="543"/>
      <c r="Y802" s="543"/>
      <c r="Z802" s="543"/>
      <c r="AA802" s="544"/>
      <c r="AB802" s="544"/>
      <c r="AC802" s="544"/>
      <c r="AD802" s="544"/>
      <c r="AE802" s="544"/>
      <c r="AF802" s="544"/>
      <c r="AG802" s="544"/>
      <c r="AH802" s="544"/>
      <c r="AI802" s="544"/>
      <c r="AJ802" s="544"/>
      <c r="AK802" s="544"/>
      <c r="AL802" s="544"/>
      <c r="AM802" s="544"/>
      <c r="AN802" s="544"/>
      <c r="AO802" s="544"/>
    </row>
    <row r="805" spans="1:41" ht="15.75">
      <c r="B805" s="482" t="s">
        <v>374</v>
      </c>
      <c r="C805" s="483"/>
      <c r="D805" s="601" t="s">
        <v>311</v>
      </c>
      <c r="E805" s="474"/>
      <c r="F805" s="601"/>
      <c r="G805" s="474"/>
      <c r="H805" s="474"/>
      <c r="I805" s="474"/>
      <c r="J805" s="474"/>
      <c r="K805" s="474"/>
      <c r="L805" s="474"/>
      <c r="M805" s="474"/>
      <c r="N805" s="474"/>
      <c r="O805" s="474"/>
      <c r="P805" s="474"/>
      <c r="Q805" s="483"/>
      <c r="R805" s="474"/>
      <c r="S805" s="474"/>
      <c r="T805" s="474"/>
      <c r="U805" s="474"/>
      <c r="V805" s="474"/>
      <c r="W805" s="474"/>
      <c r="X805" s="474"/>
      <c r="Y805" s="474"/>
      <c r="Z805" s="474"/>
      <c r="AA805" s="478"/>
      <c r="AB805" s="477"/>
      <c r="AC805" s="477"/>
      <c r="AD805" s="477"/>
      <c r="AE805" s="477"/>
      <c r="AF805" s="477"/>
      <c r="AG805" s="477"/>
      <c r="AH805" s="477"/>
      <c r="AI805" s="477"/>
      <c r="AJ805" s="477"/>
      <c r="AK805" s="477"/>
      <c r="AL805" s="477"/>
      <c r="AM805" s="477"/>
      <c r="AN805" s="477"/>
    </row>
    <row r="806" spans="1:41" ht="33" customHeight="1">
      <c r="B806" s="701" t="s">
        <v>157</v>
      </c>
      <c r="C806" s="703" t="s">
        <v>249</v>
      </c>
      <c r="D806" s="485" t="s">
        <v>250</v>
      </c>
      <c r="E806" s="705" t="s">
        <v>251</v>
      </c>
      <c r="F806" s="706"/>
      <c r="G806" s="706"/>
      <c r="H806" s="706"/>
      <c r="I806" s="706"/>
      <c r="J806" s="706"/>
      <c r="K806" s="706"/>
      <c r="L806" s="706"/>
      <c r="M806" s="707"/>
      <c r="N806" s="610"/>
      <c r="O806" s="610"/>
      <c r="P806" s="703" t="s">
        <v>252</v>
      </c>
      <c r="Q806" s="485" t="s">
        <v>253</v>
      </c>
      <c r="R806" s="705" t="s">
        <v>254</v>
      </c>
      <c r="S806" s="706"/>
      <c r="T806" s="706"/>
      <c r="U806" s="706"/>
      <c r="V806" s="706"/>
      <c r="W806" s="706"/>
      <c r="X806" s="706"/>
      <c r="Y806" s="706"/>
      <c r="Z806" s="707"/>
      <c r="AA806" s="709" t="s">
        <v>255</v>
      </c>
      <c r="AB806" s="710"/>
      <c r="AC806" s="710"/>
      <c r="AD806" s="710"/>
      <c r="AE806" s="710"/>
      <c r="AF806" s="710"/>
      <c r="AG806" s="710"/>
      <c r="AH806" s="710"/>
      <c r="AI806" s="710"/>
      <c r="AJ806" s="710"/>
      <c r="AK806" s="710"/>
      <c r="AL806" s="710"/>
      <c r="AM806" s="710"/>
      <c r="AN806" s="710"/>
      <c r="AO806" s="711"/>
    </row>
    <row r="807" spans="1:41" ht="65.25" customHeight="1">
      <c r="B807" s="702"/>
      <c r="C807" s="704"/>
      <c r="D807" s="486">
        <v>2019</v>
      </c>
      <c r="E807" s="486">
        <v>2020</v>
      </c>
      <c r="F807" s="486">
        <v>2021</v>
      </c>
      <c r="G807" s="486">
        <v>2022</v>
      </c>
      <c r="H807" s="486">
        <v>2023</v>
      </c>
      <c r="I807" s="486">
        <v>2024</v>
      </c>
      <c r="J807" s="486">
        <v>2025</v>
      </c>
      <c r="K807" s="486">
        <v>2026</v>
      </c>
      <c r="L807" s="486">
        <v>2027</v>
      </c>
      <c r="M807" s="486">
        <v>2028</v>
      </c>
      <c r="N807" s="570"/>
      <c r="O807" s="570"/>
      <c r="P807" s="708"/>
      <c r="Q807" s="486">
        <v>2019</v>
      </c>
      <c r="R807" s="486">
        <v>2020</v>
      </c>
      <c r="S807" s="486">
        <v>2021</v>
      </c>
      <c r="T807" s="486">
        <v>2022</v>
      </c>
      <c r="U807" s="486">
        <v>2023</v>
      </c>
      <c r="V807" s="486">
        <v>2024</v>
      </c>
      <c r="W807" s="486">
        <v>2025</v>
      </c>
      <c r="X807" s="486">
        <v>2026</v>
      </c>
      <c r="Y807" s="486">
        <v>2027</v>
      </c>
      <c r="Z807" s="486">
        <v>2028</v>
      </c>
      <c r="AA807" s="486" t="s">
        <v>431</v>
      </c>
      <c r="AB807" s="486" t="s">
        <v>432</v>
      </c>
      <c r="AC807" s="486" t="s">
        <v>433</v>
      </c>
      <c r="AD807" s="486" t="s">
        <v>434</v>
      </c>
      <c r="AE807" s="486" t="s">
        <v>435</v>
      </c>
      <c r="AF807" s="486" t="s">
        <v>771</v>
      </c>
      <c r="AG807" s="486" t="s">
        <v>771</v>
      </c>
      <c r="AH807" s="486" t="s">
        <v>771</v>
      </c>
      <c r="AI807" s="486" t="s">
        <v>771</v>
      </c>
      <c r="AJ807" s="486" t="s">
        <v>771</v>
      </c>
      <c r="AK807" s="486" t="s">
        <v>771</v>
      </c>
      <c r="AL807" s="486" t="s">
        <v>771</v>
      </c>
      <c r="AM807" s="486" t="s">
        <v>771</v>
      </c>
      <c r="AN807" s="486" t="s">
        <v>771</v>
      </c>
      <c r="AO807" s="487" t="s">
        <v>112</v>
      </c>
    </row>
    <row r="808" spans="1:41" ht="15.75" customHeight="1">
      <c r="A808" s="598"/>
      <c r="B808" s="588" t="s">
        <v>256</v>
      </c>
      <c r="C808" s="489"/>
      <c r="D808" s="489"/>
      <c r="E808" s="489"/>
      <c r="F808" s="489"/>
      <c r="G808" s="489"/>
      <c r="H808" s="489"/>
      <c r="I808" s="489"/>
      <c r="J808" s="489"/>
      <c r="K808" s="489"/>
      <c r="L808" s="489"/>
      <c r="M808" s="489"/>
      <c r="N808" s="489"/>
      <c r="O808" s="489"/>
      <c r="P808" s="490"/>
      <c r="Q808" s="489"/>
      <c r="R808" s="489"/>
      <c r="S808" s="489"/>
      <c r="T808" s="489"/>
      <c r="U808" s="489"/>
      <c r="V808" s="489"/>
      <c r="W808" s="489"/>
      <c r="X808" s="489"/>
      <c r="Y808" s="489"/>
      <c r="Z808" s="489"/>
      <c r="AA808" s="354" t="s">
        <v>161</v>
      </c>
      <c r="AB808" s="354" t="s">
        <v>161</v>
      </c>
      <c r="AC808" s="354" t="s">
        <v>161</v>
      </c>
      <c r="AD808" s="354" t="s">
        <v>161</v>
      </c>
      <c r="AE808" s="354" t="s">
        <v>161</v>
      </c>
      <c r="AF808" s="354">
        <v>0</v>
      </c>
      <c r="AG808" s="354">
        <v>0</v>
      </c>
      <c r="AH808" s="354">
        <v>0</v>
      </c>
      <c r="AI808" s="354">
        <v>0</v>
      </c>
      <c r="AJ808" s="354">
        <v>0</v>
      </c>
      <c r="AK808" s="354">
        <v>0</v>
      </c>
      <c r="AL808" s="354">
        <v>0</v>
      </c>
      <c r="AM808" s="354">
        <v>0</v>
      </c>
      <c r="AN808" s="354">
        <v>0</v>
      </c>
      <c r="AO808" s="491"/>
    </row>
    <row r="809" spans="1:41" ht="15.75" outlineLevel="1">
      <c r="A809" s="598"/>
      <c r="B809" s="583" t="s">
        <v>257</v>
      </c>
      <c r="C809" s="489"/>
      <c r="D809" s="489"/>
      <c r="E809" s="489"/>
      <c r="F809" s="489"/>
      <c r="G809" s="489"/>
      <c r="H809" s="489"/>
      <c r="I809" s="489"/>
      <c r="J809" s="489"/>
      <c r="K809" s="489"/>
      <c r="L809" s="489"/>
      <c r="M809" s="489"/>
      <c r="N809" s="489"/>
      <c r="O809" s="489"/>
      <c r="P809" s="490"/>
      <c r="Q809" s="489"/>
      <c r="R809" s="489"/>
      <c r="S809" s="489"/>
      <c r="T809" s="489"/>
      <c r="U809" s="489"/>
      <c r="V809" s="489"/>
      <c r="W809" s="489"/>
      <c r="X809" s="489"/>
      <c r="Y809" s="489"/>
      <c r="Z809" s="489"/>
      <c r="AA809" s="354"/>
      <c r="AB809" s="354"/>
      <c r="AC809" s="354"/>
      <c r="AD809" s="354"/>
      <c r="AE809" s="354"/>
      <c r="AF809" s="354"/>
      <c r="AG809" s="354"/>
      <c r="AH809" s="354"/>
      <c r="AI809" s="354"/>
      <c r="AJ809" s="354"/>
      <c r="AK809" s="354"/>
      <c r="AL809" s="354"/>
      <c r="AM809" s="354"/>
      <c r="AN809" s="354"/>
      <c r="AO809" s="491"/>
    </row>
    <row r="810" spans="1:41" outlineLevel="1">
      <c r="A810" s="598">
        <v>1</v>
      </c>
      <c r="B810" s="569" t="s">
        <v>83</v>
      </c>
      <c r="C810" s="354" t="s">
        <v>258</v>
      </c>
      <c r="D810" s="493"/>
      <c r="E810" s="493"/>
      <c r="F810" s="493"/>
      <c r="G810" s="493"/>
      <c r="H810" s="493"/>
      <c r="I810" s="493"/>
      <c r="J810" s="493"/>
      <c r="K810" s="493"/>
      <c r="L810" s="493"/>
      <c r="M810" s="493"/>
      <c r="N810" s="611"/>
      <c r="O810" s="611"/>
      <c r="P810" s="354"/>
      <c r="Q810" s="493"/>
      <c r="R810" s="493"/>
      <c r="S810" s="493"/>
      <c r="T810" s="493"/>
      <c r="U810" s="493"/>
      <c r="V810" s="493"/>
      <c r="W810" s="493"/>
      <c r="X810" s="493"/>
      <c r="Y810" s="493"/>
      <c r="Z810" s="493"/>
      <c r="AA810" s="553"/>
      <c r="AB810" s="553"/>
      <c r="AC810" s="553"/>
      <c r="AD810" s="553"/>
      <c r="AE810" s="553"/>
      <c r="AF810" s="553"/>
      <c r="AG810" s="553"/>
      <c r="AH810" s="553"/>
      <c r="AI810" s="553"/>
      <c r="AJ810" s="553"/>
      <c r="AK810" s="553"/>
      <c r="AL810" s="553"/>
      <c r="AM810" s="553"/>
      <c r="AN810" s="553"/>
      <c r="AO810" s="494">
        <f>SUM(AA810:AN810)</f>
        <v>0</v>
      </c>
    </row>
    <row r="811" spans="1:41" outlineLevel="1">
      <c r="A811" s="598"/>
      <c r="B811" s="492" t="s">
        <v>375</v>
      </c>
      <c r="C811" s="354" t="s">
        <v>260</v>
      </c>
      <c r="D811" s="493"/>
      <c r="E811" s="493"/>
      <c r="F811" s="493"/>
      <c r="G811" s="493"/>
      <c r="H811" s="493"/>
      <c r="I811" s="493"/>
      <c r="J811" s="493"/>
      <c r="K811" s="493"/>
      <c r="L811" s="493"/>
      <c r="M811" s="493"/>
      <c r="N811" s="611"/>
      <c r="O811" s="611"/>
      <c r="P811" s="582"/>
      <c r="Q811" s="493"/>
      <c r="R811" s="493"/>
      <c r="S811" s="493"/>
      <c r="T811" s="493"/>
      <c r="U811" s="493"/>
      <c r="V811" s="493"/>
      <c r="W811" s="493"/>
      <c r="X811" s="493"/>
      <c r="Y811" s="493"/>
      <c r="Z811" s="493"/>
      <c r="AA811" s="554">
        <f>AA810</f>
        <v>0</v>
      </c>
      <c r="AB811" s="554">
        <f t="shared" ref="AB811:AN811" si="272">AB810</f>
        <v>0</v>
      </c>
      <c r="AC811" s="554">
        <f t="shared" si="272"/>
        <v>0</v>
      </c>
      <c r="AD811" s="554">
        <f t="shared" si="272"/>
        <v>0</v>
      </c>
      <c r="AE811" s="554">
        <f t="shared" si="272"/>
        <v>0</v>
      </c>
      <c r="AF811" s="554">
        <f t="shared" si="272"/>
        <v>0</v>
      </c>
      <c r="AG811" s="554">
        <f t="shared" si="272"/>
        <v>0</v>
      </c>
      <c r="AH811" s="554">
        <f t="shared" si="272"/>
        <v>0</v>
      </c>
      <c r="AI811" s="554">
        <f t="shared" si="272"/>
        <v>0</v>
      </c>
      <c r="AJ811" s="554">
        <f t="shared" si="272"/>
        <v>0</v>
      </c>
      <c r="AK811" s="554">
        <f t="shared" si="272"/>
        <v>0</v>
      </c>
      <c r="AL811" s="554">
        <f t="shared" si="272"/>
        <v>0</v>
      </c>
      <c r="AM811" s="554">
        <f t="shared" si="272"/>
        <v>0</v>
      </c>
      <c r="AN811" s="554">
        <f t="shared" si="272"/>
        <v>0</v>
      </c>
      <c r="AO811" s="495"/>
    </row>
    <row r="812" spans="1:41" ht="15.75" outlineLevel="1">
      <c r="A812" s="598"/>
      <c r="B812" s="496"/>
      <c r="C812" s="497"/>
      <c r="D812" s="497"/>
      <c r="E812" s="497"/>
      <c r="F812" s="497"/>
      <c r="G812" s="497"/>
      <c r="H812" s="497"/>
      <c r="I812" s="497"/>
      <c r="J812" s="497"/>
      <c r="K812" s="497"/>
      <c r="L812" s="497"/>
      <c r="M812" s="497"/>
      <c r="N812" s="497"/>
      <c r="O812" s="497"/>
      <c r="P812" s="498"/>
      <c r="Q812" s="497"/>
      <c r="R812" s="497"/>
      <c r="S812" s="497"/>
      <c r="T812" s="497"/>
      <c r="U812" s="497"/>
      <c r="V812" s="497"/>
      <c r="W812" s="497"/>
      <c r="X812" s="497"/>
      <c r="Y812" s="497"/>
      <c r="Z812" s="497"/>
      <c r="AA812" s="555"/>
      <c r="AB812" s="556"/>
      <c r="AC812" s="556"/>
      <c r="AD812" s="556"/>
      <c r="AE812" s="556"/>
      <c r="AF812" s="556"/>
      <c r="AG812" s="556"/>
      <c r="AH812" s="556"/>
      <c r="AI812" s="556"/>
      <c r="AJ812" s="556"/>
      <c r="AK812" s="556"/>
      <c r="AL812" s="556"/>
      <c r="AM812" s="556"/>
      <c r="AN812" s="556"/>
      <c r="AO812" s="500"/>
    </row>
    <row r="813" spans="1:41" outlineLevel="1">
      <c r="A813" s="598">
        <v>2</v>
      </c>
      <c r="B813" s="569" t="s">
        <v>84</v>
      </c>
      <c r="C813" s="354" t="s">
        <v>258</v>
      </c>
      <c r="D813" s="493"/>
      <c r="E813" s="493"/>
      <c r="F813" s="493"/>
      <c r="G813" s="493"/>
      <c r="H813" s="493"/>
      <c r="I813" s="493"/>
      <c r="J813" s="493"/>
      <c r="K813" s="493"/>
      <c r="L813" s="493"/>
      <c r="M813" s="493"/>
      <c r="N813" s="611"/>
      <c r="O813" s="611"/>
      <c r="P813" s="354"/>
      <c r="Q813" s="493"/>
      <c r="R813" s="493"/>
      <c r="S813" s="493"/>
      <c r="T813" s="493"/>
      <c r="U813" s="493"/>
      <c r="V813" s="493"/>
      <c r="W813" s="493"/>
      <c r="X813" s="493"/>
      <c r="Y813" s="493"/>
      <c r="Z813" s="493"/>
      <c r="AA813" s="553"/>
      <c r="AB813" s="553"/>
      <c r="AC813" s="553"/>
      <c r="AD813" s="553"/>
      <c r="AE813" s="553"/>
      <c r="AF813" s="553"/>
      <c r="AG813" s="553"/>
      <c r="AH813" s="553"/>
      <c r="AI813" s="553"/>
      <c r="AJ813" s="553"/>
      <c r="AK813" s="553"/>
      <c r="AL813" s="553"/>
      <c r="AM813" s="553"/>
      <c r="AN813" s="553"/>
      <c r="AO813" s="494">
        <f>SUM(AA813:AN813)</f>
        <v>0</v>
      </c>
    </row>
    <row r="814" spans="1:41" outlineLevel="1">
      <c r="A814" s="598"/>
      <c r="B814" s="492" t="s">
        <v>375</v>
      </c>
      <c r="C814" s="354" t="s">
        <v>260</v>
      </c>
      <c r="D814" s="493"/>
      <c r="E814" s="493"/>
      <c r="F814" s="493"/>
      <c r="G814" s="493"/>
      <c r="H814" s="493"/>
      <c r="I814" s="493"/>
      <c r="J814" s="493"/>
      <c r="K814" s="493"/>
      <c r="L814" s="493"/>
      <c r="M814" s="493"/>
      <c r="N814" s="611"/>
      <c r="O814" s="611"/>
      <c r="P814" s="582"/>
      <c r="Q814" s="493"/>
      <c r="R814" s="493"/>
      <c r="S814" s="493"/>
      <c r="T814" s="493"/>
      <c r="U814" s="493"/>
      <c r="V814" s="493"/>
      <c r="W814" s="493"/>
      <c r="X814" s="493"/>
      <c r="Y814" s="493"/>
      <c r="Z814" s="493"/>
      <c r="AA814" s="554">
        <f>AA813</f>
        <v>0</v>
      </c>
      <c r="AB814" s="554">
        <f t="shared" ref="AB814:AN814" si="273">AB813</f>
        <v>0</v>
      </c>
      <c r="AC814" s="554">
        <f t="shared" si="273"/>
        <v>0</v>
      </c>
      <c r="AD814" s="554">
        <f t="shared" si="273"/>
        <v>0</v>
      </c>
      <c r="AE814" s="554">
        <f t="shared" si="273"/>
        <v>0</v>
      </c>
      <c r="AF814" s="554">
        <f t="shared" si="273"/>
        <v>0</v>
      </c>
      <c r="AG814" s="554">
        <f t="shared" si="273"/>
        <v>0</v>
      </c>
      <c r="AH814" s="554">
        <f t="shared" si="273"/>
        <v>0</v>
      </c>
      <c r="AI814" s="554">
        <f t="shared" si="273"/>
        <v>0</v>
      </c>
      <c r="AJ814" s="554">
        <f t="shared" si="273"/>
        <v>0</v>
      </c>
      <c r="AK814" s="554">
        <f t="shared" si="273"/>
        <v>0</v>
      </c>
      <c r="AL814" s="554">
        <f t="shared" si="273"/>
        <v>0</v>
      </c>
      <c r="AM814" s="554">
        <f t="shared" si="273"/>
        <v>0</v>
      </c>
      <c r="AN814" s="554">
        <f t="shared" si="273"/>
        <v>0</v>
      </c>
      <c r="AO814" s="495"/>
    </row>
    <row r="815" spans="1:41" ht="15.75" outlineLevel="1">
      <c r="A815" s="598"/>
      <c r="B815" s="496"/>
      <c r="C815" s="497"/>
      <c r="D815" s="502"/>
      <c r="E815" s="502"/>
      <c r="F815" s="502"/>
      <c r="G815" s="502"/>
      <c r="H815" s="502"/>
      <c r="I815" s="502"/>
      <c r="J815" s="502"/>
      <c r="K815" s="502"/>
      <c r="L815" s="502"/>
      <c r="M815" s="502"/>
      <c r="N815" s="502"/>
      <c r="O815" s="502"/>
      <c r="P815" s="498"/>
      <c r="Q815" s="502"/>
      <c r="R815" s="502"/>
      <c r="S815" s="502"/>
      <c r="T815" s="502"/>
      <c r="U815" s="502"/>
      <c r="V815" s="502"/>
      <c r="W815" s="502"/>
      <c r="X815" s="502"/>
      <c r="Y815" s="502"/>
      <c r="Z815" s="502"/>
      <c r="AA815" s="555"/>
      <c r="AB815" s="556"/>
      <c r="AC815" s="556"/>
      <c r="AD815" s="556"/>
      <c r="AE815" s="556"/>
      <c r="AF815" s="556"/>
      <c r="AG815" s="556"/>
      <c r="AH815" s="556"/>
      <c r="AI815" s="556"/>
      <c r="AJ815" s="556"/>
      <c r="AK815" s="556"/>
      <c r="AL815" s="556"/>
      <c r="AM815" s="556"/>
      <c r="AN815" s="556"/>
      <c r="AO815" s="500"/>
    </row>
    <row r="816" spans="1:41" outlineLevel="1">
      <c r="A816" s="598">
        <v>3</v>
      </c>
      <c r="B816" s="569" t="s">
        <v>82</v>
      </c>
      <c r="C816" s="354" t="s">
        <v>258</v>
      </c>
      <c r="D816" s="493"/>
      <c r="E816" s="493"/>
      <c r="F816" s="493"/>
      <c r="G816" s="493"/>
      <c r="H816" s="493"/>
      <c r="I816" s="493"/>
      <c r="J816" s="493"/>
      <c r="K816" s="493"/>
      <c r="L816" s="493"/>
      <c r="M816" s="493"/>
      <c r="N816" s="611"/>
      <c r="O816" s="611"/>
      <c r="P816" s="354"/>
      <c r="Q816" s="493"/>
      <c r="R816" s="493"/>
      <c r="S816" s="493"/>
      <c r="T816" s="493"/>
      <c r="U816" s="493"/>
      <c r="V816" s="493"/>
      <c r="W816" s="493"/>
      <c r="X816" s="493"/>
      <c r="Y816" s="493"/>
      <c r="Z816" s="493"/>
      <c r="AA816" s="553"/>
      <c r="AB816" s="553"/>
      <c r="AC816" s="553"/>
      <c r="AD816" s="553"/>
      <c r="AE816" s="553"/>
      <c r="AF816" s="553"/>
      <c r="AG816" s="553"/>
      <c r="AH816" s="553"/>
      <c r="AI816" s="553"/>
      <c r="AJ816" s="553"/>
      <c r="AK816" s="553"/>
      <c r="AL816" s="553"/>
      <c r="AM816" s="553"/>
      <c r="AN816" s="553"/>
      <c r="AO816" s="494">
        <f>SUM(AA816:AN816)</f>
        <v>0</v>
      </c>
    </row>
    <row r="817" spans="1:41" outlineLevel="1">
      <c r="A817" s="598"/>
      <c r="B817" s="492" t="s">
        <v>375</v>
      </c>
      <c r="C817" s="354" t="s">
        <v>260</v>
      </c>
      <c r="D817" s="493"/>
      <c r="E817" s="493"/>
      <c r="F817" s="493"/>
      <c r="G817" s="493"/>
      <c r="H817" s="493"/>
      <c r="I817" s="493"/>
      <c r="J817" s="493"/>
      <c r="K817" s="493"/>
      <c r="L817" s="493"/>
      <c r="M817" s="493"/>
      <c r="N817" s="611"/>
      <c r="O817" s="611"/>
      <c r="P817" s="582"/>
      <c r="Q817" s="493"/>
      <c r="R817" s="493"/>
      <c r="S817" s="493"/>
      <c r="T817" s="493"/>
      <c r="U817" s="493"/>
      <c r="V817" s="493"/>
      <c r="W817" s="493"/>
      <c r="X817" s="493"/>
      <c r="Y817" s="493"/>
      <c r="Z817" s="493"/>
      <c r="AA817" s="554">
        <f>AA816</f>
        <v>0</v>
      </c>
      <c r="AB817" s="554">
        <f t="shared" ref="AB817:AN817" si="274">AB816</f>
        <v>0</v>
      </c>
      <c r="AC817" s="554">
        <f t="shared" si="274"/>
        <v>0</v>
      </c>
      <c r="AD817" s="554">
        <f t="shared" si="274"/>
        <v>0</v>
      </c>
      <c r="AE817" s="554">
        <f t="shared" si="274"/>
        <v>0</v>
      </c>
      <c r="AF817" s="554">
        <f t="shared" si="274"/>
        <v>0</v>
      </c>
      <c r="AG817" s="554">
        <f t="shared" si="274"/>
        <v>0</v>
      </c>
      <c r="AH817" s="554">
        <f t="shared" si="274"/>
        <v>0</v>
      </c>
      <c r="AI817" s="554">
        <f t="shared" si="274"/>
        <v>0</v>
      </c>
      <c r="AJ817" s="554">
        <f t="shared" si="274"/>
        <v>0</v>
      </c>
      <c r="AK817" s="554">
        <f t="shared" si="274"/>
        <v>0</v>
      </c>
      <c r="AL817" s="554">
        <f t="shared" si="274"/>
        <v>0</v>
      </c>
      <c r="AM817" s="554">
        <f t="shared" si="274"/>
        <v>0</v>
      </c>
      <c r="AN817" s="554">
        <f t="shared" si="274"/>
        <v>0</v>
      </c>
      <c r="AO817" s="495"/>
    </row>
    <row r="818" spans="1:41" outlineLevel="1">
      <c r="A818" s="598"/>
      <c r="B818" s="492"/>
      <c r="C818" s="503"/>
      <c r="D818" s="354"/>
      <c r="E818" s="354"/>
      <c r="F818" s="354"/>
      <c r="G818" s="354"/>
      <c r="H818" s="354"/>
      <c r="I818" s="354"/>
      <c r="J818" s="354"/>
      <c r="K818" s="354"/>
      <c r="L818" s="354"/>
      <c r="M818" s="354"/>
      <c r="N818" s="354"/>
      <c r="O818" s="354"/>
      <c r="P818" s="354"/>
      <c r="Q818" s="354"/>
      <c r="R818" s="354"/>
      <c r="S818" s="354"/>
      <c r="T818" s="354"/>
      <c r="U818" s="354"/>
      <c r="V818" s="354"/>
      <c r="W818" s="354"/>
      <c r="X818" s="354"/>
      <c r="Y818" s="354"/>
      <c r="Z818" s="354"/>
      <c r="AA818" s="555"/>
      <c r="AB818" s="555"/>
      <c r="AC818" s="555"/>
      <c r="AD818" s="555"/>
      <c r="AE818" s="555"/>
      <c r="AF818" s="555"/>
      <c r="AG818" s="555"/>
      <c r="AH818" s="555"/>
      <c r="AI818" s="555"/>
      <c r="AJ818" s="555"/>
      <c r="AK818" s="555"/>
      <c r="AL818" s="555"/>
      <c r="AM818" s="555"/>
      <c r="AN818" s="555"/>
      <c r="AO818" s="504"/>
    </row>
    <row r="819" spans="1:41" outlineLevel="1">
      <c r="A819" s="598">
        <v>4</v>
      </c>
      <c r="B819" s="509" t="s">
        <v>85</v>
      </c>
      <c r="C819" s="354" t="s">
        <v>258</v>
      </c>
      <c r="D819" s="493"/>
      <c r="E819" s="493"/>
      <c r="F819" s="493"/>
      <c r="G819" s="493"/>
      <c r="H819" s="493"/>
      <c r="I819" s="493"/>
      <c r="J819" s="493"/>
      <c r="K819" s="493"/>
      <c r="L819" s="493"/>
      <c r="M819" s="493"/>
      <c r="N819" s="611"/>
      <c r="O819" s="611"/>
      <c r="P819" s="354"/>
      <c r="Q819" s="493"/>
      <c r="R819" s="493"/>
      <c r="S819" s="493"/>
      <c r="T819" s="493"/>
      <c r="U819" s="493"/>
      <c r="V819" s="493"/>
      <c r="W819" s="493"/>
      <c r="X819" s="493"/>
      <c r="Y819" s="493"/>
      <c r="Z819" s="493"/>
      <c r="AA819" s="558"/>
      <c r="AB819" s="558"/>
      <c r="AC819" s="558"/>
      <c r="AD819" s="558"/>
      <c r="AE819" s="558"/>
      <c r="AF819" s="558"/>
      <c r="AG819" s="558"/>
      <c r="AH819" s="553"/>
      <c r="AI819" s="553"/>
      <c r="AJ819" s="553"/>
      <c r="AK819" s="553"/>
      <c r="AL819" s="553"/>
      <c r="AM819" s="553"/>
      <c r="AN819" s="553"/>
      <c r="AO819" s="494">
        <f>SUM(AA819:AN819)</f>
        <v>0</v>
      </c>
    </row>
    <row r="820" spans="1:41" outlineLevel="1">
      <c r="A820" s="598"/>
      <c r="B820" s="492" t="s">
        <v>375</v>
      </c>
      <c r="C820" s="354" t="s">
        <v>260</v>
      </c>
      <c r="D820" s="493"/>
      <c r="E820" s="493"/>
      <c r="F820" s="493"/>
      <c r="G820" s="493"/>
      <c r="H820" s="493"/>
      <c r="I820" s="493"/>
      <c r="J820" s="493"/>
      <c r="K820" s="493"/>
      <c r="L820" s="493"/>
      <c r="M820" s="493"/>
      <c r="N820" s="611"/>
      <c r="O820" s="611"/>
      <c r="P820" s="582"/>
      <c r="Q820" s="493"/>
      <c r="R820" s="493"/>
      <c r="S820" s="493"/>
      <c r="T820" s="493"/>
      <c r="U820" s="493"/>
      <c r="V820" s="493"/>
      <c r="W820" s="493"/>
      <c r="X820" s="493"/>
      <c r="Y820" s="493"/>
      <c r="Z820" s="493"/>
      <c r="AA820" s="554">
        <f>AA819</f>
        <v>0</v>
      </c>
      <c r="AB820" s="554">
        <f t="shared" ref="AB820:AN820" si="275">AB819</f>
        <v>0</v>
      </c>
      <c r="AC820" s="554">
        <f t="shared" si="275"/>
        <v>0</v>
      </c>
      <c r="AD820" s="554">
        <f t="shared" si="275"/>
        <v>0</v>
      </c>
      <c r="AE820" s="554">
        <f t="shared" si="275"/>
        <v>0</v>
      </c>
      <c r="AF820" s="554">
        <f t="shared" si="275"/>
        <v>0</v>
      </c>
      <c r="AG820" s="554">
        <f t="shared" si="275"/>
        <v>0</v>
      </c>
      <c r="AH820" s="554">
        <f t="shared" si="275"/>
        <v>0</v>
      </c>
      <c r="AI820" s="554">
        <f t="shared" si="275"/>
        <v>0</v>
      </c>
      <c r="AJ820" s="554">
        <f t="shared" si="275"/>
        <v>0</v>
      </c>
      <c r="AK820" s="554">
        <f t="shared" si="275"/>
        <v>0</v>
      </c>
      <c r="AL820" s="554">
        <f t="shared" si="275"/>
        <v>0</v>
      </c>
      <c r="AM820" s="554">
        <f t="shared" si="275"/>
        <v>0</v>
      </c>
      <c r="AN820" s="554">
        <f t="shared" si="275"/>
        <v>0</v>
      </c>
      <c r="AO820" s="495"/>
    </row>
    <row r="821" spans="1:41" outlineLevel="1">
      <c r="A821" s="598"/>
      <c r="B821" s="492"/>
      <c r="C821" s="503"/>
      <c r="D821" s="502"/>
      <c r="E821" s="502"/>
      <c r="F821" s="502"/>
      <c r="G821" s="502"/>
      <c r="H821" s="502"/>
      <c r="I821" s="502"/>
      <c r="J821" s="502"/>
      <c r="K821" s="502"/>
      <c r="L821" s="502"/>
      <c r="M821" s="502"/>
      <c r="N821" s="502"/>
      <c r="O821" s="502"/>
      <c r="P821" s="354"/>
      <c r="Q821" s="502"/>
      <c r="R821" s="502"/>
      <c r="S821" s="502"/>
      <c r="T821" s="502"/>
      <c r="U821" s="502"/>
      <c r="V821" s="502"/>
      <c r="W821" s="502"/>
      <c r="X821" s="502"/>
      <c r="Y821" s="502"/>
      <c r="Z821" s="502"/>
      <c r="AA821" s="555"/>
      <c r="AB821" s="555"/>
      <c r="AC821" s="555"/>
      <c r="AD821" s="555"/>
      <c r="AE821" s="555"/>
      <c r="AF821" s="555"/>
      <c r="AG821" s="555"/>
      <c r="AH821" s="555"/>
      <c r="AI821" s="555"/>
      <c r="AJ821" s="555"/>
      <c r="AK821" s="555"/>
      <c r="AL821" s="555"/>
      <c r="AM821" s="555"/>
      <c r="AN821" s="555"/>
      <c r="AO821" s="504"/>
    </row>
    <row r="822" spans="1:41" ht="15.75" customHeight="1" outlineLevel="1">
      <c r="A822" s="598">
        <v>5</v>
      </c>
      <c r="B822" s="569" t="s">
        <v>86</v>
      </c>
      <c r="C822" s="354" t="s">
        <v>258</v>
      </c>
      <c r="D822" s="493"/>
      <c r="E822" s="493"/>
      <c r="F822" s="493"/>
      <c r="G822" s="493"/>
      <c r="H822" s="493"/>
      <c r="I822" s="493"/>
      <c r="J822" s="493"/>
      <c r="K822" s="493"/>
      <c r="L822" s="493"/>
      <c r="M822" s="493"/>
      <c r="N822" s="611"/>
      <c r="O822" s="611"/>
      <c r="P822" s="354"/>
      <c r="Q822" s="493"/>
      <c r="R822" s="493"/>
      <c r="S822" s="493"/>
      <c r="T822" s="493"/>
      <c r="U822" s="493"/>
      <c r="V822" s="493"/>
      <c r="W822" s="493"/>
      <c r="X822" s="493"/>
      <c r="Y822" s="493"/>
      <c r="Z822" s="493"/>
      <c r="AA822" s="558"/>
      <c r="AB822" s="558"/>
      <c r="AC822" s="558"/>
      <c r="AD822" s="558"/>
      <c r="AE822" s="558"/>
      <c r="AF822" s="558"/>
      <c r="AG822" s="558"/>
      <c r="AH822" s="553"/>
      <c r="AI822" s="553"/>
      <c r="AJ822" s="553"/>
      <c r="AK822" s="553"/>
      <c r="AL822" s="553"/>
      <c r="AM822" s="553"/>
      <c r="AN822" s="553"/>
      <c r="AO822" s="494">
        <f>SUM(AA822:AN822)</f>
        <v>0</v>
      </c>
    </row>
    <row r="823" spans="1:41" ht="20.25" customHeight="1" outlineLevel="1">
      <c r="A823" s="598"/>
      <c r="B823" s="492" t="s">
        <v>375</v>
      </c>
      <c r="C823" s="354" t="s">
        <v>260</v>
      </c>
      <c r="D823" s="493"/>
      <c r="E823" s="493"/>
      <c r="F823" s="493"/>
      <c r="G823" s="493"/>
      <c r="H823" s="493"/>
      <c r="I823" s="493"/>
      <c r="J823" s="493"/>
      <c r="K823" s="493"/>
      <c r="L823" s="493"/>
      <c r="M823" s="493"/>
      <c r="N823" s="611"/>
      <c r="O823" s="611"/>
      <c r="P823" s="582"/>
      <c r="Q823" s="493"/>
      <c r="R823" s="493"/>
      <c r="S823" s="493"/>
      <c r="T823" s="493"/>
      <c r="U823" s="493"/>
      <c r="V823" s="493"/>
      <c r="W823" s="493"/>
      <c r="X823" s="493"/>
      <c r="Y823" s="493"/>
      <c r="Z823" s="493"/>
      <c r="AA823" s="554">
        <f>AA822</f>
        <v>0</v>
      </c>
      <c r="AB823" s="554">
        <f t="shared" ref="AB823:AN823" si="276">AB822</f>
        <v>0</v>
      </c>
      <c r="AC823" s="554">
        <f t="shared" si="276"/>
        <v>0</v>
      </c>
      <c r="AD823" s="554">
        <f t="shared" si="276"/>
        <v>0</v>
      </c>
      <c r="AE823" s="554">
        <f t="shared" si="276"/>
        <v>0</v>
      </c>
      <c r="AF823" s="554">
        <f t="shared" si="276"/>
        <v>0</v>
      </c>
      <c r="AG823" s="554">
        <f t="shared" si="276"/>
        <v>0</v>
      </c>
      <c r="AH823" s="554">
        <f t="shared" si="276"/>
        <v>0</v>
      </c>
      <c r="AI823" s="554">
        <f t="shared" si="276"/>
        <v>0</v>
      </c>
      <c r="AJ823" s="554">
        <f t="shared" si="276"/>
        <v>0</v>
      </c>
      <c r="AK823" s="554">
        <f t="shared" si="276"/>
        <v>0</v>
      </c>
      <c r="AL823" s="554">
        <f t="shared" si="276"/>
        <v>0</v>
      </c>
      <c r="AM823" s="554">
        <f t="shared" si="276"/>
        <v>0</v>
      </c>
      <c r="AN823" s="554">
        <f t="shared" si="276"/>
        <v>0</v>
      </c>
      <c r="AO823" s="495"/>
    </row>
    <row r="824" spans="1:41" outlineLevel="1">
      <c r="A824" s="598"/>
      <c r="B824" s="492"/>
      <c r="C824" s="354"/>
      <c r="D824" s="354"/>
      <c r="E824" s="354"/>
      <c r="F824" s="354"/>
      <c r="G824" s="354"/>
      <c r="H824" s="354"/>
      <c r="I824" s="354"/>
      <c r="J824" s="354"/>
      <c r="K824" s="354"/>
      <c r="L824" s="354"/>
      <c r="M824" s="354"/>
      <c r="N824" s="354"/>
      <c r="O824" s="354"/>
      <c r="P824" s="354"/>
      <c r="Q824" s="354"/>
      <c r="R824" s="354"/>
      <c r="S824" s="354"/>
      <c r="T824" s="354"/>
      <c r="U824" s="354"/>
      <c r="V824" s="354"/>
      <c r="W824" s="354"/>
      <c r="X824" s="354"/>
      <c r="Y824" s="354"/>
      <c r="Z824" s="354"/>
      <c r="AA824" s="563"/>
      <c r="AB824" s="564"/>
      <c r="AC824" s="564"/>
      <c r="AD824" s="564"/>
      <c r="AE824" s="564"/>
      <c r="AF824" s="564"/>
      <c r="AG824" s="564"/>
      <c r="AH824" s="564"/>
      <c r="AI824" s="564"/>
      <c r="AJ824" s="564"/>
      <c r="AK824" s="564"/>
      <c r="AL824" s="564"/>
      <c r="AM824" s="564"/>
      <c r="AN824" s="564"/>
      <c r="AO824" s="495"/>
    </row>
    <row r="825" spans="1:41" ht="15.75" outlineLevel="1">
      <c r="A825" s="598"/>
      <c r="B825" s="512" t="s">
        <v>261</v>
      </c>
      <c r="C825" s="489"/>
      <c r="D825" s="489"/>
      <c r="E825" s="489"/>
      <c r="F825" s="489"/>
      <c r="G825" s="489"/>
      <c r="H825" s="489"/>
      <c r="I825" s="489"/>
      <c r="J825" s="489"/>
      <c r="K825" s="489"/>
      <c r="L825" s="489"/>
      <c r="M825" s="489"/>
      <c r="N825" s="489"/>
      <c r="O825" s="489"/>
      <c r="P825" s="490"/>
      <c r="Q825" s="489"/>
      <c r="R825" s="489"/>
      <c r="S825" s="489"/>
      <c r="T825" s="489"/>
      <c r="U825" s="489"/>
      <c r="V825" s="489"/>
      <c r="W825" s="489"/>
      <c r="X825" s="489"/>
      <c r="Y825" s="489"/>
      <c r="Z825" s="489"/>
      <c r="AA825" s="557"/>
      <c r="AB825" s="557"/>
      <c r="AC825" s="557"/>
      <c r="AD825" s="557"/>
      <c r="AE825" s="557"/>
      <c r="AF825" s="557"/>
      <c r="AG825" s="557"/>
      <c r="AH825" s="557"/>
      <c r="AI825" s="557"/>
      <c r="AJ825" s="557"/>
      <c r="AK825" s="557"/>
      <c r="AL825" s="557"/>
      <c r="AM825" s="557"/>
      <c r="AN825" s="557"/>
      <c r="AO825" s="491"/>
    </row>
    <row r="826" spans="1:41" outlineLevel="1">
      <c r="A826" s="598">
        <v>6</v>
      </c>
      <c r="B826" s="569" t="s">
        <v>87</v>
      </c>
      <c r="C826" s="354" t="s">
        <v>258</v>
      </c>
      <c r="D826" s="493"/>
      <c r="E826" s="493"/>
      <c r="F826" s="493"/>
      <c r="G826" s="493"/>
      <c r="H826" s="493"/>
      <c r="I826" s="493"/>
      <c r="J826" s="493"/>
      <c r="K826" s="493"/>
      <c r="L826" s="493"/>
      <c r="M826" s="493"/>
      <c r="N826" s="493"/>
      <c r="O826" s="493"/>
      <c r="P826" s="493">
        <v>12</v>
      </c>
      <c r="Q826" s="493"/>
      <c r="R826" s="493"/>
      <c r="S826" s="493"/>
      <c r="T826" s="493"/>
      <c r="U826" s="493"/>
      <c r="V826" s="493"/>
      <c r="W826" s="493"/>
      <c r="X826" s="493"/>
      <c r="Y826" s="493"/>
      <c r="Z826" s="493"/>
      <c r="AA826" s="558"/>
      <c r="AB826" s="558"/>
      <c r="AC826" s="558"/>
      <c r="AD826" s="558"/>
      <c r="AE826" s="558"/>
      <c r="AF826" s="558"/>
      <c r="AG826" s="558"/>
      <c r="AH826" s="558"/>
      <c r="AI826" s="558"/>
      <c r="AJ826" s="558"/>
      <c r="AK826" s="558"/>
      <c r="AL826" s="558"/>
      <c r="AM826" s="558"/>
      <c r="AN826" s="558"/>
      <c r="AO826" s="494">
        <f>SUM(AA826:AN826)</f>
        <v>0</v>
      </c>
    </row>
    <row r="827" spans="1:41" outlineLevel="1">
      <c r="A827" s="598"/>
      <c r="B827" s="492" t="s">
        <v>375</v>
      </c>
      <c r="C827" s="354" t="s">
        <v>260</v>
      </c>
      <c r="D827" s="493"/>
      <c r="E827" s="493"/>
      <c r="F827" s="493"/>
      <c r="G827" s="493"/>
      <c r="H827" s="493"/>
      <c r="I827" s="493"/>
      <c r="J827" s="493"/>
      <c r="K827" s="493"/>
      <c r="L827" s="493"/>
      <c r="M827" s="493"/>
      <c r="N827" s="493"/>
      <c r="O827" s="493"/>
      <c r="P827" s="493">
        <f>P826</f>
        <v>12</v>
      </c>
      <c r="Q827" s="493"/>
      <c r="R827" s="493"/>
      <c r="S827" s="493"/>
      <c r="T827" s="493"/>
      <c r="U827" s="493"/>
      <c r="V827" s="493"/>
      <c r="W827" s="493"/>
      <c r="X827" s="493"/>
      <c r="Y827" s="493"/>
      <c r="Z827" s="493"/>
      <c r="AA827" s="554">
        <f>AA826</f>
        <v>0</v>
      </c>
      <c r="AB827" s="554">
        <f t="shared" ref="AB827:AN827" si="277">AB826</f>
        <v>0</v>
      </c>
      <c r="AC827" s="554">
        <f t="shared" si="277"/>
        <v>0</v>
      </c>
      <c r="AD827" s="554">
        <f t="shared" si="277"/>
        <v>0</v>
      </c>
      <c r="AE827" s="554">
        <f t="shared" si="277"/>
        <v>0</v>
      </c>
      <c r="AF827" s="554">
        <f t="shared" si="277"/>
        <v>0</v>
      </c>
      <c r="AG827" s="554">
        <f t="shared" si="277"/>
        <v>0</v>
      </c>
      <c r="AH827" s="554">
        <f t="shared" si="277"/>
        <v>0</v>
      </c>
      <c r="AI827" s="554">
        <f t="shared" si="277"/>
        <v>0</v>
      </c>
      <c r="AJ827" s="554">
        <f t="shared" si="277"/>
        <v>0</v>
      </c>
      <c r="AK827" s="554">
        <f t="shared" si="277"/>
        <v>0</v>
      </c>
      <c r="AL827" s="554">
        <f t="shared" si="277"/>
        <v>0</v>
      </c>
      <c r="AM827" s="554">
        <f t="shared" si="277"/>
        <v>0</v>
      </c>
      <c r="AN827" s="554">
        <f t="shared" si="277"/>
        <v>0</v>
      </c>
      <c r="AO827" s="506"/>
    </row>
    <row r="828" spans="1:41" outlineLevel="1">
      <c r="A828" s="598"/>
      <c r="B828" s="505"/>
      <c r="C828" s="507"/>
      <c r="D828" s="354"/>
      <c r="E828" s="354"/>
      <c r="F828" s="354"/>
      <c r="G828" s="354"/>
      <c r="H828" s="354"/>
      <c r="I828" s="354"/>
      <c r="J828" s="354"/>
      <c r="K828" s="354"/>
      <c r="L828" s="354"/>
      <c r="M828" s="354"/>
      <c r="N828" s="354"/>
      <c r="O828" s="354"/>
      <c r="P828" s="354"/>
      <c r="Q828" s="354"/>
      <c r="R828" s="354"/>
      <c r="S828" s="354"/>
      <c r="T828" s="354"/>
      <c r="U828" s="354"/>
      <c r="V828" s="354"/>
      <c r="W828" s="354"/>
      <c r="X828" s="354"/>
      <c r="Y828" s="354"/>
      <c r="Z828" s="354"/>
      <c r="AA828" s="559"/>
      <c r="AB828" s="559"/>
      <c r="AC828" s="559"/>
      <c r="AD828" s="559"/>
      <c r="AE828" s="559"/>
      <c r="AF828" s="559"/>
      <c r="AG828" s="559"/>
      <c r="AH828" s="559"/>
      <c r="AI828" s="559"/>
      <c r="AJ828" s="559"/>
      <c r="AK828" s="559"/>
      <c r="AL828" s="559"/>
      <c r="AM828" s="559"/>
      <c r="AN828" s="559"/>
      <c r="AO828" s="508"/>
    </row>
    <row r="829" spans="1:41" ht="30" outlineLevel="1">
      <c r="A829" s="598">
        <v>7</v>
      </c>
      <c r="B829" s="569" t="s">
        <v>88</v>
      </c>
      <c r="C829" s="354" t="s">
        <v>258</v>
      </c>
      <c r="D829" s="493"/>
      <c r="E829" s="493"/>
      <c r="F829" s="493"/>
      <c r="G829" s="493"/>
      <c r="H829" s="493"/>
      <c r="I829" s="493"/>
      <c r="J829" s="493"/>
      <c r="K829" s="493"/>
      <c r="L829" s="493"/>
      <c r="M829" s="493"/>
      <c r="N829" s="493"/>
      <c r="O829" s="493"/>
      <c r="P829" s="493">
        <v>12</v>
      </c>
      <c r="Q829" s="493"/>
      <c r="R829" s="493"/>
      <c r="S829" s="493"/>
      <c r="T829" s="493"/>
      <c r="U829" s="493"/>
      <c r="V829" s="493"/>
      <c r="W829" s="493"/>
      <c r="X829" s="493"/>
      <c r="Y829" s="493"/>
      <c r="Z829" s="493"/>
      <c r="AA829" s="558"/>
      <c r="AB829" s="558"/>
      <c r="AC829" s="558"/>
      <c r="AD829" s="558"/>
      <c r="AE829" s="558"/>
      <c r="AF829" s="558"/>
      <c r="AG829" s="558"/>
      <c r="AH829" s="558"/>
      <c r="AI829" s="558"/>
      <c r="AJ829" s="558"/>
      <c r="AK829" s="558"/>
      <c r="AL829" s="558"/>
      <c r="AM829" s="558"/>
      <c r="AN829" s="558"/>
      <c r="AO829" s="494">
        <f>SUM(AA829:AN829)</f>
        <v>0</v>
      </c>
    </row>
    <row r="830" spans="1:41" outlineLevel="1">
      <c r="A830" s="598"/>
      <c r="B830" s="492" t="s">
        <v>375</v>
      </c>
      <c r="C830" s="354" t="s">
        <v>260</v>
      </c>
      <c r="D830" s="493"/>
      <c r="E830" s="493"/>
      <c r="F830" s="493"/>
      <c r="G830" s="493"/>
      <c r="H830" s="493"/>
      <c r="I830" s="493"/>
      <c r="J830" s="493"/>
      <c r="K830" s="493"/>
      <c r="L830" s="493"/>
      <c r="M830" s="493"/>
      <c r="N830" s="493"/>
      <c r="O830" s="493"/>
      <c r="P830" s="493">
        <f>P829</f>
        <v>12</v>
      </c>
      <c r="Q830" s="493"/>
      <c r="R830" s="493"/>
      <c r="S830" s="493"/>
      <c r="T830" s="493"/>
      <c r="U830" s="493"/>
      <c r="V830" s="493"/>
      <c r="W830" s="493"/>
      <c r="X830" s="493"/>
      <c r="Y830" s="493"/>
      <c r="Z830" s="493"/>
      <c r="AA830" s="554">
        <f>AA829</f>
        <v>0</v>
      </c>
      <c r="AB830" s="554">
        <f t="shared" ref="AB830:AN830" si="278">AB829</f>
        <v>0</v>
      </c>
      <c r="AC830" s="554">
        <f t="shared" si="278"/>
        <v>0</v>
      </c>
      <c r="AD830" s="554">
        <f t="shared" si="278"/>
        <v>0</v>
      </c>
      <c r="AE830" s="554">
        <f t="shared" si="278"/>
        <v>0</v>
      </c>
      <c r="AF830" s="554">
        <f t="shared" si="278"/>
        <v>0</v>
      </c>
      <c r="AG830" s="554">
        <f t="shared" si="278"/>
        <v>0</v>
      </c>
      <c r="AH830" s="554">
        <f t="shared" si="278"/>
        <v>0</v>
      </c>
      <c r="AI830" s="554">
        <f t="shared" si="278"/>
        <v>0</v>
      </c>
      <c r="AJ830" s="554">
        <f t="shared" si="278"/>
        <v>0</v>
      </c>
      <c r="AK830" s="554">
        <f t="shared" si="278"/>
        <v>0</v>
      </c>
      <c r="AL830" s="554">
        <f t="shared" si="278"/>
        <v>0</v>
      </c>
      <c r="AM830" s="554">
        <f t="shared" si="278"/>
        <v>0</v>
      </c>
      <c r="AN830" s="554">
        <f t="shared" si="278"/>
        <v>0</v>
      </c>
      <c r="AO830" s="506"/>
    </row>
    <row r="831" spans="1:41" outlineLevel="1">
      <c r="A831" s="598"/>
      <c r="B831" s="509"/>
      <c r="C831" s="507"/>
      <c r="D831" s="354"/>
      <c r="E831" s="354"/>
      <c r="F831" s="354"/>
      <c r="G831" s="354"/>
      <c r="H831" s="354"/>
      <c r="I831" s="354"/>
      <c r="J831" s="354"/>
      <c r="K831" s="354"/>
      <c r="L831" s="354"/>
      <c r="M831" s="354"/>
      <c r="N831" s="354"/>
      <c r="O831" s="354"/>
      <c r="P831" s="354"/>
      <c r="Q831" s="354"/>
      <c r="R831" s="354"/>
      <c r="S831" s="354"/>
      <c r="T831" s="354"/>
      <c r="U831" s="354"/>
      <c r="V831" s="354"/>
      <c r="W831" s="354"/>
      <c r="X831" s="354"/>
      <c r="Y831" s="354"/>
      <c r="Z831" s="354"/>
      <c r="AA831" s="559"/>
      <c r="AB831" s="560"/>
      <c r="AC831" s="559"/>
      <c r="AD831" s="559"/>
      <c r="AE831" s="559"/>
      <c r="AF831" s="559"/>
      <c r="AG831" s="559"/>
      <c r="AH831" s="559"/>
      <c r="AI831" s="559"/>
      <c r="AJ831" s="559"/>
      <c r="AK831" s="559"/>
      <c r="AL831" s="559"/>
      <c r="AM831" s="559"/>
      <c r="AN831" s="559"/>
      <c r="AO831" s="508"/>
    </row>
    <row r="832" spans="1:41" ht="30" outlineLevel="1">
      <c r="A832" s="598">
        <v>8</v>
      </c>
      <c r="B832" s="569" t="s">
        <v>89</v>
      </c>
      <c r="C832" s="354" t="s">
        <v>258</v>
      </c>
      <c r="D832" s="493"/>
      <c r="E832" s="493"/>
      <c r="F832" s="493"/>
      <c r="G832" s="493"/>
      <c r="H832" s="493"/>
      <c r="I832" s="493"/>
      <c r="J832" s="493"/>
      <c r="K832" s="493"/>
      <c r="L832" s="493"/>
      <c r="M832" s="493"/>
      <c r="N832" s="493"/>
      <c r="O832" s="493"/>
      <c r="P832" s="493">
        <v>12</v>
      </c>
      <c r="Q832" s="493"/>
      <c r="R832" s="493"/>
      <c r="S832" s="493"/>
      <c r="T832" s="493"/>
      <c r="U832" s="493"/>
      <c r="V832" s="493"/>
      <c r="W832" s="493"/>
      <c r="X832" s="493"/>
      <c r="Y832" s="493"/>
      <c r="Z832" s="493"/>
      <c r="AA832" s="558"/>
      <c r="AB832" s="558"/>
      <c r="AC832" s="558"/>
      <c r="AD832" s="558"/>
      <c r="AE832" s="558"/>
      <c r="AF832" s="558"/>
      <c r="AG832" s="558"/>
      <c r="AH832" s="558"/>
      <c r="AI832" s="558"/>
      <c r="AJ832" s="558"/>
      <c r="AK832" s="558"/>
      <c r="AL832" s="558"/>
      <c r="AM832" s="558"/>
      <c r="AN832" s="558"/>
      <c r="AO832" s="494">
        <f>SUM(AA832:AN832)</f>
        <v>0</v>
      </c>
    </row>
    <row r="833" spans="1:41" outlineLevel="1">
      <c r="A833" s="598"/>
      <c r="B833" s="492" t="s">
        <v>375</v>
      </c>
      <c r="C833" s="354" t="s">
        <v>260</v>
      </c>
      <c r="D833" s="493"/>
      <c r="E833" s="493"/>
      <c r="F833" s="493"/>
      <c r="G833" s="493"/>
      <c r="H833" s="493"/>
      <c r="I833" s="493"/>
      <c r="J833" s="493"/>
      <c r="K833" s="493"/>
      <c r="L833" s="493"/>
      <c r="M833" s="493"/>
      <c r="N833" s="493"/>
      <c r="O833" s="493"/>
      <c r="P833" s="493">
        <f>P832</f>
        <v>12</v>
      </c>
      <c r="Q833" s="493"/>
      <c r="R833" s="493"/>
      <c r="S833" s="493"/>
      <c r="T833" s="493"/>
      <c r="U833" s="493"/>
      <c r="V833" s="493"/>
      <c r="W833" s="493"/>
      <c r="X833" s="493"/>
      <c r="Y833" s="493"/>
      <c r="Z833" s="493"/>
      <c r="AA833" s="554">
        <f>AA832</f>
        <v>0</v>
      </c>
      <c r="AB833" s="554">
        <f t="shared" ref="AB833:AN833" si="279">AB832</f>
        <v>0</v>
      </c>
      <c r="AC833" s="554">
        <f t="shared" si="279"/>
        <v>0</v>
      </c>
      <c r="AD833" s="554">
        <f t="shared" si="279"/>
        <v>0</v>
      </c>
      <c r="AE833" s="554">
        <f t="shared" si="279"/>
        <v>0</v>
      </c>
      <c r="AF833" s="554">
        <f t="shared" si="279"/>
        <v>0</v>
      </c>
      <c r="AG833" s="554">
        <f t="shared" si="279"/>
        <v>0</v>
      </c>
      <c r="AH833" s="554">
        <f t="shared" si="279"/>
        <v>0</v>
      </c>
      <c r="AI833" s="554">
        <f t="shared" si="279"/>
        <v>0</v>
      </c>
      <c r="AJ833" s="554">
        <f t="shared" si="279"/>
        <v>0</v>
      </c>
      <c r="AK833" s="554">
        <f t="shared" si="279"/>
        <v>0</v>
      </c>
      <c r="AL833" s="554">
        <f t="shared" si="279"/>
        <v>0</v>
      </c>
      <c r="AM833" s="554">
        <f t="shared" si="279"/>
        <v>0</v>
      </c>
      <c r="AN833" s="554">
        <f t="shared" si="279"/>
        <v>0</v>
      </c>
      <c r="AO833" s="506"/>
    </row>
    <row r="834" spans="1:41" outlineLevel="1">
      <c r="A834" s="598"/>
      <c r="B834" s="509"/>
      <c r="C834" s="507"/>
      <c r="D834" s="511"/>
      <c r="E834" s="511"/>
      <c r="F834" s="511"/>
      <c r="G834" s="511"/>
      <c r="H834" s="511"/>
      <c r="I834" s="511"/>
      <c r="J834" s="511"/>
      <c r="K834" s="511"/>
      <c r="L834" s="511"/>
      <c r="M834" s="511"/>
      <c r="N834" s="511"/>
      <c r="O834" s="511"/>
      <c r="P834" s="354"/>
      <c r="Q834" s="511"/>
      <c r="R834" s="511"/>
      <c r="S834" s="511"/>
      <c r="T834" s="511"/>
      <c r="U834" s="511"/>
      <c r="V834" s="511"/>
      <c r="W834" s="511"/>
      <c r="X834" s="511"/>
      <c r="Y834" s="511"/>
      <c r="Z834" s="511"/>
      <c r="AA834" s="559"/>
      <c r="AB834" s="560"/>
      <c r="AC834" s="559"/>
      <c r="AD834" s="559"/>
      <c r="AE834" s="559"/>
      <c r="AF834" s="559"/>
      <c r="AG834" s="559"/>
      <c r="AH834" s="559"/>
      <c r="AI834" s="559"/>
      <c r="AJ834" s="559"/>
      <c r="AK834" s="559"/>
      <c r="AL834" s="559"/>
      <c r="AM834" s="559"/>
      <c r="AN834" s="559"/>
      <c r="AO834" s="508"/>
    </row>
    <row r="835" spans="1:41" ht="30" outlineLevel="1">
      <c r="A835" s="598">
        <v>9</v>
      </c>
      <c r="B835" s="569" t="s">
        <v>90</v>
      </c>
      <c r="C835" s="354" t="s">
        <v>258</v>
      </c>
      <c r="D835" s="493"/>
      <c r="E835" s="493"/>
      <c r="F835" s="493"/>
      <c r="G835" s="493"/>
      <c r="H835" s="493"/>
      <c r="I835" s="493"/>
      <c r="J835" s="493"/>
      <c r="K835" s="493"/>
      <c r="L835" s="493"/>
      <c r="M835" s="493"/>
      <c r="N835" s="493"/>
      <c r="O835" s="493"/>
      <c r="P835" s="493">
        <v>12</v>
      </c>
      <c r="Q835" s="493"/>
      <c r="R835" s="493"/>
      <c r="S835" s="493"/>
      <c r="T835" s="493"/>
      <c r="U835" s="493"/>
      <c r="V835" s="493"/>
      <c r="W835" s="493"/>
      <c r="X835" s="493"/>
      <c r="Y835" s="493"/>
      <c r="Z835" s="493"/>
      <c r="AA835" s="558"/>
      <c r="AB835" s="558"/>
      <c r="AC835" s="558"/>
      <c r="AD835" s="558"/>
      <c r="AE835" s="558"/>
      <c r="AF835" s="558"/>
      <c r="AG835" s="558"/>
      <c r="AH835" s="558"/>
      <c r="AI835" s="558"/>
      <c r="AJ835" s="558"/>
      <c r="AK835" s="558"/>
      <c r="AL835" s="558"/>
      <c r="AM835" s="558"/>
      <c r="AN835" s="558"/>
      <c r="AO835" s="494">
        <f>SUM(AA835:AN835)</f>
        <v>0</v>
      </c>
    </row>
    <row r="836" spans="1:41" outlineLevel="1">
      <c r="A836" s="598"/>
      <c r="B836" s="492" t="s">
        <v>375</v>
      </c>
      <c r="C836" s="354" t="s">
        <v>260</v>
      </c>
      <c r="D836" s="493"/>
      <c r="E836" s="493"/>
      <c r="F836" s="493"/>
      <c r="G836" s="493"/>
      <c r="H836" s="493"/>
      <c r="I836" s="493"/>
      <c r="J836" s="493"/>
      <c r="K836" s="493"/>
      <c r="L836" s="493"/>
      <c r="M836" s="493"/>
      <c r="N836" s="493"/>
      <c r="O836" s="493"/>
      <c r="P836" s="493">
        <f>P835</f>
        <v>12</v>
      </c>
      <c r="Q836" s="493"/>
      <c r="R836" s="493"/>
      <c r="S836" s="493"/>
      <c r="T836" s="493"/>
      <c r="U836" s="493"/>
      <c r="V836" s="493"/>
      <c r="W836" s="493"/>
      <c r="X836" s="493"/>
      <c r="Y836" s="493"/>
      <c r="Z836" s="493"/>
      <c r="AA836" s="554">
        <f>AA835</f>
        <v>0</v>
      </c>
      <c r="AB836" s="554">
        <f t="shared" ref="AB836:AN836" si="280">AB835</f>
        <v>0</v>
      </c>
      <c r="AC836" s="554">
        <f t="shared" si="280"/>
        <v>0</v>
      </c>
      <c r="AD836" s="554">
        <f t="shared" si="280"/>
        <v>0</v>
      </c>
      <c r="AE836" s="554">
        <f t="shared" si="280"/>
        <v>0</v>
      </c>
      <c r="AF836" s="554">
        <f t="shared" si="280"/>
        <v>0</v>
      </c>
      <c r="AG836" s="554">
        <f t="shared" si="280"/>
        <v>0</v>
      </c>
      <c r="AH836" s="554">
        <f t="shared" si="280"/>
        <v>0</v>
      </c>
      <c r="AI836" s="554">
        <f t="shared" si="280"/>
        <v>0</v>
      </c>
      <c r="AJ836" s="554">
        <f t="shared" si="280"/>
        <v>0</v>
      </c>
      <c r="AK836" s="554">
        <f t="shared" si="280"/>
        <v>0</v>
      </c>
      <c r="AL836" s="554">
        <f t="shared" si="280"/>
        <v>0</v>
      </c>
      <c r="AM836" s="554">
        <f t="shared" si="280"/>
        <v>0</v>
      </c>
      <c r="AN836" s="554">
        <f t="shared" si="280"/>
        <v>0</v>
      </c>
      <c r="AO836" s="506"/>
    </row>
    <row r="837" spans="1:41" outlineLevel="1">
      <c r="A837" s="598"/>
      <c r="B837" s="509"/>
      <c r="C837" s="507"/>
      <c r="D837" s="511"/>
      <c r="E837" s="511"/>
      <c r="F837" s="511"/>
      <c r="G837" s="511"/>
      <c r="H837" s="511"/>
      <c r="I837" s="511"/>
      <c r="J837" s="511"/>
      <c r="K837" s="511"/>
      <c r="L837" s="511"/>
      <c r="M837" s="511"/>
      <c r="N837" s="511"/>
      <c r="O837" s="511"/>
      <c r="P837" s="354"/>
      <c r="Q837" s="511"/>
      <c r="R837" s="511"/>
      <c r="S837" s="511"/>
      <c r="T837" s="511"/>
      <c r="U837" s="511"/>
      <c r="V837" s="511"/>
      <c r="W837" s="511"/>
      <c r="X837" s="511"/>
      <c r="Y837" s="511"/>
      <c r="Z837" s="511"/>
      <c r="AA837" s="559"/>
      <c r="AB837" s="559"/>
      <c r="AC837" s="559"/>
      <c r="AD837" s="559"/>
      <c r="AE837" s="559"/>
      <c r="AF837" s="559"/>
      <c r="AG837" s="559"/>
      <c r="AH837" s="559"/>
      <c r="AI837" s="559"/>
      <c r="AJ837" s="559"/>
      <c r="AK837" s="559"/>
      <c r="AL837" s="559"/>
      <c r="AM837" s="559"/>
      <c r="AN837" s="559"/>
      <c r="AO837" s="508"/>
    </row>
    <row r="838" spans="1:41" ht="30" outlineLevel="1">
      <c r="A838" s="598">
        <v>10</v>
      </c>
      <c r="B838" s="569" t="s">
        <v>91</v>
      </c>
      <c r="C838" s="354" t="s">
        <v>258</v>
      </c>
      <c r="D838" s="493"/>
      <c r="E838" s="493"/>
      <c r="F838" s="493"/>
      <c r="G838" s="493"/>
      <c r="H838" s="493"/>
      <c r="I838" s="493"/>
      <c r="J838" s="493"/>
      <c r="K838" s="493"/>
      <c r="L838" s="493"/>
      <c r="M838" s="493"/>
      <c r="N838" s="493"/>
      <c r="O838" s="493"/>
      <c r="P838" s="493">
        <v>3</v>
      </c>
      <c r="Q838" s="493"/>
      <c r="R838" s="493"/>
      <c r="S838" s="493"/>
      <c r="T838" s="493"/>
      <c r="U838" s="493"/>
      <c r="V838" s="493"/>
      <c r="W838" s="493"/>
      <c r="X838" s="493"/>
      <c r="Y838" s="493"/>
      <c r="Z838" s="493"/>
      <c r="AA838" s="558"/>
      <c r="AB838" s="558"/>
      <c r="AC838" s="558"/>
      <c r="AD838" s="558"/>
      <c r="AE838" s="558"/>
      <c r="AF838" s="558"/>
      <c r="AG838" s="558"/>
      <c r="AH838" s="558"/>
      <c r="AI838" s="558"/>
      <c r="AJ838" s="558"/>
      <c r="AK838" s="558"/>
      <c r="AL838" s="558"/>
      <c r="AM838" s="558"/>
      <c r="AN838" s="558"/>
      <c r="AO838" s="494">
        <f>SUM(AA838:AN838)</f>
        <v>0</v>
      </c>
    </row>
    <row r="839" spans="1:41" outlineLevel="1">
      <c r="A839" s="598"/>
      <c r="B839" s="492" t="s">
        <v>375</v>
      </c>
      <c r="C839" s="354" t="s">
        <v>260</v>
      </c>
      <c r="D839" s="493"/>
      <c r="E839" s="493"/>
      <c r="F839" s="493"/>
      <c r="G839" s="493"/>
      <c r="H839" s="493"/>
      <c r="I839" s="493"/>
      <c r="J839" s="493"/>
      <c r="K839" s="493"/>
      <c r="L839" s="493"/>
      <c r="M839" s="493"/>
      <c r="N839" s="493"/>
      <c r="O839" s="493"/>
      <c r="P839" s="493">
        <f>P838</f>
        <v>3</v>
      </c>
      <c r="Q839" s="493"/>
      <c r="R839" s="493"/>
      <c r="S839" s="493"/>
      <c r="T839" s="493"/>
      <c r="U839" s="493"/>
      <c r="V839" s="493"/>
      <c r="W839" s="493"/>
      <c r="X839" s="493"/>
      <c r="Y839" s="493"/>
      <c r="Z839" s="493"/>
      <c r="AA839" s="554">
        <f>AA838</f>
        <v>0</v>
      </c>
      <c r="AB839" s="554">
        <f t="shared" ref="AB839:AN839" si="281">AB838</f>
        <v>0</v>
      </c>
      <c r="AC839" s="554">
        <f t="shared" si="281"/>
        <v>0</v>
      </c>
      <c r="AD839" s="554">
        <f t="shared" si="281"/>
        <v>0</v>
      </c>
      <c r="AE839" s="554">
        <f t="shared" si="281"/>
        <v>0</v>
      </c>
      <c r="AF839" s="554">
        <f t="shared" si="281"/>
        <v>0</v>
      </c>
      <c r="AG839" s="554">
        <f t="shared" si="281"/>
        <v>0</v>
      </c>
      <c r="AH839" s="554">
        <f t="shared" si="281"/>
        <v>0</v>
      </c>
      <c r="AI839" s="554">
        <f t="shared" si="281"/>
        <v>0</v>
      </c>
      <c r="AJ839" s="554">
        <f t="shared" si="281"/>
        <v>0</v>
      </c>
      <c r="AK839" s="554">
        <f t="shared" si="281"/>
        <v>0</v>
      </c>
      <c r="AL839" s="554">
        <f t="shared" si="281"/>
        <v>0</v>
      </c>
      <c r="AM839" s="554">
        <f t="shared" si="281"/>
        <v>0</v>
      </c>
      <c r="AN839" s="554">
        <f t="shared" si="281"/>
        <v>0</v>
      </c>
      <c r="AO839" s="506"/>
    </row>
    <row r="840" spans="1:41" outlineLevel="1">
      <c r="A840" s="598"/>
      <c r="B840" s="509"/>
      <c r="C840" s="507"/>
      <c r="D840" s="511"/>
      <c r="E840" s="511"/>
      <c r="F840" s="511"/>
      <c r="G840" s="511"/>
      <c r="H840" s="511"/>
      <c r="I840" s="511"/>
      <c r="J840" s="511"/>
      <c r="K840" s="511"/>
      <c r="L840" s="511"/>
      <c r="M840" s="511"/>
      <c r="N840" s="511"/>
      <c r="O840" s="511"/>
      <c r="P840" s="354"/>
      <c r="Q840" s="511"/>
      <c r="R840" s="511"/>
      <c r="S840" s="511"/>
      <c r="T840" s="511"/>
      <c r="U840" s="511"/>
      <c r="V840" s="511"/>
      <c r="W840" s="511"/>
      <c r="X840" s="511"/>
      <c r="Y840" s="511"/>
      <c r="Z840" s="511"/>
      <c r="AA840" s="559"/>
      <c r="AB840" s="560"/>
      <c r="AC840" s="559"/>
      <c r="AD840" s="559"/>
      <c r="AE840" s="559"/>
      <c r="AF840" s="559"/>
      <c r="AG840" s="559"/>
      <c r="AH840" s="559"/>
      <c r="AI840" s="559"/>
      <c r="AJ840" s="559"/>
      <c r="AK840" s="559"/>
      <c r="AL840" s="559"/>
      <c r="AM840" s="559"/>
      <c r="AN840" s="559"/>
      <c r="AO840" s="508"/>
    </row>
    <row r="841" spans="1:41" ht="15.75" outlineLevel="1">
      <c r="A841" s="598"/>
      <c r="B841" s="488" t="s">
        <v>264</v>
      </c>
      <c r="C841" s="489"/>
      <c r="D841" s="489"/>
      <c r="E841" s="489"/>
      <c r="F841" s="489"/>
      <c r="G841" s="489"/>
      <c r="H841" s="489"/>
      <c r="I841" s="489"/>
      <c r="J841" s="489"/>
      <c r="K841" s="489"/>
      <c r="L841" s="489"/>
      <c r="M841" s="489"/>
      <c r="N841" s="489"/>
      <c r="O841" s="489"/>
      <c r="P841" s="490"/>
      <c r="Q841" s="489"/>
      <c r="R841" s="489"/>
      <c r="S841" s="489"/>
      <c r="T841" s="489"/>
      <c r="U841" s="489"/>
      <c r="V841" s="489"/>
      <c r="W841" s="489"/>
      <c r="X841" s="489"/>
      <c r="Y841" s="489"/>
      <c r="Z841" s="489"/>
      <c r="AA841" s="557"/>
      <c r="AB841" s="557"/>
      <c r="AC841" s="557"/>
      <c r="AD841" s="557"/>
      <c r="AE841" s="557"/>
      <c r="AF841" s="557"/>
      <c r="AG841" s="557"/>
      <c r="AH841" s="557"/>
      <c r="AI841" s="557"/>
      <c r="AJ841" s="557"/>
      <c r="AK841" s="557"/>
      <c r="AL841" s="557"/>
      <c r="AM841" s="557"/>
      <c r="AN841" s="557"/>
      <c r="AO841" s="491"/>
    </row>
    <row r="842" spans="1:41" ht="30" outlineLevel="1">
      <c r="A842" s="598">
        <v>11</v>
      </c>
      <c r="B842" s="569" t="s">
        <v>92</v>
      </c>
      <c r="C842" s="354" t="s">
        <v>258</v>
      </c>
      <c r="D842" s="493"/>
      <c r="E842" s="493"/>
      <c r="F842" s="493"/>
      <c r="G842" s="493"/>
      <c r="H842" s="493"/>
      <c r="I842" s="493"/>
      <c r="J842" s="493"/>
      <c r="K842" s="493"/>
      <c r="L842" s="493"/>
      <c r="M842" s="493"/>
      <c r="N842" s="493"/>
      <c r="O842" s="493"/>
      <c r="P842" s="493">
        <v>12</v>
      </c>
      <c r="Q842" s="493"/>
      <c r="R842" s="493"/>
      <c r="S842" s="493"/>
      <c r="T842" s="493"/>
      <c r="U842" s="493"/>
      <c r="V842" s="493"/>
      <c r="W842" s="493"/>
      <c r="X842" s="493"/>
      <c r="Y842" s="493"/>
      <c r="Z842" s="493"/>
      <c r="AA842" s="567"/>
      <c r="AB842" s="558"/>
      <c r="AC842" s="558"/>
      <c r="AD842" s="558"/>
      <c r="AE842" s="558"/>
      <c r="AF842" s="558"/>
      <c r="AG842" s="558"/>
      <c r="AH842" s="558"/>
      <c r="AI842" s="558"/>
      <c r="AJ842" s="558"/>
      <c r="AK842" s="558"/>
      <c r="AL842" s="558"/>
      <c r="AM842" s="558"/>
      <c r="AN842" s="558"/>
      <c r="AO842" s="494">
        <f>SUM(AA842:AN842)</f>
        <v>0</v>
      </c>
    </row>
    <row r="843" spans="1:41" outlineLevel="1">
      <c r="A843" s="598"/>
      <c r="B843" s="492" t="s">
        <v>375</v>
      </c>
      <c r="C843" s="354" t="s">
        <v>260</v>
      </c>
      <c r="D843" s="493"/>
      <c r="E843" s="493"/>
      <c r="F843" s="493"/>
      <c r="G843" s="493"/>
      <c r="H843" s="493"/>
      <c r="I843" s="493"/>
      <c r="J843" s="493"/>
      <c r="K843" s="493"/>
      <c r="L843" s="493"/>
      <c r="M843" s="493"/>
      <c r="N843" s="493"/>
      <c r="O843" s="493"/>
      <c r="P843" s="493">
        <f>P842</f>
        <v>12</v>
      </c>
      <c r="Q843" s="493"/>
      <c r="R843" s="493"/>
      <c r="S843" s="493"/>
      <c r="T843" s="493"/>
      <c r="U843" s="493"/>
      <c r="V843" s="493"/>
      <c r="W843" s="493"/>
      <c r="X843" s="493"/>
      <c r="Y843" s="493"/>
      <c r="Z843" s="493"/>
      <c r="AA843" s="554">
        <f>AA842</f>
        <v>0</v>
      </c>
      <c r="AB843" s="554">
        <f t="shared" ref="AB843:AN843" si="282">AB842</f>
        <v>0</v>
      </c>
      <c r="AC843" s="554">
        <f t="shared" si="282"/>
        <v>0</v>
      </c>
      <c r="AD843" s="554">
        <f t="shared" si="282"/>
        <v>0</v>
      </c>
      <c r="AE843" s="554">
        <f t="shared" si="282"/>
        <v>0</v>
      </c>
      <c r="AF843" s="554">
        <f t="shared" si="282"/>
        <v>0</v>
      </c>
      <c r="AG843" s="554">
        <f t="shared" si="282"/>
        <v>0</v>
      </c>
      <c r="AH843" s="554">
        <f t="shared" si="282"/>
        <v>0</v>
      </c>
      <c r="AI843" s="554">
        <f t="shared" si="282"/>
        <v>0</v>
      </c>
      <c r="AJ843" s="554">
        <f t="shared" si="282"/>
        <v>0</v>
      </c>
      <c r="AK843" s="554">
        <f t="shared" si="282"/>
        <v>0</v>
      </c>
      <c r="AL843" s="554">
        <f t="shared" si="282"/>
        <v>0</v>
      </c>
      <c r="AM843" s="554">
        <f t="shared" si="282"/>
        <v>0</v>
      </c>
      <c r="AN843" s="554">
        <f t="shared" si="282"/>
        <v>0</v>
      </c>
      <c r="AO843" s="495"/>
    </row>
    <row r="844" spans="1:41" outlineLevel="1">
      <c r="A844" s="598"/>
      <c r="B844" s="510"/>
      <c r="C844" s="503"/>
      <c r="D844" s="354"/>
      <c r="E844" s="354"/>
      <c r="F844" s="354"/>
      <c r="G844" s="354"/>
      <c r="H844" s="354"/>
      <c r="I844" s="354"/>
      <c r="J844" s="354"/>
      <c r="K844" s="354"/>
      <c r="L844" s="354"/>
      <c r="M844" s="354"/>
      <c r="N844" s="354"/>
      <c r="O844" s="354"/>
      <c r="P844" s="354"/>
      <c r="Q844" s="354"/>
      <c r="R844" s="354"/>
      <c r="S844" s="354"/>
      <c r="T844" s="354"/>
      <c r="U844" s="354"/>
      <c r="V844" s="354"/>
      <c r="W844" s="354"/>
      <c r="X844" s="354"/>
      <c r="Y844" s="354"/>
      <c r="Z844" s="354"/>
      <c r="AA844" s="555"/>
      <c r="AB844" s="562"/>
      <c r="AC844" s="562"/>
      <c r="AD844" s="562"/>
      <c r="AE844" s="562"/>
      <c r="AF844" s="562"/>
      <c r="AG844" s="562"/>
      <c r="AH844" s="562"/>
      <c r="AI844" s="562"/>
      <c r="AJ844" s="562"/>
      <c r="AK844" s="562"/>
      <c r="AL844" s="562"/>
      <c r="AM844" s="562"/>
      <c r="AN844" s="562"/>
      <c r="AO844" s="504"/>
    </row>
    <row r="845" spans="1:41" ht="30" outlineLevel="1">
      <c r="A845" s="598">
        <v>12</v>
      </c>
      <c r="B845" s="569" t="s">
        <v>94</v>
      </c>
      <c r="C845" s="354" t="s">
        <v>258</v>
      </c>
      <c r="D845" s="493"/>
      <c r="E845" s="493"/>
      <c r="F845" s="493"/>
      <c r="G845" s="493"/>
      <c r="H845" s="493"/>
      <c r="I845" s="493"/>
      <c r="J845" s="493"/>
      <c r="K845" s="493"/>
      <c r="L845" s="493"/>
      <c r="M845" s="493"/>
      <c r="N845" s="493"/>
      <c r="O845" s="493"/>
      <c r="P845" s="493">
        <v>12</v>
      </c>
      <c r="Q845" s="493"/>
      <c r="R845" s="493"/>
      <c r="S845" s="493"/>
      <c r="T845" s="493"/>
      <c r="U845" s="493"/>
      <c r="V845" s="493"/>
      <c r="W845" s="493"/>
      <c r="X845" s="493"/>
      <c r="Y845" s="493"/>
      <c r="Z845" s="493"/>
      <c r="AA845" s="553"/>
      <c r="AB845" s="558"/>
      <c r="AC845" s="558"/>
      <c r="AD845" s="558"/>
      <c r="AE845" s="558"/>
      <c r="AF845" s="558"/>
      <c r="AG845" s="558"/>
      <c r="AH845" s="558"/>
      <c r="AI845" s="558"/>
      <c r="AJ845" s="558"/>
      <c r="AK845" s="558"/>
      <c r="AL845" s="558"/>
      <c r="AM845" s="558"/>
      <c r="AN845" s="558"/>
      <c r="AO845" s="494">
        <f>SUM(AA845:AN845)</f>
        <v>0</v>
      </c>
    </row>
    <row r="846" spans="1:41" outlineLevel="1">
      <c r="A846" s="598"/>
      <c r="B846" s="492" t="s">
        <v>375</v>
      </c>
      <c r="C846" s="354" t="s">
        <v>260</v>
      </c>
      <c r="D846" s="493"/>
      <c r="E846" s="493"/>
      <c r="F846" s="493"/>
      <c r="G846" s="493"/>
      <c r="H846" s="493"/>
      <c r="I846" s="493"/>
      <c r="J846" s="493"/>
      <c r="K846" s="493"/>
      <c r="L846" s="493"/>
      <c r="M846" s="493"/>
      <c r="N846" s="493"/>
      <c r="O846" s="493"/>
      <c r="P846" s="493">
        <f>P845</f>
        <v>12</v>
      </c>
      <c r="Q846" s="493"/>
      <c r="R846" s="493"/>
      <c r="S846" s="493"/>
      <c r="T846" s="493"/>
      <c r="U846" s="493"/>
      <c r="V846" s="493"/>
      <c r="W846" s="493"/>
      <c r="X846" s="493"/>
      <c r="Y846" s="493"/>
      <c r="Z846" s="493"/>
      <c r="AA846" s="554">
        <f>AA845</f>
        <v>0</v>
      </c>
      <c r="AB846" s="554">
        <f t="shared" ref="AB846:AN846" si="283">AB845</f>
        <v>0</v>
      </c>
      <c r="AC846" s="554">
        <f t="shared" si="283"/>
        <v>0</v>
      </c>
      <c r="AD846" s="554">
        <f t="shared" si="283"/>
        <v>0</v>
      </c>
      <c r="AE846" s="554">
        <f t="shared" si="283"/>
        <v>0</v>
      </c>
      <c r="AF846" s="554">
        <f t="shared" si="283"/>
        <v>0</v>
      </c>
      <c r="AG846" s="554">
        <f t="shared" si="283"/>
        <v>0</v>
      </c>
      <c r="AH846" s="554">
        <f t="shared" si="283"/>
        <v>0</v>
      </c>
      <c r="AI846" s="554">
        <f t="shared" si="283"/>
        <v>0</v>
      </c>
      <c r="AJ846" s="554">
        <f t="shared" si="283"/>
        <v>0</v>
      </c>
      <c r="AK846" s="554">
        <f t="shared" si="283"/>
        <v>0</v>
      </c>
      <c r="AL846" s="554">
        <f t="shared" si="283"/>
        <v>0</v>
      </c>
      <c r="AM846" s="554">
        <f t="shared" si="283"/>
        <v>0</v>
      </c>
      <c r="AN846" s="554">
        <f t="shared" si="283"/>
        <v>0</v>
      </c>
      <c r="AO846" s="495"/>
    </row>
    <row r="847" spans="1:41" outlineLevel="1">
      <c r="A847" s="598"/>
      <c r="B847" s="510"/>
      <c r="C847" s="503"/>
      <c r="D847" s="354"/>
      <c r="E847" s="354"/>
      <c r="F847" s="354"/>
      <c r="G847" s="354"/>
      <c r="H847" s="354"/>
      <c r="I847" s="354"/>
      <c r="J847" s="354"/>
      <c r="K847" s="354"/>
      <c r="L847" s="354"/>
      <c r="M847" s="354"/>
      <c r="N847" s="354"/>
      <c r="O847" s="354"/>
      <c r="P847" s="354"/>
      <c r="Q847" s="354"/>
      <c r="R847" s="354"/>
      <c r="S847" s="354"/>
      <c r="T847" s="354"/>
      <c r="U847" s="354"/>
      <c r="V847" s="354"/>
      <c r="W847" s="354"/>
      <c r="X847" s="354"/>
      <c r="Y847" s="354"/>
      <c r="Z847" s="354"/>
      <c r="AA847" s="563"/>
      <c r="AB847" s="563"/>
      <c r="AC847" s="555"/>
      <c r="AD847" s="555"/>
      <c r="AE847" s="555"/>
      <c r="AF847" s="555"/>
      <c r="AG847" s="555"/>
      <c r="AH847" s="555"/>
      <c r="AI847" s="555"/>
      <c r="AJ847" s="555"/>
      <c r="AK847" s="555"/>
      <c r="AL847" s="555"/>
      <c r="AM847" s="555"/>
      <c r="AN847" s="555"/>
      <c r="AO847" s="504"/>
    </row>
    <row r="848" spans="1:41" ht="30" outlineLevel="1">
      <c r="A848" s="598">
        <v>13</v>
      </c>
      <c r="B848" s="569" t="s">
        <v>93</v>
      </c>
      <c r="C848" s="354" t="s">
        <v>258</v>
      </c>
      <c r="D848" s="493"/>
      <c r="E848" s="493"/>
      <c r="F848" s="493"/>
      <c r="G848" s="493"/>
      <c r="H848" s="493"/>
      <c r="I848" s="493"/>
      <c r="J848" s="493"/>
      <c r="K848" s="493"/>
      <c r="L848" s="493"/>
      <c r="M848" s="493"/>
      <c r="N848" s="493"/>
      <c r="O848" s="493"/>
      <c r="P848" s="493">
        <v>12</v>
      </c>
      <c r="Q848" s="493"/>
      <c r="R848" s="493"/>
      <c r="S848" s="493"/>
      <c r="T848" s="493"/>
      <c r="U848" s="493"/>
      <c r="V848" s="493"/>
      <c r="W848" s="493"/>
      <c r="X848" s="493"/>
      <c r="Y848" s="493"/>
      <c r="Z848" s="493"/>
      <c r="AA848" s="553"/>
      <c r="AB848" s="558"/>
      <c r="AC848" s="558"/>
      <c r="AD848" s="558"/>
      <c r="AE848" s="558"/>
      <c r="AF848" s="558"/>
      <c r="AG848" s="558"/>
      <c r="AH848" s="558"/>
      <c r="AI848" s="558"/>
      <c r="AJ848" s="558"/>
      <c r="AK848" s="558"/>
      <c r="AL848" s="558"/>
      <c r="AM848" s="558"/>
      <c r="AN848" s="558"/>
      <c r="AO848" s="494">
        <f>SUM(AA848:AN848)</f>
        <v>0</v>
      </c>
    </row>
    <row r="849" spans="1:41" outlineLevel="1">
      <c r="A849" s="598"/>
      <c r="B849" s="492" t="s">
        <v>375</v>
      </c>
      <c r="C849" s="354" t="s">
        <v>260</v>
      </c>
      <c r="D849" s="493"/>
      <c r="E849" s="493"/>
      <c r="F849" s="493"/>
      <c r="G849" s="493"/>
      <c r="H849" s="493"/>
      <c r="I849" s="493"/>
      <c r="J849" s="493"/>
      <c r="K849" s="493"/>
      <c r="L849" s="493"/>
      <c r="M849" s="493"/>
      <c r="N849" s="493"/>
      <c r="O849" s="493"/>
      <c r="P849" s="493">
        <f>P848</f>
        <v>12</v>
      </c>
      <c r="Q849" s="493"/>
      <c r="R849" s="493"/>
      <c r="S849" s="493"/>
      <c r="T849" s="493"/>
      <c r="U849" s="493"/>
      <c r="V849" s="493"/>
      <c r="W849" s="493"/>
      <c r="X849" s="493"/>
      <c r="Y849" s="493"/>
      <c r="Z849" s="493"/>
      <c r="AA849" s="554">
        <f>AA848</f>
        <v>0</v>
      </c>
      <c r="AB849" s="554">
        <f t="shared" ref="AB849:AN849" si="284">AB848</f>
        <v>0</v>
      </c>
      <c r="AC849" s="554">
        <f t="shared" si="284"/>
        <v>0</v>
      </c>
      <c r="AD849" s="554">
        <f t="shared" si="284"/>
        <v>0</v>
      </c>
      <c r="AE849" s="554">
        <f t="shared" si="284"/>
        <v>0</v>
      </c>
      <c r="AF849" s="554">
        <f t="shared" si="284"/>
        <v>0</v>
      </c>
      <c r="AG849" s="554">
        <f t="shared" si="284"/>
        <v>0</v>
      </c>
      <c r="AH849" s="554">
        <f t="shared" si="284"/>
        <v>0</v>
      </c>
      <c r="AI849" s="554">
        <f t="shared" si="284"/>
        <v>0</v>
      </c>
      <c r="AJ849" s="554">
        <f t="shared" si="284"/>
        <v>0</v>
      </c>
      <c r="AK849" s="554">
        <f t="shared" si="284"/>
        <v>0</v>
      </c>
      <c r="AL849" s="554">
        <f t="shared" si="284"/>
        <v>0</v>
      </c>
      <c r="AM849" s="554">
        <f t="shared" si="284"/>
        <v>0</v>
      </c>
      <c r="AN849" s="554">
        <f t="shared" si="284"/>
        <v>0</v>
      </c>
      <c r="AO849" s="504"/>
    </row>
    <row r="850" spans="1:41" outlineLevel="1">
      <c r="A850" s="598"/>
      <c r="B850" s="510"/>
      <c r="C850" s="503"/>
      <c r="D850" s="354"/>
      <c r="E850" s="354"/>
      <c r="F850" s="354"/>
      <c r="G850" s="354"/>
      <c r="H850" s="354"/>
      <c r="I850" s="354"/>
      <c r="J850" s="354"/>
      <c r="K850" s="354"/>
      <c r="L850" s="354"/>
      <c r="M850" s="354"/>
      <c r="N850" s="354"/>
      <c r="O850" s="354"/>
      <c r="P850" s="354"/>
      <c r="Q850" s="354"/>
      <c r="R850" s="354"/>
      <c r="S850" s="354"/>
      <c r="T850" s="354"/>
      <c r="U850" s="354"/>
      <c r="V850" s="354"/>
      <c r="W850" s="354"/>
      <c r="X850" s="354"/>
      <c r="Y850" s="354"/>
      <c r="Z850" s="354"/>
      <c r="AA850" s="555"/>
      <c r="AB850" s="555"/>
      <c r="AC850" s="555"/>
      <c r="AD850" s="555"/>
      <c r="AE850" s="555"/>
      <c r="AF850" s="555"/>
      <c r="AG850" s="555"/>
      <c r="AH850" s="555"/>
      <c r="AI850" s="555"/>
      <c r="AJ850" s="555"/>
      <c r="AK850" s="555"/>
      <c r="AL850" s="555"/>
      <c r="AM850" s="555"/>
      <c r="AN850" s="555"/>
      <c r="AO850" s="504"/>
    </row>
    <row r="851" spans="1:41" ht="15.75" outlineLevel="1">
      <c r="A851" s="598"/>
      <c r="B851" s="488" t="s">
        <v>265</v>
      </c>
      <c r="C851" s="489"/>
      <c r="D851" s="490"/>
      <c r="E851" s="490"/>
      <c r="F851" s="490"/>
      <c r="G851" s="490"/>
      <c r="H851" s="490"/>
      <c r="I851" s="490"/>
      <c r="J851" s="490"/>
      <c r="K851" s="490"/>
      <c r="L851" s="490"/>
      <c r="M851" s="490"/>
      <c r="N851" s="490"/>
      <c r="O851" s="490"/>
      <c r="P851" s="490"/>
      <c r="Q851" s="490"/>
      <c r="R851" s="489"/>
      <c r="S851" s="489"/>
      <c r="T851" s="489"/>
      <c r="U851" s="489"/>
      <c r="V851" s="489"/>
      <c r="W851" s="489"/>
      <c r="X851" s="489"/>
      <c r="Y851" s="489"/>
      <c r="Z851" s="489"/>
      <c r="AA851" s="557"/>
      <c r="AB851" s="557"/>
      <c r="AC851" s="557"/>
      <c r="AD851" s="557"/>
      <c r="AE851" s="557"/>
      <c r="AF851" s="557"/>
      <c r="AG851" s="557"/>
      <c r="AH851" s="557"/>
      <c r="AI851" s="557"/>
      <c r="AJ851" s="557"/>
      <c r="AK851" s="557"/>
      <c r="AL851" s="557"/>
      <c r="AM851" s="557"/>
      <c r="AN851" s="557"/>
      <c r="AO851" s="491"/>
    </row>
    <row r="852" spans="1:41" outlineLevel="1">
      <c r="A852" s="598">
        <v>14</v>
      </c>
      <c r="B852" s="510" t="s">
        <v>95</v>
      </c>
      <c r="C852" s="354" t="s">
        <v>258</v>
      </c>
      <c r="D852" s="493"/>
      <c r="E852" s="493"/>
      <c r="F852" s="493"/>
      <c r="G852" s="493"/>
      <c r="H852" s="493"/>
      <c r="I852" s="493"/>
      <c r="J852" s="493"/>
      <c r="K852" s="493"/>
      <c r="L852" s="493"/>
      <c r="M852" s="493"/>
      <c r="N852" s="493"/>
      <c r="O852" s="493"/>
      <c r="P852" s="493">
        <v>12</v>
      </c>
      <c r="Q852" s="493"/>
      <c r="R852" s="493"/>
      <c r="S852" s="493"/>
      <c r="T852" s="493"/>
      <c r="U852" s="493"/>
      <c r="V852" s="493"/>
      <c r="W852" s="493"/>
      <c r="X852" s="493"/>
      <c r="Y852" s="493"/>
      <c r="Z852" s="493"/>
      <c r="AA852" s="558"/>
      <c r="AB852" s="558"/>
      <c r="AC852" s="558"/>
      <c r="AD852" s="558"/>
      <c r="AE852" s="558"/>
      <c r="AF852" s="558"/>
      <c r="AG852" s="558"/>
      <c r="AH852" s="553"/>
      <c r="AI852" s="553"/>
      <c r="AJ852" s="553"/>
      <c r="AK852" s="553"/>
      <c r="AL852" s="553"/>
      <c r="AM852" s="553"/>
      <c r="AN852" s="553"/>
      <c r="AO852" s="494">
        <f>SUM(AA852:AN852)</f>
        <v>0</v>
      </c>
    </row>
    <row r="853" spans="1:41" outlineLevel="1">
      <c r="A853" s="598"/>
      <c r="B853" s="492" t="s">
        <v>375</v>
      </c>
      <c r="C853" s="354" t="s">
        <v>260</v>
      </c>
      <c r="D853" s="493"/>
      <c r="E853" s="493"/>
      <c r="F853" s="493"/>
      <c r="G853" s="493"/>
      <c r="H853" s="493"/>
      <c r="I853" s="493"/>
      <c r="J853" s="493"/>
      <c r="K853" s="493"/>
      <c r="L853" s="493"/>
      <c r="M853" s="493"/>
      <c r="N853" s="493"/>
      <c r="O853" s="493"/>
      <c r="P853" s="493">
        <f>P852</f>
        <v>12</v>
      </c>
      <c r="Q853" s="493"/>
      <c r="R853" s="493"/>
      <c r="S853" s="493"/>
      <c r="T853" s="493"/>
      <c r="U853" s="493"/>
      <c r="V853" s="493"/>
      <c r="W853" s="493"/>
      <c r="X853" s="493"/>
      <c r="Y853" s="493"/>
      <c r="Z853" s="493"/>
      <c r="AA853" s="554">
        <f>AA852</f>
        <v>0</v>
      </c>
      <c r="AB853" s="554">
        <f t="shared" ref="AB853:AN853" si="285">AB852</f>
        <v>0</v>
      </c>
      <c r="AC853" s="554">
        <f t="shared" si="285"/>
        <v>0</v>
      </c>
      <c r="AD853" s="554">
        <f t="shared" si="285"/>
        <v>0</v>
      </c>
      <c r="AE853" s="554">
        <f t="shared" si="285"/>
        <v>0</v>
      </c>
      <c r="AF853" s="554">
        <f t="shared" si="285"/>
        <v>0</v>
      </c>
      <c r="AG853" s="554">
        <f t="shared" si="285"/>
        <v>0</v>
      </c>
      <c r="AH853" s="554">
        <f t="shared" si="285"/>
        <v>0</v>
      </c>
      <c r="AI853" s="554">
        <f t="shared" si="285"/>
        <v>0</v>
      </c>
      <c r="AJ853" s="554">
        <f t="shared" si="285"/>
        <v>0</v>
      </c>
      <c r="AK853" s="554">
        <f t="shared" si="285"/>
        <v>0</v>
      </c>
      <c r="AL853" s="554">
        <f t="shared" si="285"/>
        <v>0</v>
      </c>
      <c r="AM853" s="554">
        <f t="shared" si="285"/>
        <v>0</v>
      </c>
      <c r="AN853" s="554">
        <f t="shared" si="285"/>
        <v>0</v>
      </c>
      <c r="AO853" s="495"/>
    </row>
    <row r="854" spans="1:41" outlineLevel="1">
      <c r="A854" s="598"/>
      <c r="B854" s="510"/>
      <c r="C854" s="503"/>
      <c r="D854" s="354"/>
      <c r="E854" s="354"/>
      <c r="F854" s="354"/>
      <c r="G854" s="354"/>
      <c r="H854" s="354"/>
      <c r="I854" s="354"/>
      <c r="J854" s="354"/>
      <c r="K854" s="354"/>
      <c r="L854" s="354"/>
      <c r="M854" s="354"/>
      <c r="N854" s="354"/>
      <c r="O854" s="354"/>
      <c r="P854" s="582"/>
      <c r="Q854" s="354"/>
      <c r="R854" s="354"/>
      <c r="S854" s="354"/>
      <c r="T854" s="354"/>
      <c r="U854" s="354"/>
      <c r="V854" s="354"/>
      <c r="W854" s="354"/>
      <c r="X854" s="354"/>
      <c r="Y854" s="354"/>
      <c r="Z854" s="354"/>
      <c r="AA854" s="555"/>
      <c r="AB854" s="555"/>
      <c r="AC854" s="555"/>
      <c r="AD854" s="555"/>
      <c r="AE854" s="555"/>
      <c r="AF854" s="555"/>
      <c r="AG854" s="555"/>
      <c r="AH854" s="555"/>
      <c r="AI854" s="555"/>
      <c r="AJ854" s="555"/>
      <c r="AK854" s="555"/>
      <c r="AL854" s="555"/>
      <c r="AM854" s="555"/>
      <c r="AN854" s="555"/>
      <c r="AO854" s="504"/>
    </row>
    <row r="855" spans="1:41" s="484" customFormat="1" ht="15.75" outlineLevel="1">
      <c r="A855" s="598"/>
      <c r="B855" s="488" t="s">
        <v>266</v>
      </c>
      <c r="C855" s="354"/>
      <c r="D855" s="354"/>
      <c r="E855" s="354"/>
      <c r="F855" s="354"/>
      <c r="G855" s="354"/>
      <c r="H855" s="354"/>
      <c r="I855" s="354"/>
      <c r="J855" s="354"/>
      <c r="K855" s="354"/>
      <c r="L855" s="354"/>
      <c r="M855" s="354"/>
      <c r="N855" s="354"/>
      <c r="O855" s="354"/>
      <c r="P855" s="354"/>
      <c r="Q855" s="354"/>
      <c r="R855" s="354"/>
      <c r="S855" s="354"/>
      <c r="T855" s="354"/>
      <c r="U855" s="354"/>
      <c r="V855" s="354"/>
      <c r="W855" s="354"/>
      <c r="X855" s="354"/>
      <c r="Y855" s="354"/>
      <c r="Z855" s="354"/>
      <c r="AA855" s="555"/>
      <c r="AB855" s="555"/>
      <c r="AC855" s="555"/>
      <c r="AD855" s="555"/>
      <c r="AE855" s="555"/>
      <c r="AF855" s="555"/>
      <c r="AG855" s="559"/>
      <c r="AH855" s="559"/>
      <c r="AI855" s="559"/>
      <c r="AJ855" s="559"/>
      <c r="AK855" s="559"/>
      <c r="AL855" s="559"/>
      <c r="AM855" s="559"/>
      <c r="AN855" s="559"/>
      <c r="AO855" s="587"/>
    </row>
    <row r="856" spans="1:41" outlineLevel="1">
      <c r="A856" s="598">
        <v>15</v>
      </c>
      <c r="B856" s="492" t="s">
        <v>96</v>
      </c>
      <c r="C856" s="354" t="s">
        <v>258</v>
      </c>
      <c r="D856" s="493"/>
      <c r="E856" s="493"/>
      <c r="F856" s="493"/>
      <c r="G856" s="493"/>
      <c r="H856" s="493"/>
      <c r="I856" s="493"/>
      <c r="J856" s="493"/>
      <c r="K856" s="493"/>
      <c r="L856" s="493"/>
      <c r="M856" s="493"/>
      <c r="N856" s="493"/>
      <c r="O856" s="493"/>
      <c r="P856" s="493">
        <v>0</v>
      </c>
      <c r="Q856" s="493"/>
      <c r="R856" s="493"/>
      <c r="S856" s="493"/>
      <c r="T856" s="493"/>
      <c r="U856" s="493"/>
      <c r="V856" s="493"/>
      <c r="W856" s="493"/>
      <c r="X856" s="493"/>
      <c r="Y856" s="493"/>
      <c r="Z856" s="493"/>
      <c r="AA856" s="558"/>
      <c r="AB856" s="558"/>
      <c r="AC856" s="558"/>
      <c r="AD856" s="558"/>
      <c r="AE856" s="558"/>
      <c r="AF856" s="558"/>
      <c r="AG856" s="558"/>
      <c r="AH856" s="553"/>
      <c r="AI856" s="553"/>
      <c r="AJ856" s="553"/>
      <c r="AK856" s="553"/>
      <c r="AL856" s="553"/>
      <c r="AM856" s="553"/>
      <c r="AN856" s="553"/>
      <c r="AO856" s="494">
        <f>SUM(AA856:AN856)</f>
        <v>0</v>
      </c>
    </row>
    <row r="857" spans="1:41" outlineLevel="1">
      <c r="A857" s="598"/>
      <c r="B857" s="492" t="s">
        <v>375</v>
      </c>
      <c r="C857" s="354" t="s">
        <v>260</v>
      </c>
      <c r="D857" s="493"/>
      <c r="E857" s="493"/>
      <c r="F857" s="493"/>
      <c r="G857" s="493"/>
      <c r="H857" s="493"/>
      <c r="I857" s="493"/>
      <c r="J857" s="493"/>
      <c r="K857" s="493"/>
      <c r="L857" s="493"/>
      <c r="M857" s="493"/>
      <c r="N857" s="493"/>
      <c r="O857" s="493"/>
      <c r="P857" s="493">
        <f>P856</f>
        <v>0</v>
      </c>
      <c r="Q857" s="493"/>
      <c r="R857" s="493"/>
      <c r="S857" s="493"/>
      <c r="T857" s="493"/>
      <c r="U857" s="493"/>
      <c r="V857" s="493"/>
      <c r="W857" s="493"/>
      <c r="X857" s="493"/>
      <c r="Y857" s="493"/>
      <c r="Z857" s="493"/>
      <c r="AA857" s="554">
        <f>AA856</f>
        <v>0</v>
      </c>
      <c r="AB857" s="554">
        <f t="shared" ref="AB857:AN857" si="286">AB856</f>
        <v>0</v>
      </c>
      <c r="AC857" s="554">
        <f t="shared" si="286"/>
        <v>0</v>
      </c>
      <c r="AD857" s="554">
        <f t="shared" si="286"/>
        <v>0</v>
      </c>
      <c r="AE857" s="554">
        <f t="shared" si="286"/>
        <v>0</v>
      </c>
      <c r="AF857" s="554">
        <f t="shared" si="286"/>
        <v>0</v>
      </c>
      <c r="AG857" s="554">
        <f t="shared" si="286"/>
        <v>0</v>
      </c>
      <c r="AH857" s="554">
        <f t="shared" si="286"/>
        <v>0</v>
      </c>
      <c r="AI857" s="554">
        <f t="shared" si="286"/>
        <v>0</v>
      </c>
      <c r="AJ857" s="554">
        <f t="shared" si="286"/>
        <v>0</v>
      </c>
      <c r="AK857" s="554">
        <f t="shared" si="286"/>
        <v>0</v>
      </c>
      <c r="AL857" s="554">
        <f t="shared" si="286"/>
        <v>0</v>
      </c>
      <c r="AM857" s="554">
        <f t="shared" si="286"/>
        <v>0</v>
      </c>
      <c r="AN857" s="554">
        <f t="shared" si="286"/>
        <v>0</v>
      </c>
      <c r="AO857" s="495"/>
    </row>
    <row r="858" spans="1:41" outlineLevel="1">
      <c r="A858" s="598"/>
      <c r="B858" s="510"/>
      <c r="C858" s="503"/>
      <c r="D858" s="354"/>
      <c r="E858" s="354"/>
      <c r="F858" s="354"/>
      <c r="G858" s="354"/>
      <c r="H858" s="354"/>
      <c r="I858" s="354"/>
      <c r="J858" s="354"/>
      <c r="K858" s="354"/>
      <c r="L858" s="354"/>
      <c r="M858" s="354"/>
      <c r="N858" s="354"/>
      <c r="O858" s="354"/>
      <c r="P858" s="354"/>
      <c r="Q858" s="354"/>
      <c r="R858" s="354"/>
      <c r="S858" s="354"/>
      <c r="T858" s="354"/>
      <c r="U858" s="354"/>
      <c r="V858" s="354"/>
      <c r="W858" s="354"/>
      <c r="X858" s="354"/>
      <c r="Y858" s="354"/>
      <c r="Z858" s="354"/>
      <c r="AA858" s="555"/>
      <c r="AB858" s="555"/>
      <c r="AC858" s="555"/>
      <c r="AD858" s="555"/>
      <c r="AE858" s="555"/>
      <c r="AF858" s="555"/>
      <c r="AG858" s="555"/>
      <c r="AH858" s="555"/>
      <c r="AI858" s="555"/>
      <c r="AJ858" s="555"/>
      <c r="AK858" s="555"/>
      <c r="AL858" s="555"/>
      <c r="AM858" s="555"/>
      <c r="AN858" s="555"/>
      <c r="AO858" s="504"/>
    </row>
    <row r="859" spans="1:41" s="484" customFormat="1" outlineLevel="1">
      <c r="A859" s="598">
        <v>16</v>
      </c>
      <c r="B859" s="516" t="s">
        <v>97</v>
      </c>
      <c r="C859" s="354" t="s">
        <v>258</v>
      </c>
      <c r="D859" s="493"/>
      <c r="E859" s="493"/>
      <c r="F859" s="493"/>
      <c r="G859" s="493"/>
      <c r="H859" s="493"/>
      <c r="I859" s="493"/>
      <c r="J859" s="493"/>
      <c r="K859" s="493"/>
      <c r="L859" s="493"/>
      <c r="M859" s="493"/>
      <c r="N859" s="493"/>
      <c r="O859" s="493"/>
      <c r="P859" s="493">
        <v>0</v>
      </c>
      <c r="Q859" s="493"/>
      <c r="R859" s="493"/>
      <c r="S859" s="493"/>
      <c r="T859" s="493"/>
      <c r="U859" s="493"/>
      <c r="V859" s="493"/>
      <c r="W859" s="493"/>
      <c r="X859" s="493"/>
      <c r="Y859" s="493"/>
      <c r="Z859" s="493"/>
      <c r="AA859" s="558"/>
      <c r="AB859" s="558"/>
      <c r="AC859" s="558"/>
      <c r="AD859" s="558"/>
      <c r="AE859" s="558"/>
      <c r="AF859" s="558"/>
      <c r="AG859" s="558"/>
      <c r="AH859" s="553"/>
      <c r="AI859" s="553"/>
      <c r="AJ859" s="553"/>
      <c r="AK859" s="553"/>
      <c r="AL859" s="553"/>
      <c r="AM859" s="553"/>
      <c r="AN859" s="553"/>
      <c r="AO859" s="494">
        <f>SUM(AA859:AN859)</f>
        <v>0</v>
      </c>
    </row>
    <row r="860" spans="1:41" s="484" customFormat="1" outlineLevel="1">
      <c r="A860" s="598"/>
      <c r="B860" s="492" t="s">
        <v>375</v>
      </c>
      <c r="C860" s="354" t="s">
        <v>260</v>
      </c>
      <c r="D860" s="493"/>
      <c r="E860" s="493"/>
      <c r="F860" s="493"/>
      <c r="G860" s="493"/>
      <c r="H860" s="493"/>
      <c r="I860" s="493"/>
      <c r="J860" s="493"/>
      <c r="K860" s="493"/>
      <c r="L860" s="493"/>
      <c r="M860" s="493"/>
      <c r="N860" s="493"/>
      <c r="O860" s="493"/>
      <c r="P860" s="493">
        <f>P859</f>
        <v>0</v>
      </c>
      <c r="Q860" s="493"/>
      <c r="R860" s="493"/>
      <c r="S860" s="493"/>
      <c r="T860" s="493"/>
      <c r="U860" s="493"/>
      <c r="V860" s="493"/>
      <c r="W860" s="493"/>
      <c r="X860" s="493"/>
      <c r="Y860" s="493"/>
      <c r="Z860" s="493"/>
      <c r="AA860" s="554">
        <f>AA859</f>
        <v>0</v>
      </c>
      <c r="AB860" s="554">
        <f t="shared" ref="AB860:AN860" si="287">AB859</f>
        <v>0</v>
      </c>
      <c r="AC860" s="554">
        <f t="shared" si="287"/>
        <v>0</v>
      </c>
      <c r="AD860" s="554">
        <f t="shared" si="287"/>
        <v>0</v>
      </c>
      <c r="AE860" s="554">
        <f t="shared" si="287"/>
        <v>0</v>
      </c>
      <c r="AF860" s="554">
        <f t="shared" si="287"/>
        <v>0</v>
      </c>
      <c r="AG860" s="554">
        <f t="shared" si="287"/>
        <v>0</v>
      </c>
      <c r="AH860" s="554">
        <f t="shared" si="287"/>
        <v>0</v>
      </c>
      <c r="AI860" s="554">
        <f t="shared" si="287"/>
        <v>0</v>
      </c>
      <c r="AJ860" s="554">
        <f t="shared" si="287"/>
        <v>0</v>
      </c>
      <c r="AK860" s="554">
        <f t="shared" si="287"/>
        <v>0</v>
      </c>
      <c r="AL860" s="554">
        <f t="shared" si="287"/>
        <v>0</v>
      </c>
      <c r="AM860" s="554">
        <f t="shared" si="287"/>
        <v>0</v>
      </c>
      <c r="AN860" s="554">
        <f t="shared" si="287"/>
        <v>0</v>
      </c>
      <c r="AO860" s="495"/>
    </row>
    <row r="861" spans="1:41" s="484" customFormat="1" outlineLevel="1">
      <c r="A861" s="598"/>
      <c r="B861" s="516"/>
      <c r="C861" s="354"/>
      <c r="D861" s="354"/>
      <c r="E861" s="354"/>
      <c r="F861" s="354"/>
      <c r="G861" s="354"/>
      <c r="H861" s="354"/>
      <c r="I861" s="354"/>
      <c r="J861" s="354"/>
      <c r="K861" s="354"/>
      <c r="L861" s="354"/>
      <c r="M861" s="354"/>
      <c r="N861" s="354"/>
      <c r="O861" s="354"/>
      <c r="P861" s="354"/>
      <c r="Q861" s="354"/>
      <c r="R861" s="354"/>
      <c r="S861" s="354"/>
      <c r="T861" s="354"/>
      <c r="U861" s="354"/>
      <c r="V861" s="354"/>
      <c r="W861" s="354"/>
      <c r="X861" s="354"/>
      <c r="Y861" s="354"/>
      <c r="Z861" s="354"/>
      <c r="AA861" s="555"/>
      <c r="AB861" s="555"/>
      <c r="AC861" s="555"/>
      <c r="AD861" s="555"/>
      <c r="AE861" s="555"/>
      <c r="AF861" s="555"/>
      <c r="AG861" s="559"/>
      <c r="AH861" s="559"/>
      <c r="AI861" s="559"/>
      <c r="AJ861" s="559"/>
      <c r="AK861" s="559"/>
      <c r="AL861" s="559"/>
      <c r="AM861" s="559"/>
      <c r="AN861" s="559"/>
      <c r="AO861" s="508"/>
    </row>
    <row r="862" spans="1:41" ht="15.75" outlineLevel="1">
      <c r="A862" s="598"/>
      <c r="B862" s="589" t="s">
        <v>267</v>
      </c>
      <c r="C862" s="513"/>
      <c r="D862" s="490"/>
      <c r="E862" s="489"/>
      <c r="F862" s="489"/>
      <c r="G862" s="489"/>
      <c r="H862" s="489"/>
      <c r="I862" s="489"/>
      <c r="J862" s="489"/>
      <c r="K862" s="489"/>
      <c r="L862" s="489"/>
      <c r="M862" s="489"/>
      <c r="N862" s="489"/>
      <c r="O862" s="489"/>
      <c r="P862" s="490"/>
      <c r="Q862" s="489"/>
      <c r="R862" s="489"/>
      <c r="S862" s="489"/>
      <c r="T862" s="489"/>
      <c r="U862" s="489"/>
      <c r="V862" s="489"/>
      <c r="W862" s="489"/>
      <c r="X862" s="489"/>
      <c r="Y862" s="489"/>
      <c r="Z862" s="489"/>
      <c r="AA862" s="557"/>
      <c r="AB862" s="557"/>
      <c r="AC862" s="557"/>
      <c r="AD862" s="557"/>
      <c r="AE862" s="557"/>
      <c r="AF862" s="557"/>
      <c r="AG862" s="557"/>
      <c r="AH862" s="557"/>
      <c r="AI862" s="557"/>
      <c r="AJ862" s="557"/>
      <c r="AK862" s="557"/>
      <c r="AL862" s="557"/>
      <c r="AM862" s="557"/>
      <c r="AN862" s="557"/>
      <c r="AO862" s="491"/>
    </row>
    <row r="863" spans="1:41" outlineLevel="1">
      <c r="A863" s="598">
        <v>17</v>
      </c>
      <c r="B863" s="569" t="s">
        <v>223</v>
      </c>
      <c r="C863" s="354" t="s">
        <v>258</v>
      </c>
      <c r="D863" s="493"/>
      <c r="E863" s="493"/>
      <c r="F863" s="493"/>
      <c r="G863" s="493"/>
      <c r="H863" s="493"/>
      <c r="I863" s="493"/>
      <c r="J863" s="493"/>
      <c r="K863" s="493"/>
      <c r="L863" s="493"/>
      <c r="M863" s="493"/>
      <c r="N863" s="493"/>
      <c r="O863" s="493"/>
      <c r="P863" s="493">
        <v>12</v>
      </c>
      <c r="Q863" s="493"/>
      <c r="R863" s="493"/>
      <c r="S863" s="493"/>
      <c r="T863" s="493"/>
      <c r="U863" s="493"/>
      <c r="V863" s="493"/>
      <c r="W863" s="493"/>
      <c r="X863" s="493"/>
      <c r="Y863" s="493"/>
      <c r="Z863" s="493"/>
      <c r="AA863" s="567"/>
      <c r="AB863" s="553"/>
      <c r="AC863" s="553"/>
      <c r="AD863" s="553"/>
      <c r="AE863" s="553"/>
      <c r="AF863" s="553"/>
      <c r="AG863" s="553"/>
      <c r="AH863" s="558"/>
      <c r="AI863" s="558"/>
      <c r="AJ863" s="558"/>
      <c r="AK863" s="558"/>
      <c r="AL863" s="558"/>
      <c r="AM863" s="558"/>
      <c r="AN863" s="558"/>
      <c r="AO863" s="494">
        <f>SUM(AA863:AN863)</f>
        <v>0</v>
      </c>
    </row>
    <row r="864" spans="1:41" outlineLevel="1">
      <c r="A864" s="598"/>
      <c r="B864" s="492" t="s">
        <v>375</v>
      </c>
      <c r="C864" s="354" t="s">
        <v>260</v>
      </c>
      <c r="D864" s="493"/>
      <c r="E864" s="493"/>
      <c r="F864" s="493"/>
      <c r="G864" s="493"/>
      <c r="H864" s="493"/>
      <c r="I864" s="493"/>
      <c r="J864" s="493"/>
      <c r="K864" s="493"/>
      <c r="L864" s="493"/>
      <c r="M864" s="493"/>
      <c r="N864" s="493"/>
      <c r="O864" s="493"/>
      <c r="P864" s="493">
        <f>P863</f>
        <v>12</v>
      </c>
      <c r="Q864" s="493"/>
      <c r="R864" s="493"/>
      <c r="S864" s="493"/>
      <c r="T864" s="493"/>
      <c r="U864" s="493"/>
      <c r="V864" s="493"/>
      <c r="W864" s="493"/>
      <c r="X864" s="493"/>
      <c r="Y864" s="493"/>
      <c r="Z864" s="493"/>
      <c r="AA864" s="554">
        <f>AA863</f>
        <v>0</v>
      </c>
      <c r="AB864" s="554">
        <f t="shared" ref="AB864:AN864" si="288">AB863</f>
        <v>0</v>
      </c>
      <c r="AC864" s="554">
        <f t="shared" si="288"/>
        <v>0</v>
      </c>
      <c r="AD864" s="554">
        <f t="shared" si="288"/>
        <v>0</v>
      </c>
      <c r="AE864" s="554">
        <f t="shared" si="288"/>
        <v>0</v>
      </c>
      <c r="AF864" s="554">
        <f t="shared" si="288"/>
        <v>0</v>
      </c>
      <c r="AG864" s="554">
        <f t="shared" si="288"/>
        <v>0</v>
      </c>
      <c r="AH864" s="554">
        <f t="shared" si="288"/>
        <v>0</v>
      </c>
      <c r="AI864" s="554">
        <f t="shared" si="288"/>
        <v>0</v>
      </c>
      <c r="AJ864" s="554">
        <f t="shared" si="288"/>
        <v>0</v>
      </c>
      <c r="AK864" s="554">
        <f t="shared" si="288"/>
        <v>0</v>
      </c>
      <c r="AL864" s="554">
        <f t="shared" si="288"/>
        <v>0</v>
      </c>
      <c r="AM864" s="554">
        <f t="shared" si="288"/>
        <v>0</v>
      </c>
      <c r="AN864" s="554">
        <f t="shared" si="288"/>
        <v>0</v>
      </c>
      <c r="AO864" s="504"/>
    </row>
    <row r="865" spans="1:41" outlineLevel="1">
      <c r="A865" s="598"/>
      <c r="B865" s="492"/>
      <c r="C865" s="354"/>
      <c r="D865" s="354"/>
      <c r="E865" s="354"/>
      <c r="F865" s="354"/>
      <c r="G865" s="354"/>
      <c r="H865" s="354"/>
      <c r="I865" s="354"/>
      <c r="J865" s="354"/>
      <c r="K865" s="354"/>
      <c r="L865" s="354"/>
      <c r="M865" s="354"/>
      <c r="N865" s="354"/>
      <c r="O865" s="354"/>
      <c r="P865" s="354"/>
      <c r="Q865" s="354"/>
      <c r="R865" s="354"/>
      <c r="S865" s="354"/>
      <c r="T865" s="354"/>
      <c r="U865" s="354"/>
      <c r="V865" s="354"/>
      <c r="W865" s="354"/>
      <c r="X865" s="354"/>
      <c r="Y865" s="354"/>
      <c r="Z865" s="354"/>
      <c r="AA865" s="563"/>
      <c r="AB865" s="566"/>
      <c r="AC865" s="566"/>
      <c r="AD865" s="566"/>
      <c r="AE865" s="566"/>
      <c r="AF865" s="566"/>
      <c r="AG865" s="566"/>
      <c r="AH865" s="566"/>
      <c r="AI865" s="566"/>
      <c r="AJ865" s="566"/>
      <c r="AK865" s="566"/>
      <c r="AL865" s="566"/>
      <c r="AM865" s="566"/>
      <c r="AN865" s="566"/>
      <c r="AO865" s="504"/>
    </row>
    <row r="866" spans="1:41" outlineLevel="1">
      <c r="A866" s="598">
        <v>18</v>
      </c>
      <c r="B866" s="569" t="s">
        <v>220</v>
      </c>
      <c r="C866" s="354" t="s">
        <v>258</v>
      </c>
      <c r="D866" s="493"/>
      <c r="E866" s="493"/>
      <c r="F866" s="493"/>
      <c r="G866" s="493"/>
      <c r="H866" s="493"/>
      <c r="I866" s="493"/>
      <c r="J866" s="493"/>
      <c r="K866" s="493"/>
      <c r="L866" s="493"/>
      <c r="M866" s="493"/>
      <c r="N866" s="493"/>
      <c r="O866" s="493"/>
      <c r="P866" s="493">
        <v>12</v>
      </c>
      <c r="Q866" s="493"/>
      <c r="R866" s="493"/>
      <c r="S866" s="493"/>
      <c r="T866" s="493"/>
      <c r="U866" s="493"/>
      <c r="V866" s="493"/>
      <c r="W866" s="493"/>
      <c r="X866" s="493"/>
      <c r="Y866" s="493"/>
      <c r="Z866" s="493"/>
      <c r="AA866" s="567"/>
      <c r="AB866" s="553"/>
      <c r="AC866" s="553"/>
      <c r="AD866" s="553"/>
      <c r="AE866" s="553"/>
      <c r="AF866" s="553"/>
      <c r="AG866" s="553"/>
      <c r="AH866" s="558"/>
      <c r="AI866" s="558"/>
      <c r="AJ866" s="558"/>
      <c r="AK866" s="558"/>
      <c r="AL866" s="558"/>
      <c r="AM866" s="558"/>
      <c r="AN866" s="558"/>
      <c r="AO866" s="494">
        <f>SUM(AA866:AN866)</f>
        <v>0</v>
      </c>
    </row>
    <row r="867" spans="1:41" outlineLevel="1">
      <c r="A867" s="598"/>
      <c r="B867" s="492" t="s">
        <v>375</v>
      </c>
      <c r="C867" s="354" t="s">
        <v>260</v>
      </c>
      <c r="D867" s="493"/>
      <c r="E867" s="493"/>
      <c r="F867" s="493"/>
      <c r="G867" s="493"/>
      <c r="H867" s="493"/>
      <c r="I867" s="493"/>
      <c r="J867" s="493"/>
      <c r="K867" s="493"/>
      <c r="L867" s="493"/>
      <c r="M867" s="493"/>
      <c r="N867" s="493"/>
      <c r="O867" s="493"/>
      <c r="P867" s="493">
        <f>P866</f>
        <v>12</v>
      </c>
      <c r="Q867" s="493"/>
      <c r="R867" s="493"/>
      <c r="S867" s="493"/>
      <c r="T867" s="493"/>
      <c r="U867" s="493"/>
      <c r="V867" s="493"/>
      <c r="W867" s="493"/>
      <c r="X867" s="493"/>
      <c r="Y867" s="493"/>
      <c r="Z867" s="493"/>
      <c r="AA867" s="554">
        <f>AA866</f>
        <v>0</v>
      </c>
      <c r="AB867" s="554">
        <f t="shared" ref="AB867:AN867" si="289">AB866</f>
        <v>0</v>
      </c>
      <c r="AC867" s="554">
        <f t="shared" si="289"/>
        <v>0</v>
      </c>
      <c r="AD867" s="554">
        <f t="shared" si="289"/>
        <v>0</v>
      </c>
      <c r="AE867" s="554">
        <f t="shared" si="289"/>
        <v>0</v>
      </c>
      <c r="AF867" s="554">
        <f t="shared" si="289"/>
        <v>0</v>
      </c>
      <c r="AG867" s="554">
        <f t="shared" si="289"/>
        <v>0</v>
      </c>
      <c r="AH867" s="554">
        <f t="shared" si="289"/>
        <v>0</v>
      </c>
      <c r="AI867" s="554">
        <f t="shared" si="289"/>
        <v>0</v>
      </c>
      <c r="AJ867" s="554">
        <f t="shared" si="289"/>
        <v>0</v>
      </c>
      <c r="AK867" s="554">
        <f t="shared" si="289"/>
        <v>0</v>
      </c>
      <c r="AL867" s="554">
        <f t="shared" si="289"/>
        <v>0</v>
      </c>
      <c r="AM867" s="554">
        <f t="shared" si="289"/>
        <v>0</v>
      </c>
      <c r="AN867" s="554">
        <f t="shared" si="289"/>
        <v>0</v>
      </c>
      <c r="AO867" s="504"/>
    </row>
    <row r="868" spans="1:41" outlineLevel="1">
      <c r="A868" s="598"/>
      <c r="B868" s="514"/>
      <c r="C868" s="354"/>
      <c r="D868" s="354"/>
      <c r="E868" s="354"/>
      <c r="F868" s="354"/>
      <c r="G868" s="354"/>
      <c r="H868" s="354"/>
      <c r="I868" s="354"/>
      <c r="J868" s="354"/>
      <c r="K868" s="354"/>
      <c r="L868" s="354"/>
      <c r="M868" s="354"/>
      <c r="N868" s="354"/>
      <c r="O868" s="354"/>
      <c r="P868" s="354"/>
      <c r="Q868" s="354"/>
      <c r="R868" s="354"/>
      <c r="S868" s="354"/>
      <c r="T868" s="354"/>
      <c r="U868" s="354"/>
      <c r="V868" s="354"/>
      <c r="W868" s="354"/>
      <c r="X868" s="354"/>
      <c r="Y868" s="354"/>
      <c r="Z868" s="354"/>
      <c r="AA868" s="564"/>
      <c r="AB868" s="565"/>
      <c r="AC868" s="565"/>
      <c r="AD868" s="565"/>
      <c r="AE868" s="565"/>
      <c r="AF868" s="565"/>
      <c r="AG868" s="565"/>
      <c r="AH868" s="565"/>
      <c r="AI868" s="565"/>
      <c r="AJ868" s="565"/>
      <c r="AK868" s="565"/>
      <c r="AL868" s="565"/>
      <c r="AM868" s="565"/>
      <c r="AN868" s="565"/>
      <c r="AO868" s="495"/>
    </row>
    <row r="869" spans="1:41" outlineLevel="1">
      <c r="A869" s="598">
        <v>19</v>
      </c>
      <c r="B869" s="569" t="s">
        <v>222</v>
      </c>
      <c r="C869" s="354" t="s">
        <v>258</v>
      </c>
      <c r="D869" s="493"/>
      <c r="E869" s="493"/>
      <c r="F869" s="493"/>
      <c r="G869" s="493"/>
      <c r="H869" s="493"/>
      <c r="I869" s="493"/>
      <c r="J869" s="493"/>
      <c r="K869" s="493"/>
      <c r="L869" s="493"/>
      <c r="M869" s="493"/>
      <c r="N869" s="493"/>
      <c r="O869" s="493"/>
      <c r="P869" s="493">
        <v>12</v>
      </c>
      <c r="Q869" s="493"/>
      <c r="R869" s="493"/>
      <c r="S869" s="493"/>
      <c r="T869" s="493"/>
      <c r="U869" s="493"/>
      <c r="V869" s="493"/>
      <c r="W869" s="493"/>
      <c r="X869" s="493"/>
      <c r="Y869" s="493"/>
      <c r="Z869" s="493"/>
      <c r="AA869" s="567"/>
      <c r="AB869" s="553"/>
      <c r="AC869" s="553"/>
      <c r="AD869" s="553"/>
      <c r="AE869" s="553"/>
      <c r="AF869" s="553"/>
      <c r="AG869" s="553"/>
      <c r="AH869" s="558"/>
      <c r="AI869" s="558"/>
      <c r="AJ869" s="558"/>
      <c r="AK869" s="558"/>
      <c r="AL869" s="558"/>
      <c r="AM869" s="558"/>
      <c r="AN869" s="558"/>
      <c r="AO869" s="494">
        <f>SUM(AA869:AN869)</f>
        <v>0</v>
      </c>
    </row>
    <row r="870" spans="1:41" outlineLevel="1">
      <c r="A870" s="598"/>
      <c r="B870" s="492" t="s">
        <v>375</v>
      </c>
      <c r="C870" s="354" t="s">
        <v>260</v>
      </c>
      <c r="D870" s="493"/>
      <c r="E870" s="493"/>
      <c r="F870" s="493"/>
      <c r="G870" s="493"/>
      <c r="H870" s="493"/>
      <c r="I870" s="493"/>
      <c r="J870" s="493"/>
      <c r="K870" s="493"/>
      <c r="L870" s="493"/>
      <c r="M870" s="493"/>
      <c r="N870" s="493"/>
      <c r="O870" s="493"/>
      <c r="P870" s="493">
        <f>P869</f>
        <v>12</v>
      </c>
      <c r="Q870" s="493"/>
      <c r="R870" s="493"/>
      <c r="S870" s="493"/>
      <c r="T870" s="493"/>
      <c r="U870" s="493"/>
      <c r="V870" s="493"/>
      <c r="W870" s="493"/>
      <c r="X870" s="493"/>
      <c r="Y870" s="493"/>
      <c r="Z870" s="493"/>
      <c r="AA870" s="554">
        <f>AA869</f>
        <v>0</v>
      </c>
      <c r="AB870" s="554">
        <f t="shared" ref="AB870:AN870" si="290">AB869</f>
        <v>0</v>
      </c>
      <c r="AC870" s="554">
        <f t="shared" si="290"/>
        <v>0</v>
      </c>
      <c r="AD870" s="554">
        <f t="shared" si="290"/>
        <v>0</v>
      </c>
      <c r="AE870" s="554">
        <f t="shared" si="290"/>
        <v>0</v>
      </c>
      <c r="AF870" s="554">
        <f t="shared" si="290"/>
        <v>0</v>
      </c>
      <c r="AG870" s="554">
        <f t="shared" si="290"/>
        <v>0</v>
      </c>
      <c r="AH870" s="554">
        <f t="shared" si="290"/>
        <v>0</v>
      </c>
      <c r="AI870" s="554">
        <f t="shared" si="290"/>
        <v>0</v>
      </c>
      <c r="AJ870" s="554">
        <f t="shared" si="290"/>
        <v>0</v>
      </c>
      <c r="AK870" s="554">
        <f t="shared" si="290"/>
        <v>0</v>
      </c>
      <c r="AL870" s="554">
        <f t="shared" si="290"/>
        <v>0</v>
      </c>
      <c r="AM870" s="554">
        <f t="shared" si="290"/>
        <v>0</v>
      </c>
      <c r="AN870" s="554">
        <f t="shared" si="290"/>
        <v>0</v>
      </c>
      <c r="AO870" s="495"/>
    </row>
    <row r="871" spans="1:41" outlineLevel="1">
      <c r="A871" s="598"/>
      <c r="B871" s="514"/>
      <c r="C871" s="354"/>
      <c r="D871" s="354"/>
      <c r="E871" s="354"/>
      <c r="F871" s="354"/>
      <c r="G871" s="354"/>
      <c r="H871" s="354"/>
      <c r="I871" s="354"/>
      <c r="J871" s="354"/>
      <c r="K871" s="354"/>
      <c r="L871" s="354"/>
      <c r="M871" s="354"/>
      <c r="N871" s="354"/>
      <c r="O871" s="354"/>
      <c r="P871" s="354"/>
      <c r="Q871" s="354"/>
      <c r="R871" s="354"/>
      <c r="S871" s="354"/>
      <c r="T871" s="354"/>
      <c r="U871" s="354"/>
      <c r="V871" s="354"/>
      <c r="W871" s="354"/>
      <c r="X871" s="354"/>
      <c r="Y871" s="354"/>
      <c r="Z871" s="354"/>
      <c r="AA871" s="555"/>
      <c r="AB871" s="555"/>
      <c r="AC871" s="555"/>
      <c r="AD871" s="555"/>
      <c r="AE871" s="555"/>
      <c r="AF871" s="555"/>
      <c r="AG871" s="555"/>
      <c r="AH871" s="555"/>
      <c r="AI871" s="555"/>
      <c r="AJ871" s="555"/>
      <c r="AK871" s="555"/>
      <c r="AL871" s="555"/>
      <c r="AM871" s="555"/>
      <c r="AN871" s="555"/>
      <c r="AO871" s="504"/>
    </row>
    <row r="872" spans="1:41" outlineLevel="1">
      <c r="A872" s="598">
        <v>20</v>
      </c>
      <c r="B872" s="569" t="s">
        <v>221</v>
      </c>
      <c r="C872" s="354" t="s">
        <v>258</v>
      </c>
      <c r="D872" s="493"/>
      <c r="E872" s="493"/>
      <c r="F872" s="493"/>
      <c r="G872" s="493"/>
      <c r="H872" s="493"/>
      <c r="I872" s="493"/>
      <c r="J872" s="493"/>
      <c r="K872" s="493"/>
      <c r="L872" s="493"/>
      <c r="M872" s="493"/>
      <c r="N872" s="493"/>
      <c r="O872" s="493"/>
      <c r="P872" s="493">
        <v>12</v>
      </c>
      <c r="Q872" s="493"/>
      <c r="R872" s="493"/>
      <c r="S872" s="493"/>
      <c r="T872" s="493"/>
      <c r="U872" s="493"/>
      <c r="V872" s="493"/>
      <c r="W872" s="493"/>
      <c r="X872" s="493"/>
      <c r="Y872" s="493"/>
      <c r="Z872" s="493"/>
      <c r="AA872" s="567"/>
      <c r="AB872" s="553"/>
      <c r="AC872" s="553"/>
      <c r="AD872" s="553"/>
      <c r="AE872" s="553"/>
      <c r="AF872" s="553"/>
      <c r="AG872" s="553"/>
      <c r="AH872" s="558"/>
      <c r="AI872" s="558"/>
      <c r="AJ872" s="558"/>
      <c r="AK872" s="558"/>
      <c r="AL872" s="558"/>
      <c r="AM872" s="558"/>
      <c r="AN872" s="558"/>
      <c r="AO872" s="494">
        <f>SUM(AA872:AN872)</f>
        <v>0</v>
      </c>
    </row>
    <row r="873" spans="1:41" outlineLevel="1">
      <c r="A873" s="598"/>
      <c r="B873" s="492" t="s">
        <v>375</v>
      </c>
      <c r="C873" s="354" t="s">
        <v>260</v>
      </c>
      <c r="D873" s="493"/>
      <c r="E873" s="493"/>
      <c r="F873" s="493"/>
      <c r="G873" s="493"/>
      <c r="H873" s="493"/>
      <c r="I873" s="493"/>
      <c r="J873" s="493"/>
      <c r="K873" s="493"/>
      <c r="L873" s="493"/>
      <c r="M873" s="493"/>
      <c r="N873" s="493"/>
      <c r="O873" s="493"/>
      <c r="P873" s="493">
        <f>P872</f>
        <v>12</v>
      </c>
      <c r="Q873" s="493"/>
      <c r="R873" s="493"/>
      <c r="S873" s="493"/>
      <c r="T873" s="493"/>
      <c r="U873" s="493"/>
      <c r="V873" s="493"/>
      <c r="W873" s="493"/>
      <c r="X873" s="493"/>
      <c r="Y873" s="493"/>
      <c r="Z873" s="493"/>
      <c r="AA873" s="554">
        <f>AA872</f>
        <v>0</v>
      </c>
      <c r="AB873" s="554">
        <f t="shared" ref="AB873:AN873" si="291">AB872</f>
        <v>0</v>
      </c>
      <c r="AC873" s="554">
        <f t="shared" si="291"/>
        <v>0</v>
      </c>
      <c r="AD873" s="554">
        <f t="shared" si="291"/>
        <v>0</v>
      </c>
      <c r="AE873" s="554">
        <f t="shared" si="291"/>
        <v>0</v>
      </c>
      <c r="AF873" s="554">
        <f t="shared" si="291"/>
        <v>0</v>
      </c>
      <c r="AG873" s="554">
        <f t="shared" si="291"/>
        <v>0</v>
      </c>
      <c r="AH873" s="554">
        <f t="shared" si="291"/>
        <v>0</v>
      </c>
      <c r="AI873" s="554">
        <f t="shared" si="291"/>
        <v>0</v>
      </c>
      <c r="AJ873" s="554">
        <f t="shared" si="291"/>
        <v>0</v>
      </c>
      <c r="AK873" s="554">
        <f t="shared" si="291"/>
        <v>0</v>
      </c>
      <c r="AL873" s="554">
        <f t="shared" si="291"/>
        <v>0</v>
      </c>
      <c r="AM873" s="554">
        <f t="shared" si="291"/>
        <v>0</v>
      </c>
      <c r="AN873" s="554">
        <f t="shared" si="291"/>
        <v>0</v>
      </c>
      <c r="AO873" s="504"/>
    </row>
    <row r="874" spans="1:41" ht="15.75" outlineLevel="1">
      <c r="A874" s="598"/>
      <c r="B874" s="515"/>
      <c r="C874" s="498"/>
      <c r="D874" s="354"/>
      <c r="E874" s="354"/>
      <c r="F874" s="354"/>
      <c r="G874" s="354"/>
      <c r="H874" s="354"/>
      <c r="I874" s="354"/>
      <c r="J874" s="354"/>
      <c r="K874" s="354"/>
      <c r="L874" s="354"/>
      <c r="M874" s="354"/>
      <c r="N874" s="354"/>
      <c r="O874" s="354"/>
      <c r="P874" s="498"/>
      <c r="Q874" s="354"/>
      <c r="R874" s="354"/>
      <c r="S874" s="354"/>
      <c r="T874" s="354"/>
      <c r="U874" s="354"/>
      <c r="V874" s="354"/>
      <c r="W874" s="354"/>
      <c r="X874" s="354"/>
      <c r="Y874" s="354"/>
      <c r="Z874" s="354"/>
      <c r="AA874" s="555"/>
      <c r="AB874" s="555"/>
      <c r="AC874" s="555"/>
      <c r="AD874" s="555"/>
      <c r="AE874" s="555"/>
      <c r="AF874" s="555"/>
      <c r="AG874" s="555"/>
      <c r="AH874" s="555"/>
      <c r="AI874" s="555"/>
      <c r="AJ874" s="555"/>
      <c r="AK874" s="555"/>
      <c r="AL874" s="555"/>
      <c r="AM874" s="555"/>
      <c r="AN874" s="555"/>
      <c r="AO874" s="504"/>
    </row>
    <row r="875" spans="1:41" ht="15.75" outlineLevel="1">
      <c r="A875" s="598"/>
      <c r="B875" s="588" t="s">
        <v>268</v>
      </c>
      <c r="C875" s="354"/>
      <c r="D875" s="354"/>
      <c r="E875" s="354"/>
      <c r="F875" s="354"/>
      <c r="G875" s="354"/>
      <c r="H875" s="354"/>
      <c r="I875" s="354"/>
      <c r="J875" s="354"/>
      <c r="K875" s="354"/>
      <c r="L875" s="354"/>
      <c r="M875" s="354"/>
      <c r="N875" s="354"/>
      <c r="O875" s="354"/>
      <c r="P875" s="354"/>
      <c r="Q875" s="354"/>
      <c r="R875" s="354"/>
      <c r="S875" s="354"/>
      <c r="T875" s="354"/>
      <c r="U875" s="354"/>
      <c r="V875" s="354"/>
      <c r="W875" s="354"/>
      <c r="X875" s="354"/>
      <c r="Y875" s="354"/>
      <c r="Z875" s="354"/>
      <c r="AA875" s="563"/>
      <c r="AB875" s="566"/>
      <c r="AC875" s="566"/>
      <c r="AD875" s="566"/>
      <c r="AE875" s="566"/>
      <c r="AF875" s="566"/>
      <c r="AG875" s="566"/>
      <c r="AH875" s="566"/>
      <c r="AI875" s="566"/>
      <c r="AJ875" s="566"/>
      <c r="AK875" s="566"/>
      <c r="AL875" s="566"/>
      <c r="AM875" s="566"/>
      <c r="AN875" s="566"/>
      <c r="AO875" s="504"/>
    </row>
    <row r="876" spans="1:41" ht="15.75" outlineLevel="1">
      <c r="A876" s="598"/>
      <c r="B876" s="583" t="s">
        <v>269</v>
      </c>
      <c r="C876" s="354"/>
      <c r="D876" s="354"/>
      <c r="E876" s="354"/>
      <c r="F876" s="354"/>
      <c r="G876" s="354"/>
      <c r="H876" s="354"/>
      <c r="I876" s="354"/>
      <c r="J876" s="354"/>
      <c r="K876" s="354"/>
      <c r="L876" s="354"/>
      <c r="M876" s="354"/>
      <c r="N876" s="354"/>
      <c r="O876" s="354"/>
      <c r="P876" s="354"/>
      <c r="Q876" s="354"/>
      <c r="R876" s="354"/>
      <c r="S876" s="354"/>
      <c r="T876" s="354"/>
      <c r="U876" s="354"/>
      <c r="V876" s="354"/>
      <c r="W876" s="354"/>
      <c r="X876" s="354"/>
      <c r="Y876" s="354"/>
      <c r="Z876" s="354"/>
      <c r="AA876" s="563"/>
      <c r="AB876" s="566"/>
      <c r="AC876" s="566"/>
      <c r="AD876" s="566"/>
      <c r="AE876" s="566"/>
      <c r="AF876" s="566"/>
      <c r="AG876" s="566"/>
      <c r="AH876" s="566"/>
      <c r="AI876" s="566"/>
      <c r="AJ876" s="566"/>
      <c r="AK876" s="566"/>
      <c r="AL876" s="566"/>
      <c r="AM876" s="566"/>
      <c r="AN876" s="566"/>
      <c r="AO876" s="504"/>
    </row>
    <row r="877" spans="1:41" outlineLevel="1">
      <c r="A877" s="598">
        <v>21</v>
      </c>
      <c r="B877" s="569" t="s">
        <v>16</v>
      </c>
      <c r="C877" s="354" t="s">
        <v>258</v>
      </c>
      <c r="D877" s="493"/>
      <c r="E877" s="493"/>
      <c r="F877" s="493"/>
      <c r="G877" s="493"/>
      <c r="H877" s="493"/>
      <c r="I877" s="493"/>
      <c r="J877" s="493"/>
      <c r="K877" s="493"/>
      <c r="L877" s="493"/>
      <c r="M877" s="493"/>
      <c r="N877" s="611"/>
      <c r="O877" s="611"/>
      <c r="P877" s="354"/>
      <c r="Q877" s="493"/>
      <c r="R877" s="493"/>
      <c r="S877" s="493"/>
      <c r="T877" s="493"/>
      <c r="U877" s="493"/>
      <c r="V877" s="493"/>
      <c r="W877" s="493"/>
      <c r="X877" s="493"/>
      <c r="Y877" s="493"/>
      <c r="Z877" s="493"/>
      <c r="AA877" s="558"/>
      <c r="AB877" s="558"/>
      <c r="AC877" s="558"/>
      <c r="AD877" s="558"/>
      <c r="AE877" s="558"/>
      <c r="AF877" s="558"/>
      <c r="AG877" s="558"/>
      <c r="AH877" s="553"/>
      <c r="AI877" s="553"/>
      <c r="AJ877" s="553"/>
      <c r="AK877" s="553"/>
      <c r="AL877" s="553"/>
      <c r="AM877" s="553"/>
      <c r="AN877" s="553"/>
      <c r="AO877" s="494">
        <f>SUM(AA877:AN877)</f>
        <v>0</v>
      </c>
    </row>
    <row r="878" spans="1:41" outlineLevel="1">
      <c r="A878" s="598"/>
      <c r="B878" s="492" t="s">
        <v>375</v>
      </c>
      <c r="C878" s="354" t="s">
        <v>260</v>
      </c>
      <c r="D878" s="493"/>
      <c r="E878" s="493"/>
      <c r="F878" s="493"/>
      <c r="G878" s="493"/>
      <c r="H878" s="493"/>
      <c r="I878" s="493"/>
      <c r="J878" s="493"/>
      <c r="K878" s="493"/>
      <c r="L878" s="493"/>
      <c r="M878" s="493"/>
      <c r="N878" s="611"/>
      <c r="O878" s="611"/>
      <c r="P878" s="354"/>
      <c r="Q878" s="493"/>
      <c r="R878" s="493"/>
      <c r="S878" s="493"/>
      <c r="T878" s="493"/>
      <c r="U878" s="493"/>
      <c r="V878" s="493"/>
      <c r="W878" s="493"/>
      <c r="X878" s="493"/>
      <c r="Y878" s="493"/>
      <c r="Z878" s="493"/>
      <c r="AA878" s="554">
        <f>AA877</f>
        <v>0</v>
      </c>
      <c r="AB878" s="554">
        <f t="shared" ref="AB878:AN878" si="292">AB877</f>
        <v>0</v>
      </c>
      <c r="AC878" s="554">
        <f t="shared" si="292"/>
        <v>0</v>
      </c>
      <c r="AD878" s="554">
        <f t="shared" si="292"/>
        <v>0</v>
      </c>
      <c r="AE878" s="554">
        <f t="shared" si="292"/>
        <v>0</v>
      </c>
      <c r="AF878" s="554">
        <f t="shared" si="292"/>
        <v>0</v>
      </c>
      <c r="AG878" s="554">
        <f t="shared" si="292"/>
        <v>0</v>
      </c>
      <c r="AH878" s="554">
        <f t="shared" si="292"/>
        <v>0</v>
      </c>
      <c r="AI878" s="554">
        <f t="shared" si="292"/>
        <v>0</v>
      </c>
      <c r="AJ878" s="554">
        <f t="shared" si="292"/>
        <v>0</v>
      </c>
      <c r="AK878" s="554">
        <f t="shared" si="292"/>
        <v>0</v>
      </c>
      <c r="AL878" s="554">
        <f t="shared" si="292"/>
        <v>0</v>
      </c>
      <c r="AM878" s="554">
        <f t="shared" si="292"/>
        <v>0</v>
      </c>
      <c r="AN878" s="554">
        <f t="shared" si="292"/>
        <v>0</v>
      </c>
      <c r="AO878" s="504"/>
    </row>
    <row r="879" spans="1:41" outlineLevel="1">
      <c r="A879" s="598"/>
      <c r="B879" s="492"/>
      <c r="C879" s="354"/>
      <c r="D879" s="354"/>
      <c r="E879" s="354"/>
      <c r="F879" s="354"/>
      <c r="G879" s="354"/>
      <c r="H879" s="354"/>
      <c r="I879" s="354"/>
      <c r="J879" s="354"/>
      <c r="K879" s="354"/>
      <c r="L879" s="354"/>
      <c r="M879" s="354"/>
      <c r="N879" s="354"/>
      <c r="O879" s="354"/>
      <c r="P879" s="354"/>
      <c r="Q879" s="354"/>
      <c r="R879" s="354"/>
      <c r="S879" s="354"/>
      <c r="T879" s="354"/>
      <c r="U879" s="354"/>
      <c r="V879" s="354"/>
      <c r="W879" s="354"/>
      <c r="X879" s="354"/>
      <c r="Y879" s="354"/>
      <c r="Z879" s="354"/>
      <c r="AA879" s="563"/>
      <c r="AB879" s="566"/>
      <c r="AC879" s="566"/>
      <c r="AD879" s="566"/>
      <c r="AE879" s="566"/>
      <c r="AF879" s="566"/>
      <c r="AG879" s="566"/>
      <c r="AH879" s="566"/>
      <c r="AI879" s="566"/>
      <c r="AJ879" s="566"/>
      <c r="AK879" s="566"/>
      <c r="AL879" s="566"/>
      <c r="AM879" s="566"/>
      <c r="AN879" s="566"/>
      <c r="AO879" s="504"/>
    </row>
    <row r="880" spans="1:41" ht="30" outlineLevel="1">
      <c r="A880" s="598">
        <v>22</v>
      </c>
      <c r="B880" s="569" t="s">
        <v>171</v>
      </c>
      <c r="C880" s="354" t="s">
        <v>258</v>
      </c>
      <c r="D880" s="493"/>
      <c r="E880" s="493"/>
      <c r="F880" s="493"/>
      <c r="G880" s="493"/>
      <c r="H880" s="493"/>
      <c r="I880" s="493"/>
      <c r="J880" s="493"/>
      <c r="K880" s="493"/>
      <c r="L880" s="493"/>
      <c r="M880" s="493"/>
      <c r="N880" s="611"/>
      <c r="O880" s="611"/>
      <c r="P880" s="354"/>
      <c r="Q880" s="493"/>
      <c r="R880" s="493"/>
      <c r="S880" s="493"/>
      <c r="T880" s="493"/>
      <c r="U880" s="493"/>
      <c r="V880" s="493"/>
      <c r="W880" s="493"/>
      <c r="X880" s="493"/>
      <c r="Y880" s="493"/>
      <c r="Z880" s="493"/>
      <c r="AA880" s="558"/>
      <c r="AB880" s="558"/>
      <c r="AC880" s="558"/>
      <c r="AD880" s="558"/>
      <c r="AE880" s="558"/>
      <c r="AF880" s="558"/>
      <c r="AG880" s="558"/>
      <c r="AH880" s="553"/>
      <c r="AI880" s="553"/>
      <c r="AJ880" s="553"/>
      <c r="AK880" s="553"/>
      <c r="AL880" s="553"/>
      <c r="AM880" s="553"/>
      <c r="AN880" s="553"/>
      <c r="AO880" s="494">
        <f>SUM(AA880:AN880)</f>
        <v>0</v>
      </c>
    </row>
    <row r="881" spans="1:41" outlineLevel="1">
      <c r="A881" s="598"/>
      <c r="B881" s="492" t="s">
        <v>375</v>
      </c>
      <c r="C881" s="354" t="s">
        <v>260</v>
      </c>
      <c r="D881" s="493"/>
      <c r="E881" s="493"/>
      <c r="F881" s="493"/>
      <c r="G881" s="493"/>
      <c r="H881" s="493"/>
      <c r="I881" s="493"/>
      <c r="J881" s="493"/>
      <c r="K881" s="493"/>
      <c r="L881" s="493"/>
      <c r="M881" s="493"/>
      <c r="N881" s="611"/>
      <c r="O881" s="611"/>
      <c r="P881" s="354"/>
      <c r="Q881" s="493"/>
      <c r="R881" s="493"/>
      <c r="S881" s="493"/>
      <c r="T881" s="493"/>
      <c r="U881" s="493"/>
      <c r="V881" s="493"/>
      <c r="W881" s="493"/>
      <c r="X881" s="493"/>
      <c r="Y881" s="493"/>
      <c r="Z881" s="493"/>
      <c r="AA881" s="554">
        <f>AA880</f>
        <v>0</v>
      </c>
      <c r="AB881" s="554">
        <f t="shared" ref="AB881:AN881" si="293">AB880</f>
        <v>0</v>
      </c>
      <c r="AC881" s="554">
        <f t="shared" si="293"/>
        <v>0</v>
      </c>
      <c r="AD881" s="554">
        <f t="shared" si="293"/>
        <v>0</v>
      </c>
      <c r="AE881" s="554">
        <f t="shared" si="293"/>
        <v>0</v>
      </c>
      <c r="AF881" s="554">
        <f t="shared" si="293"/>
        <v>0</v>
      </c>
      <c r="AG881" s="554">
        <f t="shared" si="293"/>
        <v>0</v>
      </c>
      <c r="AH881" s="554">
        <f t="shared" si="293"/>
        <v>0</v>
      </c>
      <c r="AI881" s="554">
        <f t="shared" si="293"/>
        <v>0</v>
      </c>
      <c r="AJ881" s="554">
        <f t="shared" si="293"/>
        <v>0</v>
      </c>
      <c r="AK881" s="554">
        <f t="shared" si="293"/>
        <v>0</v>
      </c>
      <c r="AL881" s="554">
        <f t="shared" si="293"/>
        <v>0</v>
      </c>
      <c r="AM881" s="554">
        <f t="shared" si="293"/>
        <v>0</v>
      </c>
      <c r="AN881" s="554">
        <f t="shared" si="293"/>
        <v>0</v>
      </c>
      <c r="AO881" s="504"/>
    </row>
    <row r="882" spans="1:41" outlineLevel="1">
      <c r="A882" s="598"/>
      <c r="B882" s="492"/>
      <c r="C882" s="354"/>
      <c r="D882" s="354"/>
      <c r="E882" s="354"/>
      <c r="F882" s="354"/>
      <c r="G882" s="354"/>
      <c r="H882" s="354"/>
      <c r="I882" s="354"/>
      <c r="J882" s="354"/>
      <c r="K882" s="354"/>
      <c r="L882" s="354"/>
      <c r="M882" s="354"/>
      <c r="N882" s="354"/>
      <c r="O882" s="354"/>
      <c r="P882" s="354"/>
      <c r="Q882" s="354"/>
      <c r="R882" s="354"/>
      <c r="S882" s="354"/>
      <c r="T882" s="354"/>
      <c r="U882" s="354"/>
      <c r="V882" s="354"/>
      <c r="W882" s="354"/>
      <c r="X882" s="354"/>
      <c r="Y882" s="354"/>
      <c r="Z882" s="354"/>
      <c r="AA882" s="563"/>
      <c r="AB882" s="566"/>
      <c r="AC882" s="566"/>
      <c r="AD882" s="566"/>
      <c r="AE882" s="566"/>
      <c r="AF882" s="566"/>
      <c r="AG882" s="566"/>
      <c r="AH882" s="566"/>
      <c r="AI882" s="566"/>
      <c r="AJ882" s="566"/>
      <c r="AK882" s="566"/>
      <c r="AL882" s="566"/>
      <c r="AM882" s="566"/>
      <c r="AN882" s="566"/>
      <c r="AO882" s="504"/>
    </row>
    <row r="883" spans="1:41" ht="30" outlineLevel="1">
      <c r="A883" s="598">
        <v>23</v>
      </c>
      <c r="B883" s="569" t="s">
        <v>19</v>
      </c>
      <c r="C883" s="354" t="s">
        <v>258</v>
      </c>
      <c r="D883" s="493"/>
      <c r="E883" s="493"/>
      <c r="F883" s="493"/>
      <c r="G883" s="493"/>
      <c r="H883" s="493"/>
      <c r="I883" s="493"/>
      <c r="J883" s="493"/>
      <c r="K883" s="493"/>
      <c r="L883" s="493"/>
      <c r="M883" s="493"/>
      <c r="N883" s="611"/>
      <c r="O883" s="611"/>
      <c r="P883" s="354"/>
      <c r="Q883" s="493"/>
      <c r="R883" s="493"/>
      <c r="S883" s="493"/>
      <c r="T883" s="493"/>
      <c r="U883" s="493"/>
      <c r="V883" s="493"/>
      <c r="W883" s="493"/>
      <c r="X883" s="493"/>
      <c r="Y883" s="493"/>
      <c r="Z883" s="493"/>
      <c r="AA883" s="558"/>
      <c r="AB883" s="558"/>
      <c r="AC883" s="558"/>
      <c r="AD883" s="558"/>
      <c r="AE883" s="558"/>
      <c r="AF883" s="558"/>
      <c r="AG883" s="558"/>
      <c r="AH883" s="553"/>
      <c r="AI883" s="553"/>
      <c r="AJ883" s="553"/>
      <c r="AK883" s="553"/>
      <c r="AL883" s="553"/>
      <c r="AM883" s="553"/>
      <c r="AN883" s="553"/>
      <c r="AO883" s="494">
        <f>SUM(AA883:AN883)</f>
        <v>0</v>
      </c>
    </row>
    <row r="884" spans="1:41" outlineLevel="1">
      <c r="A884" s="598"/>
      <c r="B884" s="492" t="s">
        <v>375</v>
      </c>
      <c r="C884" s="354" t="s">
        <v>260</v>
      </c>
      <c r="D884" s="493"/>
      <c r="E884" s="493"/>
      <c r="F884" s="493"/>
      <c r="G884" s="493"/>
      <c r="H884" s="493"/>
      <c r="I884" s="493"/>
      <c r="J884" s="493"/>
      <c r="K884" s="493"/>
      <c r="L884" s="493"/>
      <c r="M884" s="493"/>
      <c r="N884" s="611"/>
      <c r="O884" s="611"/>
      <c r="P884" s="354"/>
      <c r="Q884" s="493"/>
      <c r="R884" s="493"/>
      <c r="S884" s="493"/>
      <c r="T884" s="493"/>
      <c r="U884" s="493"/>
      <c r="V884" s="493"/>
      <c r="W884" s="493"/>
      <c r="X884" s="493"/>
      <c r="Y884" s="493"/>
      <c r="Z884" s="493"/>
      <c r="AA884" s="554">
        <f>AA883</f>
        <v>0</v>
      </c>
      <c r="AB884" s="554">
        <f t="shared" ref="AB884:AN884" si="294">AB883</f>
        <v>0</v>
      </c>
      <c r="AC884" s="554">
        <f t="shared" si="294"/>
        <v>0</v>
      </c>
      <c r="AD884" s="554">
        <f t="shared" si="294"/>
        <v>0</v>
      </c>
      <c r="AE884" s="554">
        <f t="shared" si="294"/>
        <v>0</v>
      </c>
      <c r="AF884" s="554">
        <f t="shared" si="294"/>
        <v>0</v>
      </c>
      <c r="AG884" s="554">
        <f t="shared" si="294"/>
        <v>0</v>
      </c>
      <c r="AH884" s="554">
        <f t="shared" si="294"/>
        <v>0</v>
      </c>
      <c r="AI884" s="554">
        <f t="shared" si="294"/>
        <v>0</v>
      </c>
      <c r="AJ884" s="554">
        <f t="shared" si="294"/>
        <v>0</v>
      </c>
      <c r="AK884" s="554">
        <f t="shared" si="294"/>
        <v>0</v>
      </c>
      <c r="AL884" s="554">
        <f t="shared" si="294"/>
        <v>0</v>
      </c>
      <c r="AM884" s="554">
        <f t="shared" si="294"/>
        <v>0</v>
      </c>
      <c r="AN884" s="554">
        <f t="shared" si="294"/>
        <v>0</v>
      </c>
      <c r="AO884" s="504"/>
    </row>
    <row r="885" spans="1:41" outlineLevel="1">
      <c r="A885" s="598"/>
      <c r="B885" s="571"/>
      <c r="C885" s="354"/>
      <c r="D885" s="354"/>
      <c r="E885" s="354"/>
      <c r="F885" s="354"/>
      <c r="G885" s="354"/>
      <c r="H885" s="354"/>
      <c r="I885" s="354"/>
      <c r="J885" s="354"/>
      <c r="K885" s="354"/>
      <c r="L885" s="354"/>
      <c r="M885" s="354"/>
      <c r="N885" s="354"/>
      <c r="O885" s="354"/>
      <c r="P885" s="354"/>
      <c r="Q885" s="354"/>
      <c r="R885" s="354"/>
      <c r="S885" s="354"/>
      <c r="T885" s="354"/>
      <c r="U885" s="354"/>
      <c r="V885" s="354"/>
      <c r="W885" s="354"/>
      <c r="X885" s="354"/>
      <c r="Y885" s="354"/>
      <c r="Z885" s="354"/>
      <c r="AA885" s="563"/>
      <c r="AB885" s="566"/>
      <c r="AC885" s="566"/>
      <c r="AD885" s="566"/>
      <c r="AE885" s="566"/>
      <c r="AF885" s="566"/>
      <c r="AG885" s="566"/>
      <c r="AH885" s="566"/>
      <c r="AI885" s="566"/>
      <c r="AJ885" s="566"/>
      <c r="AK885" s="566"/>
      <c r="AL885" s="566"/>
      <c r="AM885" s="566"/>
      <c r="AN885" s="566"/>
      <c r="AO885" s="504"/>
    </row>
    <row r="886" spans="1:41" ht="30" outlineLevel="1">
      <c r="A886" s="598">
        <v>24</v>
      </c>
      <c r="B886" s="569" t="s">
        <v>20</v>
      </c>
      <c r="C886" s="354" t="s">
        <v>258</v>
      </c>
      <c r="D886" s="493"/>
      <c r="E886" s="493"/>
      <c r="F886" s="493"/>
      <c r="G886" s="493"/>
      <c r="H886" s="493"/>
      <c r="I886" s="493"/>
      <c r="J886" s="493"/>
      <c r="K886" s="493"/>
      <c r="L886" s="493"/>
      <c r="M886" s="493"/>
      <c r="N886" s="611"/>
      <c r="O886" s="611"/>
      <c r="P886" s="354"/>
      <c r="Q886" s="493"/>
      <c r="R886" s="493"/>
      <c r="S886" s="493"/>
      <c r="T886" s="493"/>
      <c r="U886" s="493"/>
      <c r="V886" s="493"/>
      <c r="W886" s="493"/>
      <c r="X886" s="493"/>
      <c r="Y886" s="493"/>
      <c r="Z886" s="493"/>
      <c r="AA886" s="558"/>
      <c r="AB886" s="558"/>
      <c r="AC886" s="558"/>
      <c r="AD886" s="558"/>
      <c r="AE886" s="558"/>
      <c r="AF886" s="558"/>
      <c r="AG886" s="558"/>
      <c r="AH886" s="553"/>
      <c r="AI886" s="553"/>
      <c r="AJ886" s="553"/>
      <c r="AK886" s="553"/>
      <c r="AL886" s="553"/>
      <c r="AM886" s="553"/>
      <c r="AN886" s="553"/>
      <c r="AO886" s="494">
        <f>SUM(AA886:AN886)</f>
        <v>0</v>
      </c>
    </row>
    <row r="887" spans="1:41" outlineLevel="1">
      <c r="A887" s="598"/>
      <c r="B887" s="492" t="s">
        <v>375</v>
      </c>
      <c r="C887" s="354" t="s">
        <v>260</v>
      </c>
      <c r="D887" s="493"/>
      <c r="E887" s="493"/>
      <c r="F887" s="493"/>
      <c r="G887" s="493"/>
      <c r="H887" s="493"/>
      <c r="I887" s="493"/>
      <c r="J887" s="493"/>
      <c r="K887" s="493"/>
      <c r="L887" s="493"/>
      <c r="M887" s="493"/>
      <c r="N887" s="611"/>
      <c r="O887" s="611"/>
      <c r="P887" s="354"/>
      <c r="Q887" s="493"/>
      <c r="R887" s="493"/>
      <c r="S887" s="493"/>
      <c r="T887" s="493"/>
      <c r="U887" s="493"/>
      <c r="V887" s="493"/>
      <c r="W887" s="493"/>
      <c r="X887" s="493"/>
      <c r="Y887" s="493"/>
      <c r="Z887" s="493"/>
      <c r="AA887" s="554">
        <f>AA886</f>
        <v>0</v>
      </c>
      <c r="AB887" s="554">
        <f t="shared" ref="AB887:AN887" si="295">AB886</f>
        <v>0</v>
      </c>
      <c r="AC887" s="554">
        <f t="shared" si="295"/>
        <v>0</v>
      </c>
      <c r="AD887" s="554">
        <f t="shared" si="295"/>
        <v>0</v>
      </c>
      <c r="AE887" s="554">
        <f t="shared" si="295"/>
        <v>0</v>
      </c>
      <c r="AF887" s="554">
        <f t="shared" si="295"/>
        <v>0</v>
      </c>
      <c r="AG887" s="554">
        <f t="shared" si="295"/>
        <v>0</v>
      </c>
      <c r="AH887" s="554">
        <f t="shared" si="295"/>
        <v>0</v>
      </c>
      <c r="AI887" s="554">
        <f t="shared" si="295"/>
        <v>0</v>
      </c>
      <c r="AJ887" s="554">
        <f t="shared" si="295"/>
        <v>0</v>
      </c>
      <c r="AK887" s="554">
        <f t="shared" si="295"/>
        <v>0</v>
      </c>
      <c r="AL887" s="554">
        <f t="shared" si="295"/>
        <v>0</v>
      </c>
      <c r="AM887" s="554">
        <f t="shared" si="295"/>
        <v>0</v>
      </c>
      <c r="AN887" s="554">
        <f t="shared" si="295"/>
        <v>0</v>
      </c>
      <c r="AO887" s="504"/>
    </row>
    <row r="888" spans="1:41" outlineLevel="1">
      <c r="A888" s="598"/>
      <c r="B888" s="492"/>
      <c r="C888" s="354"/>
      <c r="D888" s="354"/>
      <c r="E888" s="354"/>
      <c r="F888" s="354"/>
      <c r="G888" s="354"/>
      <c r="H888" s="354"/>
      <c r="I888" s="354"/>
      <c r="J888" s="354"/>
      <c r="K888" s="354"/>
      <c r="L888" s="354"/>
      <c r="M888" s="354"/>
      <c r="N888" s="354"/>
      <c r="O888" s="354"/>
      <c r="P888" s="354"/>
      <c r="Q888" s="354"/>
      <c r="R888" s="354"/>
      <c r="S888" s="354"/>
      <c r="T888" s="354"/>
      <c r="U888" s="354"/>
      <c r="V888" s="354"/>
      <c r="W888" s="354"/>
      <c r="X888" s="354"/>
      <c r="Y888" s="354"/>
      <c r="Z888" s="354"/>
      <c r="AA888" s="555"/>
      <c r="AB888" s="566"/>
      <c r="AC888" s="566"/>
      <c r="AD888" s="566"/>
      <c r="AE888" s="566"/>
      <c r="AF888" s="566"/>
      <c r="AG888" s="566"/>
      <c r="AH888" s="566"/>
      <c r="AI888" s="566"/>
      <c r="AJ888" s="566"/>
      <c r="AK888" s="566"/>
      <c r="AL888" s="566"/>
      <c r="AM888" s="566"/>
      <c r="AN888" s="566"/>
      <c r="AO888" s="504"/>
    </row>
    <row r="889" spans="1:41" ht="15.75" outlineLevel="1">
      <c r="A889" s="598"/>
      <c r="B889" s="488" t="s">
        <v>271</v>
      </c>
      <c r="C889" s="354"/>
      <c r="D889" s="354"/>
      <c r="E889" s="354"/>
      <c r="F889" s="354"/>
      <c r="G889" s="354"/>
      <c r="H889" s="354"/>
      <c r="I889" s="354"/>
      <c r="J889" s="354"/>
      <c r="K889" s="354"/>
      <c r="L889" s="354"/>
      <c r="M889" s="354"/>
      <c r="N889" s="354"/>
      <c r="O889" s="354"/>
      <c r="P889" s="354"/>
      <c r="Q889" s="354"/>
      <c r="R889" s="354"/>
      <c r="S889" s="354"/>
      <c r="T889" s="354"/>
      <c r="U889" s="354"/>
      <c r="V889" s="354"/>
      <c r="W889" s="354"/>
      <c r="X889" s="354"/>
      <c r="Y889" s="354"/>
      <c r="Z889" s="354"/>
      <c r="AA889" s="555"/>
      <c r="AB889" s="566"/>
      <c r="AC889" s="566"/>
      <c r="AD889" s="566"/>
      <c r="AE889" s="566"/>
      <c r="AF889" s="566"/>
      <c r="AG889" s="566"/>
      <c r="AH889" s="566"/>
      <c r="AI889" s="566"/>
      <c r="AJ889" s="566"/>
      <c r="AK889" s="566"/>
      <c r="AL889" s="566"/>
      <c r="AM889" s="566"/>
      <c r="AN889" s="566"/>
      <c r="AO889" s="504"/>
    </row>
    <row r="890" spans="1:41" outlineLevel="1">
      <c r="A890" s="598">
        <v>25</v>
      </c>
      <c r="B890" s="569" t="s">
        <v>21</v>
      </c>
      <c r="C890" s="354" t="s">
        <v>258</v>
      </c>
      <c r="D890" s="493"/>
      <c r="E890" s="493"/>
      <c r="F890" s="493"/>
      <c r="G890" s="493"/>
      <c r="H890" s="493"/>
      <c r="I890" s="493"/>
      <c r="J890" s="493"/>
      <c r="K890" s="493"/>
      <c r="L890" s="493"/>
      <c r="M890" s="493"/>
      <c r="N890" s="493"/>
      <c r="O890" s="493"/>
      <c r="P890" s="493">
        <v>12</v>
      </c>
      <c r="Q890" s="493"/>
      <c r="R890" s="493"/>
      <c r="S890" s="493"/>
      <c r="T890" s="493"/>
      <c r="U890" s="493"/>
      <c r="V890" s="493"/>
      <c r="W890" s="493"/>
      <c r="X890" s="493"/>
      <c r="Y890" s="493"/>
      <c r="Z890" s="493"/>
      <c r="AA890" s="567"/>
      <c r="AB890" s="558"/>
      <c r="AC890" s="558"/>
      <c r="AD890" s="558"/>
      <c r="AE890" s="558"/>
      <c r="AF890" s="558"/>
      <c r="AG890" s="558"/>
      <c r="AH890" s="558"/>
      <c r="AI890" s="558"/>
      <c r="AJ890" s="558"/>
      <c r="AK890" s="558"/>
      <c r="AL890" s="558"/>
      <c r="AM890" s="558"/>
      <c r="AN890" s="558"/>
      <c r="AO890" s="494">
        <f>SUM(AA890:AN890)</f>
        <v>0</v>
      </c>
    </row>
    <row r="891" spans="1:41" outlineLevel="1">
      <c r="A891" s="598"/>
      <c r="B891" s="492" t="s">
        <v>375</v>
      </c>
      <c r="C891" s="354" t="s">
        <v>260</v>
      </c>
      <c r="D891" s="493"/>
      <c r="E891" s="493"/>
      <c r="F891" s="493"/>
      <c r="G891" s="493"/>
      <c r="H891" s="493"/>
      <c r="I891" s="493"/>
      <c r="J891" s="493"/>
      <c r="K891" s="493"/>
      <c r="L891" s="493"/>
      <c r="M891" s="493"/>
      <c r="N891" s="493"/>
      <c r="O891" s="493"/>
      <c r="P891" s="493">
        <f>P890</f>
        <v>12</v>
      </c>
      <c r="Q891" s="493"/>
      <c r="R891" s="493"/>
      <c r="S891" s="493"/>
      <c r="T891" s="493"/>
      <c r="U891" s="493"/>
      <c r="V891" s="493"/>
      <c r="W891" s="493"/>
      <c r="X891" s="493"/>
      <c r="Y891" s="493"/>
      <c r="Z891" s="493"/>
      <c r="AA891" s="554">
        <f>AA890</f>
        <v>0</v>
      </c>
      <c r="AB891" s="554">
        <f t="shared" ref="AB891:AN891" si="296">AB890</f>
        <v>0</v>
      </c>
      <c r="AC891" s="554">
        <f t="shared" si="296"/>
        <v>0</v>
      </c>
      <c r="AD891" s="554">
        <f t="shared" si="296"/>
        <v>0</v>
      </c>
      <c r="AE891" s="554">
        <f t="shared" si="296"/>
        <v>0</v>
      </c>
      <c r="AF891" s="554">
        <f t="shared" si="296"/>
        <v>0</v>
      </c>
      <c r="AG891" s="554">
        <f t="shared" si="296"/>
        <v>0</v>
      </c>
      <c r="AH891" s="554">
        <f t="shared" si="296"/>
        <v>0</v>
      </c>
      <c r="AI891" s="554">
        <f t="shared" si="296"/>
        <v>0</v>
      </c>
      <c r="AJ891" s="554">
        <f t="shared" si="296"/>
        <v>0</v>
      </c>
      <c r="AK891" s="554">
        <f t="shared" si="296"/>
        <v>0</v>
      </c>
      <c r="AL891" s="554">
        <f t="shared" si="296"/>
        <v>0</v>
      </c>
      <c r="AM891" s="554">
        <f t="shared" si="296"/>
        <v>0</v>
      </c>
      <c r="AN891" s="554">
        <f t="shared" si="296"/>
        <v>0</v>
      </c>
      <c r="AO891" s="504"/>
    </row>
    <row r="892" spans="1:41" outlineLevel="1">
      <c r="A892" s="598"/>
      <c r="B892" s="492"/>
      <c r="C892" s="354"/>
      <c r="D892" s="354"/>
      <c r="E892" s="354"/>
      <c r="F892" s="354"/>
      <c r="G892" s="354"/>
      <c r="H892" s="354"/>
      <c r="I892" s="354"/>
      <c r="J892" s="354"/>
      <c r="K892" s="354"/>
      <c r="L892" s="354"/>
      <c r="M892" s="354"/>
      <c r="N892" s="354"/>
      <c r="O892" s="354"/>
      <c r="P892" s="354"/>
      <c r="Q892" s="354"/>
      <c r="R892" s="354"/>
      <c r="S892" s="354"/>
      <c r="T892" s="354"/>
      <c r="U892" s="354"/>
      <c r="V892" s="354"/>
      <c r="W892" s="354"/>
      <c r="X892" s="354"/>
      <c r="Y892" s="354"/>
      <c r="Z892" s="354"/>
      <c r="AA892" s="555"/>
      <c r="AB892" s="566"/>
      <c r="AC892" s="566"/>
      <c r="AD892" s="566"/>
      <c r="AE892" s="566"/>
      <c r="AF892" s="566"/>
      <c r="AG892" s="566"/>
      <c r="AH892" s="566"/>
      <c r="AI892" s="566"/>
      <c r="AJ892" s="566"/>
      <c r="AK892" s="566"/>
      <c r="AL892" s="566"/>
      <c r="AM892" s="566"/>
      <c r="AN892" s="566"/>
      <c r="AO892" s="504"/>
    </row>
    <row r="893" spans="1:41" outlineLevel="1">
      <c r="A893" s="598">
        <v>26</v>
      </c>
      <c r="B893" s="569" t="s">
        <v>22</v>
      </c>
      <c r="C893" s="354" t="s">
        <v>376</v>
      </c>
      <c r="D893" s="493">
        <v>463223.42890083289</v>
      </c>
      <c r="E893" s="493">
        <v>463223.42890083289</v>
      </c>
      <c r="F893" s="493">
        <v>463223.42890083295</v>
      </c>
      <c r="G893" s="493">
        <v>463223.42890083301</v>
      </c>
      <c r="H893" s="493">
        <v>463223.42890083301</v>
      </c>
      <c r="I893" s="493">
        <v>463223.42890083301</v>
      </c>
      <c r="J893" s="493">
        <v>463223.42890083301</v>
      </c>
      <c r="K893" s="493">
        <v>463223.42890083301</v>
      </c>
      <c r="L893" s="493">
        <v>463223.42890083301</v>
      </c>
      <c r="M893" s="493">
        <v>463223.42890083301</v>
      </c>
      <c r="N893" s="493"/>
      <c r="O893" s="493"/>
      <c r="P893" s="493">
        <v>12</v>
      </c>
      <c r="Q893" s="493">
        <v>68.845313944491906</v>
      </c>
      <c r="R893" s="493">
        <f>E893/$D893*$Q893</f>
        <v>68.845313944491906</v>
      </c>
      <c r="S893" s="493">
        <f>F893/$D893*$Q893</f>
        <v>68.84531394449192</v>
      </c>
      <c r="T893" s="493"/>
      <c r="U893" s="493"/>
      <c r="V893" s="493"/>
      <c r="W893" s="493"/>
      <c r="X893" s="493"/>
      <c r="Y893" s="493"/>
      <c r="Z893" s="493"/>
      <c r="AA893" s="567"/>
      <c r="AB893" s="558">
        <v>0.13544640368708694</v>
      </c>
      <c r="AC893" s="467">
        <f>1-AB893</f>
        <v>0.86455359631291306</v>
      </c>
      <c r="AD893" s="558"/>
      <c r="AE893" s="558"/>
      <c r="AF893" s="558"/>
      <c r="AG893" s="558"/>
      <c r="AH893" s="558"/>
      <c r="AI893" s="558"/>
      <c r="AJ893" s="558"/>
      <c r="AK893" s="558"/>
      <c r="AL893" s="558"/>
      <c r="AM893" s="558"/>
      <c r="AN893" s="558"/>
      <c r="AO893" s="494">
        <f>SUM(AA893:AN893)</f>
        <v>1</v>
      </c>
    </row>
    <row r="894" spans="1:41" outlineLevel="1">
      <c r="A894" s="598"/>
      <c r="B894" s="492" t="s">
        <v>375</v>
      </c>
      <c r="C894" s="525" t="s">
        <v>377</v>
      </c>
      <c r="D894" s="271">
        <v>4929183.5433097668</v>
      </c>
      <c r="E894" s="271">
        <f>E893/$D893*$D894</f>
        <v>4929183.5433097668</v>
      </c>
      <c r="F894" s="271">
        <f>F893/$D893*$D894</f>
        <v>4929183.5433097677</v>
      </c>
      <c r="G894" s="271">
        <f t="shared" ref="G894:M894" si="297">G893/$D893*$D894</f>
        <v>4929183.5433097677</v>
      </c>
      <c r="H894" s="271">
        <f t="shared" si="297"/>
        <v>4929183.5433097677</v>
      </c>
      <c r="I894" s="271">
        <f t="shared" si="297"/>
        <v>4929183.5433097677</v>
      </c>
      <c r="J894" s="271">
        <f t="shared" si="297"/>
        <v>4929183.5433097677</v>
      </c>
      <c r="K894" s="271">
        <f t="shared" si="297"/>
        <v>4929183.5433097677</v>
      </c>
      <c r="L894" s="271">
        <f t="shared" si="297"/>
        <v>4929183.5433097677</v>
      </c>
      <c r="M894" s="271">
        <f t="shared" si="297"/>
        <v>4929183.5433097677</v>
      </c>
      <c r="N894" s="493"/>
      <c r="O894" s="493"/>
      <c r="P894" s="493">
        <f>P893</f>
        <v>12</v>
      </c>
      <c r="Q894" s="271">
        <v>835.0714870559633</v>
      </c>
      <c r="R894" s="271">
        <f>R893/$Q893*$Q894</f>
        <v>835.0714870559633</v>
      </c>
      <c r="S894" s="271">
        <f>S893/$Q893*$Q894</f>
        <v>835.07148705596353</v>
      </c>
      <c r="T894" s="493"/>
      <c r="U894" s="493"/>
      <c r="V894" s="493"/>
      <c r="W894" s="493"/>
      <c r="X894" s="493"/>
      <c r="Y894" s="493"/>
      <c r="Z894" s="493"/>
      <c r="AA894" s="554">
        <f>AA893</f>
        <v>0</v>
      </c>
      <c r="AB894" s="554">
        <f t="shared" ref="AB894:AN894" si="298">AB893</f>
        <v>0.13544640368708694</v>
      </c>
      <c r="AC894" s="554">
        <f t="shared" si="298"/>
        <v>0.86455359631291306</v>
      </c>
      <c r="AD894" s="554">
        <f t="shared" si="298"/>
        <v>0</v>
      </c>
      <c r="AE894" s="554">
        <f t="shared" si="298"/>
        <v>0</v>
      </c>
      <c r="AF894" s="554">
        <f t="shared" si="298"/>
        <v>0</v>
      </c>
      <c r="AG894" s="554">
        <f t="shared" si="298"/>
        <v>0</v>
      </c>
      <c r="AH894" s="554">
        <f t="shared" si="298"/>
        <v>0</v>
      </c>
      <c r="AI894" s="554">
        <f t="shared" si="298"/>
        <v>0</v>
      </c>
      <c r="AJ894" s="554">
        <f t="shared" si="298"/>
        <v>0</v>
      </c>
      <c r="AK894" s="554">
        <f t="shared" si="298"/>
        <v>0</v>
      </c>
      <c r="AL894" s="554">
        <f t="shared" si="298"/>
        <v>0</v>
      </c>
      <c r="AM894" s="554">
        <f t="shared" si="298"/>
        <v>0</v>
      </c>
      <c r="AN894" s="554">
        <f t="shared" si="298"/>
        <v>0</v>
      </c>
      <c r="AO894" s="504"/>
    </row>
    <row r="895" spans="1:41" outlineLevel="1">
      <c r="A895" s="598"/>
      <c r="B895" s="492"/>
      <c r="C895" s="354"/>
      <c r="D895" s="354"/>
      <c r="E895" s="354"/>
      <c r="F895" s="354"/>
      <c r="G895" s="354"/>
      <c r="H895" s="354"/>
      <c r="I895" s="354"/>
      <c r="J895" s="354"/>
      <c r="K895" s="354"/>
      <c r="L895" s="354"/>
      <c r="M895" s="354"/>
      <c r="N895" s="354"/>
      <c r="O895" s="354"/>
      <c r="P895" s="354"/>
      <c r="Q895" s="354"/>
      <c r="R895" s="354"/>
      <c r="S895" s="354"/>
      <c r="T895" s="354"/>
      <c r="U895" s="354"/>
      <c r="V895" s="354"/>
      <c r="W895" s="354"/>
      <c r="X895" s="354"/>
      <c r="Y895" s="354"/>
      <c r="Z895" s="354"/>
      <c r="AA895" s="555"/>
      <c r="AB895" s="566"/>
      <c r="AC895" s="566"/>
      <c r="AD895" s="566"/>
      <c r="AE895" s="566"/>
      <c r="AF895" s="566"/>
      <c r="AG895" s="566"/>
      <c r="AH895" s="566"/>
      <c r="AI895" s="566"/>
      <c r="AJ895" s="566"/>
      <c r="AK895" s="566"/>
      <c r="AL895" s="566"/>
      <c r="AM895" s="566"/>
      <c r="AN895" s="566"/>
      <c r="AO895" s="504"/>
    </row>
    <row r="896" spans="1:41" ht="30" outlineLevel="1">
      <c r="A896" s="598">
        <v>27</v>
      </c>
      <c r="B896" s="569" t="s">
        <v>23</v>
      </c>
      <c r="C896" s="354" t="s">
        <v>376</v>
      </c>
      <c r="D896" s="493">
        <v>380441.05424919294</v>
      </c>
      <c r="E896" s="493">
        <v>334978.85305258626</v>
      </c>
      <c r="F896" s="493">
        <v>334978.85305258626</v>
      </c>
      <c r="G896" s="493">
        <v>334978.85305258603</v>
      </c>
      <c r="H896" s="493">
        <v>334978.85305258603</v>
      </c>
      <c r="I896" s="493">
        <v>334978.85305258603</v>
      </c>
      <c r="J896" s="493">
        <v>334978.85305258603</v>
      </c>
      <c r="K896" s="493">
        <v>334978.85305258603</v>
      </c>
      <c r="L896" s="493">
        <v>334978.85305258603</v>
      </c>
      <c r="M896" s="493">
        <v>334978.85305258603</v>
      </c>
      <c r="N896" s="493"/>
      <c r="O896" s="493"/>
      <c r="P896" s="493">
        <v>12</v>
      </c>
      <c r="Q896" s="493">
        <v>84.550193118798845</v>
      </c>
      <c r="R896" s="493">
        <v>74.446557226072542</v>
      </c>
      <c r="S896" s="493">
        <v>74.446557226072542</v>
      </c>
      <c r="T896" s="493"/>
      <c r="U896" s="493"/>
      <c r="V896" s="493"/>
      <c r="W896" s="493"/>
      <c r="X896" s="493"/>
      <c r="Y896" s="493"/>
      <c r="Z896" s="493"/>
      <c r="AA896" s="567"/>
      <c r="AB896" s="558">
        <f>AB707</f>
        <v>0.89</v>
      </c>
      <c r="AC896" s="467">
        <f>1-AB896</f>
        <v>0.10999999999999999</v>
      </c>
      <c r="AD896" s="558"/>
      <c r="AE896" s="558"/>
      <c r="AF896" s="558"/>
      <c r="AG896" s="558"/>
      <c r="AH896" s="558"/>
      <c r="AI896" s="558"/>
      <c r="AJ896" s="558"/>
      <c r="AK896" s="558"/>
      <c r="AL896" s="558"/>
      <c r="AM896" s="558"/>
      <c r="AN896" s="558"/>
      <c r="AO896" s="494">
        <f>SUM(AA896:AN896)</f>
        <v>1</v>
      </c>
    </row>
    <row r="897" spans="1:41" outlineLevel="1">
      <c r="A897" s="598"/>
      <c r="B897" s="492" t="s">
        <v>375</v>
      </c>
      <c r="C897" s="354" t="s">
        <v>260</v>
      </c>
      <c r="D897" s="493"/>
      <c r="E897" s="493"/>
      <c r="F897" s="493"/>
      <c r="G897" s="493"/>
      <c r="H897" s="493"/>
      <c r="I897" s="493"/>
      <c r="J897" s="493"/>
      <c r="K897" s="493"/>
      <c r="L897" s="493"/>
      <c r="M897" s="493"/>
      <c r="N897" s="493"/>
      <c r="O897" s="493"/>
      <c r="P897" s="493">
        <f>P896</f>
        <v>12</v>
      </c>
      <c r="Q897" s="493"/>
      <c r="R897" s="493"/>
      <c r="S897" s="493"/>
      <c r="T897" s="493"/>
      <c r="U897" s="493"/>
      <c r="V897" s="493"/>
      <c r="W897" s="493"/>
      <c r="X897" s="493"/>
      <c r="Y897" s="493"/>
      <c r="Z897" s="493"/>
      <c r="AA897" s="554">
        <f>AA896</f>
        <v>0</v>
      </c>
      <c r="AB897" s="554">
        <f t="shared" ref="AB897:AN897" si="299">AB896</f>
        <v>0.89</v>
      </c>
      <c r="AC897" s="554">
        <f t="shared" si="299"/>
        <v>0.10999999999999999</v>
      </c>
      <c r="AD897" s="554">
        <f t="shared" si="299"/>
        <v>0</v>
      </c>
      <c r="AE897" s="554">
        <f t="shared" si="299"/>
        <v>0</v>
      </c>
      <c r="AF897" s="554">
        <f t="shared" si="299"/>
        <v>0</v>
      </c>
      <c r="AG897" s="554">
        <f t="shared" si="299"/>
        <v>0</v>
      </c>
      <c r="AH897" s="554">
        <f t="shared" si="299"/>
        <v>0</v>
      </c>
      <c r="AI897" s="554">
        <f t="shared" si="299"/>
        <v>0</v>
      </c>
      <c r="AJ897" s="554">
        <f t="shared" si="299"/>
        <v>0</v>
      </c>
      <c r="AK897" s="554">
        <f t="shared" si="299"/>
        <v>0</v>
      </c>
      <c r="AL897" s="554">
        <f t="shared" si="299"/>
        <v>0</v>
      </c>
      <c r="AM897" s="554">
        <f t="shared" si="299"/>
        <v>0</v>
      </c>
      <c r="AN897" s="554">
        <f t="shared" si="299"/>
        <v>0</v>
      </c>
      <c r="AO897" s="504"/>
    </row>
    <row r="898" spans="1:41" outlineLevel="1">
      <c r="A898" s="598"/>
      <c r="B898" s="492"/>
      <c r="C898" s="354"/>
      <c r="D898" s="354"/>
      <c r="E898" s="354"/>
      <c r="F898" s="354"/>
      <c r="G898" s="354"/>
      <c r="H898" s="354"/>
      <c r="I898" s="354"/>
      <c r="J898" s="354"/>
      <c r="K898" s="354"/>
      <c r="L898" s="354"/>
      <c r="M898" s="354"/>
      <c r="N898" s="354"/>
      <c r="O898" s="354"/>
      <c r="P898" s="354"/>
      <c r="Q898" s="354"/>
      <c r="R898" s="354"/>
      <c r="S898" s="354"/>
      <c r="T898" s="354"/>
      <c r="U898" s="354"/>
      <c r="V898" s="354"/>
      <c r="W898" s="354"/>
      <c r="X898" s="354"/>
      <c r="Y898" s="354"/>
      <c r="Z898" s="354"/>
      <c r="AA898" s="555"/>
      <c r="AB898" s="566"/>
      <c r="AC898" s="566"/>
      <c r="AD898" s="566"/>
      <c r="AE898" s="566"/>
      <c r="AF898" s="566"/>
      <c r="AG898" s="566"/>
      <c r="AH898" s="566"/>
      <c r="AI898" s="566"/>
      <c r="AJ898" s="566"/>
      <c r="AK898" s="566"/>
      <c r="AL898" s="566"/>
      <c r="AM898" s="566"/>
      <c r="AN898" s="566"/>
      <c r="AO898" s="504"/>
    </row>
    <row r="899" spans="1:41" ht="30" outlineLevel="1">
      <c r="A899" s="598">
        <v>28</v>
      </c>
      <c r="B899" s="569" t="s">
        <v>24</v>
      </c>
      <c r="C899" s="354" t="s">
        <v>258</v>
      </c>
      <c r="D899" s="493"/>
      <c r="E899" s="493"/>
      <c r="F899" s="493"/>
      <c r="G899" s="493"/>
      <c r="H899" s="493"/>
      <c r="I899" s="493"/>
      <c r="J899" s="493"/>
      <c r="K899" s="493"/>
      <c r="L899" s="493"/>
      <c r="M899" s="493"/>
      <c r="N899" s="493"/>
      <c r="O899" s="493"/>
      <c r="P899" s="493">
        <v>12</v>
      </c>
      <c r="Q899" s="493"/>
      <c r="R899" s="493"/>
      <c r="S899" s="493"/>
      <c r="T899" s="493"/>
      <c r="U899" s="493"/>
      <c r="V899" s="493"/>
      <c r="W899" s="493"/>
      <c r="X899" s="493"/>
      <c r="Y899" s="493"/>
      <c r="Z899" s="493"/>
      <c r="AA899" s="567"/>
      <c r="AB899" s="558"/>
      <c r="AC899" s="558">
        <v>1</v>
      </c>
      <c r="AD899" s="558"/>
      <c r="AE899" s="558"/>
      <c r="AF899" s="558"/>
      <c r="AG899" s="558"/>
      <c r="AH899" s="558"/>
      <c r="AI899" s="558"/>
      <c r="AJ899" s="558"/>
      <c r="AK899" s="558"/>
      <c r="AL899" s="558"/>
      <c r="AM899" s="558"/>
      <c r="AN899" s="558"/>
      <c r="AO899" s="494">
        <f>SUM(AA899:AN899)</f>
        <v>1</v>
      </c>
    </row>
    <row r="900" spans="1:41" outlineLevel="1">
      <c r="A900" s="598"/>
      <c r="B900" s="492" t="s">
        <v>375</v>
      </c>
      <c r="C900" s="354" t="s">
        <v>260</v>
      </c>
      <c r="D900" s="271">
        <v>71257</v>
      </c>
      <c r="E900" s="271">
        <f t="shared" ref="E900:L900" si="300">E710/$D710*$D900</f>
        <v>70903.432264586212</v>
      </c>
      <c r="F900" s="271">
        <f t="shared" si="300"/>
        <v>70549.864529172439</v>
      </c>
      <c r="G900" s="271">
        <f t="shared" si="300"/>
        <v>70549.864529172439</v>
      </c>
      <c r="H900" s="271">
        <f t="shared" si="300"/>
        <v>70314.152705563247</v>
      </c>
      <c r="I900" s="271">
        <f t="shared" si="300"/>
        <v>70137.368837856411</v>
      </c>
      <c r="J900" s="271">
        <f t="shared" si="300"/>
        <v>69960.584970149459</v>
      </c>
      <c r="K900" s="271">
        <f t="shared" si="300"/>
        <v>69783.801102442623</v>
      </c>
      <c r="L900" s="271">
        <f t="shared" si="300"/>
        <v>69607.017234735657</v>
      </c>
      <c r="M900" s="271">
        <f>M710/$D710*$D900</f>
        <v>69430.233367028937</v>
      </c>
      <c r="N900" s="493"/>
      <c r="O900" s="493"/>
      <c r="P900" s="493">
        <f>P899</f>
        <v>12</v>
      </c>
      <c r="Q900" s="271">
        <v>22.6</v>
      </c>
      <c r="R900" s="493"/>
      <c r="S900" s="493"/>
      <c r="T900" s="493"/>
      <c r="U900" s="493"/>
      <c r="V900" s="493"/>
      <c r="W900" s="493"/>
      <c r="X900" s="493"/>
      <c r="Y900" s="493"/>
      <c r="Z900" s="493"/>
      <c r="AA900" s="554">
        <f>AA899</f>
        <v>0</v>
      </c>
      <c r="AB900" s="554">
        <f t="shared" ref="AB900:AN900" si="301">AB899</f>
        <v>0</v>
      </c>
      <c r="AC900" s="554">
        <f t="shared" si="301"/>
        <v>1</v>
      </c>
      <c r="AD900" s="554">
        <f t="shared" si="301"/>
        <v>0</v>
      </c>
      <c r="AE900" s="554">
        <f t="shared" si="301"/>
        <v>0</v>
      </c>
      <c r="AF900" s="554">
        <f t="shared" si="301"/>
        <v>0</v>
      </c>
      <c r="AG900" s="554">
        <f t="shared" si="301"/>
        <v>0</v>
      </c>
      <c r="AH900" s="554">
        <f t="shared" si="301"/>
        <v>0</v>
      </c>
      <c r="AI900" s="554">
        <f t="shared" si="301"/>
        <v>0</v>
      </c>
      <c r="AJ900" s="554">
        <f t="shared" si="301"/>
        <v>0</v>
      </c>
      <c r="AK900" s="554">
        <f t="shared" si="301"/>
        <v>0</v>
      </c>
      <c r="AL900" s="554">
        <f t="shared" si="301"/>
        <v>0</v>
      </c>
      <c r="AM900" s="554">
        <f t="shared" si="301"/>
        <v>0</v>
      </c>
      <c r="AN900" s="554">
        <f t="shared" si="301"/>
        <v>0</v>
      </c>
      <c r="AO900" s="504"/>
    </row>
    <row r="901" spans="1:41" outlineLevel="1">
      <c r="A901" s="598"/>
      <c r="B901" s="492"/>
      <c r="C901" s="354"/>
      <c r="D901" s="354"/>
      <c r="E901" s="354"/>
      <c r="F901" s="354"/>
      <c r="G901" s="354"/>
      <c r="H901" s="354"/>
      <c r="I901" s="354"/>
      <c r="J901" s="354"/>
      <c r="K901" s="354"/>
      <c r="L901" s="354"/>
      <c r="M901" s="354"/>
      <c r="N901" s="354"/>
      <c r="O901" s="354"/>
      <c r="P901" s="354"/>
      <c r="Q901" s="354"/>
      <c r="R901" s="354"/>
      <c r="S901" s="354"/>
      <c r="T901" s="354"/>
      <c r="U901" s="354"/>
      <c r="V901" s="354"/>
      <c r="W901" s="354"/>
      <c r="X901" s="354"/>
      <c r="Y901" s="354"/>
      <c r="Z901" s="354"/>
      <c r="AA901" s="555"/>
      <c r="AB901" s="566"/>
      <c r="AC901" s="566"/>
      <c r="AD901" s="566"/>
      <c r="AE901" s="566"/>
      <c r="AF901" s="566"/>
      <c r="AG901" s="566"/>
      <c r="AH901" s="566"/>
      <c r="AI901" s="566"/>
      <c r="AJ901" s="566"/>
      <c r="AK901" s="566"/>
      <c r="AL901" s="566"/>
      <c r="AM901" s="566"/>
      <c r="AN901" s="566"/>
      <c r="AO901" s="504"/>
    </row>
    <row r="902" spans="1:41" ht="30" outlineLevel="1">
      <c r="A902" s="598">
        <v>29</v>
      </c>
      <c r="B902" s="569" t="s">
        <v>25</v>
      </c>
      <c r="C902" s="354" t="s">
        <v>258</v>
      </c>
      <c r="D902" s="493"/>
      <c r="E902" s="493"/>
      <c r="F902" s="493"/>
      <c r="G902" s="493"/>
      <c r="H902" s="493"/>
      <c r="I902" s="493"/>
      <c r="J902" s="493"/>
      <c r="K902" s="493"/>
      <c r="L902" s="493"/>
      <c r="M902" s="493"/>
      <c r="N902" s="493"/>
      <c r="O902" s="493"/>
      <c r="P902" s="493">
        <v>3</v>
      </c>
      <c r="Q902" s="493"/>
      <c r="R902" s="493"/>
      <c r="S902" s="493"/>
      <c r="T902" s="493"/>
      <c r="U902" s="493"/>
      <c r="V902" s="493"/>
      <c r="W902" s="493"/>
      <c r="X902" s="493"/>
      <c r="Y902" s="493"/>
      <c r="Z902" s="493"/>
      <c r="AA902" s="567"/>
      <c r="AB902" s="558"/>
      <c r="AC902" s="558"/>
      <c r="AD902" s="558"/>
      <c r="AE902" s="558"/>
      <c r="AF902" s="558"/>
      <c r="AG902" s="558"/>
      <c r="AH902" s="558"/>
      <c r="AI902" s="558"/>
      <c r="AJ902" s="558"/>
      <c r="AK902" s="558"/>
      <c r="AL902" s="558"/>
      <c r="AM902" s="558"/>
      <c r="AN902" s="558"/>
      <c r="AO902" s="494">
        <f>SUM(AA902:AN902)</f>
        <v>0</v>
      </c>
    </row>
    <row r="903" spans="1:41" outlineLevel="1">
      <c r="A903" s="598"/>
      <c r="B903" s="492" t="s">
        <v>375</v>
      </c>
      <c r="C903" s="354" t="s">
        <v>260</v>
      </c>
      <c r="D903" s="493"/>
      <c r="E903" s="493"/>
      <c r="F903" s="493"/>
      <c r="G903" s="493"/>
      <c r="H903" s="493"/>
      <c r="I903" s="493"/>
      <c r="J903" s="493"/>
      <c r="K903" s="493"/>
      <c r="L903" s="493"/>
      <c r="M903" s="493"/>
      <c r="N903" s="493"/>
      <c r="O903" s="493"/>
      <c r="P903" s="493">
        <f>P902</f>
        <v>3</v>
      </c>
      <c r="Q903" s="493"/>
      <c r="R903" s="493"/>
      <c r="S903" s="493"/>
      <c r="T903" s="493"/>
      <c r="U903" s="493"/>
      <c r="V903" s="493"/>
      <c r="W903" s="493"/>
      <c r="X903" s="493"/>
      <c r="Y903" s="493"/>
      <c r="Z903" s="493"/>
      <c r="AA903" s="554">
        <f>AA902</f>
        <v>0</v>
      </c>
      <c r="AB903" s="554">
        <f t="shared" ref="AB903:AN903" si="302">AB902</f>
        <v>0</v>
      </c>
      <c r="AC903" s="554">
        <f t="shared" si="302"/>
        <v>0</v>
      </c>
      <c r="AD903" s="554">
        <f t="shared" si="302"/>
        <v>0</v>
      </c>
      <c r="AE903" s="554">
        <f t="shared" si="302"/>
        <v>0</v>
      </c>
      <c r="AF903" s="554">
        <f t="shared" si="302"/>
        <v>0</v>
      </c>
      <c r="AG903" s="554">
        <f t="shared" si="302"/>
        <v>0</v>
      </c>
      <c r="AH903" s="554">
        <f t="shared" si="302"/>
        <v>0</v>
      </c>
      <c r="AI903" s="554">
        <f t="shared" si="302"/>
        <v>0</v>
      </c>
      <c r="AJ903" s="554">
        <f t="shared" si="302"/>
        <v>0</v>
      </c>
      <c r="AK903" s="554">
        <f t="shared" si="302"/>
        <v>0</v>
      </c>
      <c r="AL903" s="554">
        <f t="shared" si="302"/>
        <v>0</v>
      </c>
      <c r="AM903" s="554">
        <f t="shared" si="302"/>
        <v>0</v>
      </c>
      <c r="AN903" s="554">
        <f t="shared" si="302"/>
        <v>0</v>
      </c>
      <c r="AO903" s="504"/>
    </row>
    <row r="904" spans="1:41" outlineLevel="1">
      <c r="A904" s="598"/>
      <c r="B904" s="492"/>
      <c r="C904" s="354"/>
      <c r="D904" s="354"/>
      <c r="E904" s="354"/>
      <c r="F904" s="354"/>
      <c r="G904" s="354"/>
      <c r="H904" s="354"/>
      <c r="I904" s="354"/>
      <c r="J904" s="354"/>
      <c r="K904" s="354"/>
      <c r="L904" s="354"/>
      <c r="M904" s="354"/>
      <c r="N904" s="354"/>
      <c r="O904" s="354"/>
      <c r="P904" s="354"/>
      <c r="Q904" s="354"/>
      <c r="R904" s="354"/>
      <c r="S904" s="354"/>
      <c r="T904" s="354"/>
      <c r="U904" s="354"/>
      <c r="V904" s="354"/>
      <c r="W904" s="354"/>
      <c r="X904" s="354"/>
      <c r="Y904" s="354"/>
      <c r="Z904" s="354"/>
      <c r="AA904" s="555"/>
      <c r="AB904" s="566"/>
      <c r="AC904" s="566"/>
      <c r="AD904" s="566"/>
      <c r="AE904" s="566"/>
      <c r="AF904" s="566"/>
      <c r="AG904" s="566"/>
      <c r="AH904" s="566"/>
      <c r="AI904" s="566"/>
      <c r="AJ904" s="566"/>
      <c r="AK904" s="566"/>
      <c r="AL904" s="566"/>
      <c r="AM904" s="566"/>
      <c r="AN904" s="566"/>
      <c r="AO904" s="504"/>
    </row>
    <row r="905" spans="1:41" ht="30" outlineLevel="1">
      <c r="A905" s="598">
        <v>30</v>
      </c>
      <c r="B905" s="569" t="s">
        <v>27</v>
      </c>
      <c r="C905" s="354" t="s">
        <v>258</v>
      </c>
      <c r="D905" s="493"/>
      <c r="E905" s="493"/>
      <c r="F905" s="493"/>
      <c r="G905" s="493"/>
      <c r="H905" s="493"/>
      <c r="I905" s="493"/>
      <c r="J905" s="493"/>
      <c r="K905" s="493"/>
      <c r="L905" s="493"/>
      <c r="M905" s="493"/>
      <c r="N905" s="493"/>
      <c r="O905" s="493"/>
      <c r="P905" s="493">
        <v>12</v>
      </c>
      <c r="Q905" s="493"/>
      <c r="R905" s="493"/>
      <c r="S905" s="493"/>
      <c r="T905" s="493"/>
      <c r="U905" s="493"/>
      <c r="V905" s="493"/>
      <c r="W905" s="493"/>
      <c r="X905" s="493"/>
      <c r="Y905" s="493"/>
      <c r="Z905" s="493"/>
      <c r="AA905" s="567"/>
      <c r="AB905" s="558"/>
      <c r="AC905" s="558"/>
      <c r="AD905" s="558"/>
      <c r="AE905" s="558"/>
      <c r="AF905" s="558"/>
      <c r="AG905" s="558"/>
      <c r="AH905" s="558"/>
      <c r="AI905" s="558"/>
      <c r="AJ905" s="558"/>
      <c r="AK905" s="558"/>
      <c r="AL905" s="558"/>
      <c r="AM905" s="558"/>
      <c r="AN905" s="558"/>
      <c r="AO905" s="494">
        <f>SUM(AA905:AN905)</f>
        <v>0</v>
      </c>
    </row>
    <row r="906" spans="1:41" outlineLevel="1">
      <c r="A906" s="598"/>
      <c r="B906" s="492" t="s">
        <v>375</v>
      </c>
      <c r="C906" s="354" t="s">
        <v>260</v>
      </c>
      <c r="D906" s="493"/>
      <c r="E906" s="493"/>
      <c r="F906" s="493"/>
      <c r="G906" s="493"/>
      <c r="H906" s="493"/>
      <c r="I906" s="493"/>
      <c r="J906" s="493"/>
      <c r="K906" s="493"/>
      <c r="L906" s="493"/>
      <c r="M906" s="493"/>
      <c r="N906" s="493"/>
      <c r="O906" s="493"/>
      <c r="P906" s="493">
        <f>P905</f>
        <v>12</v>
      </c>
      <c r="Q906" s="493"/>
      <c r="R906" s="493"/>
      <c r="S906" s="493"/>
      <c r="T906" s="493"/>
      <c r="U906" s="493"/>
      <c r="V906" s="493"/>
      <c r="W906" s="493"/>
      <c r="X906" s="493"/>
      <c r="Y906" s="493"/>
      <c r="Z906" s="493"/>
      <c r="AA906" s="554">
        <f>AA905</f>
        <v>0</v>
      </c>
      <c r="AB906" s="554">
        <f t="shared" ref="AB906:AN906" si="303">AB905</f>
        <v>0</v>
      </c>
      <c r="AC906" s="554">
        <f t="shared" si="303"/>
        <v>0</v>
      </c>
      <c r="AD906" s="554">
        <f t="shared" si="303"/>
        <v>0</v>
      </c>
      <c r="AE906" s="554">
        <f t="shared" si="303"/>
        <v>0</v>
      </c>
      <c r="AF906" s="554">
        <f t="shared" si="303"/>
        <v>0</v>
      </c>
      <c r="AG906" s="554">
        <f t="shared" si="303"/>
        <v>0</v>
      </c>
      <c r="AH906" s="554">
        <f t="shared" si="303"/>
        <v>0</v>
      </c>
      <c r="AI906" s="554">
        <f t="shared" si="303"/>
        <v>0</v>
      </c>
      <c r="AJ906" s="554">
        <f t="shared" si="303"/>
        <v>0</v>
      </c>
      <c r="AK906" s="554">
        <f t="shared" si="303"/>
        <v>0</v>
      </c>
      <c r="AL906" s="554">
        <f t="shared" si="303"/>
        <v>0</v>
      </c>
      <c r="AM906" s="554">
        <f t="shared" si="303"/>
        <v>0</v>
      </c>
      <c r="AN906" s="554">
        <f t="shared" si="303"/>
        <v>0</v>
      </c>
      <c r="AO906" s="504"/>
    </row>
    <row r="907" spans="1:41" outlineLevel="1">
      <c r="A907" s="598"/>
      <c r="B907" s="492"/>
      <c r="C907" s="354"/>
      <c r="D907" s="354"/>
      <c r="E907" s="354"/>
      <c r="F907" s="354"/>
      <c r="G907" s="354"/>
      <c r="H907" s="354"/>
      <c r="I907" s="354"/>
      <c r="J907" s="354"/>
      <c r="K907" s="354"/>
      <c r="L907" s="354"/>
      <c r="M907" s="354"/>
      <c r="N907" s="354"/>
      <c r="O907" s="354"/>
      <c r="P907" s="354"/>
      <c r="Q907" s="354"/>
      <c r="R907" s="354"/>
      <c r="S907" s="354"/>
      <c r="T907" s="354"/>
      <c r="U907" s="354"/>
      <c r="V907" s="354"/>
      <c r="W907" s="354"/>
      <c r="X907" s="354"/>
      <c r="Y907" s="354"/>
      <c r="Z907" s="354"/>
      <c r="AA907" s="555"/>
      <c r="AB907" s="566"/>
      <c r="AC907" s="566"/>
      <c r="AD907" s="566"/>
      <c r="AE907" s="566"/>
      <c r="AF907" s="566"/>
      <c r="AG907" s="566"/>
      <c r="AH907" s="566"/>
      <c r="AI907" s="566"/>
      <c r="AJ907" s="566"/>
      <c r="AK907" s="566"/>
      <c r="AL907" s="566"/>
      <c r="AM907" s="566"/>
      <c r="AN907" s="566"/>
      <c r="AO907" s="504"/>
    </row>
    <row r="908" spans="1:41" ht="30" outlineLevel="1">
      <c r="A908" s="598">
        <v>31</v>
      </c>
      <c r="B908" s="569" t="s">
        <v>29</v>
      </c>
      <c r="C908" s="354" t="s">
        <v>258</v>
      </c>
      <c r="D908" s="493"/>
      <c r="E908" s="493"/>
      <c r="F908" s="493"/>
      <c r="G908" s="493"/>
      <c r="H908" s="493"/>
      <c r="I908" s="493"/>
      <c r="J908" s="493"/>
      <c r="K908" s="493"/>
      <c r="L908" s="493"/>
      <c r="M908" s="493"/>
      <c r="N908" s="493"/>
      <c r="O908" s="493"/>
      <c r="P908" s="493">
        <v>12</v>
      </c>
      <c r="Q908" s="493"/>
      <c r="R908" s="493"/>
      <c r="S908" s="493"/>
      <c r="T908" s="493"/>
      <c r="U908" s="493"/>
      <c r="V908" s="493"/>
      <c r="W908" s="493"/>
      <c r="X908" s="493"/>
      <c r="Y908" s="493"/>
      <c r="Z908" s="493"/>
      <c r="AA908" s="567"/>
      <c r="AB908" s="558"/>
      <c r="AC908" s="558"/>
      <c r="AD908" s="558"/>
      <c r="AE908" s="558"/>
      <c r="AF908" s="558"/>
      <c r="AG908" s="558"/>
      <c r="AH908" s="558"/>
      <c r="AI908" s="558"/>
      <c r="AJ908" s="558"/>
      <c r="AK908" s="558"/>
      <c r="AL908" s="558"/>
      <c r="AM908" s="558"/>
      <c r="AN908" s="558"/>
      <c r="AO908" s="494">
        <f>SUM(AA908:AN908)</f>
        <v>0</v>
      </c>
    </row>
    <row r="909" spans="1:41" outlineLevel="1">
      <c r="A909" s="598"/>
      <c r="B909" s="492" t="s">
        <v>375</v>
      </c>
      <c r="C909" s="354" t="s">
        <v>260</v>
      </c>
      <c r="D909" s="493"/>
      <c r="E909" s="493"/>
      <c r="F909" s="493"/>
      <c r="G909" s="493"/>
      <c r="H909" s="493"/>
      <c r="I909" s="493"/>
      <c r="J909" s="493"/>
      <c r="K909" s="493"/>
      <c r="L909" s="493"/>
      <c r="M909" s="493"/>
      <c r="N909" s="493"/>
      <c r="O909" s="493"/>
      <c r="P909" s="493">
        <f>P908</f>
        <v>12</v>
      </c>
      <c r="Q909" s="493"/>
      <c r="R909" s="493"/>
      <c r="S909" s="493"/>
      <c r="T909" s="493"/>
      <c r="U909" s="493"/>
      <c r="V909" s="493"/>
      <c r="W909" s="493"/>
      <c r="X909" s="493"/>
      <c r="Y909" s="493"/>
      <c r="Z909" s="493"/>
      <c r="AA909" s="554">
        <f>AA908</f>
        <v>0</v>
      </c>
      <c r="AB909" s="554">
        <f t="shared" ref="AB909:AN909" si="304">AB908</f>
        <v>0</v>
      </c>
      <c r="AC909" s="554">
        <f t="shared" si="304"/>
        <v>0</v>
      </c>
      <c r="AD909" s="554">
        <f t="shared" si="304"/>
        <v>0</v>
      </c>
      <c r="AE909" s="554">
        <f t="shared" si="304"/>
        <v>0</v>
      </c>
      <c r="AF909" s="554">
        <f t="shared" si="304"/>
        <v>0</v>
      </c>
      <c r="AG909" s="554">
        <f t="shared" si="304"/>
        <v>0</v>
      </c>
      <c r="AH909" s="554">
        <f t="shared" si="304"/>
        <v>0</v>
      </c>
      <c r="AI909" s="554">
        <f t="shared" si="304"/>
        <v>0</v>
      </c>
      <c r="AJ909" s="554">
        <f t="shared" si="304"/>
        <v>0</v>
      </c>
      <c r="AK909" s="554">
        <f t="shared" si="304"/>
        <v>0</v>
      </c>
      <c r="AL909" s="554">
        <f t="shared" si="304"/>
        <v>0</v>
      </c>
      <c r="AM909" s="554">
        <f t="shared" si="304"/>
        <v>0</v>
      </c>
      <c r="AN909" s="554">
        <f t="shared" si="304"/>
        <v>0</v>
      </c>
      <c r="AO909" s="504"/>
    </row>
    <row r="910" spans="1:41" outlineLevel="1">
      <c r="A910" s="598"/>
      <c r="B910" s="569"/>
      <c r="C910" s="354"/>
      <c r="D910" s="354"/>
      <c r="E910" s="354"/>
      <c r="F910" s="354"/>
      <c r="G910" s="354"/>
      <c r="H910" s="354"/>
      <c r="I910" s="354"/>
      <c r="J910" s="354"/>
      <c r="K910" s="354"/>
      <c r="L910" s="354"/>
      <c r="M910" s="354"/>
      <c r="N910" s="354"/>
      <c r="O910" s="354"/>
      <c r="P910" s="354"/>
      <c r="Q910" s="354"/>
      <c r="R910" s="354"/>
      <c r="S910" s="354"/>
      <c r="T910" s="354"/>
      <c r="U910" s="354"/>
      <c r="V910" s="354"/>
      <c r="W910" s="354"/>
      <c r="X910" s="354"/>
      <c r="Y910" s="354"/>
      <c r="Z910" s="354"/>
      <c r="AA910" s="555"/>
      <c r="AB910" s="566"/>
      <c r="AC910" s="566"/>
      <c r="AD910" s="566"/>
      <c r="AE910" s="566"/>
      <c r="AF910" s="566"/>
      <c r="AG910" s="566"/>
      <c r="AH910" s="566"/>
      <c r="AI910" s="566"/>
      <c r="AJ910" s="566"/>
      <c r="AK910" s="566"/>
      <c r="AL910" s="566"/>
      <c r="AM910" s="566"/>
      <c r="AN910" s="566"/>
      <c r="AO910" s="504"/>
    </row>
    <row r="911" spans="1:41" ht="30" outlineLevel="1">
      <c r="A911" s="598">
        <v>32</v>
      </c>
      <c r="B911" s="569" t="s">
        <v>28</v>
      </c>
      <c r="C911" s="354" t="s">
        <v>258</v>
      </c>
      <c r="D911" s="493"/>
      <c r="E911" s="493"/>
      <c r="F911" s="493"/>
      <c r="G911" s="493"/>
      <c r="H911" s="493"/>
      <c r="I911" s="493"/>
      <c r="J911" s="493"/>
      <c r="K911" s="493"/>
      <c r="L911" s="493"/>
      <c r="M911" s="493"/>
      <c r="N911" s="493"/>
      <c r="O911" s="493"/>
      <c r="P911" s="493">
        <v>12</v>
      </c>
      <c r="Q911" s="493"/>
      <c r="R911" s="493"/>
      <c r="S911" s="493"/>
      <c r="T911" s="493"/>
      <c r="U911" s="493"/>
      <c r="V911" s="493"/>
      <c r="W911" s="493"/>
      <c r="X911" s="493"/>
      <c r="Y911" s="493"/>
      <c r="Z911" s="493"/>
      <c r="AA911" s="567"/>
      <c r="AB911" s="558"/>
      <c r="AC911" s="558"/>
      <c r="AD911" s="558"/>
      <c r="AE911" s="558"/>
      <c r="AF911" s="558"/>
      <c r="AG911" s="558"/>
      <c r="AH911" s="558"/>
      <c r="AI911" s="558"/>
      <c r="AJ911" s="558"/>
      <c r="AK911" s="558"/>
      <c r="AL911" s="558"/>
      <c r="AM911" s="558"/>
      <c r="AN911" s="558"/>
      <c r="AO911" s="494">
        <f>SUM(AA911:AN911)</f>
        <v>0</v>
      </c>
    </row>
    <row r="912" spans="1:41" outlineLevel="1">
      <c r="A912" s="598"/>
      <c r="B912" s="492" t="s">
        <v>375</v>
      </c>
      <c r="C912" s="354" t="s">
        <v>260</v>
      </c>
      <c r="D912" s="493"/>
      <c r="E912" s="493"/>
      <c r="F912" s="493"/>
      <c r="G912" s="493"/>
      <c r="H912" s="493"/>
      <c r="I912" s="493"/>
      <c r="J912" s="493"/>
      <c r="K912" s="493"/>
      <c r="L912" s="493"/>
      <c r="M912" s="493"/>
      <c r="N912" s="493"/>
      <c r="O912" s="493"/>
      <c r="P912" s="493">
        <f>P911</f>
        <v>12</v>
      </c>
      <c r="Q912" s="493"/>
      <c r="R912" s="493"/>
      <c r="S912" s="493"/>
      <c r="T912" s="493"/>
      <c r="U912" s="493"/>
      <c r="V912" s="493"/>
      <c r="W912" s="493"/>
      <c r="X912" s="493"/>
      <c r="Y912" s="493"/>
      <c r="Z912" s="493"/>
      <c r="AA912" s="554">
        <f>AA911</f>
        <v>0</v>
      </c>
      <c r="AB912" s="554">
        <f t="shared" ref="AB912:AM912" si="305">AB911</f>
        <v>0</v>
      </c>
      <c r="AC912" s="554">
        <f t="shared" si="305"/>
        <v>0</v>
      </c>
      <c r="AD912" s="554">
        <f t="shared" si="305"/>
        <v>0</v>
      </c>
      <c r="AE912" s="554">
        <f t="shared" si="305"/>
        <v>0</v>
      </c>
      <c r="AF912" s="554">
        <f t="shared" si="305"/>
        <v>0</v>
      </c>
      <c r="AG912" s="554">
        <f t="shared" si="305"/>
        <v>0</v>
      </c>
      <c r="AH912" s="554">
        <f t="shared" si="305"/>
        <v>0</v>
      </c>
      <c r="AI912" s="554">
        <f t="shared" si="305"/>
        <v>0</v>
      </c>
      <c r="AJ912" s="554">
        <f t="shared" si="305"/>
        <v>0</v>
      </c>
      <c r="AK912" s="554">
        <f t="shared" si="305"/>
        <v>0</v>
      </c>
      <c r="AL912" s="554">
        <f t="shared" si="305"/>
        <v>0</v>
      </c>
      <c r="AM912" s="554">
        <f t="shared" si="305"/>
        <v>0</v>
      </c>
      <c r="AN912" s="554">
        <f>AN911</f>
        <v>0</v>
      </c>
      <c r="AO912" s="504"/>
    </row>
    <row r="913" spans="1:41" outlineLevel="1">
      <c r="A913" s="598"/>
      <c r="B913" s="569"/>
      <c r="C913" s="354"/>
      <c r="D913" s="354"/>
      <c r="E913" s="354"/>
      <c r="F913" s="354"/>
      <c r="G913" s="354"/>
      <c r="H913" s="354"/>
      <c r="I913" s="354"/>
      <c r="J913" s="354"/>
      <c r="K913" s="354"/>
      <c r="L913" s="354"/>
      <c r="M913" s="354"/>
      <c r="N913" s="354"/>
      <c r="O913" s="354"/>
      <c r="P913" s="354"/>
      <c r="Q913" s="354"/>
      <c r="R913" s="354"/>
      <c r="S913" s="354"/>
      <c r="T913" s="354"/>
      <c r="U913" s="354"/>
      <c r="V913" s="354"/>
      <c r="W913" s="354"/>
      <c r="X913" s="354"/>
      <c r="Y913" s="354"/>
      <c r="Z913" s="354"/>
      <c r="AA913" s="555"/>
      <c r="AB913" s="566"/>
      <c r="AC913" s="566"/>
      <c r="AD913" s="566"/>
      <c r="AE913" s="566"/>
      <c r="AF913" s="566"/>
      <c r="AG913" s="566"/>
      <c r="AH913" s="566"/>
      <c r="AI913" s="566"/>
      <c r="AJ913" s="566"/>
      <c r="AK913" s="566"/>
      <c r="AL913" s="566"/>
      <c r="AM913" s="566"/>
      <c r="AN913" s="566"/>
      <c r="AO913" s="504"/>
    </row>
    <row r="914" spans="1:41" ht="15.75" outlineLevel="1">
      <c r="A914" s="598"/>
      <c r="B914" s="488" t="s">
        <v>275</v>
      </c>
      <c r="C914" s="354"/>
      <c r="D914" s="354"/>
      <c r="E914" s="354"/>
      <c r="F914" s="354"/>
      <c r="G914" s="354"/>
      <c r="H914" s="354"/>
      <c r="I914" s="354"/>
      <c r="J914" s="354"/>
      <c r="K914" s="354"/>
      <c r="L914" s="354"/>
      <c r="M914" s="354"/>
      <c r="N914" s="354"/>
      <c r="O914" s="354"/>
      <c r="P914" s="354"/>
      <c r="Q914" s="354"/>
      <c r="R914" s="354"/>
      <c r="S914" s="354"/>
      <c r="T914" s="354"/>
      <c r="U914" s="354"/>
      <c r="V914" s="354"/>
      <c r="W914" s="354"/>
      <c r="X914" s="354"/>
      <c r="Y914" s="354"/>
      <c r="Z914" s="354"/>
      <c r="AA914" s="555"/>
      <c r="AB914" s="566"/>
      <c r="AC914" s="566"/>
      <c r="AD914" s="566"/>
      <c r="AE914" s="566"/>
      <c r="AF914" s="566"/>
      <c r="AG914" s="566"/>
      <c r="AH914" s="566"/>
      <c r="AI914" s="566"/>
      <c r="AJ914" s="566"/>
      <c r="AK914" s="566"/>
      <c r="AL914" s="566"/>
      <c r="AM914" s="566"/>
      <c r="AN914" s="566"/>
      <c r="AO914" s="504"/>
    </row>
    <row r="915" spans="1:41" outlineLevel="1">
      <c r="A915" s="598">
        <v>33</v>
      </c>
      <c r="B915" s="569" t="s">
        <v>276</v>
      </c>
      <c r="C915" s="354" t="s">
        <v>376</v>
      </c>
      <c r="D915" s="493">
        <v>537908.60833333258</v>
      </c>
      <c r="E915" s="493">
        <v>537908.60833333258</v>
      </c>
      <c r="F915" s="493">
        <v>537908.60833333258</v>
      </c>
      <c r="G915" s="493">
        <v>537908.60833333305</v>
      </c>
      <c r="H915" s="493">
        <v>537908.60833333305</v>
      </c>
      <c r="I915" s="493">
        <v>537908.60833333305</v>
      </c>
      <c r="J915" s="493">
        <v>537908.60833333305</v>
      </c>
      <c r="K915" s="493">
        <v>537908.60833333305</v>
      </c>
      <c r="L915" s="493">
        <v>537908.60833333305</v>
      </c>
      <c r="M915" s="493"/>
      <c r="N915" s="493"/>
      <c r="O915" s="493"/>
      <c r="P915" s="493">
        <v>0</v>
      </c>
      <c r="Q915" s="493"/>
      <c r="R915" s="493"/>
      <c r="S915" s="493"/>
      <c r="T915" s="493"/>
      <c r="U915" s="493"/>
      <c r="V915" s="493"/>
      <c r="W915" s="493"/>
      <c r="X915" s="493"/>
      <c r="Y915" s="493"/>
      <c r="Z915" s="493"/>
      <c r="AA915" s="567"/>
      <c r="AB915" s="558">
        <v>1</v>
      </c>
      <c r="AC915" s="558"/>
      <c r="AD915" s="558"/>
      <c r="AE915" s="558"/>
      <c r="AF915" s="558"/>
      <c r="AG915" s="558"/>
      <c r="AH915" s="558"/>
      <c r="AI915" s="558"/>
      <c r="AJ915" s="558"/>
      <c r="AK915" s="558"/>
      <c r="AL915" s="558"/>
      <c r="AM915" s="558"/>
      <c r="AN915" s="558"/>
      <c r="AO915" s="494">
        <f>SUM(AA915:AN915)</f>
        <v>1</v>
      </c>
    </row>
    <row r="916" spans="1:41" outlineLevel="1">
      <c r="A916" s="598"/>
      <c r="B916" s="492" t="s">
        <v>375</v>
      </c>
      <c r="C916" s="354" t="s">
        <v>260</v>
      </c>
      <c r="D916" s="493"/>
      <c r="E916" s="493"/>
      <c r="F916" s="493"/>
      <c r="G916" s="493"/>
      <c r="H916" s="493"/>
      <c r="I916" s="493"/>
      <c r="J916" s="493"/>
      <c r="K916" s="493"/>
      <c r="L916" s="493"/>
      <c r="M916" s="493"/>
      <c r="N916" s="493"/>
      <c r="O916" s="493"/>
      <c r="P916" s="493">
        <f>P915</f>
        <v>0</v>
      </c>
      <c r="Q916" s="493"/>
      <c r="R916" s="493"/>
      <c r="S916" s="493"/>
      <c r="T916" s="493"/>
      <c r="U916" s="493"/>
      <c r="V916" s="493"/>
      <c r="W916" s="493"/>
      <c r="X916" s="493"/>
      <c r="Y916" s="493"/>
      <c r="Z916" s="493"/>
      <c r="AA916" s="554">
        <f>AA915</f>
        <v>0</v>
      </c>
      <c r="AB916" s="554">
        <f t="shared" ref="AB916:AN916" si="306">AB915</f>
        <v>1</v>
      </c>
      <c r="AC916" s="554">
        <f t="shared" si="306"/>
        <v>0</v>
      </c>
      <c r="AD916" s="554">
        <f t="shared" si="306"/>
        <v>0</v>
      </c>
      <c r="AE916" s="554">
        <f t="shared" si="306"/>
        <v>0</v>
      </c>
      <c r="AF916" s="554">
        <f t="shared" si="306"/>
        <v>0</v>
      </c>
      <c r="AG916" s="554">
        <f t="shared" si="306"/>
        <v>0</v>
      </c>
      <c r="AH916" s="554">
        <f t="shared" si="306"/>
        <v>0</v>
      </c>
      <c r="AI916" s="554">
        <f t="shared" si="306"/>
        <v>0</v>
      </c>
      <c r="AJ916" s="554">
        <f t="shared" si="306"/>
        <v>0</v>
      </c>
      <c r="AK916" s="554">
        <f t="shared" si="306"/>
        <v>0</v>
      </c>
      <c r="AL916" s="554">
        <f t="shared" si="306"/>
        <v>0</v>
      </c>
      <c r="AM916" s="554">
        <f t="shared" si="306"/>
        <v>0</v>
      </c>
      <c r="AN916" s="554">
        <f t="shared" si="306"/>
        <v>0</v>
      </c>
      <c r="AO916" s="504"/>
    </row>
    <row r="917" spans="1:41" outlineLevel="1">
      <c r="A917" s="598"/>
      <c r="B917" s="569"/>
      <c r="C917" s="354"/>
      <c r="D917" s="354"/>
      <c r="E917" s="354"/>
      <c r="F917" s="354"/>
      <c r="G917" s="354"/>
      <c r="H917" s="354"/>
      <c r="I917" s="354"/>
      <c r="J917" s="354"/>
      <c r="K917" s="354"/>
      <c r="L917" s="354"/>
      <c r="M917" s="354"/>
      <c r="N917" s="354"/>
      <c r="O917" s="354"/>
      <c r="P917" s="354"/>
      <c r="Q917" s="354"/>
      <c r="R917" s="354"/>
      <c r="S917" s="354"/>
      <c r="T917" s="354"/>
      <c r="U917" s="354"/>
      <c r="V917" s="354"/>
      <c r="W917" s="354"/>
      <c r="X917" s="354"/>
      <c r="Y917" s="354"/>
      <c r="Z917" s="354"/>
      <c r="AA917" s="555"/>
      <c r="AB917" s="566"/>
      <c r="AC917" s="566"/>
      <c r="AD917" s="566"/>
      <c r="AE917" s="566"/>
      <c r="AF917" s="566"/>
      <c r="AG917" s="566"/>
      <c r="AH917" s="566"/>
      <c r="AI917" s="566"/>
      <c r="AJ917" s="566"/>
      <c r="AK917" s="566"/>
      <c r="AL917" s="566"/>
      <c r="AM917" s="566"/>
      <c r="AN917" s="566"/>
      <c r="AO917" s="504"/>
    </row>
    <row r="918" spans="1:41" outlineLevel="1">
      <c r="A918" s="598">
        <v>34</v>
      </c>
      <c r="B918" s="569" t="s">
        <v>187</v>
      </c>
      <c r="C918" s="354" t="s">
        <v>258</v>
      </c>
      <c r="D918" s="493"/>
      <c r="E918" s="493"/>
      <c r="F918" s="493"/>
      <c r="G918" s="493"/>
      <c r="H918" s="493"/>
      <c r="I918" s="493"/>
      <c r="J918" s="493"/>
      <c r="K918" s="493"/>
      <c r="L918" s="493"/>
      <c r="M918" s="493"/>
      <c r="N918" s="493"/>
      <c r="O918" s="493"/>
      <c r="P918" s="493">
        <v>0</v>
      </c>
      <c r="Q918" s="493"/>
      <c r="R918" s="493"/>
      <c r="S918" s="493"/>
      <c r="T918" s="493"/>
      <c r="U918" s="493"/>
      <c r="V918" s="493"/>
      <c r="W918" s="493"/>
      <c r="X918" s="493"/>
      <c r="Y918" s="493"/>
      <c r="Z918" s="493"/>
      <c r="AA918" s="567"/>
      <c r="AB918" s="558"/>
      <c r="AC918" s="558"/>
      <c r="AD918" s="558"/>
      <c r="AE918" s="558"/>
      <c r="AF918" s="558"/>
      <c r="AG918" s="558"/>
      <c r="AH918" s="558"/>
      <c r="AI918" s="558"/>
      <c r="AJ918" s="558"/>
      <c r="AK918" s="558"/>
      <c r="AL918" s="558"/>
      <c r="AM918" s="558"/>
      <c r="AN918" s="558"/>
      <c r="AO918" s="494">
        <f>SUM(AA918:AN918)</f>
        <v>0</v>
      </c>
    </row>
    <row r="919" spans="1:41" outlineLevel="1">
      <c r="A919" s="598"/>
      <c r="B919" s="492" t="s">
        <v>375</v>
      </c>
      <c r="C919" s="354" t="s">
        <v>260</v>
      </c>
      <c r="D919" s="493"/>
      <c r="E919" s="493"/>
      <c r="F919" s="493"/>
      <c r="G919" s="493"/>
      <c r="H919" s="493"/>
      <c r="I919" s="493"/>
      <c r="J919" s="493"/>
      <c r="K919" s="493"/>
      <c r="L919" s="493"/>
      <c r="M919" s="493"/>
      <c r="N919" s="493"/>
      <c r="O919" s="493"/>
      <c r="P919" s="493">
        <f>P918</f>
        <v>0</v>
      </c>
      <c r="Q919" s="493"/>
      <c r="R919" s="493"/>
      <c r="S919" s="493"/>
      <c r="T919" s="493"/>
      <c r="U919" s="493"/>
      <c r="V919" s="493"/>
      <c r="W919" s="493"/>
      <c r="X919" s="493"/>
      <c r="Y919" s="493"/>
      <c r="Z919" s="493"/>
      <c r="AA919" s="554">
        <f>AA918</f>
        <v>0</v>
      </c>
      <c r="AB919" s="554">
        <f t="shared" ref="AB919:AN919" si="307">AB918</f>
        <v>0</v>
      </c>
      <c r="AC919" s="554">
        <f t="shared" si="307"/>
        <v>0</v>
      </c>
      <c r="AD919" s="554">
        <f t="shared" si="307"/>
        <v>0</v>
      </c>
      <c r="AE919" s="554">
        <f t="shared" si="307"/>
        <v>0</v>
      </c>
      <c r="AF919" s="554">
        <f t="shared" si="307"/>
        <v>0</v>
      </c>
      <c r="AG919" s="554">
        <f t="shared" si="307"/>
        <v>0</v>
      </c>
      <c r="AH919" s="554">
        <f t="shared" si="307"/>
        <v>0</v>
      </c>
      <c r="AI919" s="554">
        <f t="shared" si="307"/>
        <v>0</v>
      </c>
      <c r="AJ919" s="554">
        <f t="shared" si="307"/>
        <v>0</v>
      </c>
      <c r="AK919" s="554">
        <f t="shared" si="307"/>
        <v>0</v>
      </c>
      <c r="AL919" s="554">
        <f t="shared" si="307"/>
        <v>0</v>
      </c>
      <c r="AM919" s="554">
        <f t="shared" si="307"/>
        <v>0</v>
      </c>
      <c r="AN919" s="554">
        <f t="shared" si="307"/>
        <v>0</v>
      </c>
      <c r="AO919" s="504"/>
    </row>
    <row r="920" spans="1:41" outlineLevel="1">
      <c r="A920" s="598"/>
      <c r="B920" s="569"/>
      <c r="C920" s="354"/>
      <c r="D920" s="354"/>
      <c r="E920" s="354"/>
      <c r="F920" s="354"/>
      <c r="G920" s="354"/>
      <c r="H920" s="354"/>
      <c r="I920" s="354"/>
      <c r="J920" s="354"/>
      <c r="K920" s="354"/>
      <c r="L920" s="354"/>
      <c r="M920" s="354"/>
      <c r="N920" s="354"/>
      <c r="O920" s="354"/>
      <c r="P920" s="354"/>
      <c r="Q920" s="354"/>
      <c r="R920" s="354"/>
      <c r="S920" s="354"/>
      <c r="T920" s="354"/>
      <c r="U920" s="354"/>
      <c r="V920" s="354"/>
      <c r="W920" s="354"/>
      <c r="X920" s="354"/>
      <c r="Y920" s="354"/>
      <c r="Z920" s="354"/>
      <c r="AA920" s="555"/>
      <c r="AB920" s="566"/>
      <c r="AC920" s="566"/>
      <c r="AD920" s="566"/>
      <c r="AE920" s="566"/>
      <c r="AF920" s="566"/>
      <c r="AG920" s="566"/>
      <c r="AH920" s="566"/>
      <c r="AI920" s="566"/>
      <c r="AJ920" s="566"/>
      <c r="AK920" s="566"/>
      <c r="AL920" s="566"/>
      <c r="AM920" s="566"/>
      <c r="AN920" s="566"/>
      <c r="AO920" s="504"/>
    </row>
    <row r="921" spans="1:41" outlineLevel="1">
      <c r="A921" s="598">
        <v>35</v>
      </c>
      <c r="B921" s="569" t="s">
        <v>43</v>
      </c>
      <c r="C921" s="354" t="s">
        <v>376</v>
      </c>
      <c r="D921" s="493">
        <v>28269.803888456387</v>
      </c>
      <c r="E921" s="493">
        <v>28269.803888456387</v>
      </c>
      <c r="F921" s="493">
        <v>28269.803888456387</v>
      </c>
      <c r="G921" s="493">
        <v>28269.803888456401</v>
      </c>
      <c r="H921" s="493">
        <v>28269.803888456401</v>
      </c>
      <c r="I921" s="493">
        <v>28269.803888456401</v>
      </c>
      <c r="J921" s="493">
        <v>28269.803888456401</v>
      </c>
      <c r="K921" s="493">
        <v>28269.803888456401</v>
      </c>
      <c r="L921" s="493">
        <v>28269.803888456401</v>
      </c>
      <c r="M921" s="493"/>
      <c r="N921" s="493"/>
      <c r="O921" s="493"/>
      <c r="P921" s="493">
        <v>0</v>
      </c>
      <c r="Q921" s="493"/>
      <c r="R921" s="493"/>
      <c r="S921" s="493"/>
      <c r="T921" s="493"/>
      <c r="U921" s="493"/>
      <c r="V921" s="493"/>
      <c r="W921" s="493"/>
      <c r="X921" s="493"/>
      <c r="Y921" s="493"/>
      <c r="Z921" s="493"/>
      <c r="AA921" s="567">
        <v>1</v>
      </c>
      <c r="AB921" s="558"/>
      <c r="AC921" s="558"/>
      <c r="AD921" s="558"/>
      <c r="AE921" s="558"/>
      <c r="AF921" s="558"/>
      <c r="AG921" s="558"/>
      <c r="AH921" s="558"/>
      <c r="AI921" s="558"/>
      <c r="AJ921" s="558"/>
      <c r="AK921" s="558"/>
      <c r="AL921" s="558"/>
      <c r="AM921" s="558"/>
      <c r="AN921" s="558"/>
      <c r="AO921" s="494">
        <f>SUM(AA921:AN921)</f>
        <v>1</v>
      </c>
    </row>
    <row r="922" spans="1:41" outlineLevel="1">
      <c r="A922" s="598"/>
      <c r="B922" s="492" t="s">
        <v>375</v>
      </c>
      <c r="C922" s="354" t="s">
        <v>260</v>
      </c>
      <c r="D922" s="493"/>
      <c r="E922" s="493"/>
      <c r="F922" s="493"/>
      <c r="G922" s="493"/>
      <c r="H922" s="493"/>
      <c r="I922" s="493"/>
      <c r="J922" s="493"/>
      <c r="K922" s="493"/>
      <c r="L922" s="493"/>
      <c r="M922" s="493"/>
      <c r="N922" s="493"/>
      <c r="O922" s="493"/>
      <c r="P922" s="493">
        <f>P921</f>
        <v>0</v>
      </c>
      <c r="Q922" s="493"/>
      <c r="R922" s="493"/>
      <c r="S922" s="493"/>
      <c r="T922" s="493"/>
      <c r="U922" s="493"/>
      <c r="V922" s="493"/>
      <c r="W922" s="493"/>
      <c r="X922" s="493"/>
      <c r="Y922" s="493"/>
      <c r="Z922" s="493"/>
      <c r="AA922" s="554">
        <f>AA921</f>
        <v>1</v>
      </c>
      <c r="AB922" s="554">
        <f t="shared" ref="AB922:AN922" si="308">AB921</f>
        <v>0</v>
      </c>
      <c r="AC922" s="554">
        <f t="shared" si="308"/>
        <v>0</v>
      </c>
      <c r="AD922" s="554">
        <f t="shared" si="308"/>
        <v>0</v>
      </c>
      <c r="AE922" s="554">
        <f t="shared" si="308"/>
        <v>0</v>
      </c>
      <c r="AF922" s="554">
        <f t="shared" si="308"/>
        <v>0</v>
      </c>
      <c r="AG922" s="554">
        <f t="shared" si="308"/>
        <v>0</v>
      </c>
      <c r="AH922" s="554">
        <f t="shared" si="308"/>
        <v>0</v>
      </c>
      <c r="AI922" s="554">
        <f t="shared" si="308"/>
        <v>0</v>
      </c>
      <c r="AJ922" s="554">
        <f t="shared" si="308"/>
        <v>0</v>
      </c>
      <c r="AK922" s="554">
        <f t="shared" si="308"/>
        <v>0</v>
      </c>
      <c r="AL922" s="554">
        <f t="shared" si="308"/>
        <v>0</v>
      </c>
      <c r="AM922" s="554">
        <f t="shared" si="308"/>
        <v>0</v>
      </c>
      <c r="AN922" s="554">
        <f t="shared" si="308"/>
        <v>0</v>
      </c>
      <c r="AO922" s="504"/>
    </row>
    <row r="923" spans="1:41" outlineLevel="1">
      <c r="A923" s="598"/>
      <c r="B923" s="572"/>
      <c r="C923" s="354"/>
      <c r="D923" s="354"/>
      <c r="E923" s="354"/>
      <c r="F923" s="354"/>
      <c r="G923" s="354"/>
      <c r="H923" s="354"/>
      <c r="I923" s="354"/>
      <c r="J923" s="354"/>
      <c r="K923" s="354"/>
      <c r="L923" s="354"/>
      <c r="M923" s="354"/>
      <c r="N923" s="354"/>
      <c r="O923" s="354"/>
      <c r="P923" s="354"/>
      <c r="Q923" s="354"/>
      <c r="R923" s="354"/>
      <c r="S923" s="354"/>
      <c r="T923" s="354"/>
      <c r="U923" s="354"/>
      <c r="V923" s="354"/>
      <c r="W923" s="354"/>
      <c r="X923" s="354"/>
      <c r="Y923" s="354"/>
      <c r="Z923" s="354"/>
      <c r="AA923" s="555"/>
      <c r="AB923" s="566"/>
      <c r="AC923" s="566"/>
      <c r="AD923" s="566"/>
      <c r="AE923" s="566"/>
      <c r="AF923" s="566"/>
      <c r="AG923" s="566"/>
      <c r="AH923" s="566"/>
      <c r="AI923" s="566"/>
      <c r="AJ923" s="566"/>
      <c r="AK923" s="566"/>
      <c r="AL923" s="566"/>
      <c r="AM923" s="566"/>
      <c r="AN923" s="566"/>
      <c r="AO923" s="504"/>
    </row>
    <row r="924" spans="1:41" ht="15.75" outlineLevel="1">
      <c r="A924" s="598"/>
      <c r="B924" s="488" t="s">
        <v>277</v>
      </c>
      <c r="C924" s="354"/>
      <c r="D924" s="354"/>
      <c r="E924" s="354"/>
      <c r="F924" s="354"/>
      <c r="G924" s="354"/>
      <c r="H924" s="354"/>
      <c r="I924" s="354"/>
      <c r="J924" s="354"/>
      <c r="K924" s="354"/>
      <c r="L924" s="354"/>
      <c r="M924" s="354"/>
      <c r="N924" s="354"/>
      <c r="O924" s="354"/>
      <c r="P924" s="354"/>
      <c r="Q924" s="354"/>
      <c r="R924" s="354"/>
      <c r="S924" s="354"/>
      <c r="T924" s="354"/>
      <c r="U924" s="354"/>
      <c r="V924" s="354"/>
      <c r="W924" s="354"/>
      <c r="X924" s="354"/>
      <c r="Y924" s="354"/>
      <c r="Z924" s="354"/>
      <c r="AA924" s="555"/>
      <c r="AB924" s="566"/>
      <c r="AC924" s="566"/>
      <c r="AD924" s="566"/>
      <c r="AE924" s="566"/>
      <c r="AF924" s="566"/>
      <c r="AG924" s="566"/>
      <c r="AH924" s="566"/>
      <c r="AI924" s="566"/>
      <c r="AJ924" s="566"/>
      <c r="AK924" s="566"/>
      <c r="AL924" s="566"/>
      <c r="AM924" s="566"/>
      <c r="AN924" s="566"/>
      <c r="AO924" s="504"/>
    </row>
    <row r="925" spans="1:41" ht="45" outlineLevel="1">
      <c r="A925" s="598">
        <v>36</v>
      </c>
      <c r="B925" s="569" t="s">
        <v>278</v>
      </c>
      <c r="C925" s="354" t="s">
        <v>258</v>
      </c>
      <c r="D925" s="493"/>
      <c r="E925" s="493"/>
      <c r="F925" s="493"/>
      <c r="G925" s="493"/>
      <c r="H925" s="493"/>
      <c r="I925" s="493"/>
      <c r="J925" s="493"/>
      <c r="K925" s="493"/>
      <c r="L925" s="493"/>
      <c r="M925" s="493"/>
      <c r="N925" s="493"/>
      <c r="O925" s="493"/>
      <c r="P925" s="493">
        <v>12</v>
      </c>
      <c r="Q925" s="493"/>
      <c r="R925" s="493"/>
      <c r="S925" s="493"/>
      <c r="T925" s="493"/>
      <c r="U925" s="493"/>
      <c r="V925" s="493"/>
      <c r="W925" s="493"/>
      <c r="X925" s="493"/>
      <c r="Y925" s="493"/>
      <c r="Z925" s="493"/>
      <c r="AA925" s="567"/>
      <c r="AB925" s="558"/>
      <c r="AC925" s="558"/>
      <c r="AD925" s="558"/>
      <c r="AE925" s="558"/>
      <c r="AF925" s="558"/>
      <c r="AG925" s="558"/>
      <c r="AH925" s="558"/>
      <c r="AI925" s="558"/>
      <c r="AJ925" s="558"/>
      <c r="AK925" s="558"/>
      <c r="AL925" s="558"/>
      <c r="AM925" s="558"/>
      <c r="AN925" s="558"/>
      <c r="AO925" s="494">
        <f>SUM(AA925:AN925)</f>
        <v>0</v>
      </c>
    </row>
    <row r="926" spans="1:41" outlineLevel="1">
      <c r="A926" s="598"/>
      <c r="B926" s="492" t="s">
        <v>375</v>
      </c>
      <c r="C926" s="354" t="s">
        <v>260</v>
      </c>
      <c r="D926" s="493"/>
      <c r="E926" s="493"/>
      <c r="F926" s="493"/>
      <c r="G926" s="493"/>
      <c r="H926" s="493"/>
      <c r="I926" s="493"/>
      <c r="J926" s="493"/>
      <c r="K926" s="493"/>
      <c r="L926" s="493"/>
      <c r="M926" s="493"/>
      <c r="N926" s="493"/>
      <c r="O926" s="493"/>
      <c r="P926" s="493">
        <f>P925</f>
        <v>12</v>
      </c>
      <c r="Q926" s="493"/>
      <c r="R926" s="493"/>
      <c r="S926" s="493"/>
      <c r="T926" s="493"/>
      <c r="U926" s="493"/>
      <c r="V926" s="493"/>
      <c r="W926" s="493"/>
      <c r="X926" s="493"/>
      <c r="Y926" s="493"/>
      <c r="Z926" s="493"/>
      <c r="AA926" s="554">
        <f>AA925</f>
        <v>0</v>
      </c>
      <c r="AB926" s="554">
        <f t="shared" ref="AB926:AN926" si="309">AB925</f>
        <v>0</v>
      </c>
      <c r="AC926" s="554">
        <f t="shared" si="309"/>
        <v>0</v>
      </c>
      <c r="AD926" s="554">
        <f t="shared" si="309"/>
        <v>0</v>
      </c>
      <c r="AE926" s="554">
        <f t="shared" si="309"/>
        <v>0</v>
      </c>
      <c r="AF926" s="554">
        <f t="shared" si="309"/>
        <v>0</v>
      </c>
      <c r="AG926" s="554">
        <f t="shared" si="309"/>
        <v>0</v>
      </c>
      <c r="AH926" s="554">
        <f t="shared" si="309"/>
        <v>0</v>
      </c>
      <c r="AI926" s="554">
        <f t="shared" si="309"/>
        <v>0</v>
      </c>
      <c r="AJ926" s="554">
        <f t="shared" si="309"/>
        <v>0</v>
      </c>
      <c r="AK926" s="554">
        <f t="shared" si="309"/>
        <v>0</v>
      </c>
      <c r="AL926" s="554">
        <f t="shared" si="309"/>
        <v>0</v>
      </c>
      <c r="AM926" s="554">
        <f t="shared" si="309"/>
        <v>0</v>
      </c>
      <c r="AN926" s="554">
        <f t="shared" si="309"/>
        <v>0</v>
      </c>
      <c r="AO926" s="504"/>
    </row>
    <row r="927" spans="1:41" outlineLevel="1">
      <c r="A927" s="598"/>
      <c r="B927" s="569"/>
      <c r="C927" s="354"/>
      <c r="D927" s="354"/>
      <c r="E927" s="354"/>
      <c r="F927" s="354"/>
      <c r="G927" s="354"/>
      <c r="H927" s="354"/>
      <c r="I927" s="354"/>
      <c r="J927" s="354"/>
      <c r="K927" s="354"/>
      <c r="L927" s="354"/>
      <c r="M927" s="354"/>
      <c r="N927" s="354"/>
      <c r="O927" s="354"/>
      <c r="P927" s="354"/>
      <c r="Q927" s="354"/>
      <c r="R927" s="354"/>
      <c r="S927" s="354"/>
      <c r="T927" s="354"/>
      <c r="U927" s="354"/>
      <c r="V927" s="354"/>
      <c r="W927" s="354"/>
      <c r="X927" s="354"/>
      <c r="Y927" s="354"/>
      <c r="Z927" s="354"/>
      <c r="AA927" s="555"/>
      <c r="AB927" s="566"/>
      <c r="AC927" s="566"/>
      <c r="AD927" s="566"/>
      <c r="AE927" s="566"/>
      <c r="AF927" s="566"/>
      <c r="AG927" s="566"/>
      <c r="AH927" s="566"/>
      <c r="AI927" s="566"/>
      <c r="AJ927" s="566"/>
      <c r="AK927" s="566"/>
      <c r="AL927" s="566"/>
      <c r="AM927" s="566"/>
      <c r="AN927" s="566"/>
      <c r="AO927" s="504"/>
    </row>
    <row r="928" spans="1:41" ht="30" outlineLevel="1">
      <c r="A928" s="598">
        <v>37</v>
      </c>
      <c r="B928" s="569" t="s">
        <v>279</v>
      </c>
      <c r="C928" s="354" t="s">
        <v>258</v>
      </c>
      <c r="D928" s="493"/>
      <c r="E928" s="493"/>
      <c r="F928" s="493"/>
      <c r="G928" s="493"/>
      <c r="H928" s="493"/>
      <c r="I928" s="493"/>
      <c r="J928" s="493"/>
      <c r="K928" s="493"/>
      <c r="L928" s="493"/>
      <c r="M928" s="493"/>
      <c r="N928" s="493"/>
      <c r="O928" s="493"/>
      <c r="P928" s="493">
        <v>12</v>
      </c>
      <c r="Q928" s="493"/>
      <c r="R928" s="493"/>
      <c r="S928" s="493"/>
      <c r="T928" s="493"/>
      <c r="U928" s="493"/>
      <c r="V928" s="493"/>
      <c r="W928" s="493"/>
      <c r="X928" s="493"/>
      <c r="Y928" s="493"/>
      <c r="Z928" s="493"/>
      <c r="AA928" s="567"/>
      <c r="AB928" s="558"/>
      <c r="AC928" s="558"/>
      <c r="AD928" s="558"/>
      <c r="AE928" s="558"/>
      <c r="AF928" s="558"/>
      <c r="AG928" s="558"/>
      <c r="AH928" s="558"/>
      <c r="AI928" s="558"/>
      <c r="AJ928" s="558"/>
      <c r="AK928" s="558"/>
      <c r="AL928" s="558"/>
      <c r="AM928" s="558"/>
      <c r="AN928" s="558"/>
      <c r="AO928" s="494">
        <f>SUM(AA928:AN928)</f>
        <v>0</v>
      </c>
    </row>
    <row r="929" spans="1:41" outlineLevel="1">
      <c r="A929" s="598"/>
      <c r="B929" s="492" t="s">
        <v>375</v>
      </c>
      <c r="C929" s="354" t="s">
        <v>260</v>
      </c>
      <c r="D929" s="493"/>
      <c r="E929" s="493"/>
      <c r="F929" s="493"/>
      <c r="G929" s="493"/>
      <c r="H929" s="493"/>
      <c r="I929" s="493"/>
      <c r="J929" s="493"/>
      <c r="K929" s="493"/>
      <c r="L929" s="493"/>
      <c r="M929" s="493"/>
      <c r="N929" s="493"/>
      <c r="O929" s="493"/>
      <c r="P929" s="493">
        <f>P928</f>
        <v>12</v>
      </c>
      <c r="Q929" s="493"/>
      <c r="R929" s="493"/>
      <c r="S929" s="493"/>
      <c r="T929" s="493"/>
      <c r="U929" s="493"/>
      <c r="V929" s="493"/>
      <c r="W929" s="493"/>
      <c r="X929" s="493"/>
      <c r="Y929" s="493"/>
      <c r="Z929" s="493"/>
      <c r="AA929" s="554">
        <f>AA928</f>
        <v>0</v>
      </c>
      <c r="AB929" s="554">
        <f t="shared" ref="AB929:AN929" si="310">AB928</f>
        <v>0</v>
      </c>
      <c r="AC929" s="554">
        <f t="shared" si="310"/>
        <v>0</v>
      </c>
      <c r="AD929" s="554">
        <f t="shared" si="310"/>
        <v>0</v>
      </c>
      <c r="AE929" s="554">
        <f t="shared" si="310"/>
        <v>0</v>
      </c>
      <c r="AF929" s="554">
        <f t="shared" si="310"/>
        <v>0</v>
      </c>
      <c r="AG929" s="554">
        <f t="shared" si="310"/>
        <v>0</v>
      </c>
      <c r="AH929" s="554">
        <f t="shared" si="310"/>
        <v>0</v>
      </c>
      <c r="AI929" s="554">
        <f t="shared" si="310"/>
        <v>0</v>
      </c>
      <c r="AJ929" s="554">
        <f t="shared" si="310"/>
        <v>0</v>
      </c>
      <c r="AK929" s="554">
        <f t="shared" si="310"/>
        <v>0</v>
      </c>
      <c r="AL929" s="554">
        <f t="shared" si="310"/>
        <v>0</v>
      </c>
      <c r="AM929" s="554">
        <f t="shared" si="310"/>
        <v>0</v>
      </c>
      <c r="AN929" s="554">
        <f t="shared" si="310"/>
        <v>0</v>
      </c>
      <c r="AO929" s="504"/>
    </row>
    <row r="930" spans="1:41" outlineLevel="1">
      <c r="A930" s="598"/>
      <c r="B930" s="569"/>
      <c r="C930" s="354"/>
      <c r="D930" s="354"/>
      <c r="E930" s="354"/>
      <c r="F930" s="354"/>
      <c r="G930" s="354"/>
      <c r="H930" s="354"/>
      <c r="I930" s="354"/>
      <c r="J930" s="354"/>
      <c r="K930" s="354"/>
      <c r="L930" s="354"/>
      <c r="M930" s="354"/>
      <c r="N930" s="354"/>
      <c r="O930" s="354"/>
      <c r="P930" s="354"/>
      <c r="Q930" s="354"/>
      <c r="R930" s="354"/>
      <c r="S930" s="354"/>
      <c r="T930" s="354"/>
      <c r="U930" s="354"/>
      <c r="V930" s="354"/>
      <c r="W930" s="354"/>
      <c r="X930" s="354"/>
      <c r="Y930" s="354"/>
      <c r="Z930" s="354"/>
      <c r="AA930" s="555"/>
      <c r="AB930" s="566"/>
      <c r="AC930" s="566"/>
      <c r="AD930" s="566"/>
      <c r="AE930" s="566"/>
      <c r="AF930" s="566"/>
      <c r="AG930" s="566"/>
      <c r="AH930" s="566"/>
      <c r="AI930" s="566"/>
      <c r="AJ930" s="566"/>
      <c r="AK930" s="566"/>
      <c r="AL930" s="566"/>
      <c r="AM930" s="566"/>
      <c r="AN930" s="566"/>
      <c r="AO930" s="504"/>
    </row>
    <row r="931" spans="1:41" outlineLevel="1">
      <c r="A931" s="598">
        <v>38</v>
      </c>
      <c r="B931" s="569" t="s">
        <v>280</v>
      </c>
      <c r="C931" s="354" t="s">
        <v>258</v>
      </c>
      <c r="D931" s="493"/>
      <c r="E931" s="493"/>
      <c r="F931" s="493"/>
      <c r="G931" s="493"/>
      <c r="H931" s="493"/>
      <c r="I931" s="493"/>
      <c r="J931" s="493"/>
      <c r="K931" s="493"/>
      <c r="L931" s="493"/>
      <c r="M931" s="493"/>
      <c r="N931" s="493"/>
      <c r="O931" s="493"/>
      <c r="P931" s="493">
        <v>12</v>
      </c>
      <c r="Q931" s="493"/>
      <c r="R931" s="493"/>
      <c r="S931" s="493"/>
      <c r="T931" s="493"/>
      <c r="U931" s="493"/>
      <c r="V931" s="493"/>
      <c r="W931" s="493"/>
      <c r="X931" s="493"/>
      <c r="Y931" s="493"/>
      <c r="Z931" s="493"/>
      <c r="AA931" s="567"/>
      <c r="AB931" s="558"/>
      <c r="AC931" s="558"/>
      <c r="AD931" s="558"/>
      <c r="AE931" s="558"/>
      <c r="AF931" s="558"/>
      <c r="AG931" s="558"/>
      <c r="AH931" s="558"/>
      <c r="AI931" s="558"/>
      <c r="AJ931" s="558"/>
      <c r="AK931" s="558"/>
      <c r="AL931" s="558"/>
      <c r="AM931" s="558"/>
      <c r="AN931" s="558"/>
      <c r="AO931" s="494">
        <f>SUM(AA931:AN931)</f>
        <v>0</v>
      </c>
    </row>
    <row r="932" spans="1:41" outlineLevel="1">
      <c r="A932" s="598"/>
      <c r="B932" s="492" t="s">
        <v>375</v>
      </c>
      <c r="C932" s="354" t="s">
        <v>260</v>
      </c>
      <c r="D932" s="493"/>
      <c r="E932" s="493"/>
      <c r="F932" s="493"/>
      <c r="G932" s="493"/>
      <c r="H932" s="493"/>
      <c r="I932" s="493"/>
      <c r="J932" s="493"/>
      <c r="K932" s="493"/>
      <c r="L932" s="493"/>
      <c r="M932" s="493"/>
      <c r="N932" s="493"/>
      <c r="O932" s="493"/>
      <c r="P932" s="493">
        <f>P931</f>
        <v>12</v>
      </c>
      <c r="Q932" s="493"/>
      <c r="R932" s="493"/>
      <c r="S932" s="493"/>
      <c r="T932" s="493"/>
      <c r="U932" s="493"/>
      <c r="V932" s="493"/>
      <c r="W932" s="493"/>
      <c r="X932" s="493"/>
      <c r="Y932" s="493"/>
      <c r="Z932" s="493"/>
      <c r="AA932" s="554">
        <f>AA931</f>
        <v>0</v>
      </c>
      <c r="AB932" s="554">
        <f t="shared" ref="AB932:AN932" si="311">AB931</f>
        <v>0</v>
      </c>
      <c r="AC932" s="554">
        <f t="shared" si="311"/>
        <v>0</v>
      </c>
      <c r="AD932" s="554">
        <f t="shared" si="311"/>
        <v>0</v>
      </c>
      <c r="AE932" s="554">
        <f t="shared" si="311"/>
        <v>0</v>
      </c>
      <c r="AF932" s="554">
        <f t="shared" si="311"/>
        <v>0</v>
      </c>
      <c r="AG932" s="554">
        <f t="shared" si="311"/>
        <v>0</v>
      </c>
      <c r="AH932" s="554">
        <f t="shared" si="311"/>
        <v>0</v>
      </c>
      <c r="AI932" s="554">
        <f t="shared" si="311"/>
        <v>0</v>
      </c>
      <c r="AJ932" s="554">
        <f t="shared" si="311"/>
        <v>0</v>
      </c>
      <c r="AK932" s="554">
        <f t="shared" si="311"/>
        <v>0</v>
      </c>
      <c r="AL932" s="554">
        <f t="shared" si="311"/>
        <v>0</v>
      </c>
      <c r="AM932" s="554">
        <f t="shared" si="311"/>
        <v>0</v>
      </c>
      <c r="AN932" s="554">
        <f t="shared" si="311"/>
        <v>0</v>
      </c>
      <c r="AO932" s="504"/>
    </row>
    <row r="933" spans="1:41" outlineLevel="1">
      <c r="A933" s="598"/>
      <c r="B933" s="569"/>
      <c r="C933" s="354"/>
      <c r="D933" s="354"/>
      <c r="E933" s="354"/>
      <c r="F933" s="354"/>
      <c r="G933" s="354"/>
      <c r="H933" s="354"/>
      <c r="I933" s="354"/>
      <c r="J933" s="354"/>
      <c r="K933" s="354"/>
      <c r="L933" s="354"/>
      <c r="M933" s="354"/>
      <c r="N933" s="354"/>
      <c r="O933" s="354"/>
      <c r="P933" s="354"/>
      <c r="Q933" s="354"/>
      <c r="R933" s="354"/>
      <c r="S933" s="354"/>
      <c r="T933" s="354"/>
      <c r="U933" s="354"/>
      <c r="V933" s="354"/>
      <c r="W933" s="354"/>
      <c r="X933" s="354"/>
      <c r="Y933" s="354"/>
      <c r="Z933" s="354"/>
      <c r="AA933" s="555"/>
      <c r="AB933" s="566"/>
      <c r="AC933" s="566"/>
      <c r="AD933" s="566"/>
      <c r="AE933" s="566"/>
      <c r="AF933" s="566"/>
      <c r="AG933" s="566"/>
      <c r="AH933" s="566"/>
      <c r="AI933" s="566"/>
      <c r="AJ933" s="566"/>
      <c r="AK933" s="566"/>
      <c r="AL933" s="566"/>
      <c r="AM933" s="566"/>
      <c r="AN933" s="566"/>
      <c r="AO933" s="504"/>
    </row>
    <row r="934" spans="1:41" ht="30" outlineLevel="1">
      <c r="A934" s="598">
        <v>39</v>
      </c>
      <c r="B934" s="569" t="s">
        <v>281</v>
      </c>
      <c r="C934" s="354" t="s">
        <v>258</v>
      </c>
      <c r="D934" s="493"/>
      <c r="E934" s="493"/>
      <c r="F934" s="493"/>
      <c r="G934" s="493"/>
      <c r="H934" s="493"/>
      <c r="I934" s="493"/>
      <c r="J934" s="493"/>
      <c r="K934" s="493"/>
      <c r="L934" s="493"/>
      <c r="M934" s="493"/>
      <c r="N934" s="493"/>
      <c r="O934" s="493"/>
      <c r="P934" s="493">
        <v>12</v>
      </c>
      <c r="Q934" s="493"/>
      <c r="R934" s="493"/>
      <c r="S934" s="493"/>
      <c r="T934" s="493"/>
      <c r="U934" s="493"/>
      <c r="V934" s="493"/>
      <c r="W934" s="493"/>
      <c r="X934" s="493"/>
      <c r="Y934" s="493"/>
      <c r="Z934" s="493"/>
      <c r="AA934" s="567"/>
      <c r="AB934" s="558"/>
      <c r="AC934" s="558"/>
      <c r="AD934" s="558"/>
      <c r="AE934" s="558"/>
      <c r="AF934" s="558"/>
      <c r="AG934" s="558"/>
      <c r="AH934" s="558"/>
      <c r="AI934" s="558"/>
      <c r="AJ934" s="558"/>
      <c r="AK934" s="558"/>
      <c r="AL934" s="558"/>
      <c r="AM934" s="558"/>
      <c r="AN934" s="558"/>
      <c r="AO934" s="494">
        <f>SUM(AA934:AN934)</f>
        <v>0</v>
      </c>
    </row>
    <row r="935" spans="1:41" outlineLevel="1">
      <c r="A935" s="598"/>
      <c r="B935" s="492" t="s">
        <v>375</v>
      </c>
      <c r="C935" s="354" t="s">
        <v>260</v>
      </c>
      <c r="D935" s="493"/>
      <c r="E935" s="493"/>
      <c r="F935" s="493"/>
      <c r="G935" s="493"/>
      <c r="H935" s="493"/>
      <c r="I935" s="493"/>
      <c r="J935" s="493"/>
      <c r="K935" s="493"/>
      <c r="L935" s="493"/>
      <c r="M935" s="493"/>
      <c r="N935" s="493"/>
      <c r="O935" s="493"/>
      <c r="P935" s="493">
        <f>P934</f>
        <v>12</v>
      </c>
      <c r="Q935" s="493"/>
      <c r="R935" s="493"/>
      <c r="S935" s="493"/>
      <c r="T935" s="493"/>
      <c r="U935" s="493"/>
      <c r="V935" s="493"/>
      <c r="W935" s="493"/>
      <c r="X935" s="493"/>
      <c r="Y935" s="493"/>
      <c r="Z935" s="493"/>
      <c r="AA935" s="554">
        <f>AA934</f>
        <v>0</v>
      </c>
      <c r="AB935" s="554">
        <f t="shared" ref="AB935:AN935" si="312">AB934</f>
        <v>0</v>
      </c>
      <c r="AC935" s="554">
        <f t="shared" si="312"/>
        <v>0</v>
      </c>
      <c r="AD935" s="554">
        <f t="shared" si="312"/>
        <v>0</v>
      </c>
      <c r="AE935" s="554">
        <f t="shared" si="312"/>
        <v>0</v>
      </c>
      <c r="AF935" s="554">
        <f t="shared" si="312"/>
        <v>0</v>
      </c>
      <c r="AG935" s="554">
        <f t="shared" si="312"/>
        <v>0</v>
      </c>
      <c r="AH935" s="554">
        <f t="shared" si="312"/>
        <v>0</v>
      </c>
      <c r="AI935" s="554">
        <f t="shared" si="312"/>
        <v>0</v>
      </c>
      <c r="AJ935" s="554">
        <f t="shared" si="312"/>
        <v>0</v>
      </c>
      <c r="AK935" s="554">
        <f t="shared" si="312"/>
        <v>0</v>
      </c>
      <c r="AL935" s="554">
        <f t="shared" si="312"/>
        <v>0</v>
      </c>
      <c r="AM935" s="554">
        <f t="shared" si="312"/>
        <v>0</v>
      </c>
      <c r="AN935" s="554">
        <f t="shared" si="312"/>
        <v>0</v>
      </c>
      <c r="AO935" s="504"/>
    </row>
    <row r="936" spans="1:41" outlineLevel="1">
      <c r="A936" s="598"/>
      <c r="B936" s="569"/>
      <c r="C936" s="354"/>
      <c r="D936" s="354"/>
      <c r="E936" s="354"/>
      <c r="F936" s="354"/>
      <c r="G936" s="354"/>
      <c r="H936" s="354"/>
      <c r="I936" s="354"/>
      <c r="J936" s="354"/>
      <c r="K936" s="354"/>
      <c r="L936" s="354"/>
      <c r="M936" s="354"/>
      <c r="N936" s="354"/>
      <c r="O936" s="354"/>
      <c r="P936" s="354"/>
      <c r="Q936" s="354"/>
      <c r="R936" s="354"/>
      <c r="S936" s="354"/>
      <c r="T936" s="354"/>
      <c r="U936" s="354"/>
      <c r="V936" s="354"/>
      <c r="W936" s="354"/>
      <c r="X936" s="354"/>
      <c r="Y936" s="354"/>
      <c r="Z936" s="354"/>
      <c r="AA936" s="555"/>
      <c r="AB936" s="566"/>
      <c r="AC936" s="566"/>
      <c r="AD936" s="566"/>
      <c r="AE936" s="566"/>
      <c r="AF936" s="566"/>
      <c r="AG936" s="566"/>
      <c r="AH936" s="566"/>
      <c r="AI936" s="566"/>
      <c r="AJ936" s="566"/>
      <c r="AK936" s="566"/>
      <c r="AL936" s="566"/>
      <c r="AM936" s="566"/>
      <c r="AN936" s="566"/>
      <c r="AO936" s="504"/>
    </row>
    <row r="937" spans="1:41" ht="30" outlineLevel="1">
      <c r="A937" s="598">
        <v>40</v>
      </c>
      <c r="B937" s="569" t="s">
        <v>282</v>
      </c>
      <c r="C937" s="354" t="s">
        <v>258</v>
      </c>
      <c r="D937" s="493"/>
      <c r="E937" s="493"/>
      <c r="F937" s="493"/>
      <c r="G937" s="493"/>
      <c r="H937" s="493"/>
      <c r="I937" s="493"/>
      <c r="J937" s="493"/>
      <c r="K937" s="493"/>
      <c r="L937" s="493"/>
      <c r="M937" s="493"/>
      <c r="N937" s="493"/>
      <c r="O937" s="493"/>
      <c r="P937" s="493">
        <v>12</v>
      </c>
      <c r="Q937" s="493"/>
      <c r="R937" s="493"/>
      <c r="S937" s="493"/>
      <c r="T937" s="493"/>
      <c r="U937" s="493"/>
      <c r="V937" s="493"/>
      <c r="W937" s="493"/>
      <c r="X937" s="493"/>
      <c r="Y937" s="493"/>
      <c r="Z937" s="493"/>
      <c r="AA937" s="567"/>
      <c r="AB937" s="558"/>
      <c r="AC937" s="558"/>
      <c r="AD937" s="558"/>
      <c r="AE937" s="558"/>
      <c r="AF937" s="558"/>
      <c r="AG937" s="558"/>
      <c r="AH937" s="558"/>
      <c r="AI937" s="558"/>
      <c r="AJ937" s="558"/>
      <c r="AK937" s="558"/>
      <c r="AL937" s="558"/>
      <c r="AM937" s="558"/>
      <c r="AN937" s="558"/>
      <c r="AO937" s="494">
        <f>SUM(AA937:AN937)</f>
        <v>0</v>
      </c>
    </row>
    <row r="938" spans="1:41" outlineLevel="1">
      <c r="A938" s="598"/>
      <c r="B938" s="492" t="s">
        <v>375</v>
      </c>
      <c r="C938" s="354" t="s">
        <v>260</v>
      </c>
      <c r="D938" s="493"/>
      <c r="E938" s="493"/>
      <c r="F938" s="493"/>
      <c r="G938" s="493"/>
      <c r="H938" s="493"/>
      <c r="I938" s="493"/>
      <c r="J938" s="493"/>
      <c r="K938" s="493"/>
      <c r="L938" s="493"/>
      <c r="M938" s="493"/>
      <c r="N938" s="493"/>
      <c r="O938" s="493"/>
      <c r="P938" s="493">
        <f>P937</f>
        <v>12</v>
      </c>
      <c r="Q938" s="493"/>
      <c r="R938" s="493"/>
      <c r="S938" s="493"/>
      <c r="T938" s="493"/>
      <c r="U938" s="493"/>
      <c r="V938" s="493"/>
      <c r="W938" s="493"/>
      <c r="X938" s="493"/>
      <c r="Y938" s="493"/>
      <c r="Z938" s="493"/>
      <c r="AA938" s="554">
        <f>AA937</f>
        <v>0</v>
      </c>
      <c r="AB938" s="554">
        <f t="shared" ref="AB938:AN938" si="313">AB937</f>
        <v>0</v>
      </c>
      <c r="AC938" s="554">
        <f t="shared" si="313"/>
        <v>0</v>
      </c>
      <c r="AD938" s="554">
        <f t="shared" si="313"/>
        <v>0</v>
      </c>
      <c r="AE938" s="554">
        <f t="shared" si="313"/>
        <v>0</v>
      </c>
      <c r="AF938" s="554">
        <f t="shared" si="313"/>
        <v>0</v>
      </c>
      <c r="AG938" s="554">
        <f t="shared" si="313"/>
        <v>0</v>
      </c>
      <c r="AH938" s="554">
        <f t="shared" si="313"/>
        <v>0</v>
      </c>
      <c r="AI938" s="554">
        <f t="shared" si="313"/>
        <v>0</v>
      </c>
      <c r="AJ938" s="554">
        <f t="shared" si="313"/>
        <v>0</v>
      </c>
      <c r="AK938" s="554">
        <f t="shared" si="313"/>
        <v>0</v>
      </c>
      <c r="AL938" s="554">
        <f t="shared" si="313"/>
        <v>0</v>
      </c>
      <c r="AM938" s="554">
        <f t="shared" si="313"/>
        <v>0</v>
      </c>
      <c r="AN938" s="554">
        <f t="shared" si="313"/>
        <v>0</v>
      </c>
      <c r="AO938" s="504"/>
    </row>
    <row r="939" spans="1:41" outlineLevel="1">
      <c r="A939" s="598"/>
      <c r="B939" s="569"/>
      <c r="C939" s="354"/>
      <c r="D939" s="354"/>
      <c r="E939" s="354"/>
      <c r="F939" s="354"/>
      <c r="G939" s="354"/>
      <c r="H939" s="354"/>
      <c r="I939" s="354"/>
      <c r="J939" s="354"/>
      <c r="K939" s="354"/>
      <c r="L939" s="354"/>
      <c r="M939" s="354"/>
      <c r="N939" s="354"/>
      <c r="O939" s="354"/>
      <c r="P939" s="354"/>
      <c r="Q939" s="354"/>
      <c r="R939" s="354"/>
      <c r="S939" s="354"/>
      <c r="T939" s="354"/>
      <c r="U939" s="354"/>
      <c r="V939" s="354"/>
      <c r="W939" s="354"/>
      <c r="X939" s="354"/>
      <c r="Y939" s="354"/>
      <c r="Z939" s="354"/>
      <c r="AA939" s="555"/>
      <c r="AB939" s="566"/>
      <c r="AC939" s="566"/>
      <c r="AD939" s="566"/>
      <c r="AE939" s="566"/>
      <c r="AF939" s="566"/>
      <c r="AG939" s="566"/>
      <c r="AH939" s="566"/>
      <c r="AI939" s="566"/>
      <c r="AJ939" s="566"/>
      <c r="AK939" s="566"/>
      <c r="AL939" s="566"/>
      <c r="AM939" s="566"/>
      <c r="AN939" s="566"/>
      <c r="AO939" s="504"/>
    </row>
    <row r="940" spans="1:41" ht="45" outlineLevel="1">
      <c r="A940" s="598">
        <v>41</v>
      </c>
      <c r="B940" s="569" t="s">
        <v>283</v>
      </c>
      <c r="C940" s="354" t="s">
        <v>258</v>
      </c>
      <c r="D940" s="493"/>
      <c r="E940" s="493"/>
      <c r="F940" s="493"/>
      <c r="G940" s="493"/>
      <c r="H940" s="493"/>
      <c r="I940" s="493"/>
      <c r="J940" s="493"/>
      <c r="K940" s="493"/>
      <c r="L940" s="493"/>
      <c r="M940" s="493"/>
      <c r="N940" s="493"/>
      <c r="O940" s="493"/>
      <c r="P940" s="493">
        <v>12</v>
      </c>
      <c r="Q940" s="493"/>
      <c r="R940" s="493"/>
      <c r="S940" s="493"/>
      <c r="T940" s="493"/>
      <c r="U940" s="493"/>
      <c r="V940" s="493"/>
      <c r="W940" s="493"/>
      <c r="X940" s="493"/>
      <c r="Y940" s="493"/>
      <c r="Z940" s="493"/>
      <c r="AA940" s="567"/>
      <c r="AB940" s="558"/>
      <c r="AC940" s="558"/>
      <c r="AD940" s="558"/>
      <c r="AE940" s="558"/>
      <c r="AF940" s="558"/>
      <c r="AG940" s="558"/>
      <c r="AH940" s="558"/>
      <c r="AI940" s="558"/>
      <c r="AJ940" s="558"/>
      <c r="AK940" s="558"/>
      <c r="AL940" s="558"/>
      <c r="AM940" s="558"/>
      <c r="AN940" s="558"/>
      <c r="AO940" s="494">
        <f>SUM(AA940:AN940)</f>
        <v>0</v>
      </c>
    </row>
    <row r="941" spans="1:41" outlineLevel="1">
      <c r="A941" s="598"/>
      <c r="B941" s="492" t="s">
        <v>375</v>
      </c>
      <c r="C941" s="354" t="s">
        <v>260</v>
      </c>
      <c r="D941" s="493"/>
      <c r="E941" s="493"/>
      <c r="F941" s="493"/>
      <c r="G941" s="493"/>
      <c r="H941" s="493"/>
      <c r="I941" s="493"/>
      <c r="J941" s="493"/>
      <c r="K941" s="493"/>
      <c r="L941" s="493"/>
      <c r="M941" s="493"/>
      <c r="N941" s="493"/>
      <c r="O941" s="493"/>
      <c r="P941" s="493">
        <f>P940</f>
        <v>12</v>
      </c>
      <c r="Q941" s="493"/>
      <c r="R941" s="493"/>
      <c r="S941" s="493"/>
      <c r="T941" s="493"/>
      <c r="U941" s="493"/>
      <c r="V941" s="493"/>
      <c r="W941" s="493"/>
      <c r="X941" s="493"/>
      <c r="Y941" s="493"/>
      <c r="Z941" s="493"/>
      <c r="AA941" s="554">
        <f>AA940</f>
        <v>0</v>
      </c>
      <c r="AB941" s="554">
        <f t="shared" ref="AB941:AN941" si="314">AB940</f>
        <v>0</v>
      </c>
      <c r="AC941" s="554">
        <f t="shared" si="314"/>
        <v>0</v>
      </c>
      <c r="AD941" s="554">
        <f t="shared" si="314"/>
        <v>0</v>
      </c>
      <c r="AE941" s="554">
        <f t="shared" si="314"/>
        <v>0</v>
      </c>
      <c r="AF941" s="554">
        <f t="shared" si="314"/>
        <v>0</v>
      </c>
      <c r="AG941" s="554">
        <f t="shared" si="314"/>
        <v>0</v>
      </c>
      <c r="AH941" s="554">
        <f t="shared" si="314"/>
        <v>0</v>
      </c>
      <c r="AI941" s="554">
        <f t="shared" si="314"/>
        <v>0</v>
      </c>
      <c r="AJ941" s="554">
        <f t="shared" si="314"/>
        <v>0</v>
      </c>
      <c r="AK941" s="554">
        <f t="shared" si="314"/>
        <v>0</v>
      </c>
      <c r="AL941" s="554">
        <f t="shared" si="314"/>
        <v>0</v>
      </c>
      <c r="AM941" s="554">
        <f t="shared" si="314"/>
        <v>0</v>
      </c>
      <c r="AN941" s="554">
        <f t="shared" si="314"/>
        <v>0</v>
      </c>
      <c r="AO941" s="504"/>
    </row>
    <row r="942" spans="1:41" outlineLevel="1">
      <c r="A942" s="598"/>
      <c r="B942" s="569"/>
      <c r="C942" s="354"/>
      <c r="D942" s="354"/>
      <c r="E942" s="354"/>
      <c r="F942" s="354"/>
      <c r="G942" s="354"/>
      <c r="H942" s="354"/>
      <c r="I942" s="354"/>
      <c r="J942" s="354"/>
      <c r="K942" s="354"/>
      <c r="L942" s="354"/>
      <c r="M942" s="354"/>
      <c r="N942" s="354"/>
      <c r="O942" s="354"/>
      <c r="P942" s="354"/>
      <c r="Q942" s="354"/>
      <c r="R942" s="354"/>
      <c r="S942" s="354"/>
      <c r="T942" s="354"/>
      <c r="U942" s="354"/>
      <c r="V942" s="354"/>
      <c r="W942" s="354"/>
      <c r="X942" s="354"/>
      <c r="Y942" s="354"/>
      <c r="Z942" s="354"/>
      <c r="AA942" s="555"/>
      <c r="AB942" s="566"/>
      <c r="AC942" s="566"/>
      <c r="AD942" s="566"/>
      <c r="AE942" s="566"/>
      <c r="AF942" s="566"/>
      <c r="AG942" s="566"/>
      <c r="AH942" s="566"/>
      <c r="AI942" s="566"/>
      <c r="AJ942" s="566"/>
      <c r="AK942" s="566"/>
      <c r="AL942" s="566"/>
      <c r="AM942" s="566"/>
      <c r="AN942" s="566"/>
      <c r="AO942" s="504"/>
    </row>
    <row r="943" spans="1:41" ht="45" outlineLevel="1">
      <c r="A943" s="598">
        <v>42</v>
      </c>
      <c r="B943" s="569" t="s">
        <v>284</v>
      </c>
      <c r="C943" s="354" t="s">
        <v>258</v>
      </c>
      <c r="D943" s="493"/>
      <c r="E943" s="493"/>
      <c r="F943" s="493"/>
      <c r="G943" s="493"/>
      <c r="H943" s="493"/>
      <c r="I943" s="493"/>
      <c r="J943" s="493"/>
      <c r="K943" s="493"/>
      <c r="L943" s="493"/>
      <c r="M943" s="493"/>
      <c r="N943" s="611"/>
      <c r="O943" s="611"/>
      <c r="P943" s="354"/>
      <c r="Q943" s="493"/>
      <c r="R943" s="493"/>
      <c r="S943" s="493"/>
      <c r="T943" s="493"/>
      <c r="U943" s="493"/>
      <c r="V943" s="493"/>
      <c r="W943" s="493"/>
      <c r="X943" s="493"/>
      <c r="Y943" s="493"/>
      <c r="Z943" s="493"/>
      <c r="AA943" s="567"/>
      <c r="AB943" s="558"/>
      <c r="AC943" s="558"/>
      <c r="AD943" s="558"/>
      <c r="AE943" s="558"/>
      <c r="AF943" s="558"/>
      <c r="AG943" s="558"/>
      <c r="AH943" s="558"/>
      <c r="AI943" s="558"/>
      <c r="AJ943" s="558"/>
      <c r="AK943" s="558"/>
      <c r="AL943" s="558"/>
      <c r="AM943" s="558"/>
      <c r="AN943" s="558"/>
      <c r="AO943" s="494">
        <f>SUM(AA943:AN943)</f>
        <v>0</v>
      </c>
    </row>
    <row r="944" spans="1:41" outlineLevel="1">
      <c r="A944" s="598"/>
      <c r="B944" s="492" t="s">
        <v>375</v>
      </c>
      <c r="C944" s="354" t="s">
        <v>260</v>
      </c>
      <c r="D944" s="493"/>
      <c r="E944" s="493"/>
      <c r="F944" s="493"/>
      <c r="G944" s="493"/>
      <c r="H944" s="493"/>
      <c r="I944" s="493"/>
      <c r="J944" s="493"/>
      <c r="K944" s="493"/>
      <c r="L944" s="493"/>
      <c r="M944" s="493"/>
      <c r="N944" s="611"/>
      <c r="O944" s="611"/>
      <c r="P944" s="582"/>
      <c r="Q944" s="493"/>
      <c r="R944" s="493"/>
      <c r="S944" s="493"/>
      <c r="T944" s="493"/>
      <c r="U944" s="493"/>
      <c r="V944" s="493"/>
      <c r="W944" s="493"/>
      <c r="X944" s="493"/>
      <c r="Y944" s="493"/>
      <c r="Z944" s="493"/>
      <c r="AA944" s="554">
        <f>AA943</f>
        <v>0</v>
      </c>
      <c r="AB944" s="554">
        <f t="shared" ref="AB944:AN944" si="315">AB943</f>
        <v>0</v>
      </c>
      <c r="AC944" s="554">
        <f t="shared" si="315"/>
        <v>0</v>
      </c>
      <c r="AD944" s="554">
        <f t="shared" si="315"/>
        <v>0</v>
      </c>
      <c r="AE944" s="554">
        <f t="shared" si="315"/>
        <v>0</v>
      </c>
      <c r="AF944" s="554">
        <f t="shared" si="315"/>
        <v>0</v>
      </c>
      <c r="AG944" s="554">
        <f t="shared" si="315"/>
        <v>0</v>
      </c>
      <c r="AH944" s="554">
        <f t="shared" si="315"/>
        <v>0</v>
      </c>
      <c r="AI944" s="554">
        <f t="shared" si="315"/>
        <v>0</v>
      </c>
      <c r="AJ944" s="554">
        <f t="shared" si="315"/>
        <v>0</v>
      </c>
      <c r="AK944" s="554">
        <f t="shared" si="315"/>
        <v>0</v>
      </c>
      <c r="AL944" s="554">
        <f t="shared" si="315"/>
        <v>0</v>
      </c>
      <c r="AM944" s="554">
        <f t="shared" si="315"/>
        <v>0</v>
      </c>
      <c r="AN944" s="554">
        <f t="shared" si="315"/>
        <v>0</v>
      </c>
      <c r="AO944" s="504"/>
    </row>
    <row r="945" spans="1:41" outlineLevel="1">
      <c r="A945" s="598"/>
      <c r="B945" s="569"/>
      <c r="C945" s="354"/>
      <c r="D945" s="354"/>
      <c r="E945" s="354"/>
      <c r="F945" s="354"/>
      <c r="G945" s="354"/>
      <c r="H945" s="354"/>
      <c r="I945" s="354"/>
      <c r="J945" s="354"/>
      <c r="K945" s="354"/>
      <c r="L945" s="354"/>
      <c r="M945" s="354"/>
      <c r="N945" s="354"/>
      <c r="O945" s="354"/>
      <c r="P945" s="354"/>
      <c r="Q945" s="354"/>
      <c r="R945" s="354"/>
      <c r="S945" s="354"/>
      <c r="T945" s="354"/>
      <c r="U945" s="354"/>
      <c r="V945" s="354"/>
      <c r="W945" s="354"/>
      <c r="X945" s="354"/>
      <c r="Y945" s="354"/>
      <c r="Z945" s="354"/>
      <c r="AA945" s="555"/>
      <c r="AB945" s="566"/>
      <c r="AC945" s="566"/>
      <c r="AD945" s="566"/>
      <c r="AE945" s="566"/>
      <c r="AF945" s="566"/>
      <c r="AG945" s="566"/>
      <c r="AH945" s="566"/>
      <c r="AI945" s="566"/>
      <c r="AJ945" s="566"/>
      <c r="AK945" s="566"/>
      <c r="AL945" s="566"/>
      <c r="AM945" s="566"/>
      <c r="AN945" s="566"/>
      <c r="AO945" s="504"/>
    </row>
    <row r="946" spans="1:41" ht="30" outlineLevel="1">
      <c r="A946" s="598">
        <v>43</v>
      </c>
      <c r="B946" s="569" t="s">
        <v>285</v>
      </c>
      <c r="C946" s="354" t="s">
        <v>258</v>
      </c>
      <c r="D946" s="493"/>
      <c r="E946" s="493"/>
      <c r="F946" s="493"/>
      <c r="G946" s="493"/>
      <c r="H946" s="493"/>
      <c r="I946" s="493"/>
      <c r="J946" s="493"/>
      <c r="K946" s="493"/>
      <c r="L946" s="493"/>
      <c r="M946" s="493"/>
      <c r="N946" s="493"/>
      <c r="O946" s="493"/>
      <c r="P946" s="493">
        <v>12</v>
      </c>
      <c r="Q946" s="493"/>
      <c r="R946" s="493"/>
      <c r="S946" s="493"/>
      <c r="T946" s="493"/>
      <c r="U946" s="493"/>
      <c r="V946" s="493"/>
      <c r="W946" s="493"/>
      <c r="X946" s="493"/>
      <c r="Y946" s="493"/>
      <c r="Z946" s="493"/>
      <c r="AA946" s="567"/>
      <c r="AB946" s="558"/>
      <c r="AC946" s="558"/>
      <c r="AD946" s="558"/>
      <c r="AE946" s="558"/>
      <c r="AF946" s="558"/>
      <c r="AG946" s="558"/>
      <c r="AH946" s="558"/>
      <c r="AI946" s="558"/>
      <c r="AJ946" s="558"/>
      <c r="AK946" s="558"/>
      <c r="AL946" s="558"/>
      <c r="AM946" s="558"/>
      <c r="AN946" s="558"/>
      <c r="AO946" s="494">
        <f>SUM(AA946:AN946)</f>
        <v>0</v>
      </c>
    </row>
    <row r="947" spans="1:41" outlineLevel="1">
      <c r="A947" s="598"/>
      <c r="B947" s="492" t="s">
        <v>375</v>
      </c>
      <c r="C947" s="354" t="s">
        <v>260</v>
      </c>
      <c r="D947" s="493"/>
      <c r="E947" s="493"/>
      <c r="F947" s="493"/>
      <c r="G947" s="493"/>
      <c r="H947" s="493"/>
      <c r="I947" s="493"/>
      <c r="J947" s="493"/>
      <c r="K947" s="493"/>
      <c r="L947" s="493"/>
      <c r="M947" s="493"/>
      <c r="N947" s="493"/>
      <c r="O947" s="493"/>
      <c r="P947" s="493">
        <f>P946</f>
        <v>12</v>
      </c>
      <c r="Q947" s="493"/>
      <c r="R947" s="493"/>
      <c r="S947" s="493"/>
      <c r="T947" s="493"/>
      <c r="U947" s="493"/>
      <c r="V947" s="493"/>
      <c r="W947" s="493"/>
      <c r="X947" s="493"/>
      <c r="Y947" s="493"/>
      <c r="Z947" s="493"/>
      <c r="AA947" s="554">
        <f>AA946</f>
        <v>0</v>
      </c>
      <c r="AB947" s="554">
        <f t="shared" ref="AB947:AN947" si="316">AB946</f>
        <v>0</v>
      </c>
      <c r="AC947" s="554">
        <f t="shared" si="316"/>
        <v>0</v>
      </c>
      <c r="AD947" s="554">
        <f t="shared" si="316"/>
        <v>0</v>
      </c>
      <c r="AE947" s="554">
        <f t="shared" si="316"/>
        <v>0</v>
      </c>
      <c r="AF947" s="554">
        <f t="shared" si="316"/>
        <v>0</v>
      </c>
      <c r="AG947" s="554">
        <f t="shared" si="316"/>
        <v>0</v>
      </c>
      <c r="AH947" s="554">
        <f t="shared" si="316"/>
        <v>0</v>
      </c>
      <c r="AI947" s="554">
        <f t="shared" si="316"/>
        <v>0</v>
      </c>
      <c r="AJ947" s="554">
        <f t="shared" si="316"/>
        <v>0</v>
      </c>
      <c r="AK947" s="554">
        <f t="shared" si="316"/>
        <v>0</v>
      </c>
      <c r="AL947" s="554">
        <f t="shared" si="316"/>
        <v>0</v>
      </c>
      <c r="AM947" s="554">
        <f t="shared" si="316"/>
        <v>0</v>
      </c>
      <c r="AN947" s="554">
        <f t="shared" si="316"/>
        <v>0</v>
      </c>
      <c r="AO947" s="504"/>
    </row>
    <row r="948" spans="1:41" outlineLevel="1">
      <c r="A948" s="598"/>
      <c r="B948" s="569"/>
      <c r="C948" s="354"/>
      <c r="D948" s="354"/>
      <c r="E948" s="354"/>
      <c r="F948" s="354"/>
      <c r="G948" s="354"/>
      <c r="H948" s="354"/>
      <c r="I948" s="354"/>
      <c r="J948" s="354"/>
      <c r="K948" s="354"/>
      <c r="L948" s="354"/>
      <c r="M948" s="354"/>
      <c r="N948" s="354"/>
      <c r="O948" s="354"/>
      <c r="P948" s="354"/>
      <c r="Q948" s="354"/>
      <c r="R948" s="354"/>
      <c r="S948" s="354"/>
      <c r="T948" s="354"/>
      <c r="U948" s="354"/>
      <c r="V948" s="354"/>
      <c r="W948" s="354"/>
      <c r="X948" s="354"/>
      <c r="Y948" s="354"/>
      <c r="Z948" s="354"/>
      <c r="AA948" s="555"/>
      <c r="AB948" s="566"/>
      <c r="AC948" s="566"/>
      <c r="AD948" s="566"/>
      <c r="AE948" s="566"/>
      <c r="AF948" s="566"/>
      <c r="AG948" s="566"/>
      <c r="AH948" s="566"/>
      <c r="AI948" s="566"/>
      <c r="AJ948" s="566"/>
      <c r="AK948" s="566"/>
      <c r="AL948" s="566"/>
      <c r="AM948" s="566"/>
      <c r="AN948" s="566"/>
      <c r="AO948" s="504"/>
    </row>
    <row r="949" spans="1:41" ht="45" outlineLevel="1">
      <c r="A949" s="598">
        <v>44</v>
      </c>
      <c r="B949" s="569" t="s">
        <v>286</v>
      </c>
      <c r="C949" s="354" t="s">
        <v>258</v>
      </c>
      <c r="D949" s="493"/>
      <c r="E949" s="493"/>
      <c r="F949" s="493"/>
      <c r="G949" s="493"/>
      <c r="H949" s="493"/>
      <c r="I949" s="493"/>
      <c r="J949" s="493"/>
      <c r="K949" s="493"/>
      <c r="L949" s="493"/>
      <c r="M949" s="493"/>
      <c r="N949" s="493"/>
      <c r="O949" s="493"/>
      <c r="P949" s="493">
        <v>12</v>
      </c>
      <c r="Q949" s="493"/>
      <c r="R949" s="493"/>
      <c r="S949" s="493"/>
      <c r="T949" s="493"/>
      <c r="U949" s="493"/>
      <c r="V949" s="493"/>
      <c r="W949" s="493"/>
      <c r="X949" s="493"/>
      <c r="Y949" s="493"/>
      <c r="Z949" s="493"/>
      <c r="AA949" s="567"/>
      <c r="AB949" s="558"/>
      <c r="AC949" s="558"/>
      <c r="AD949" s="558"/>
      <c r="AE949" s="558"/>
      <c r="AF949" s="558"/>
      <c r="AG949" s="558"/>
      <c r="AH949" s="558"/>
      <c r="AI949" s="558"/>
      <c r="AJ949" s="558"/>
      <c r="AK949" s="558"/>
      <c r="AL949" s="558"/>
      <c r="AM949" s="558"/>
      <c r="AN949" s="558"/>
      <c r="AO949" s="494">
        <f>SUM(AA949:AN949)</f>
        <v>0</v>
      </c>
    </row>
    <row r="950" spans="1:41" outlineLevel="1">
      <c r="A950" s="598"/>
      <c r="B950" s="492" t="s">
        <v>375</v>
      </c>
      <c r="C950" s="354" t="s">
        <v>260</v>
      </c>
      <c r="D950" s="493"/>
      <c r="E950" s="493"/>
      <c r="F950" s="493"/>
      <c r="G950" s="493"/>
      <c r="H950" s="493"/>
      <c r="I950" s="493"/>
      <c r="J950" s="493"/>
      <c r="K950" s="493"/>
      <c r="L950" s="493"/>
      <c r="M950" s="493"/>
      <c r="N950" s="493"/>
      <c r="O950" s="493"/>
      <c r="P950" s="493">
        <f>P949</f>
        <v>12</v>
      </c>
      <c r="Q950" s="493"/>
      <c r="R950" s="493"/>
      <c r="S950" s="493"/>
      <c r="T950" s="493"/>
      <c r="U950" s="493"/>
      <c r="V950" s="493"/>
      <c r="W950" s="493"/>
      <c r="X950" s="493"/>
      <c r="Y950" s="493"/>
      <c r="Z950" s="493"/>
      <c r="AA950" s="554">
        <f>AA949</f>
        <v>0</v>
      </c>
      <c r="AB950" s="554">
        <f t="shared" ref="AB950:AN950" si="317">AB949</f>
        <v>0</v>
      </c>
      <c r="AC950" s="554">
        <f t="shared" si="317"/>
        <v>0</v>
      </c>
      <c r="AD950" s="554">
        <f t="shared" si="317"/>
        <v>0</v>
      </c>
      <c r="AE950" s="554">
        <f t="shared" si="317"/>
        <v>0</v>
      </c>
      <c r="AF950" s="554">
        <f t="shared" si="317"/>
        <v>0</v>
      </c>
      <c r="AG950" s="554">
        <f t="shared" si="317"/>
        <v>0</v>
      </c>
      <c r="AH950" s="554">
        <f t="shared" si="317"/>
        <v>0</v>
      </c>
      <c r="AI950" s="554">
        <f t="shared" si="317"/>
        <v>0</v>
      </c>
      <c r="AJ950" s="554">
        <f t="shared" si="317"/>
        <v>0</v>
      </c>
      <c r="AK950" s="554">
        <f t="shared" si="317"/>
        <v>0</v>
      </c>
      <c r="AL950" s="554">
        <f t="shared" si="317"/>
        <v>0</v>
      </c>
      <c r="AM950" s="554">
        <f t="shared" si="317"/>
        <v>0</v>
      </c>
      <c r="AN950" s="554">
        <f t="shared" si="317"/>
        <v>0</v>
      </c>
      <c r="AO950" s="504"/>
    </row>
    <row r="951" spans="1:41" outlineLevel="1">
      <c r="A951" s="598"/>
      <c r="B951" s="569"/>
      <c r="C951" s="354"/>
      <c r="D951" s="354"/>
      <c r="E951" s="354"/>
      <c r="F951" s="354"/>
      <c r="G951" s="354"/>
      <c r="H951" s="354"/>
      <c r="I951" s="354"/>
      <c r="J951" s="354"/>
      <c r="K951" s="354"/>
      <c r="L951" s="354"/>
      <c r="M951" s="354"/>
      <c r="N951" s="354"/>
      <c r="O951" s="354"/>
      <c r="P951" s="354"/>
      <c r="Q951" s="354"/>
      <c r="R951" s="354"/>
      <c r="S951" s="354"/>
      <c r="T951" s="354"/>
      <c r="U951" s="354"/>
      <c r="V951" s="354"/>
      <c r="W951" s="354"/>
      <c r="X951" s="354"/>
      <c r="Y951" s="354"/>
      <c r="Z951" s="354"/>
      <c r="AA951" s="555"/>
      <c r="AB951" s="566"/>
      <c r="AC951" s="566"/>
      <c r="AD951" s="566"/>
      <c r="AE951" s="566"/>
      <c r="AF951" s="566"/>
      <c r="AG951" s="566"/>
      <c r="AH951" s="566"/>
      <c r="AI951" s="566"/>
      <c r="AJ951" s="566"/>
      <c r="AK951" s="566"/>
      <c r="AL951" s="566"/>
      <c r="AM951" s="566"/>
      <c r="AN951" s="566"/>
      <c r="AO951" s="504"/>
    </row>
    <row r="952" spans="1:41" ht="30" outlineLevel="1">
      <c r="A952" s="598">
        <v>45</v>
      </c>
      <c r="B952" s="569" t="s">
        <v>287</v>
      </c>
      <c r="C952" s="354" t="s">
        <v>258</v>
      </c>
      <c r="D952" s="493"/>
      <c r="E952" s="493"/>
      <c r="F952" s="493"/>
      <c r="G952" s="493"/>
      <c r="H952" s="493"/>
      <c r="I952" s="493"/>
      <c r="J952" s="493"/>
      <c r="K952" s="493"/>
      <c r="L952" s="493"/>
      <c r="M952" s="493"/>
      <c r="N952" s="493"/>
      <c r="O952" s="493"/>
      <c r="P952" s="493">
        <v>12</v>
      </c>
      <c r="Q952" s="493"/>
      <c r="R952" s="493"/>
      <c r="S952" s="493"/>
      <c r="T952" s="493"/>
      <c r="U952" s="493"/>
      <c r="V952" s="493"/>
      <c r="W952" s="493"/>
      <c r="X952" s="493"/>
      <c r="Y952" s="493"/>
      <c r="Z952" s="493"/>
      <c r="AA952" s="567"/>
      <c r="AB952" s="558"/>
      <c r="AC952" s="558"/>
      <c r="AD952" s="558"/>
      <c r="AE952" s="558"/>
      <c r="AF952" s="558"/>
      <c r="AG952" s="558"/>
      <c r="AH952" s="558"/>
      <c r="AI952" s="558"/>
      <c r="AJ952" s="558"/>
      <c r="AK952" s="558"/>
      <c r="AL952" s="558"/>
      <c r="AM952" s="558"/>
      <c r="AN952" s="558"/>
      <c r="AO952" s="494">
        <f>SUM(AA952:AN952)</f>
        <v>0</v>
      </c>
    </row>
    <row r="953" spans="1:41" outlineLevel="1">
      <c r="A953" s="598"/>
      <c r="B953" s="492" t="s">
        <v>375</v>
      </c>
      <c r="C953" s="354" t="s">
        <v>260</v>
      </c>
      <c r="D953" s="493"/>
      <c r="E953" s="493"/>
      <c r="F953" s="493"/>
      <c r="G953" s="493"/>
      <c r="H953" s="493"/>
      <c r="I953" s="493"/>
      <c r="J953" s="493"/>
      <c r="K953" s="493"/>
      <c r="L953" s="493"/>
      <c r="M953" s="493"/>
      <c r="N953" s="493"/>
      <c r="O953" s="493"/>
      <c r="P953" s="493">
        <f>P952</f>
        <v>12</v>
      </c>
      <c r="Q953" s="493"/>
      <c r="R953" s="493"/>
      <c r="S953" s="493"/>
      <c r="T953" s="493"/>
      <c r="U953" s="493"/>
      <c r="V953" s="493"/>
      <c r="W953" s="493"/>
      <c r="X953" s="493"/>
      <c r="Y953" s="493"/>
      <c r="Z953" s="493"/>
      <c r="AA953" s="554">
        <f>AA952</f>
        <v>0</v>
      </c>
      <c r="AB953" s="554">
        <f t="shared" ref="AB953:AN953" si="318">AB952</f>
        <v>0</v>
      </c>
      <c r="AC953" s="554">
        <f t="shared" si="318"/>
        <v>0</v>
      </c>
      <c r="AD953" s="554">
        <f t="shared" si="318"/>
        <v>0</v>
      </c>
      <c r="AE953" s="554">
        <f t="shared" si="318"/>
        <v>0</v>
      </c>
      <c r="AF953" s="554">
        <f t="shared" si="318"/>
        <v>0</v>
      </c>
      <c r="AG953" s="554">
        <f t="shared" si="318"/>
        <v>0</v>
      </c>
      <c r="AH953" s="554">
        <f t="shared" si="318"/>
        <v>0</v>
      </c>
      <c r="AI953" s="554">
        <f t="shared" si="318"/>
        <v>0</v>
      </c>
      <c r="AJ953" s="554">
        <f t="shared" si="318"/>
        <v>0</v>
      </c>
      <c r="AK953" s="554">
        <f t="shared" si="318"/>
        <v>0</v>
      </c>
      <c r="AL953" s="554">
        <f t="shared" si="318"/>
        <v>0</v>
      </c>
      <c r="AM953" s="554">
        <f t="shared" si="318"/>
        <v>0</v>
      </c>
      <c r="AN953" s="554">
        <f t="shared" si="318"/>
        <v>0</v>
      </c>
      <c r="AO953" s="504"/>
    </row>
    <row r="954" spans="1:41" outlineLevel="1">
      <c r="A954" s="598"/>
      <c r="B954" s="569"/>
      <c r="C954" s="354"/>
      <c r="D954" s="354"/>
      <c r="E954" s="354"/>
      <c r="F954" s="354"/>
      <c r="G954" s="354"/>
      <c r="H954" s="354"/>
      <c r="I954" s="354"/>
      <c r="J954" s="354"/>
      <c r="K954" s="354"/>
      <c r="L954" s="354"/>
      <c r="M954" s="354"/>
      <c r="N954" s="354"/>
      <c r="O954" s="354"/>
      <c r="P954" s="354"/>
      <c r="Q954" s="354"/>
      <c r="R954" s="354"/>
      <c r="S954" s="354"/>
      <c r="T954" s="354"/>
      <c r="U954" s="354"/>
      <c r="V954" s="354"/>
      <c r="W954" s="354"/>
      <c r="X954" s="354"/>
      <c r="Y954" s="354"/>
      <c r="Z954" s="354"/>
      <c r="AA954" s="555"/>
      <c r="AB954" s="566"/>
      <c r="AC954" s="566"/>
      <c r="AD954" s="566"/>
      <c r="AE954" s="566"/>
      <c r="AF954" s="566"/>
      <c r="AG954" s="566"/>
      <c r="AH954" s="566"/>
      <c r="AI954" s="566"/>
      <c r="AJ954" s="566"/>
      <c r="AK954" s="566"/>
      <c r="AL954" s="566"/>
      <c r="AM954" s="566"/>
      <c r="AN954" s="566"/>
      <c r="AO954" s="504"/>
    </row>
    <row r="955" spans="1:41" ht="30" outlineLevel="1">
      <c r="A955" s="598">
        <v>46</v>
      </c>
      <c r="B955" s="569" t="s">
        <v>288</v>
      </c>
      <c r="C955" s="354" t="s">
        <v>258</v>
      </c>
      <c r="D955" s="493"/>
      <c r="E955" s="493"/>
      <c r="F955" s="493"/>
      <c r="G955" s="493"/>
      <c r="H955" s="493"/>
      <c r="I955" s="493"/>
      <c r="J955" s="493"/>
      <c r="K955" s="493"/>
      <c r="L955" s="493"/>
      <c r="M955" s="493"/>
      <c r="N955" s="493"/>
      <c r="O955" s="493"/>
      <c r="P955" s="493">
        <v>12</v>
      </c>
      <c r="Q955" s="493"/>
      <c r="R955" s="493"/>
      <c r="S955" s="493"/>
      <c r="T955" s="493"/>
      <c r="U955" s="493"/>
      <c r="V955" s="493"/>
      <c r="W955" s="493"/>
      <c r="X955" s="493"/>
      <c r="Y955" s="493"/>
      <c r="Z955" s="493"/>
      <c r="AA955" s="567"/>
      <c r="AB955" s="558"/>
      <c r="AC955" s="558"/>
      <c r="AD955" s="558"/>
      <c r="AE955" s="558"/>
      <c r="AF955" s="558"/>
      <c r="AG955" s="558"/>
      <c r="AH955" s="558"/>
      <c r="AI955" s="558"/>
      <c r="AJ955" s="558"/>
      <c r="AK955" s="558"/>
      <c r="AL955" s="558"/>
      <c r="AM955" s="558"/>
      <c r="AN955" s="558"/>
      <c r="AO955" s="494">
        <f>SUM(AA955:AN955)</f>
        <v>0</v>
      </c>
    </row>
    <row r="956" spans="1:41" outlineLevel="1">
      <c r="A956" s="598"/>
      <c r="B956" s="492" t="s">
        <v>375</v>
      </c>
      <c r="C956" s="354" t="s">
        <v>260</v>
      </c>
      <c r="D956" s="493"/>
      <c r="E956" s="493"/>
      <c r="F956" s="493"/>
      <c r="G956" s="493"/>
      <c r="H956" s="493"/>
      <c r="I956" s="493"/>
      <c r="J956" s="493"/>
      <c r="K956" s="493"/>
      <c r="L956" s="493"/>
      <c r="M956" s="493"/>
      <c r="N956" s="493"/>
      <c r="O956" s="493"/>
      <c r="P956" s="493">
        <f>P955</f>
        <v>12</v>
      </c>
      <c r="Q956" s="493"/>
      <c r="R956" s="493"/>
      <c r="S956" s="493"/>
      <c r="T956" s="493"/>
      <c r="U956" s="493"/>
      <c r="V956" s="493"/>
      <c r="W956" s="493"/>
      <c r="X956" s="493"/>
      <c r="Y956" s="493"/>
      <c r="Z956" s="493"/>
      <c r="AA956" s="554">
        <f>AA955</f>
        <v>0</v>
      </c>
      <c r="AB956" s="554">
        <f t="shared" ref="AB956:AN956" si="319">AB955</f>
        <v>0</v>
      </c>
      <c r="AC956" s="554">
        <f t="shared" si="319"/>
        <v>0</v>
      </c>
      <c r="AD956" s="554">
        <f t="shared" si="319"/>
        <v>0</v>
      </c>
      <c r="AE956" s="554">
        <f t="shared" si="319"/>
        <v>0</v>
      </c>
      <c r="AF956" s="554">
        <f t="shared" si="319"/>
        <v>0</v>
      </c>
      <c r="AG956" s="554">
        <f t="shared" si="319"/>
        <v>0</v>
      </c>
      <c r="AH956" s="554">
        <f t="shared" si="319"/>
        <v>0</v>
      </c>
      <c r="AI956" s="554">
        <f t="shared" si="319"/>
        <v>0</v>
      </c>
      <c r="AJ956" s="554">
        <f t="shared" si="319"/>
        <v>0</v>
      </c>
      <c r="AK956" s="554">
        <f t="shared" si="319"/>
        <v>0</v>
      </c>
      <c r="AL956" s="554">
        <f t="shared" si="319"/>
        <v>0</v>
      </c>
      <c r="AM956" s="554">
        <f t="shared" si="319"/>
        <v>0</v>
      </c>
      <c r="AN956" s="554">
        <f t="shared" si="319"/>
        <v>0</v>
      </c>
      <c r="AO956" s="504"/>
    </row>
    <row r="957" spans="1:41" outlineLevel="1">
      <c r="A957" s="598"/>
      <c r="B957" s="569"/>
      <c r="C957" s="354"/>
      <c r="D957" s="354"/>
      <c r="E957" s="354"/>
      <c r="F957" s="354"/>
      <c r="G957" s="354"/>
      <c r="H957" s="354"/>
      <c r="I957" s="354"/>
      <c r="J957" s="354"/>
      <c r="K957" s="354"/>
      <c r="L957" s="354"/>
      <c r="M957" s="354"/>
      <c r="N957" s="354"/>
      <c r="O957" s="354"/>
      <c r="P957" s="354"/>
      <c r="Q957" s="354"/>
      <c r="R957" s="354"/>
      <c r="S957" s="354"/>
      <c r="T957" s="354"/>
      <c r="U957" s="354"/>
      <c r="V957" s="354"/>
      <c r="W957" s="354"/>
      <c r="X957" s="354"/>
      <c r="Y957" s="354"/>
      <c r="Z957" s="354"/>
      <c r="AA957" s="555"/>
      <c r="AB957" s="566"/>
      <c r="AC957" s="566"/>
      <c r="AD957" s="566"/>
      <c r="AE957" s="566"/>
      <c r="AF957" s="566"/>
      <c r="AG957" s="566"/>
      <c r="AH957" s="566"/>
      <c r="AI957" s="566"/>
      <c r="AJ957" s="566"/>
      <c r="AK957" s="566"/>
      <c r="AL957" s="566"/>
      <c r="AM957" s="566"/>
      <c r="AN957" s="566"/>
      <c r="AO957" s="504"/>
    </row>
    <row r="958" spans="1:41" ht="30" outlineLevel="1">
      <c r="A958" s="598">
        <v>47</v>
      </c>
      <c r="B958" s="569" t="s">
        <v>289</v>
      </c>
      <c r="C958" s="354" t="s">
        <v>258</v>
      </c>
      <c r="D958" s="493"/>
      <c r="E958" s="493"/>
      <c r="F958" s="493"/>
      <c r="G958" s="493"/>
      <c r="H958" s="493"/>
      <c r="I958" s="493"/>
      <c r="J958" s="493"/>
      <c r="K958" s="493"/>
      <c r="L958" s="493"/>
      <c r="M958" s="493"/>
      <c r="N958" s="493"/>
      <c r="O958" s="493"/>
      <c r="P958" s="493">
        <v>12</v>
      </c>
      <c r="Q958" s="493"/>
      <c r="R958" s="493"/>
      <c r="S958" s="493"/>
      <c r="T958" s="493"/>
      <c r="U958" s="493"/>
      <c r="V958" s="493"/>
      <c r="W958" s="493"/>
      <c r="X958" s="493"/>
      <c r="Y958" s="493"/>
      <c r="Z958" s="493"/>
      <c r="AA958" s="567"/>
      <c r="AB958" s="558"/>
      <c r="AC958" s="558"/>
      <c r="AD958" s="558"/>
      <c r="AE958" s="558"/>
      <c r="AF958" s="558"/>
      <c r="AG958" s="558"/>
      <c r="AH958" s="558"/>
      <c r="AI958" s="558"/>
      <c r="AJ958" s="558"/>
      <c r="AK958" s="558"/>
      <c r="AL958" s="558"/>
      <c r="AM958" s="558"/>
      <c r="AN958" s="558"/>
      <c r="AO958" s="494">
        <f>SUM(AA958:AN958)</f>
        <v>0</v>
      </c>
    </row>
    <row r="959" spans="1:41" outlineLevel="1">
      <c r="A959" s="598"/>
      <c r="B959" s="492" t="s">
        <v>375</v>
      </c>
      <c r="C959" s="354" t="s">
        <v>260</v>
      </c>
      <c r="D959" s="493"/>
      <c r="E959" s="493"/>
      <c r="F959" s="493"/>
      <c r="G959" s="493"/>
      <c r="H959" s="493"/>
      <c r="I959" s="493"/>
      <c r="J959" s="493"/>
      <c r="K959" s="493"/>
      <c r="L959" s="493"/>
      <c r="M959" s="493"/>
      <c r="N959" s="493"/>
      <c r="O959" s="493"/>
      <c r="P959" s="493">
        <f>P958</f>
        <v>12</v>
      </c>
      <c r="Q959" s="493"/>
      <c r="R959" s="493"/>
      <c r="S959" s="493"/>
      <c r="T959" s="493"/>
      <c r="U959" s="493"/>
      <c r="V959" s="493"/>
      <c r="W959" s="493"/>
      <c r="X959" s="493"/>
      <c r="Y959" s="493"/>
      <c r="Z959" s="493"/>
      <c r="AA959" s="554">
        <f>AA958</f>
        <v>0</v>
      </c>
      <c r="AB959" s="554">
        <f t="shared" ref="AB959:AN959" si="320">AB958</f>
        <v>0</v>
      </c>
      <c r="AC959" s="554">
        <f t="shared" si="320"/>
        <v>0</v>
      </c>
      <c r="AD959" s="554">
        <f t="shared" si="320"/>
        <v>0</v>
      </c>
      <c r="AE959" s="554">
        <f t="shared" si="320"/>
        <v>0</v>
      </c>
      <c r="AF959" s="554">
        <f t="shared" si="320"/>
        <v>0</v>
      </c>
      <c r="AG959" s="554">
        <f t="shared" si="320"/>
        <v>0</v>
      </c>
      <c r="AH959" s="554">
        <f t="shared" si="320"/>
        <v>0</v>
      </c>
      <c r="AI959" s="554">
        <f t="shared" si="320"/>
        <v>0</v>
      </c>
      <c r="AJ959" s="554">
        <f t="shared" si="320"/>
        <v>0</v>
      </c>
      <c r="AK959" s="554">
        <f t="shared" si="320"/>
        <v>0</v>
      </c>
      <c r="AL959" s="554">
        <f t="shared" si="320"/>
        <v>0</v>
      </c>
      <c r="AM959" s="554">
        <f t="shared" si="320"/>
        <v>0</v>
      </c>
      <c r="AN959" s="554">
        <f t="shared" si="320"/>
        <v>0</v>
      </c>
      <c r="AO959" s="504"/>
    </row>
    <row r="960" spans="1:41" outlineLevel="1">
      <c r="A960" s="598"/>
      <c r="B960" s="569"/>
      <c r="C960" s="354"/>
      <c r="D960" s="354"/>
      <c r="E960" s="354"/>
      <c r="F960" s="354"/>
      <c r="G960" s="354"/>
      <c r="H960" s="354"/>
      <c r="I960" s="354"/>
      <c r="J960" s="354"/>
      <c r="K960" s="354"/>
      <c r="L960" s="354"/>
      <c r="M960" s="354"/>
      <c r="N960" s="354"/>
      <c r="O960" s="354"/>
      <c r="P960" s="354"/>
      <c r="Q960" s="354"/>
      <c r="R960" s="354"/>
      <c r="S960" s="354"/>
      <c r="T960" s="354"/>
      <c r="U960" s="354"/>
      <c r="V960" s="354"/>
      <c r="W960" s="354"/>
      <c r="X960" s="354"/>
      <c r="Y960" s="354"/>
      <c r="Z960" s="354"/>
      <c r="AA960" s="555"/>
      <c r="AB960" s="566"/>
      <c r="AC960" s="566"/>
      <c r="AD960" s="566"/>
      <c r="AE960" s="566"/>
      <c r="AF960" s="566"/>
      <c r="AG960" s="566"/>
      <c r="AH960" s="566"/>
      <c r="AI960" s="566"/>
      <c r="AJ960" s="566"/>
      <c r="AK960" s="566"/>
      <c r="AL960" s="566"/>
      <c r="AM960" s="566"/>
      <c r="AN960" s="566"/>
      <c r="AO960" s="504"/>
    </row>
    <row r="961" spans="1:41" ht="45" outlineLevel="1">
      <c r="A961" s="598">
        <v>48</v>
      </c>
      <c r="B961" s="569" t="s">
        <v>290</v>
      </c>
      <c r="C961" s="354" t="s">
        <v>258</v>
      </c>
      <c r="D961" s="493"/>
      <c r="E961" s="493"/>
      <c r="F961" s="493"/>
      <c r="G961" s="493"/>
      <c r="H961" s="493"/>
      <c r="I961" s="493"/>
      <c r="J961" s="493"/>
      <c r="K961" s="493"/>
      <c r="L961" s="493"/>
      <c r="M961" s="493"/>
      <c r="N961" s="493"/>
      <c r="O961" s="493"/>
      <c r="P961" s="493">
        <v>12</v>
      </c>
      <c r="Q961" s="493"/>
      <c r="R961" s="493"/>
      <c r="S961" s="493"/>
      <c r="T961" s="493"/>
      <c r="U961" s="493"/>
      <c r="V961" s="493"/>
      <c r="W961" s="493"/>
      <c r="X961" s="493"/>
      <c r="Y961" s="493"/>
      <c r="Z961" s="493"/>
      <c r="AA961" s="567"/>
      <c r="AB961" s="558"/>
      <c r="AC961" s="558"/>
      <c r="AD961" s="558"/>
      <c r="AE961" s="558"/>
      <c r="AF961" s="558"/>
      <c r="AG961" s="558"/>
      <c r="AH961" s="558"/>
      <c r="AI961" s="558"/>
      <c r="AJ961" s="558"/>
      <c r="AK961" s="558"/>
      <c r="AL961" s="558"/>
      <c r="AM961" s="558"/>
      <c r="AN961" s="558"/>
      <c r="AO961" s="494">
        <f>SUM(AA961:AN961)</f>
        <v>0</v>
      </c>
    </row>
    <row r="962" spans="1:41" outlineLevel="1">
      <c r="A962" s="598"/>
      <c r="B962" s="492" t="s">
        <v>375</v>
      </c>
      <c r="C962" s="354" t="s">
        <v>260</v>
      </c>
      <c r="D962" s="493"/>
      <c r="E962" s="493"/>
      <c r="F962" s="493"/>
      <c r="G962" s="493"/>
      <c r="H962" s="493"/>
      <c r="I962" s="493"/>
      <c r="J962" s="493"/>
      <c r="K962" s="493"/>
      <c r="L962" s="493"/>
      <c r="M962" s="493"/>
      <c r="N962" s="493"/>
      <c r="O962" s="493"/>
      <c r="P962" s="493">
        <f>P961</f>
        <v>12</v>
      </c>
      <c r="Q962" s="493"/>
      <c r="R962" s="493"/>
      <c r="S962" s="493"/>
      <c r="T962" s="493"/>
      <c r="U962" s="493"/>
      <c r="V962" s="493"/>
      <c r="W962" s="493"/>
      <c r="X962" s="493"/>
      <c r="Y962" s="493"/>
      <c r="Z962" s="493"/>
      <c r="AA962" s="554">
        <f>AA961</f>
        <v>0</v>
      </c>
      <c r="AB962" s="554">
        <f t="shared" ref="AB962:AN962" si="321">AB961</f>
        <v>0</v>
      </c>
      <c r="AC962" s="554">
        <f t="shared" si="321"/>
        <v>0</v>
      </c>
      <c r="AD962" s="554">
        <f t="shared" si="321"/>
        <v>0</v>
      </c>
      <c r="AE962" s="554">
        <f t="shared" si="321"/>
        <v>0</v>
      </c>
      <c r="AF962" s="554">
        <f t="shared" si="321"/>
        <v>0</v>
      </c>
      <c r="AG962" s="554">
        <f t="shared" si="321"/>
        <v>0</v>
      </c>
      <c r="AH962" s="554">
        <f t="shared" si="321"/>
        <v>0</v>
      </c>
      <c r="AI962" s="554">
        <f t="shared" si="321"/>
        <v>0</v>
      </c>
      <c r="AJ962" s="554">
        <f t="shared" si="321"/>
        <v>0</v>
      </c>
      <c r="AK962" s="554">
        <f t="shared" si="321"/>
        <v>0</v>
      </c>
      <c r="AL962" s="554">
        <f t="shared" si="321"/>
        <v>0</v>
      </c>
      <c r="AM962" s="554">
        <f t="shared" si="321"/>
        <v>0</v>
      </c>
      <c r="AN962" s="554">
        <f t="shared" si="321"/>
        <v>0</v>
      </c>
      <c r="AO962" s="504"/>
    </row>
    <row r="963" spans="1:41" outlineLevel="1">
      <c r="A963" s="598"/>
      <c r="B963" s="569"/>
      <c r="C963" s="354"/>
      <c r="D963" s="354"/>
      <c r="E963" s="354"/>
      <c r="F963" s="354"/>
      <c r="G963" s="354"/>
      <c r="H963" s="354"/>
      <c r="I963" s="354"/>
      <c r="J963" s="354"/>
      <c r="K963" s="354"/>
      <c r="L963" s="354"/>
      <c r="M963" s="354"/>
      <c r="N963" s="354"/>
      <c r="O963" s="354"/>
      <c r="P963" s="354"/>
      <c r="Q963" s="354"/>
      <c r="R963" s="354"/>
      <c r="S963" s="354"/>
      <c r="T963" s="354"/>
      <c r="U963" s="354"/>
      <c r="V963" s="354"/>
      <c r="W963" s="354"/>
      <c r="X963" s="354"/>
      <c r="Y963" s="354"/>
      <c r="Z963" s="354"/>
      <c r="AA963" s="555"/>
      <c r="AB963" s="566"/>
      <c r="AC963" s="566"/>
      <c r="AD963" s="566"/>
      <c r="AE963" s="566"/>
      <c r="AF963" s="566"/>
      <c r="AG963" s="566"/>
      <c r="AH963" s="566"/>
      <c r="AI963" s="566"/>
      <c r="AJ963" s="566"/>
      <c r="AK963" s="566"/>
      <c r="AL963" s="566"/>
      <c r="AM963" s="566"/>
      <c r="AN963" s="566"/>
      <c r="AO963" s="504"/>
    </row>
    <row r="964" spans="1:41" ht="30" outlineLevel="1">
      <c r="A964" s="598">
        <v>49</v>
      </c>
      <c r="B964" s="569" t="s">
        <v>291</v>
      </c>
      <c r="C964" s="354" t="s">
        <v>258</v>
      </c>
      <c r="D964" s="493"/>
      <c r="E964" s="493"/>
      <c r="F964" s="493"/>
      <c r="G964" s="493"/>
      <c r="H964" s="493"/>
      <c r="I964" s="493"/>
      <c r="J964" s="493"/>
      <c r="K964" s="493"/>
      <c r="L964" s="493"/>
      <c r="M964" s="493"/>
      <c r="N964" s="493"/>
      <c r="O964" s="493"/>
      <c r="P964" s="493">
        <v>12</v>
      </c>
      <c r="Q964" s="493"/>
      <c r="R964" s="493"/>
      <c r="S964" s="493"/>
      <c r="T964" s="493"/>
      <c r="U964" s="493"/>
      <c r="V964" s="493"/>
      <c r="W964" s="493"/>
      <c r="X964" s="493"/>
      <c r="Y964" s="493"/>
      <c r="Z964" s="493"/>
      <c r="AA964" s="567"/>
      <c r="AB964" s="558"/>
      <c r="AC964" s="558"/>
      <c r="AD964" s="558"/>
      <c r="AE964" s="558"/>
      <c r="AF964" s="558"/>
      <c r="AG964" s="558"/>
      <c r="AH964" s="558"/>
      <c r="AI964" s="558"/>
      <c r="AJ964" s="558"/>
      <c r="AK964" s="558"/>
      <c r="AL964" s="558"/>
      <c r="AM964" s="558"/>
      <c r="AN964" s="558"/>
      <c r="AO964" s="494">
        <f>SUM(AA964:AN964)</f>
        <v>0</v>
      </c>
    </row>
    <row r="965" spans="1:41" outlineLevel="1">
      <c r="A965" s="598"/>
      <c r="B965" s="492" t="s">
        <v>375</v>
      </c>
      <c r="C965" s="354" t="s">
        <v>260</v>
      </c>
      <c r="D965" s="493"/>
      <c r="E965" s="493"/>
      <c r="F965" s="493"/>
      <c r="G965" s="493"/>
      <c r="H965" s="493"/>
      <c r="I965" s="493"/>
      <c r="J965" s="493"/>
      <c r="K965" s="493"/>
      <c r="L965" s="493"/>
      <c r="M965" s="493"/>
      <c r="N965" s="493"/>
      <c r="O965" s="493"/>
      <c r="P965" s="493">
        <f>P964</f>
        <v>12</v>
      </c>
      <c r="Q965" s="493"/>
      <c r="R965" s="493"/>
      <c r="S965" s="493"/>
      <c r="T965" s="493"/>
      <c r="U965" s="493"/>
      <c r="V965" s="493"/>
      <c r="W965" s="493"/>
      <c r="X965" s="493"/>
      <c r="Y965" s="493"/>
      <c r="Z965" s="493"/>
      <c r="AA965" s="554">
        <f>AA964</f>
        <v>0</v>
      </c>
      <c r="AB965" s="554">
        <f t="shared" ref="AB965:AN965" si="322">AB964</f>
        <v>0</v>
      </c>
      <c r="AC965" s="554">
        <f t="shared" si="322"/>
        <v>0</v>
      </c>
      <c r="AD965" s="554">
        <f t="shared" si="322"/>
        <v>0</v>
      </c>
      <c r="AE965" s="554">
        <f t="shared" si="322"/>
        <v>0</v>
      </c>
      <c r="AF965" s="554">
        <f t="shared" si="322"/>
        <v>0</v>
      </c>
      <c r="AG965" s="554">
        <f t="shared" si="322"/>
        <v>0</v>
      </c>
      <c r="AH965" s="554">
        <f t="shared" si="322"/>
        <v>0</v>
      </c>
      <c r="AI965" s="554">
        <f t="shared" si="322"/>
        <v>0</v>
      </c>
      <c r="AJ965" s="554">
        <f t="shared" si="322"/>
        <v>0</v>
      </c>
      <c r="AK965" s="554">
        <f t="shared" si="322"/>
        <v>0</v>
      </c>
      <c r="AL965" s="554">
        <f t="shared" si="322"/>
        <v>0</v>
      </c>
      <c r="AM965" s="554">
        <f t="shared" si="322"/>
        <v>0</v>
      </c>
      <c r="AN965" s="554">
        <f t="shared" si="322"/>
        <v>0</v>
      </c>
      <c r="AO965" s="504"/>
    </row>
    <row r="966" spans="1:41" outlineLevel="1">
      <c r="A966" s="598"/>
      <c r="B966" s="492"/>
      <c r="C966" s="503"/>
      <c r="D966" s="354"/>
      <c r="E966" s="354"/>
      <c r="F966" s="354"/>
      <c r="G966" s="354"/>
      <c r="H966" s="354"/>
      <c r="I966" s="354"/>
      <c r="J966" s="354"/>
      <c r="K966" s="354"/>
      <c r="L966" s="354"/>
      <c r="M966" s="354"/>
      <c r="N966" s="354"/>
      <c r="O966" s="354"/>
      <c r="P966" s="354"/>
      <c r="Q966" s="354"/>
      <c r="R966" s="354"/>
      <c r="S966" s="354"/>
      <c r="T966" s="354"/>
      <c r="U966" s="354"/>
      <c r="V966" s="354"/>
      <c r="W966" s="354"/>
      <c r="X966" s="354"/>
      <c r="Y966" s="354"/>
      <c r="Z966" s="354"/>
      <c r="AA966" s="499"/>
      <c r="AB966" s="499"/>
      <c r="AC966" s="499"/>
      <c r="AD966" s="499"/>
      <c r="AE966" s="499"/>
      <c r="AF966" s="499"/>
      <c r="AG966" s="499"/>
      <c r="AH966" s="499"/>
      <c r="AI966" s="499"/>
      <c r="AJ966" s="499"/>
      <c r="AK966" s="499"/>
      <c r="AL966" s="499"/>
      <c r="AM966" s="499"/>
      <c r="AN966" s="499"/>
      <c r="AO966" s="504"/>
    </row>
    <row r="967" spans="1:41" ht="15.75">
      <c r="B967" s="518" t="s">
        <v>378</v>
      </c>
      <c r="C967" s="519"/>
      <c r="D967" s="519">
        <f>SUM(D810:D965)</f>
        <v>6410283.4386815811</v>
      </c>
      <c r="E967" s="519">
        <f t="shared" ref="E967:N967" si="323">SUM(E810:E965)</f>
        <v>6364467.6697495608</v>
      </c>
      <c r="F967" s="519">
        <f t="shared" si="323"/>
        <v>6364114.1020141486</v>
      </c>
      <c r="G967" s="519">
        <f t="shared" si="323"/>
        <v>6364114.1020141495</v>
      </c>
      <c r="H967" s="519">
        <f t="shared" si="323"/>
        <v>6363878.3901905399</v>
      </c>
      <c r="I967" s="519">
        <f t="shared" si="323"/>
        <v>6363701.6063228333</v>
      </c>
      <c r="J967" s="519">
        <f t="shared" si="323"/>
        <v>6363524.8224551259</v>
      </c>
      <c r="K967" s="519">
        <f t="shared" si="323"/>
        <v>6363348.0385874193</v>
      </c>
      <c r="L967" s="519">
        <f t="shared" si="323"/>
        <v>6363171.2547197118</v>
      </c>
      <c r="M967" s="519">
        <f t="shared" si="323"/>
        <v>5796816.0586302159</v>
      </c>
      <c r="N967" s="519">
        <f t="shared" si="323"/>
        <v>0</v>
      </c>
      <c r="O967" s="519"/>
      <c r="P967" s="519"/>
      <c r="Q967" s="519">
        <f>SUM(Q810:Q965)</f>
        <v>1011.066994119254</v>
      </c>
      <c r="R967" s="519"/>
      <c r="S967" s="519"/>
      <c r="T967" s="519"/>
      <c r="U967" s="519"/>
      <c r="V967" s="519"/>
      <c r="W967" s="519"/>
      <c r="X967" s="519"/>
      <c r="Y967" s="519"/>
      <c r="Z967" s="519"/>
      <c r="AA967" s="519">
        <f>IF(AA808="kWh",SUMPRODUCT(D810:D965,AA810:AA965))</f>
        <v>28269.803888456387</v>
      </c>
      <c r="AB967" s="519">
        <f>IF(AB808="kWh",SUMPRODUCT(D810:D965,AB810:AB965))</f>
        <v>1606883.2782182135</v>
      </c>
      <c r="AC967" s="519">
        <f>IF(AC808="kw",SUMPRODUCT(P810:P965,Q810:Q965,AC810:AC965),SUMPRODUCT(D810:D965,AC810:AC965))</f>
        <v>4775130.3565749116</v>
      </c>
      <c r="AD967" s="519">
        <f>IF(AD808="kw",SUMPRODUCT(P810:P965,Q810:Q965,AD810:AD965),SUMPRODUCT(D810:D965,AD810:AD965))</f>
        <v>0</v>
      </c>
      <c r="AE967" s="519">
        <f>IF(AE808="kw",SUMPRODUCT(P810:P965,Q810:Q965,AE810:AE965),SUMPRODUCT(D810:D965,AE810:AE965))</f>
        <v>0</v>
      </c>
      <c r="AF967" s="519">
        <f>IF(AF808="kw",SUMPRODUCT(P810:P965,Q810:Q965,AF810:AF965),SUMPRODUCT(D810:D965,AF810:AF965))</f>
        <v>0</v>
      </c>
      <c r="AG967" s="519">
        <f>IF(AG808="kw",SUMPRODUCT(P810:P965,Q810:Q965,AG810:AG965),SUMPRODUCT(D810:D965,AG810:AG965))</f>
        <v>0</v>
      </c>
      <c r="AH967" s="519">
        <f>IF(AH808="kw",SUMPRODUCT(P810:P965,Q810:Q965,AH810:AH965),SUMPRODUCT(D810:D965,AH810:AH965))</f>
        <v>0</v>
      </c>
      <c r="AI967" s="519">
        <f>IF(AI808="kw",SUMPRODUCT(P810:P965,Q810:Q965,AI810:AI965),SUMPRODUCT(D810:D965,AI810:AI965))</f>
        <v>0</v>
      </c>
      <c r="AJ967" s="519">
        <f>IF(AJ808="kw",SUMPRODUCT(P810:P965,Q810:Q965,AJ810:AJ965),SUMPRODUCT(D810:D965,AJ810:AJ965))</f>
        <v>0</v>
      </c>
      <c r="AK967" s="519">
        <f>IF(AK808="kw",SUMPRODUCT(P810:P965,Q810:Q965,AK810:AK965),SUMPRODUCT(D810:D965,AK810:AK965))</f>
        <v>0</v>
      </c>
      <c r="AL967" s="519">
        <f>IF(AL808="kw",SUMPRODUCT(P810:P965,Q810:Q965,AL810:AL965),SUMPRODUCT(D810:D965,AL810:AL965))</f>
        <v>0</v>
      </c>
      <c r="AM967" s="519">
        <f>IF(AM808="kw",SUMPRODUCT(P810:P965,Q810:Q965,AM810:AM965),SUMPRODUCT(D810:D965,AM810:AM965))</f>
        <v>0</v>
      </c>
      <c r="AN967" s="519">
        <f>IF(AN808="kw",SUMPRODUCT(P810:P965,Q810:Q965,AN810:AN965),SUMPRODUCT(D810:D965,AN810:AN965))</f>
        <v>0</v>
      </c>
      <c r="AO967" s="520"/>
    </row>
    <row r="968" spans="1:41" ht="15.75">
      <c r="B968" s="545" t="s">
        <v>379</v>
      </c>
      <c r="C968" s="546"/>
      <c r="D968" s="546"/>
      <c r="E968" s="546"/>
      <c r="F968" s="546"/>
      <c r="G968" s="546"/>
      <c r="H968" s="546"/>
      <c r="I968" s="546"/>
      <c r="J968" s="546"/>
      <c r="K968" s="546"/>
      <c r="L968" s="546"/>
      <c r="M968" s="546"/>
      <c r="N968" s="546"/>
      <c r="O968" s="546"/>
      <c r="P968" s="546"/>
      <c r="Q968" s="546"/>
      <c r="R968" s="546"/>
      <c r="S968" s="546"/>
      <c r="T968" s="546"/>
      <c r="U968" s="546"/>
      <c r="V968" s="546"/>
      <c r="W968" s="546"/>
      <c r="X968" s="546"/>
      <c r="Y968" s="546"/>
      <c r="Z968" s="546"/>
      <c r="AA968" s="546">
        <v>6364469</v>
      </c>
      <c r="AB968" s="546">
        <v>1997655</v>
      </c>
      <c r="AC968" s="546">
        <v>10311200</v>
      </c>
      <c r="AD968" s="546">
        <v>36218</v>
      </c>
      <c r="AE968" s="546">
        <v>126044</v>
      </c>
      <c r="AF968" s="546">
        <v>0</v>
      </c>
      <c r="AG968" s="546">
        <v>0</v>
      </c>
      <c r="AH968" s="546">
        <v>0</v>
      </c>
      <c r="AI968" s="546">
        <v>0</v>
      </c>
      <c r="AJ968" s="546">
        <v>0</v>
      </c>
      <c r="AK968" s="546">
        <v>0</v>
      </c>
      <c r="AL968" s="546">
        <v>0</v>
      </c>
      <c r="AM968" s="546">
        <v>0</v>
      </c>
      <c r="AN968" s="546">
        <v>0</v>
      </c>
      <c r="AO968" s="576"/>
    </row>
    <row r="969" spans="1:41">
      <c r="B969" s="590"/>
      <c r="C969" s="548"/>
      <c r="D969" s="549"/>
      <c r="E969" s="549"/>
      <c r="F969" s="549"/>
      <c r="G969" s="549"/>
      <c r="H969" s="549"/>
      <c r="I969" s="549"/>
      <c r="J969" s="549"/>
      <c r="K969" s="549"/>
      <c r="L969" s="549"/>
      <c r="M969" s="549"/>
      <c r="N969" s="549"/>
      <c r="O969" s="549"/>
      <c r="P969" s="549"/>
      <c r="Q969" s="550"/>
      <c r="R969" s="549"/>
      <c r="S969" s="549"/>
      <c r="T969" s="549"/>
      <c r="U969" s="551"/>
      <c r="V969" s="551"/>
      <c r="W969" s="551"/>
      <c r="X969" s="551"/>
      <c r="Y969" s="549"/>
      <c r="Z969" s="549"/>
      <c r="AA969" s="552"/>
      <c r="AB969" s="552"/>
      <c r="AC969" s="552"/>
      <c r="AD969" s="552"/>
      <c r="AE969" s="552"/>
      <c r="AF969" s="552"/>
      <c r="AG969" s="552"/>
      <c r="AH969" s="552"/>
      <c r="AI969" s="552"/>
      <c r="AJ969" s="552"/>
      <c r="AK969" s="552"/>
      <c r="AL969" s="552"/>
      <c r="AM969" s="552"/>
      <c r="AN969" s="552"/>
      <c r="AO969" s="465"/>
    </row>
    <row r="970" spans="1:41">
      <c r="B970" s="516" t="s">
        <v>380</v>
      </c>
      <c r="C970" s="523"/>
      <c r="D970" s="523"/>
      <c r="E970" s="537"/>
      <c r="F970" s="537"/>
      <c r="G970" s="537"/>
      <c r="H970" s="537"/>
      <c r="I970" s="537"/>
      <c r="J970" s="537"/>
      <c r="K970" s="537"/>
      <c r="L970" s="537"/>
      <c r="M970" s="537"/>
      <c r="N970" s="537"/>
      <c r="O970" s="537"/>
      <c r="P970" s="537"/>
      <c r="Q970" s="354"/>
      <c r="R970" s="525"/>
      <c r="S970" s="525"/>
      <c r="T970" s="525"/>
      <c r="U970" s="524"/>
      <c r="V970" s="524"/>
      <c r="W970" s="524"/>
      <c r="X970" s="524"/>
      <c r="Y970" s="525"/>
      <c r="Z970" s="525"/>
      <c r="AA970" s="526">
        <v>1.4E-3</v>
      </c>
      <c r="AB970" s="526">
        <v>1.41E-2</v>
      </c>
      <c r="AC970" s="526">
        <v>3.0528</v>
      </c>
      <c r="AD970" s="526">
        <v>1.6500000000000001E-2</v>
      </c>
      <c r="AE970" s="526">
        <v>4.5978000000000003</v>
      </c>
      <c r="AF970" s="526">
        <v>0</v>
      </c>
      <c r="AG970" s="526">
        <v>0</v>
      </c>
      <c r="AH970" s="526">
        <v>0</v>
      </c>
      <c r="AI970" s="526">
        <v>0</v>
      </c>
      <c r="AJ970" s="526">
        <v>0</v>
      </c>
      <c r="AK970" s="526">
        <v>0</v>
      </c>
      <c r="AL970" s="526">
        <v>0</v>
      </c>
      <c r="AM970" s="526">
        <v>0</v>
      </c>
      <c r="AN970" s="526">
        <v>0</v>
      </c>
      <c r="AO970" s="452"/>
    </row>
    <row r="971" spans="1:41">
      <c r="B971" s="516" t="s">
        <v>381</v>
      </c>
      <c r="C971" s="527"/>
      <c r="D971" s="484"/>
      <c r="E971" s="481"/>
      <c r="F971" s="481"/>
      <c r="G971" s="481"/>
      <c r="H971" s="481"/>
      <c r="I971" s="481"/>
      <c r="J971" s="481"/>
      <c r="K971" s="481"/>
      <c r="L971" s="481"/>
      <c r="M971" s="481"/>
      <c r="N971" s="481"/>
      <c r="O971" s="481"/>
      <c r="P971" s="481"/>
      <c r="Q971" s="354"/>
      <c r="R971" s="481"/>
      <c r="S971" s="481"/>
      <c r="T971" s="481"/>
      <c r="U971" s="484"/>
      <c r="V971" s="484"/>
      <c r="W971" s="484"/>
      <c r="X971" s="484"/>
      <c r="Y971" s="481"/>
      <c r="Z971" s="481"/>
      <c r="AA971" s="463">
        <v>2288.6646606887289</v>
      </c>
      <c r="AB971" s="463">
        <v>7409.624846065336</v>
      </c>
      <c r="AC971" s="463">
        <v>12051284.011161588</v>
      </c>
      <c r="AD971" s="463">
        <v>0</v>
      </c>
      <c r="AE971" s="463">
        <v>0</v>
      </c>
      <c r="AF971" s="463">
        <v>0</v>
      </c>
      <c r="AG971" s="463">
        <v>0</v>
      </c>
      <c r="AH971" s="463">
        <v>0</v>
      </c>
      <c r="AI971" s="463">
        <v>0</v>
      </c>
      <c r="AJ971" s="463">
        <v>0</v>
      </c>
      <c r="AK971" s="463">
        <v>0</v>
      </c>
      <c r="AL971" s="463">
        <v>0</v>
      </c>
      <c r="AM971" s="463">
        <v>0</v>
      </c>
      <c r="AN971" s="463">
        <v>0</v>
      </c>
      <c r="AO971" s="462">
        <f t="shared" ref="AO971:AO979" si="324">SUM(AA971:AN971)</f>
        <v>12060982.300668342</v>
      </c>
    </row>
    <row r="972" spans="1:41">
      <c r="B972" s="516" t="s">
        <v>382</v>
      </c>
      <c r="C972" s="527"/>
      <c r="D972" s="484"/>
      <c r="E972" s="481"/>
      <c r="F972" s="481"/>
      <c r="G972" s="481"/>
      <c r="H972" s="481"/>
      <c r="I972" s="481"/>
      <c r="J972" s="481"/>
      <c r="K972" s="481"/>
      <c r="L972" s="481"/>
      <c r="M972" s="481"/>
      <c r="N972" s="481"/>
      <c r="O972" s="481"/>
      <c r="P972" s="481"/>
      <c r="Q972" s="354"/>
      <c r="R972" s="481"/>
      <c r="S972" s="481"/>
      <c r="T972" s="481"/>
      <c r="U972" s="484"/>
      <c r="V972" s="484"/>
      <c r="W972" s="484"/>
      <c r="X972" s="484"/>
      <c r="Y972" s="481"/>
      <c r="Z972" s="481"/>
      <c r="AA972" s="463">
        <v>1839.9087608786333</v>
      </c>
      <c r="AB972" s="463">
        <v>5987.9894862263409</v>
      </c>
      <c r="AC972" s="463">
        <v>16783312.332751505</v>
      </c>
      <c r="AD972" s="463">
        <v>0</v>
      </c>
      <c r="AE972" s="463">
        <v>0</v>
      </c>
      <c r="AF972" s="463">
        <v>0</v>
      </c>
      <c r="AG972" s="463">
        <v>0</v>
      </c>
      <c r="AH972" s="463">
        <v>0</v>
      </c>
      <c r="AI972" s="463">
        <v>0</v>
      </c>
      <c r="AJ972" s="463">
        <v>0</v>
      </c>
      <c r="AK972" s="463">
        <v>0</v>
      </c>
      <c r="AL972" s="463">
        <v>0</v>
      </c>
      <c r="AM972" s="463">
        <v>0</v>
      </c>
      <c r="AN972" s="463">
        <v>0</v>
      </c>
      <c r="AO972" s="462">
        <f t="shared" si="324"/>
        <v>16791140.230998609</v>
      </c>
    </row>
    <row r="973" spans="1:41">
      <c r="B973" s="516" t="s">
        <v>383</v>
      </c>
      <c r="C973" s="527"/>
      <c r="D973" s="484"/>
      <c r="E973" s="481"/>
      <c r="F973" s="481"/>
      <c r="G973" s="481"/>
      <c r="H973" s="481"/>
      <c r="I973" s="481"/>
      <c r="J973" s="481"/>
      <c r="K973" s="481"/>
      <c r="L973" s="481"/>
      <c r="M973" s="481"/>
      <c r="N973" s="481"/>
      <c r="O973" s="481"/>
      <c r="P973" s="481"/>
      <c r="Q973" s="354"/>
      <c r="R973" s="481"/>
      <c r="S973" s="481"/>
      <c r="T973" s="481"/>
      <c r="U973" s="484"/>
      <c r="V973" s="484"/>
      <c r="W973" s="484"/>
      <c r="X973" s="484"/>
      <c r="Y973" s="481"/>
      <c r="Z973" s="481"/>
      <c r="AA973" s="463">
        <v>1819.791372814404</v>
      </c>
      <c r="AB973" s="463">
        <v>7901.8107200519398</v>
      </c>
      <c r="AC973" s="463">
        <v>15156500.244306097</v>
      </c>
      <c r="AD973" s="463">
        <v>0</v>
      </c>
      <c r="AE973" s="463">
        <v>0</v>
      </c>
      <c r="AF973" s="463">
        <v>0</v>
      </c>
      <c r="AG973" s="463">
        <v>0</v>
      </c>
      <c r="AH973" s="463">
        <v>0</v>
      </c>
      <c r="AI973" s="463">
        <v>0</v>
      </c>
      <c r="AJ973" s="463">
        <v>0</v>
      </c>
      <c r="AK973" s="463">
        <v>0</v>
      </c>
      <c r="AL973" s="463">
        <v>0</v>
      </c>
      <c r="AM973" s="463">
        <v>0</v>
      </c>
      <c r="AN973" s="463">
        <v>0</v>
      </c>
      <c r="AO973" s="462">
        <f t="shared" si="324"/>
        <v>15166221.846398963</v>
      </c>
    </row>
    <row r="974" spans="1:41">
      <c r="B974" s="516" t="s">
        <v>384</v>
      </c>
      <c r="C974" s="527"/>
      <c r="D974" s="484"/>
      <c r="E974" s="481"/>
      <c r="F974" s="481"/>
      <c r="G974" s="481"/>
      <c r="H974" s="481"/>
      <c r="I974" s="481"/>
      <c r="J974" s="481"/>
      <c r="K974" s="481"/>
      <c r="L974" s="481"/>
      <c r="M974" s="481"/>
      <c r="N974" s="481"/>
      <c r="O974" s="481"/>
      <c r="P974" s="481"/>
      <c r="Q974" s="354"/>
      <c r="R974" s="481"/>
      <c r="S974" s="481"/>
      <c r="T974" s="481"/>
      <c r="U974" s="484"/>
      <c r="V974" s="484"/>
      <c r="W974" s="484"/>
      <c r="X974" s="484"/>
      <c r="Y974" s="481"/>
      <c r="Z974" s="481"/>
      <c r="AA974" s="463">
        <v>4092.2310895031997</v>
      </c>
      <c r="AB974" s="463">
        <v>13890.946783408517</v>
      </c>
      <c r="AC974" s="463">
        <v>12985299.871475086</v>
      </c>
      <c r="AD974" s="463">
        <v>0</v>
      </c>
      <c r="AE974" s="463">
        <v>0</v>
      </c>
      <c r="AF974" s="463">
        <v>0</v>
      </c>
      <c r="AG974" s="463">
        <v>0</v>
      </c>
      <c r="AH974" s="463">
        <v>0</v>
      </c>
      <c r="AI974" s="463">
        <v>0</v>
      </c>
      <c r="AJ974" s="463">
        <v>0</v>
      </c>
      <c r="AK974" s="463">
        <v>0</v>
      </c>
      <c r="AL974" s="463">
        <v>0</v>
      </c>
      <c r="AM974" s="463">
        <v>0</v>
      </c>
      <c r="AN974" s="463">
        <v>0</v>
      </c>
      <c r="AO974" s="462">
        <f t="shared" si="324"/>
        <v>13003283.049347997</v>
      </c>
    </row>
    <row r="975" spans="1:41">
      <c r="B975" s="516" t="s">
        <v>385</v>
      </c>
      <c r="C975" s="527"/>
      <c r="D975" s="484"/>
      <c r="E975" s="481"/>
      <c r="F975" s="481"/>
      <c r="G975" s="481"/>
      <c r="H975" s="481"/>
      <c r="I975" s="481"/>
      <c r="J975" s="481"/>
      <c r="K975" s="481"/>
      <c r="L975" s="481"/>
      <c r="M975" s="481"/>
      <c r="N975" s="481"/>
      <c r="O975" s="481"/>
      <c r="P975" s="481"/>
      <c r="Q975" s="354"/>
      <c r="R975" s="481"/>
      <c r="S975" s="481"/>
      <c r="T975" s="481"/>
      <c r="U975" s="484"/>
      <c r="V975" s="484"/>
      <c r="W975" s="484"/>
      <c r="X975" s="484"/>
      <c r="Y975" s="481"/>
      <c r="Z975" s="481"/>
      <c r="AA975" s="463">
        <f t="shared" ref="AA975:AN975" si="325">AA214*AA970</f>
        <v>5195.4247235362927</v>
      </c>
      <c r="AB975" s="463">
        <f t="shared" si="325"/>
        <v>55256.806448497162</v>
      </c>
      <c r="AC975" s="463">
        <f t="shared" si="325"/>
        <v>21871873.192084759</v>
      </c>
      <c r="AD975" s="463">
        <f t="shared" si="325"/>
        <v>0</v>
      </c>
      <c r="AE975" s="463">
        <f t="shared" si="325"/>
        <v>0</v>
      </c>
      <c r="AF975" s="463">
        <f t="shared" si="325"/>
        <v>0</v>
      </c>
      <c r="AG975" s="463">
        <f t="shared" si="325"/>
        <v>0</v>
      </c>
      <c r="AH975" s="463">
        <f t="shared" si="325"/>
        <v>0</v>
      </c>
      <c r="AI975" s="463">
        <f t="shared" si="325"/>
        <v>0</v>
      </c>
      <c r="AJ975" s="463">
        <f t="shared" si="325"/>
        <v>0</v>
      </c>
      <c r="AK975" s="463">
        <f t="shared" si="325"/>
        <v>0</v>
      </c>
      <c r="AL975" s="463">
        <f t="shared" si="325"/>
        <v>0</v>
      </c>
      <c r="AM975" s="463">
        <f t="shared" si="325"/>
        <v>0</v>
      </c>
      <c r="AN975" s="463">
        <f t="shared" si="325"/>
        <v>0</v>
      </c>
      <c r="AO975" s="462">
        <f t="shared" si="324"/>
        <v>21932325.423256792</v>
      </c>
    </row>
    <row r="976" spans="1:41">
      <c r="B976" s="516" t="s">
        <v>386</v>
      </c>
      <c r="C976" s="527"/>
      <c r="D976" s="484"/>
      <c r="E976" s="481"/>
      <c r="F976" s="481"/>
      <c r="G976" s="481"/>
      <c r="H976" s="481"/>
      <c r="I976" s="481"/>
      <c r="J976" s="481"/>
      <c r="K976" s="481"/>
      <c r="L976" s="481"/>
      <c r="M976" s="481"/>
      <c r="N976" s="481"/>
      <c r="O976" s="481"/>
      <c r="P976" s="481"/>
      <c r="Q976" s="354"/>
      <c r="R976" s="481"/>
      <c r="S976" s="481"/>
      <c r="T976" s="481"/>
      <c r="U976" s="484"/>
      <c r="V976" s="484"/>
      <c r="W976" s="484"/>
      <c r="X976" s="484"/>
      <c r="Y976" s="481"/>
      <c r="Z976" s="481"/>
      <c r="AA976" s="463">
        <f t="shared" ref="AA976:AN976" si="326">AA404*AA970</f>
        <v>10893.221588613309</v>
      </c>
      <c r="AB976" s="463">
        <f t="shared" si="326"/>
        <v>29532.479891025603</v>
      </c>
      <c r="AC976" s="463">
        <f t="shared" si="326"/>
        <v>30576598.551027358</v>
      </c>
      <c r="AD976" s="463">
        <f t="shared" si="326"/>
        <v>0</v>
      </c>
      <c r="AE976" s="463">
        <f t="shared" si="326"/>
        <v>0</v>
      </c>
      <c r="AF976" s="463">
        <f t="shared" si="326"/>
        <v>0</v>
      </c>
      <c r="AG976" s="463">
        <f t="shared" si="326"/>
        <v>0</v>
      </c>
      <c r="AH976" s="463">
        <f t="shared" si="326"/>
        <v>0</v>
      </c>
      <c r="AI976" s="463">
        <f t="shared" si="326"/>
        <v>0</v>
      </c>
      <c r="AJ976" s="463">
        <f t="shared" si="326"/>
        <v>0</v>
      </c>
      <c r="AK976" s="463">
        <f t="shared" si="326"/>
        <v>0</v>
      </c>
      <c r="AL976" s="463">
        <f t="shared" si="326"/>
        <v>0</v>
      </c>
      <c r="AM976" s="463">
        <f t="shared" si="326"/>
        <v>0</v>
      </c>
      <c r="AN976" s="463">
        <f t="shared" si="326"/>
        <v>0</v>
      </c>
      <c r="AO976" s="462">
        <f t="shared" si="324"/>
        <v>30617024.252506997</v>
      </c>
    </row>
    <row r="977" spans="2:41">
      <c r="B977" s="516" t="s">
        <v>387</v>
      </c>
      <c r="C977" s="527"/>
      <c r="D977" s="484"/>
      <c r="E977" s="481"/>
      <c r="F977" s="481"/>
      <c r="G977" s="481"/>
      <c r="H977" s="481"/>
      <c r="I977" s="481"/>
      <c r="J977" s="481"/>
      <c r="K977" s="481"/>
      <c r="L977" s="481"/>
      <c r="M977" s="481"/>
      <c r="N977" s="481"/>
      <c r="O977" s="481"/>
      <c r="P977" s="481"/>
      <c r="Q977" s="354"/>
      <c r="R977" s="481"/>
      <c r="S977" s="481"/>
      <c r="T977" s="481"/>
      <c r="U977" s="484"/>
      <c r="V977" s="484"/>
      <c r="W977" s="484"/>
      <c r="X977" s="484"/>
      <c r="Y977" s="481"/>
      <c r="Z977" s="481"/>
      <c r="AA977" s="463">
        <f t="shared" ref="AA977:AN977" si="327">AA602*AA970</f>
        <v>22841.109356739285</v>
      </c>
      <c r="AB977" s="463">
        <f t="shared" si="327"/>
        <v>27436.524314444669</v>
      </c>
      <c r="AC977" s="463">
        <f t="shared" si="327"/>
        <v>22852614.103061069</v>
      </c>
      <c r="AD977" s="463">
        <f t="shared" si="327"/>
        <v>0</v>
      </c>
      <c r="AE977" s="463">
        <f t="shared" si="327"/>
        <v>20150703.943464</v>
      </c>
      <c r="AF977" s="463">
        <f t="shared" si="327"/>
        <v>0</v>
      </c>
      <c r="AG977" s="463">
        <f t="shared" si="327"/>
        <v>0</v>
      </c>
      <c r="AH977" s="463">
        <f t="shared" si="327"/>
        <v>0</v>
      </c>
      <c r="AI977" s="463">
        <f t="shared" si="327"/>
        <v>0</v>
      </c>
      <c r="AJ977" s="463">
        <f t="shared" si="327"/>
        <v>0</v>
      </c>
      <c r="AK977" s="463">
        <f t="shared" si="327"/>
        <v>0</v>
      </c>
      <c r="AL977" s="463">
        <f t="shared" si="327"/>
        <v>0</v>
      </c>
      <c r="AM977" s="463">
        <f t="shared" si="327"/>
        <v>0</v>
      </c>
      <c r="AN977" s="463">
        <f t="shared" si="327"/>
        <v>0</v>
      </c>
      <c r="AO977" s="462">
        <f t="shared" si="324"/>
        <v>43053595.680196255</v>
      </c>
    </row>
    <row r="978" spans="2:41">
      <c r="B978" s="516" t="s">
        <v>388</v>
      </c>
      <c r="C978" s="527"/>
      <c r="D978" s="484"/>
      <c r="E978" s="481"/>
      <c r="F978" s="481"/>
      <c r="G978" s="481"/>
      <c r="H978" s="481"/>
      <c r="I978" s="481"/>
      <c r="J978" s="481"/>
      <c r="K978" s="481"/>
      <c r="L978" s="481"/>
      <c r="M978" s="481"/>
      <c r="N978" s="481"/>
      <c r="O978" s="481"/>
      <c r="P978" s="481"/>
      <c r="Q978" s="354"/>
      <c r="R978" s="481"/>
      <c r="S978" s="481"/>
      <c r="T978" s="481"/>
      <c r="U978" s="484"/>
      <c r="V978" s="484"/>
      <c r="W978" s="484"/>
      <c r="X978" s="484"/>
      <c r="Y978" s="481"/>
      <c r="Z978" s="481"/>
      <c r="AA978" s="463">
        <f t="shared" ref="AA978:AN978" si="328">AA794*AA970</f>
        <v>5112.7406413756917</v>
      </c>
      <c r="AB978" s="463">
        <f t="shared" si="328"/>
        <v>38603.00852359178</v>
      </c>
      <c r="AC978" s="463">
        <f t="shared" si="328"/>
        <v>20217143.48866038</v>
      </c>
      <c r="AD978" s="463">
        <f t="shared" si="328"/>
        <v>0</v>
      </c>
      <c r="AE978" s="463">
        <f t="shared" si="328"/>
        <v>8098541.9310000008</v>
      </c>
      <c r="AF978" s="463">
        <f t="shared" si="328"/>
        <v>0</v>
      </c>
      <c r="AG978" s="463">
        <f t="shared" si="328"/>
        <v>0</v>
      </c>
      <c r="AH978" s="463">
        <f t="shared" si="328"/>
        <v>0</v>
      </c>
      <c r="AI978" s="463">
        <f t="shared" si="328"/>
        <v>0</v>
      </c>
      <c r="AJ978" s="463">
        <f t="shared" si="328"/>
        <v>0</v>
      </c>
      <c r="AK978" s="463">
        <f t="shared" si="328"/>
        <v>0</v>
      </c>
      <c r="AL978" s="463">
        <f t="shared" si="328"/>
        <v>0</v>
      </c>
      <c r="AM978" s="463">
        <f t="shared" si="328"/>
        <v>0</v>
      </c>
      <c r="AN978" s="463">
        <f t="shared" si="328"/>
        <v>0</v>
      </c>
      <c r="AO978" s="462">
        <f t="shared" si="324"/>
        <v>28359401.168825351</v>
      </c>
    </row>
    <row r="979" spans="2:41">
      <c r="B979" s="516" t="s">
        <v>389</v>
      </c>
      <c r="C979" s="527"/>
      <c r="D979" s="484"/>
      <c r="E979" s="481"/>
      <c r="F979" s="481"/>
      <c r="G979" s="481"/>
      <c r="H979" s="481"/>
      <c r="I979" s="481"/>
      <c r="J979" s="481"/>
      <c r="K979" s="481"/>
      <c r="L979" s="481"/>
      <c r="M979" s="481"/>
      <c r="N979" s="481"/>
      <c r="O979" s="481"/>
      <c r="P979" s="481"/>
      <c r="Q979" s="354"/>
      <c r="R979" s="481"/>
      <c r="S979" s="481"/>
      <c r="T979" s="481"/>
      <c r="U979" s="484"/>
      <c r="V979" s="484"/>
      <c r="W979" s="484"/>
      <c r="X979" s="484"/>
      <c r="Y979" s="481"/>
      <c r="Z979" s="481"/>
      <c r="AA979" s="463">
        <f>AA967*AA970</f>
        <v>39.577725443838943</v>
      </c>
      <c r="AB979" s="463">
        <f t="shared" ref="AB979:AN979" si="329">AB967*AB970</f>
        <v>22657.05422287681</v>
      </c>
      <c r="AC979" s="463">
        <f t="shared" si="329"/>
        <v>14577517.95255189</v>
      </c>
      <c r="AD979" s="463">
        <f t="shared" si="329"/>
        <v>0</v>
      </c>
      <c r="AE979" s="463">
        <f t="shared" si="329"/>
        <v>0</v>
      </c>
      <c r="AF979" s="463">
        <f t="shared" si="329"/>
        <v>0</v>
      </c>
      <c r="AG979" s="463">
        <f t="shared" si="329"/>
        <v>0</v>
      </c>
      <c r="AH979" s="463">
        <f t="shared" si="329"/>
        <v>0</v>
      </c>
      <c r="AI979" s="463">
        <f t="shared" si="329"/>
        <v>0</v>
      </c>
      <c r="AJ979" s="463">
        <f t="shared" si="329"/>
        <v>0</v>
      </c>
      <c r="AK979" s="463">
        <f t="shared" si="329"/>
        <v>0</v>
      </c>
      <c r="AL979" s="463">
        <f t="shared" si="329"/>
        <v>0</v>
      </c>
      <c r="AM979" s="463">
        <f t="shared" si="329"/>
        <v>0</v>
      </c>
      <c r="AN979" s="463">
        <f t="shared" si="329"/>
        <v>0</v>
      </c>
      <c r="AO979" s="462">
        <f t="shared" si="324"/>
        <v>14600214.58450021</v>
      </c>
    </row>
    <row r="980" spans="2:41" ht="15.75">
      <c r="B980" s="529" t="s">
        <v>390</v>
      </c>
      <c r="C980" s="527"/>
      <c r="D980" s="501"/>
      <c r="E980" s="521"/>
      <c r="F980" s="521"/>
      <c r="G980" s="521"/>
      <c r="H980" s="521"/>
      <c r="I980" s="521"/>
      <c r="J980" s="521"/>
      <c r="K980" s="521"/>
      <c r="L980" s="521"/>
      <c r="M980" s="521"/>
      <c r="N980" s="521"/>
      <c r="O980" s="521"/>
      <c r="P980" s="521"/>
      <c r="Q980" s="498"/>
      <c r="R980" s="521"/>
      <c r="S980" s="521"/>
      <c r="T980" s="521"/>
      <c r="U980" s="501"/>
      <c r="V980" s="501"/>
      <c r="W980" s="501"/>
      <c r="X980" s="501"/>
      <c r="Y980" s="521"/>
      <c r="Z980" s="521"/>
      <c r="AA980" s="461">
        <f>SUM(AA971:AA979)</f>
        <v>54122.669919593376</v>
      </c>
      <c r="AB980" s="461">
        <f t="shared" ref="AB980:AG980" si="330">SUM(AB971:AB979)</f>
        <v>208676.24523618814</v>
      </c>
      <c r="AC980" s="461">
        <f t="shared" si="330"/>
        <v>167072143.74707973</v>
      </c>
      <c r="AD980" s="461">
        <f t="shared" si="330"/>
        <v>0</v>
      </c>
      <c r="AE980" s="461">
        <f t="shared" si="330"/>
        <v>28249245.874464002</v>
      </c>
      <c r="AF980" s="461">
        <f t="shared" si="330"/>
        <v>0</v>
      </c>
      <c r="AG980" s="461">
        <f t="shared" si="330"/>
        <v>0</v>
      </c>
      <c r="AH980" s="461">
        <f>SUM(AH971:AH979)</f>
        <v>0</v>
      </c>
      <c r="AI980" s="461">
        <f t="shared" ref="AI980:AN980" si="331">SUM(AI971:AI979)</f>
        <v>0</v>
      </c>
      <c r="AJ980" s="461">
        <f t="shared" si="331"/>
        <v>0</v>
      </c>
      <c r="AK980" s="461">
        <f t="shared" si="331"/>
        <v>0</v>
      </c>
      <c r="AL980" s="461">
        <f t="shared" si="331"/>
        <v>0</v>
      </c>
      <c r="AM980" s="461">
        <f t="shared" si="331"/>
        <v>0</v>
      </c>
      <c r="AN980" s="461">
        <f t="shared" si="331"/>
        <v>0</v>
      </c>
      <c r="AO980" s="460">
        <f>SUM(AO971:AO979)</f>
        <v>195584188.53669953</v>
      </c>
    </row>
    <row r="981" spans="2:41" ht="15.75">
      <c r="B981" s="529" t="s">
        <v>391</v>
      </c>
      <c r="C981" s="527"/>
      <c r="D981" s="530"/>
      <c r="E981" s="521"/>
      <c r="F981" s="521"/>
      <c r="G981" s="521"/>
      <c r="H981" s="521"/>
      <c r="I981" s="521"/>
      <c r="J981" s="521"/>
      <c r="K981" s="521"/>
      <c r="L981" s="521"/>
      <c r="M981" s="521"/>
      <c r="N981" s="521"/>
      <c r="O981" s="521"/>
      <c r="P981" s="521"/>
      <c r="Q981" s="498"/>
      <c r="R981" s="521"/>
      <c r="S981" s="521"/>
      <c r="T981" s="521"/>
      <c r="U981" s="501"/>
      <c r="V981" s="501"/>
      <c r="W981" s="501"/>
      <c r="X981" s="501"/>
      <c r="Y981" s="521"/>
      <c r="Z981" s="521"/>
      <c r="AA981" s="528">
        <f>AA968*AA970</f>
        <v>8910.2566000000006</v>
      </c>
      <c r="AB981" s="528">
        <f t="shared" ref="AB981:AG981" si="332">AB968*AB970</f>
        <v>28166.9355</v>
      </c>
      <c r="AC981" s="528">
        <f t="shared" si="332"/>
        <v>31478031.359999999</v>
      </c>
      <c r="AD981" s="528">
        <f t="shared" si="332"/>
        <v>597.59699999999998</v>
      </c>
      <c r="AE981" s="528">
        <f t="shared" si="332"/>
        <v>579525.10320000001</v>
      </c>
      <c r="AF981" s="528">
        <f t="shared" si="332"/>
        <v>0</v>
      </c>
      <c r="AG981" s="528">
        <f t="shared" si="332"/>
        <v>0</v>
      </c>
      <c r="AH981" s="528">
        <f>AH968*AH970</f>
        <v>0</v>
      </c>
      <c r="AI981" s="528">
        <f t="shared" ref="AI981:AN981" si="333">AI968*AI970</f>
        <v>0</v>
      </c>
      <c r="AJ981" s="528">
        <f t="shared" si="333"/>
        <v>0</v>
      </c>
      <c r="AK981" s="528">
        <f t="shared" si="333"/>
        <v>0</v>
      </c>
      <c r="AL981" s="528">
        <f t="shared" si="333"/>
        <v>0</v>
      </c>
      <c r="AM981" s="528">
        <f t="shared" si="333"/>
        <v>0</v>
      </c>
      <c r="AN981" s="528">
        <f t="shared" si="333"/>
        <v>0</v>
      </c>
      <c r="AO981" s="460">
        <f>SUM(AA981:AN981)</f>
        <v>32095231.252299998</v>
      </c>
    </row>
    <row r="982" spans="2:41" ht="15.75">
      <c r="B982" s="529" t="s">
        <v>392</v>
      </c>
      <c r="C982" s="527"/>
      <c r="D982" s="530"/>
      <c r="E982" s="521"/>
      <c r="F982" s="521"/>
      <c r="G982" s="521"/>
      <c r="H982" s="521"/>
      <c r="I982" s="521"/>
      <c r="J982" s="521"/>
      <c r="K982" s="521"/>
      <c r="L982" s="521"/>
      <c r="M982" s="521"/>
      <c r="N982" s="521"/>
      <c r="O982" s="521"/>
      <c r="P982" s="521"/>
      <c r="Q982" s="498"/>
      <c r="R982" s="521"/>
      <c r="S982" s="521"/>
      <c r="T982" s="521"/>
      <c r="U982" s="530"/>
      <c r="V982" s="530"/>
      <c r="W982" s="530"/>
      <c r="X982" s="530"/>
      <c r="Y982" s="521"/>
      <c r="Z982" s="521"/>
      <c r="AA982" s="459"/>
      <c r="AB982" s="459"/>
      <c r="AC982" s="459"/>
      <c r="AD982" s="459"/>
      <c r="AE982" s="459"/>
      <c r="AF982" s="459"/>
      <c r="AG982" s="459"/>
      <c r="AH982" s="459"/>
      <c r="AI982" s="459"/>
      <c r="AJ982" s="459"/>
      <c r="AK982" s="459"/>
      <c r="AL982" s="459"/>
      <c r="AM982" s="459"/>
      <c r="AN982" s="459"/>
      <c r="AO982" s="460">
        <f>AO980-AO981</f>
        <v>163488957.28439954</v>
      </c>
    </row>
    <row r="983" spans="2:41">
      <c r="B983" s="516"/>
      <c r="C983" s="530"/>
      <c r="D983" s="530"/>
      <c r="E983" s="521"/>
      <c r="F983" s="521"/>
      <c r="G983" s="521"/>
      <c r="H983" s="521"/>
      <c r="I983" s="521"/>
      <c r="J983" s="521"/>
      <c r="K983" s="521"/>
      <c r="L983" s="521"/>
      <c r="M983" s="521"/>
      <c r="N983" s="521"/>
      <c r="O983" s="521"/>
      <c r="P983" s="521"/>
      <c r="Q983" s="498"/>
      <c r="R983" s="521"/>
      <c r="S983" s="521"/>
      <c r="T983" s="521"/>
      <c r="U983" s="530"/>
      <c r="V983" s="527"/>
      <c r="W983" s="530"/>
      <c r="X983" s="530"/>
      <c r="Y983" s="521"/>
      <c r="Z983" s="521"/>
      <c r="AA983" s="531"/>
      <c r="AB983" s="531"/>
      <c r="AC983" s="531"/>
      <c r="AD983" s="531"/>
      <c r="AE983" s="531"/>
      <c r="AF983" s="531"/>
      <c r="AG983" s="531"/>
      <c r="AH983" s="531"/>
      <c r="AI983" s="531"/>
      <c r="AJ983" s="531"/>
      <c r="AK983" s="531"/>
      <c r="AL983" s="531"/>
      <c r="AM983" s="531"/>
      <c r="AN983" s="531"/>
      <c r="AO983" s="522"/>
    </row>
    <row r="984" spans="2:41">
      <c r="B984" s="516" t="s">
        <v>393</v>
      </c>
      <c r="C984" s="530"/>
      <c r="D984" s="530"/>
      <c r="E984" s="521"/>
      <c r="F984" s="521"/>
      <c r="G984" s="521"/>
      <c r="H984" s="521"/>
      <c r="I984" s="521"/>
      <c r="J984" s="521"/>
      <c r="K984" s="521"/>
      <c r="L984" s="521"/>
      <c r="M984" s="521"/>
      <c r="N984" s="521"/>
      <c r="O984" s="521"/>
      <c r="P984" s="521"/>
      <c r="Q984" s="498"/>
      <c r="R984" s="521"/>
      <c r="S984" s="521"/>
      <c r="T984" s="521"/>
      <c r="U984" s="530"/>
      <c r="V984" s="527"/>
      <c r="W984" s="530"/>
      <c r="X984" s="530"/>
      <c r="Y984" s="521"/>
      <c r="Z984" s="521"/>
      <c r="AA984" s="354">
        <f>SUMPRODUCT(E809:E964,AA809:AA964)</f>
        <v>28269.803888456387</v>
      </c>
      <c r="AB984" s="354">
        <f>SUMPRODUCT(E809:E964,AB809:AB964)</f>
        <v>1566421.9191532335</v>
      </c>
      <c r="AC984" s="354">
        <f>IF(AC808="kw",SUMPRODUCT($P$810:$P$965,$R$810:$R$965,AC810:AC965),SUMPRODUCT($E$810:$E$965,AC810:AC965))</f>
        <v>4769775.9467078708</v>
      </c>
      <c r="AD984" s="354">
        <f t="shared" ref="AD984:AN984" si="334">IF(AD808="kw",SUMPRODUCT($P$810:$P$965,$R$810:$R$965,AD809:AD964),SUMPRODUCT($E$810:$E$965,AD809:AD964))</f>
        <v>0</v>
      </c>
      <c r="AE984" s="354">
        <f t="shared" si="334"/>
        <v>0</v>
      </c>
      <c r="AF984" s="354">
        <f t="shared" si="334"/>
        <v>0</v>
      </c>
      <c r="AG984" s="354">
        <f t="shared" si="334"/>
        <v>0</v>
      </c>
      <c r="AH984" s="354">
        <f t="shared" si="334"/>
        <v>0</v>
      </c>
      <c r="AI984" s="354">
        <f t="shared" si="334"/>
        <v>0</v>
      </c>
      <c r="AJ984" s="354">
        <f t="shared" si="334"/>
        <v>0</v>
      </c>
      <c r="AK984" s="354">
        <f t="shared" si="334"/>
        <v>0</v>
      </c>
      <c r="AL984" s="354">
        <f t="shared" si="334"/>
        <v>0</v>
      </c>
      <c r="AM984" s="354">
        <f t="shared" si="334"/>
        <v>0</v>
      </c>
      <c r="AN984" s="354">
        <f t="shared" si="334"/>
        <v>0</v>
      </c>
      <c r="AO984" s="522"/>
    </row>
    <row r="985" spans="2:41">
      <c r="B985" s="451" t="s">
        <v>394</v>
      </c>
      <c r="C985" s="533"/>
      <c r="D985" s="539"/>
      <c r="E985" s="539"/>
      <c r="F985" s="539"/>
      <c r="G985" s="539"/>
      <c r="H985" s="539"/>
      <c r="I985" s="539"/>
      <c r="J985" s="539"/>
      <c r="K985" s="539"/>
      <c r="L985" s="539"/>
      <c r="M985" s="539"/>
      <c r="N985" s="539"/>
      <c r="O985" s="539"/>
      <c r="P985" s="539"/>
      <c r="Q985" s="538"/>
      <c r="R985" s="539"/>
      <c r="S985" s="539"/>
      <c r="T985" s="539"/>
      <c r="U985" s="533"/>
      <c r="V985" s="540"/>
      <c r="W985" s="540"/>
      <c r="X985" s="539"/>
      <c r="Y985" s="539"/>
      <c r="Z985" s="540"/>
      <c r="AA985" s="354">
        <f>SUMPRODUCT($F$809:$F$964,AA$809:AA$964)</f>
        <v>28269.803888456387</v>
      </c>
      <c r="AB985" s="354">
        <f>SUMPRODUCT(F809:F964,AB809:AB964)</f>
        <v>1566421.9191532335</v>
      </c>
      <c r="AC985" s="354">
        <f>IF(AC808="kw",SUMPRODUCT($P$810:$P$965,$S$810:$S$965,AC810:AC965),SUMPRODUCT($F$810:$F$965,$AC$810:$AC$965))</f>
        <v>4769422.3789724587</v>
      </c>
      <c r="AD985" s="354">
        <f t="shared" ref="AD985:AN985" si="335">IF(AD808="kw",SUMPRODUCT($P$810:$P$965,$S$810:$S$965,AD810:AD965),SUMPRODUCT($F$810:$F$965,AD810:AD965))</f>
        <v>0</v>
      </c>
      <c r="AE985" s="354">
        <f t="shared" si="335"/>
        <v>0</v>
      </c>
      <c r="AF985" s="354">
        <f t="shared" si="335"/>
        <v>0</v>
      </c>
      <c r="AG985" s="354">
        <f t="shared" si="335"/>
        <v>0</v>
      </c>
      <c r="AH985" s="354">
        <f t="shared" si="335"/>
        <v>0</v>
      </c>
      <c r="AI985" s="354">
        <f t="shared" si="335"/>
        <v>0</v>
      </c>
      <c r="AJ985" s="354">
        <f t="shared" si="335"/>
        <v>0</v>
      </c>
      <c r="AK985" s="354">
        <f t="shared" si="335"/>
        <v>0</v>
      </c>
      <c r="AL985" s="354">
        <f t="shared" si="335"/>
        <v>0</v>
      </c>
      <c r="AM985" s="354">
        <f t="shared" si="335"/>
        <v>0</v>
      </c>
      <c r="AN985" s="354">
        <f t="shared" si="335"/>
        <v>0</v>
      </c>
      <c r="AO985" s="522"/>
    </row>
    <row r="986" spans="2:41">
      <c r="B986" s="516" t="s">
        <v>698</v>
      </c>
      <c r="C986" s="502"/>
      <c r="D986" s="481"/>
      <c r="E986" s="481"/>
      <c r="F986" s="481"/>
      <c r="G986" s="481"/>
      <c r="H986" s="481"/>
      <c r="I986" s="481"/>
      <c r="J986" s="481"/>
      <c r="K986" s="481"/>
      <c r="L986" s="481"/>
      <c r="M986" s="481"/>
      <c r="N986" s="481"/>
      <c r="O986" s="481"/>
      <c r="P986" s="481"/>
      <c r="Q986" s="532"/>
      <c r="R986" s="481"/>
      <c r="S986" s="481"/>
      <c r="T986" s="481"/>
      <c r="U986" s="502"/>
      <c r="V986" s="484"/>
      <c r="W986" s="484"/>
      <c r="X986" s="481"/>
      <c r="Y986" s="481"/>
      <c r="Z986" s="484"/>
      <c r="AA986" s="354">
        <f>SUMPRODUCT($G$809:$G$964,AA$809:AA$964)</f>
        <v>28269.803888456401</v>
      </c>
      <c r="AB986" s="354">
        <f t="shared" ref="AB986:AC986" si="336">SUMPRODUCT($G$809:$G$964,AB$809:AB$964)</f>
        <v>1566421.919153234</v>
      </c>
      <c r="AC986" s="354">
        <f t="shared" si="336"/>
        <v>4769422.3789724587</v>
      </c>
      <c r="AD986" s="354"/>
      <c r="AE986" s="354"/>
      <c r="AF986" s="354"/>
      <c r="AG986" s="354"/>
      <c r="AH986" s="354"/>
      <c r="AI986" s="354"/>
      <c r="AJ986" s="354"/>
      <c r="AK986" s="354"/>
      <c r="AL986" s="354"/>
      <c r="AM986" s="354"/>
      <c r="AN986" s="354"/>
      <c r="AO986" s="522"/>
    </row>
    <row r="987" spans="2:41">
      <c r="B987" s="516" t="s">
        <v>699</v>
      </c>
      <c r="C987" s="502"/>
      <c r="D987" s="481"/>
      <c r="E987" s="481"/>
      <c r="F987" s="481"/>
      <c r="G987" s="481"/>
      <c r="H987" s="481"/>
      <c r="I987" s="481"/>
      <c r="J987" s="481"/>
      <c r="K987" s="481"/>
      <c r="L987" s="481"/>
      <c r="M987" s="481"/>
      <c r="N987" s="481"/>
      <c r="O987" s="481"/>
      <c r="P987" s="481"/>
      <c r="Q987" s="532"/>
      <c r="R987" s="481"/>
      <c r="S987" s="481"/>
      <c r="T987" s="481"/>
      <c r="U987" s="502"/>
      <c r="V987" s="484"/>
      <c r="W987" s="484"/>
      <c r="X987" s="481"/>
      <c r="Y987" s="481"/>
      <c r="Z987" s="484"/>
      <c r="AA987" s="354">
        <f>SUMPRODUCT($H$809:$H$964,AA$809:AA$964)</f>
        <v>28269.803888456401</v>
      </c>
      <c r="AB987" s="354">
        <f t="shared" ref="AB987:AC987" si="337">SUMPRODUCT($H$809:$H$964,AB$809:AB$964)</f>
        <v>1566421.919153234</v>
      </c>
      <c r="AC987" s="354">
        <f t="shared" si="337"/>
        <v>4769186.667148849</v>
      </c>
      <c r="AD987" s="354"/>
      <c r="AE987" s="354"/>
      <c r="AF987" s="354"/>
      <c r="AG987" s="354"/>
      <c r="AH987" s="354"/>
      <c r="AI987" s="354"/>
      <c r="AJ987" s="354"/>
      <c r="AK987" s="354"/>
      <c r="AL987" s="354"/>
      <c r="AM987" s="354"/>
      <c r="AN987" s="354"/>
      <c r="AO987" s="522"/>
    </row>
    <row r="988" spans="2:41">
      <c r="B988" s="516" t="s">
        <v>700</v>
      </c>
      <c r="C988" s="502"/>
      <c r="D988" s="481"/>
      <c r="E988" s="481"/>
      <c r="F988" s="481"/>
      <c r="G988" s="481"/>
      <c r="H988" s="481"/>
      <c r="I988" s="481"/>
      <c r="J988" s="481"/>
      <c r="K988" s="481"/>
      <c r="L988" s="481"/>
      <c r="M988" s="481"/>
      <c r="N988" s="481"/>
      <c r="O988" s="481"/>
      <c r="P988" s="481"/>
      <c r="Q988" s="532"/>
      <c r="R988" s="481"/>
      <c r="S988" s="481"/>
      <c r="T988" s="481"/>
      <c r="U988" s="502"/>
      <c r="V988" s="484"/>
      <c r="W988" s="484"/>
      <c r="X988" s="481"/>
      <c r="Y988" s="481"/>
      <c r="Z988" s="484"/>
      <c r="AA988" s="354">
        <f>SUMPRODUCT($I$809:$I$964,AA$809:AA$964)</f>
        <v>28269.803888456401</v>
      </c>
      <c r="AB988" s="354">
        <f t="shared" ref="AB988:AC988" si="338">SUMPRODUCT($I$809:$I$964,AB$809:AB$964)</f>
        <v>1566421.919153234</v>
      </c>
      <c r="AC988" s="354">
        <f t="shared" si="338"/>
        <v>4769009.8832811425</v>
      </c>
      <c r="AD988" s="354"/>
      <c r="AE988" s="354"/>
      <c r="AF988" s="354"/>
      <c r="AG988" s="354"/>
      <c r="AH988" s="354"/>
      <c r="AI988" s="354"/>
      <c r="AJ988" s="354"/>
      <c r="AK988" s="354"/>
      <c r="AL988" s="354"/>
      <c r="AM988" s="354"/>
      <c r="AN988" s="354"/>
      <c r="AO988" s="522"/>
    </row>
    <row r="989" spans="2:41">
      <c r="B989" s="516" t="s">
        <v>701</v>
      </c>
      <c r="C989" s="502"/>
      <c r="D989" s="481"/>
      <c r="E989" s="481"/>
      <c r="F989" s="481"/>
      <c r="G989" s="481"/>
      <c r="H989" s="481"/>
      <c r="I989" s="481"/>
      <c r="J989" s="481"/>
      <c r="K989" s="481"/>
      <c r="L989" s="481"/>
      <c r="M989" s="481"/>
      <c r="N989" s="481"/>
      <c r="O989" s="481"/>
      <c r="P989" s="481"/>
      <c r="Q989" s="532"/>
      <c r="R989" s="481"/>
      <c r="S989" s="481"/>
      <c r="T989" s="481"/>
      <c r="U989" s="502"/>
      <c r="V989" s="484"/>
      <c r="W989" s="484"/>
      <c r="X989" s="481"/>
      <c r="Y989" s="481"/>
      <c r="Z989" s="484"/>
      <c r="AA989" s="354">
        <f>SUMPRODUCT($J$809:$J$964,AA$809:AA$964)</f>
        <v>28269.803888456401</v>
      </c>
      <c r="AB989" s="354">
        <f t="shared" ref="AB989:AC989" si="339">SUMPRODUCT($J$809:$J$964,AB$809:AB$964)</f>
        <v>1566421.919153234</v>
      </c>
      <c r="AC989" s="354">
        <f t="shared" si="339"/>
        <v>4768833.099413435</v>
      </c>
      <c r="AD989" s="354"/>
      <c r="AE989" s="354"/>
      <c r="AF989" s="354"/>
      <c r="AG989" s="354"/>
      <c r="AH989" s="354"/>
      <c r="AI989" s="354"/>
      <c r="AJ989" s="354"/>
      <c r="AK989" s="354"/>
      <c r="AL989" s="354"/>
      <c r="AM989" s="354"/>
      <c r="AN989" s="354"/>
      <c r="AO989" s="522"/>
    </row>
    <row r="990" spans="2:41">
      <c r="B990" s="516" t="s">
        <v>702</v>
      </c>
      <c r="C990" s="502"/>
      <c r="D990" s="481"/>
      <c r="E990" s="481"/>
      <c r="F990" s="481"/>
      <c r="G990" s="481"/>
      <c r="H990" s="481"/>
      <c r="I990" s="481"/>
      <c r="J990" s="481"/>
      <c r="K990" s="481"/>
      <c r="L990" s="481"/>
      <c r="M990" s="481"/>
      <c r="N990" s="481"/>
      <c r="O990" s="481"/>
      <c r="P990" s="481"/>
      <c r="Q990" s="532"/>
      <c r="R990" s="481"/>
      <c r="S990" s="481"/>
      <c r="T990" s="481"/>
      <c r="U990" s="502"/>
      <c r="V990" s="484"/>
      <c r="W990" s="484"/>
      <c r="X990" s="481"/>
      <c r="Y990" s="481"/>
      <c r="Z990" s="484"/>
      <c r="AA990" s="517">
        <f>SUMPRODUCT($K$809:$K$964,AA$809:AA$964)</f>
        <v>28269.803888456401</v>
      </c>
      <c r="AB990" s="517">
        <f>SUMPRODUCT($K$810:$K$965,AB$810:AB$965)</f>
        <v>1566421.919153234</v>
      </c>
      <c r="AC990" s="517">
        <f>SUMPRODUCT($K$809:$K$964,AC$809:AC$964)</f>
        <v>4768656.3155457284</v>
      </c>
      <c r="AD990" s="517"/>
      <c r="AE990" s="517"/>
      <c r="AF990" s="517"/>
      <c r="AG990" s="517"/>
      <c r="AH990" s="517"/>
      <c r="AI990" s="517"/>
      <c r="AJ990" s="517"/>
      <c r="AK990" s="517"/>
      <c r="AL990" s="517"/>
      <c r="AM990" s="517"/>
      <c r="AN990" s="517"/>
      <c r="AO990" s="541"/>
    </row>
    <row r="991" spans="2:41" ht="18.75" customHeight="1">
      <c r="B991" s="534" t="s">
        <v>309</v>
      </c>
      <c r="C991" s="542"/>
      <c r="D991" s="543"/>
      <c r="E991" s="543"/>
      <c r="F991" s="543"/>
      <c r="G991" s="543"/>
      <c r="H991" s="543"/>
      <c r="I991" s="543"/>
      <c r="J991" s="543"/>
      <c r="K991" s="543"/>
      <c r="L991" s="543"/>
      <c r="M991" s="543"/>
      <c r="N991" s="543"/>
      <c r="O991" s="543"/>
      <c r="P991" s="543"/>
      <c r="Q991" s="543"/>
      <c r="R991" s="543"/>
      <c r="S991" s="543"/>
      <c r="T991" s="543"/>
      <c r="U991" s="535"/>
      <c r="V991" s="536"/>
      <c r="W991" s="543"/>
      <c r="X991" s="543"/>
      <c r="Y991" s="543"/>
      <c r="Z991" s="543"/>
      <c r="AA991" s="544"/>
      <c r="AB991" s="544"/>
      <c r="AC991" s="544"/>
      <c r="AD991" s="544"/>
      <c r="AE991" s="544"/>
      <c r="AF991" s="544"/>
      <c r="AG991" s="544"/>
      <c r="AH991" s="544"/>
      <c r="AI991" s="544"/>
      <c r="AJ991" s="544"/>
      <c r="AK991" s="544"/>
      <c r="AL991" s="544"/>
      <c r="AM991" s="544"/>
      <c r="AN991" s="544"/>
      <c r="AO991" s="544"/>
    </row>
    <row r="992" spans="2:41" ht="18.75" customHeight="1">
      <c r="B992" s="612"/>
      <c r="C992" s="613"/>
      <c r="D992" s="609"/>
      <c r="E992" s="609"/>
      <c r="F992" s="609"/>
      <c r="G992" s="609"/>
      <c r="H992" s="609"/>
      <c r="I992" s="609"/>
      <c r="J992" s="609"/>
      <c r="K992" s="609"/>
      <c r="L992" s="609"/>
      <c r="M992" s="609"/>
      <c r="N992" s="609"/>
      <c r="O992" s="609"/>
      <c r="P992" s="609"/>
      <c r="Q992" s="609"/>
      <c r="R992" s="609"/>
      <c r="S992" s="609"/>
      <c r="T992" s="609"/>
      <c r="U992" s="502"/>
      <c r="V992" s="614"/>
      <c r="W992" s="609"/>
      <c r="X992" s="609"/>
      <c r="Y992" s="609"/>
      <c r="Z992" s="609"/>
      <c r="AA992" s="475"/>
      <c r="AB992" s="475"/>
      <c r="AC992" s="475"/>
      <c r="AD992" s="475"/>
      <c r="AE992" s="475"/>
      <c r="AF992" s="475"/>
      <c r="AG992" s="475"/>
      <c r="AH992" s="475"/>
      <c r="AI992" s="475"/>
      <c r="AJ992" s="475"/>
      <c r="AK992" s="475"/>
      <c r="AL992" s="475"/>
      <c r="AM992" s="475"/>
      <c r="AN992" s="475"/>
      <c r="AO992" s="475"/>
    </row>
    <row r="993" spans="2:41" ht="18.75" customHeight="1">
      <c r="B993" s="612"/>
      <c r="C993" s="613"/>
      <c r="D993" s="609"/>
      <c r="E993" s="609"/>
      <c r="F993" s="609"/>
      <c r="G993" s="609"/>
      <c r="H993" s="609"/>
      <c r="I993" s="609"/>
      <c r="J993" s="609"/>
      <c r="K993" s="609"/>
      <c r="L993" s="609"/>
      <c r="M993" s="609"/>
      <c r="N993" s="609"/>
      <c r="O993" s="609"/>
      <c r="P993" s="609"/>
      <c r="Q993" s="609"/>
      <c r="R993" s="609"/>
      <c r="S993" s="609"/>
      <c r="T993" s="609"/>
      <c r="U993" s="502"/>
      <c r="V993" s="614"/>
      <c r="W993" s="609"/>
      <c r="X993" s="609"/>
      <c r="Y993" s="609"/>
      <c r="Z993" s="609"/>
      <c r="AA993" s="475"/>
      <c r="AB993" s="475"/>
      <c r="AC993" s="475"/>
      <c r="AD993" s="475"/>
      <c r="AE993" s="475"/>
      <c r="AF993" s="475"/>
      <c r="AG993" s="475"/>
      <c r="AH993" s="475"/>
      <c r="AI993" s="475"/>
      <c r="AJ993" s="475"/>
      <c r="AK993" s="475"/>
      <c r="AL993" s="475"/>
      <c r="AM993" s="475"/>
      <c r="AN993" s="475"/>
      <c r="AO993" s="475"/>
    </row>
    <row r="994" spans="2:41" ht="18.75" customHeight="1">
      <c r="B994" s="482" t="s">
        <v>395</v>
      </c>
      <c r="C994" s="483"/>
      <c r="D994" s="601" t="s">
        <v>311</v>
      </c>
      <c r="E994" s="474"/>
      <c r="F994" s="601"/>
      <c r="G994" s="474"/>
      <c r="H994" s="474"/>
      <c r="I994" s="474"/>
      <c r="J994" s="474"/>
      <c r="K994" s="474"/>
      <c r="L994" s="474"/>
      <c r="M994" s="474"/>
      <c r="N994" s="474"/>
      <c r="O994" s="474"/>
      <c r="P994" s="474"/>
      <c r="Q994" s="483"/>
      <c r="R994" s="474"/>
      <c r="S994" s="474"/>
      <c r="T994" s="474"/>
      <c r="U994" s="474"/>
      <c r="V994" s="474"/>
      <c r="W994" s="474"/>
      <c r="X994" s="474"/>
      <c r="Y994" s="474"/>
      <c r="Z994" s="474"/>
      <c r="AA994" s="478"/>
      <c r="AB994" s="477"/>
      <c r="AC994" s="477"/>
      <c r="AD994" s="477"/>
      <c r="AE994" s="477"/>
      <c r="AF994" s="477"/>
      <c r="AG994" s="477"/>
      <c r="AH994" s="477"/>
      <c r="AI994" s="477"/>
      <c r="AJ994" s="477"/>
      <c r="AK994" s="477"/>
      <c r="AL994" s="477"/>
      <c r="AM994" s="477"/>
      <c r="AN994" s="477"/>
    </row>
    <row r="995" spans="2:41" ht="18.75" customHeight="1">
      <c r="B995" s="701" t="s">
        <v>157</v>
      </c>
      <c r="C995" s="703" t="s">
        <v>249</v>
      </c>
      <c r="D995" s="485" t="s">
        <v>250</v>
      </c>
      <c r="E995" s="705" t="s">
        <v>251</v>
      </c>
      <c r="F995" s="706"/>
      <c r="G995" s="706"/>
      <c r="H995" s="706"/>
      <c r="I995" s="706"/>
      <c r="J995" s="706"/>
      <c r="K995" s="706"/>
      <c r="L995" s="706"/>
      <c r="M995" s="707"/>
      <c r="N995" s="610"/>
      <c r="O995" s="610"/>
      <c r="P995" s="703" t="s">
        <v>252</v>
      </c>
      <c r="Q995" s="485" t="s">
        <v>253</v>
      </c>
      <c r="R995" s="705" t="s">
        <v>254</v>
      </c>
      <c r="S995" s="706"/>
      <c r="T995" s="706"/>
      <c r="U995" s="706"/>
      <c r="V995" s="706"/>
      <c r="W995" s="706"/>
      <c r="X995" s="706"/>
      <c r="Y995" s="706"/>
      <c r="Z995" s="707"/>
      <c r="AA995" s="709" t="s">
        <v>255</v>
      </c>
      <c r="AB995" s="710"/>
      <c r="AC995" s="710"/>
      <c r="AD995" s="710"/>
      <c r="AE995" s="710"/>
      <c r="AF995" s="710"/>
      <c r="AG995" s="710"/>
      <c r="AH995" s="710"/>
      <c r="AI995" s="710"/>
      <c r="AJ995" s="710"/>
      <c r="AK995" s="710"/>
      <c r="AL995" s="710"/>
      <c r="AM995" s="710"/>
      <c r="AN995" s="710"/>
      <c r="AO995" s="711"/>
    </row>
    <row r="996" spans="2:41" ht="30">
      <c r="B996" s="702"/>
      <c r="C996" s="704"/>
      <c r="D996" s="486">
        <v>2020</v>
      </c>
      <c r="E996" s="486">
        <v>2021</v>
      </c>
      <c r="F996" s="486">
        <v>2022</v>
      </c>
      <c r="G996" s="486">
        <v>2023</v>
      </c>
      <c r="H996" s="486">
        <v>2024</v>
      </c>
      <c r="I996" s="486">
        <v>2025</v>
      </c>
      <c r="J996" s="486">
        <v>2026</v>
      </c>
      <c r="K996" s="486">
        <v>2027</v>
      </c>
      <c r="L996" s="486">
        <v>2028</v>
      </c>
      <c r="M996" s="486">
        <v>2029</v>
      </c>
      <c r="N996" s="570"/>
      <c r="O996" s="570"/>
      <c r="P996" s="708"/>
      <c r="Q996" s="486">
        <v>2020</v>
      </c>
      <c r="R996" s="486">
        <v>2021</v>
      </c>
      <c r="S996" s="486">
        <v>2022</v>
      </c>
      <c r="T996" s="486">
        <v>2023</v>
      </c>
      <c r="U996" s="486">
        <v>2024</v>
      </c>
      <c r="V996" s="486">
        <v>2025</v>
      </c>
      <c r="W996" s="486">
        <v>2026</v>
      </c>
      <c r="X996" s="486">
        <v>2027</v>
      </c>
      <c r="Y996" s="486">
        <v>2028</v>
      </c>
      <c r="Z996" s="486">
        <v>2029</v>
      </c>
      <c r="AA996" s="486" t="s">
        <v>431</v>
      </c>
      <c r="AB996" s="486" t="s">
        <v>432</v>
      </c>
      <c r="AC996" s="486" t="s">
        <v>433</v>
      </c>
      <c r="AD996" s="486" t="s">
        <v>434</v>
      </c>
      <c r="AE996" s="486" t="s">
        <v>435</v>
      </c>
      <c r="AF996" s="486" t="s">
        <v>771</v>
      </c>
      <c r="AG996" s="486" t="s">
        <v>771</v>
      </c>
      <c r="AH996" s="486" t="s">
        <v>771</v>
      </c>
      <c r="AI996" s="486" t="s">
        <v>771</v>
      </c>
      <c r="AJ996" s="486" t="s">
        <v>771</v>
      </c>
      <c r="AK996" s="486" t="s">
        <v>771</v>
      </c>
      <c r="AL996" s="486" t="s">
        <v>771</v>
      </c>
      <c r="AM996" s="486" t="s">
        <v>771</v>
      </c>
      <c r="AN996" s="486" t="s">
        <v>771</v>
      </c>
      <c r="AO996" s="487" t="s">
        <v>112</v>
      </c>
    </row>
    <row r="997" spans="2:41" ht="18.75" customHeight="1">
      <c r="B997" s="588" t="s">
        <v>256</v>
      </c>
      <c r="C997" s="489"/>
      <c r="D997" s="489"/>
      <c r="E997" s="489"/>
      <c r="F997" s="489"/>
      <c r="G997" s="489"/>
      <c r="H997" s="489"/>
      <c r="I997" s="489"/>
      <c r="J997" s="489"/>
      <c r="K997" s="489"/>
      <c r="L997" s="489"/>
      <c r="M997" s="489"/>
      <c r="N997" s="489"/>
      <c r="O997" s="489"/>
      <c r="P997" s="490"/>
      <c r="Q997" s="489"/>
      <c r="R997" s="489"/>
      <c r="S997" s="489"/>
      <c r="T997" s="489"/>
      <c r="U997" s="489"/>
      <c r="V997" s="489"/>
      <c r="W997" s="489"/>
      <c r="X997" s="489"/>
      <c r="Y997" s="489"/>
      <c r="Z997" s="489"/>
      <c r="AA997" s="354" t="s">
        <v>161</v>
      </c>
      <c r="AB997" s="354" t="s">
        <v>161</v>
      </c>
      <c r="AC997" s="354" t="s">
        <v>161</v>
      </c>
      <c r="AD997" s="354" t="s">
        <v>161</v>
      </c>
      <c r="AE997" s="354" t="s">
        <v>161</v>
      </c>
      <c r="AF997" s="354">
        <v>0</v>
      </c>
      <c r="AG997" s="354">
        <v>0</v>
      </c>
      <c r="AH997" s="354">
        <v>0</v>
      </c>
      <c r="AI997" s="354">
        <v>0</v>
      </c>
      <c r="AJ997" s="354">
        <v>0</v>
      </c>
      <c r="AK997" s="354">
        <v>0</v>
      </c>
      <c r="AL997" s="354">
        <v>0</v>
      </c>
      <c r="AM997" s="354">
        <v>0</v>
      </c>
      <c r="AN997" s="354">
        <v>0</v>
      </c>
      <c r="AO997" s="491"/>
    </row>
    <row r="998" spans="2:41" ht="18.75" hidden="1" customHeight="1">
      <c r="B998" s="488" t="s">
        <v>257</v>
      </c>
      <c r="C998" s="489"/>
      <c r="D998" s="489"/>
      <c r="E998" s="489"/>
      <c r="F998" s="489"/>
      <c r="G998" s="489"/>
      <c r="H998" s="489"/>
      <c r="I998" s="489"/>
      <c r="J998" s="489"/>
      <c r="K998" s="489"/>
      <c r="L998" s="489"/>
      <c r="M998" s="489"/>
      <c r="N998" s="489"/>
      <c r="O998" s="489"/>
      <c r="P998" s="490"/>
      <c r="Q998" s="489"/>
      <c r="R998" s="489"/>
      <c r="S998" s="489"/>
      <c r="T998" s="489"/>
      <c r="U998" s="489"/>
      <c r="V998" s="489"/>
      <c r="W998" s="489"/>
      <c r="X998" s="489"/>
      <c r="Y998" s="489"/>
      <c r="Z998" s="489"/>
      <c r="AA998" s="354"/>
      <c r="AB998" s="354"/>
      <c r="AC998" s="354"/>
      <c r="AD998" s="354"/>
      <c r="AE998" s="354"/>
      <c r="AF998" s="354"/>
      <c r="AG998" s="354"/>
      <c r="AH998" s="354"/>
      <c r="AI998" s="354"/>
      <c r="AJ998" s="354"/>
      <c r="AK998" s="354"/>
      <c r="AL998" s="354"/>
      <c r="AM998" s="354"/>
      <c r="AN998" s="354"/>
      <c r="AO998" s="491"/>
    </row>
    <row r="999" spans="2:41" ht="18.75" hidden="1" customHeight="1">
      <c r="B999" s="509" t="s">
        <v>83</v>
      </c>
      <c r="C999" s="354" t="s">
        <v>258</v>
      </c>
      <c r="D999" s="493"/>
      <c r="E999" s="493"/>
      <c r="F999" s="493"/>
      <c r="G999" s="493"/>
      <c r="H999" s="493"/>
      <c r="I999" s="493"/>
      <c r="J999" s="493"/>
      <c r="K999" s="493"/>
      <c r="L999" s="493"/>
      <c r="M999" s="493"/>
      <c r="N999" s="611"/>
      <c r="O999" s="611"/>
      <c r="P999" s="354"/>
      <c r="Q999" s="493"/>
      <c r="R999" s="493"/>
      <c r="S999" s="493"/>
      <c r="T999" s="493"/>
      <c r="U999" s="493"/>
      <c r="V999" s="493"/>
      <c r="W999" s="493"/>
      <c r="X999" s="493"/>
      <c r="Y999" s="493"/>
      <c r="Z999" s="493"/>
      <c r="AA999" s="558"/>
      <c r="AB999" s="558"/>
      <c r="AC999" s="558"/>
      <c r="AD999" s="558"/>
      <c r="AE999" s="558"/>
      <c r="AF999" s="558"/>
      <c r="AG999" s="558"/>
      <c r="AH999" s="553"/>
      <c r="AI999" s="553"/>
      <c r="AJ999" s="553"/>
      <c r="AK999" s="553"/>
      <c r="AL999" s="553"/>
      <c r="AM999" s="553"/>
      <c r="AN999" s="553"/>
      <c r="AO999" s="494">
        <f>SUM(AA999:AN999)</f>
        <v>0</v>
      </c>
    </row>
    <row r="1000" spans="2:41" ht="18.75" hidden="1" customHeight="1">
      <c r="B1000" s="492" t="s">
        <v>396</v>
      </c>
      <c r="C1000" s="354" t="s">
        <v>260</v>
      </c>
      <c r="D1000" s="493"/>
      <c r="E1000" s="493"/>
      <c r="F1000" s="493"/>
      <c r="G1000" s="493"/>
      <c r="H1000" s="493"/>
      <c r="I1000" s="493"/>
      <c r="J1000" s="493"/>
      <c r="K1000" s="493"/>
      <c r="L1000" s="493"/>
      <c r="M1000" s="493"/>
      <c r="N1000" s="611"/>
      <c r="O1000" s="611"/>
      <c r="P1000" s="582"/>
      <c r="Q1000" s="493"/>
      <c r="R1000" s="493"/>
      <c r="S1000" s="493"/>
      <c r="T1000" s="493"/>
      <c r="U1000" s="493"/>
      <c r="V1000" s="493"/>
      <c r="W1000" s="493"/>
      <c r="X1000" s="493"/>
      <c r="Y1000" s="493"/>
      <c r="Z1000" s="493"/>
      <c r="AA1000" s="554">
        <f>AA999</f>
        <v>0</v>
      </c>
      <c r="AB1000" s="554">
        <f t="shared" ref="AB1000:AN1000" si="340">AB999</f>
        <v>0</v>
      </c>
      <c r="AC1000" s="554">
        <f t="shared" si="340"/>
        <v>0</v>
      </c>
      <c r="AD1000" s="554">
        <f t="shared" si="340"/>
        <v>0</v>
      </c>
      <c r="AE1000" s="554">
        <f t="shared" si="340"/>
        <v>0</v>
      </c>
      <c r="AF1000" s="554">
        <f t="shared" si="340"/>
        <v>0</v>
      </c>
      <c r="AG1000" s="554">
        <f t="shared" si="340"/>
        <v>0</v>
      </c>
      <c r="AH1000" s="554">
        <f t="shared" si="340"/>
        <v>0</v>
      </c>
      <c r="AI1000" s="554">
        <f t="shared" si="340"/>
        <v>0</v>
      </c>
      <c r="AJ1000" s="554">
        <f t="shared" si="340"/>
        <v>0</v>
      </c>
      <c r="AK1000" s="554">
        <f t="shared" si="340"/>
        <v>0</v>
      </c>
      <c r="AL1000" s="554">
        <f t="shared" si="340"/>
        <v>0</v>
      </c>
      <c r="AM1000" s="554">
        <f t="shared" si="340"/>
        <v>0</v>
      </c>
      <c r="AN1000" s="554">
        <f t="shared" si="340"/>
        <v>0</v>
      </c>
      <c r="AO1000" s="495"/>
    </row>
    <row r="1001" spans="2:41" ht="18.75" hidden="1" customHeight="1">
      <c r="B1001" s="496"/>
      <c r="C1001" s="497"/>
      <c r="D1001" s="497"/>
      <c r="E1001" s="497"/>
      <c r="F1001" s="497"/>
      <c r="G1001" s="497"/>
      <c r="H1001" s="497"/>
      <c r="I1001" s="497"/>
      <c r="J1001" s="497"/>
      <c r="K1001" s="497"/>
      <c r="L1001" s="497"/>
      <c r="M1001" s="497"/>
      <c r="N1001" s="497"/>
      <c r="O1001" s="497"/>
      <c r="P1001" s="498"/>
      <c r="Q1001" s="497"/>
      <c r="R1001" s="497"/>
      <c r="S1001" s="497"/>
      <c r="T1001" s="497"/>
      <c r="U1001" s="497"/>
      <c r="V1001" s="497"/>
      <c r="W1001" s="497"/>
      <c r="X1001" s="497"/>
      <c r="Y1001" s="497"/>
      <c r="Z1001" s="497"/>
      <c r="AA1001" s="555"/>
      <c r="AB1001" s="556"/>
      <c r="AC1001" s="556"/>
      <c r="AD1001" s="556"/>
      <c r="AE1001" s="556"/>
      <c r="AF1001" s="556"/>
      <c r="AG1001" s="556"/>
      <c r="AH1001" s="556"/>
      <c r="AI1001" s="556"/>
      <c r="AJ1001" s="556"/>
      <c r="AK1001" s="556"/>
      <c r="AL1001" s="556"/>
      <c r="AM1001" s="556"/>
      <c r="AN1001" s="556"/>
      <c r="AO1001" s="500"/>
    </row>
    <row r="1002" spans="2:41" ht="18.75" hidden="1" customHeight="1">
      <c r="B1002" s="509" t="s">
        <v>84</v>
      </c>
      <c r="C1002" s="354" t="s">
        <v>258</v>
      </c>
      <c r="D1002" s="493"/>
      <c r="E1002" s="493"/>
      <c r="F1002" s="493"/>
      <c r="G1002" s="493"/>
      <c r="H1002" s="493"/>
      <c r="I1002" s="493"/>
      <c r="J1002" s="493"/>
      <c r="K1002" s="493"/>
      <c r="L1002" s="493"/>
      <c r="M1002" s="493"/>
      <c r="N1002" s="611"/>
      <c r="O1002" s="611"/>
      <c r="P1002" s="354"/>
      <c r="Q1002" s="493"/>
      <c r="R1002" s="493"/>
      <c r="S1002" s="493"/>
      <c r="T1002" s="493"/>
      <c r="U1002" s="493"/>
      <c r="V1002" s="493"/>
      <c r="W1002" s="493"/>
      <c r="X1002" s="493"/>
      <c r="Y1002" s="493"/>
      <c r="Z1002" s="493"/>
      <c r="AA1002" s="558"/>
      <c r="AB1002" s="558"/>
      <c r="AC1002" s="558"/>
      <c r="AD1002" s="558"/>
      <c r="AE1002" s="558"/>
      <c r="AF1002" s="558"/>
      <c r="AG1002" s="558"/>
      <c r="AH1002" s="553"/>
      <c r="AI1002" s="553"/>
      <c r="AJ1002" s="553"/>
      <c r="AK1002" s="553"/>
      <c r="AL1002" s="553"/>
      <c r="AM1002" s="553"/>
      <c r="AN1002" s="553"/>
      <c r="AO1002" s="494">
        <f>SUM(AA1002:AN1002)</f>
        <v>0</v>
      </c>
    </row>
    <row r="1003" spans="2:41" ht="18.75" hidden="1" customHeight="1">
      <c r="B1003" s="492" t="s">
        <v>396</v>
      </c>
      <c r="C1003" s="354" t="s">
        <v>260</v>
      </c>
      <c r="D1003" s="493"/>
      <c r="E1003" s="493"/>
      <c r="F1003" s="493"/>
      <c r="G1003" s="493"/>
      <c r="H1003" s="493"/>
      <c r="I1003" s="493"/>
      <c r="J1003" s="493"/>
      <c r="K1003" s="493"/>
      <c r="L1003" s="493"/>
      <c r="M1003" s="493"/>
      <c r="N1003" s="611"/>
      <c r="O1003" s="611"/>
      <c r="P1003" s="582"/>
      <c r="Q1003" s="493"/>
      <c r="R1003" s="493"/>
      <c r="S1003" s="493"/>
      <c r="T1003" s="493"/>
      <c r="U1003" s="493"/>
      <c r="V1003" s="493"/>
      <c r="W1003" s="493"/>
      <c r="X1003" s="493"/>
      <c r="Y1003" s="493"/>
      <c r="Z1003" s="493"/>
      <c r="AA1003" s="554">
        <f>AA1002</f>
        <v>0</v>
      </c>
      <c r="AB1003" s="554">
        <f t="shared" ref="AB1003:AN1003" si="341">AB1002</f>
        <v>0</v>
      </c>
      <c r="AC1003" s="554">
        <f t="shared" si="341"/>
        <v>0</v>
      </c>
      <c r="AD1003" s="554">
        <f t="shared" si="341"/>
        <v>0</v>
      </c>
      <c r="AE1003" s="554">
        <f t="shared" si="341"/>
        <v>0</v>
      </c>
      <c r="AF1003" s="554">
        <f t="shared" si="341"/>
        <v>0</v>
      </c>
      <c r="AG1003" s="554">
        <f t="shared" si="341"/>
        <v>0</v>
      </c>
      <c r="AH1003" s="554">
        <f t="shared" si="341"/>
        <v>0</v>
      </c>
      <c r="AI1003" s="554">
        <f t="shared" si="341"/>
        <v>0</v>
      </c>
      <c r="AJ1003" s="554">
        <f t="shared" si="341"/>
        <v>0</v>
      </c>
      <c r="AK1003" s="554">
        <f t="shared" si="341"/>
        <v>0</v>
      </c>
      <c r="AL1003" s="554">
        <f t="shared" si="341"/>
        <v>0</v>
      </c>
      <c r="AM1003" s="554">
        <f t="shared" si="341"/>
        <v>0</v>
      </c>
      <c r="AN1003" s="554">
        <f t="shared" si="341"/>
        <v>0</v>
      </c>
      <c r="AO1003" s="495"/>
    </row>
    <row r="1004" spans="2:41" ht="18.75" hidden="1" customHeight="1">
      <c r="B1004" s="496"/>
      <c r="C1004" s="497"/>
      <c r="D1004" s="502"/>
      <c r="E1004" s="502"/>
      <c r="F1004" s="502"/>
      <c r="G1004" s="502"/>
      <c r="H1004" s="502"/>
      <c r="I1004" s="502"/>
      <c r="J1004" s="502"/>
      <c r="K1004" s="502"/>
      <c r="L1004" s="502"/>
      <c r="M1004" s="502"/>
      <c r="N1004" s="502"/>
      <c r="O1004" s="502"/>
      <c r="P1004" s="498"/>
      <c r="Q1004" s="502"/>
      <c r="R1004" s="502"/>
      <c r="S1004" s="502"/>
      <c r="T1004" s="502"/>
      <c r="U1004" s="502"/>
      <c r="V1004" s="502"/>
      <c r="W1004" s="502"/>
      <c r="X1004" s="502"/>
      <c r="Y1004" s="502"/>
      <c r="Z1004" s="502"/>
      <c r="AA1004" s="555"/>
      <c r="AB1004" s="556"/>
      <c r="AC1004" s="556"/>
      <c r="AD1004" s="556"/>
      <c r="AE1004" s="556"/>
      <c r="AF1004" s="556"/>
      <c r="AG1004" s="556"/>
      <c r="AH1004" s="556"/>
      <c r="AI1004" s="556"/>
      <c r="AJ1004" s="556"/>
      <c r="AK1004" s="556"/>
      <c r="AL1004" s="556"/>
      <c r="AM1004" s="556"/>
      <c r="AN1004" s="556"/>
      <c r="AO1004" s="500"/>
    </row>
    <row r="1005" spans="2:41" ht="18.75" hidden="1" customHeight="1">
      <c r="B1005" s="509" t="s">
        <v>82</v>
      </c>
      <c r="C1005" s="354" t="s">
        <v>258</v>
      </c>
      <c r="D1005" s="493"/>
      <c r="E1005" s="493"/>
      <c r="F1005" s="493"/>
      <c r="G1005" s="493"/>
      <c r="H1005" s="493"/>
      <c r="I1005" s="493"/>
      <c r="J1005" s="493"/>
      <c r="K1005" s="493"/>
      <c r="L1005" s="493"/>
      <c r="M1005" s="493"/>
      <c r="N1005" s="611"/>
      <c r="O1005" s="611"/>
      <c r="P1005" s="354"/>
      <c r="Q1005" s="493"/>
      <c r="R1005" s="493"/>
      <c r="S1005" s="493"/>
      <c r="T1005" s="493"/>
      <c r="U1005" s="493"/>
      <c r="V1005" s="493"/>
      <c r="W1005" s="493"/>
      <c r="X1005" s="493"/>
      <c r="Y1005" s="493"/>
      <c r="Z1005" s="493"/>
      <c r="AA1005" s="558"/>
      <c r="AB1005" s="558"/>
      <c r="AC1005" s="558"/>
      <c r="AD1005" s="558"/>
      <c r="AE1005" s="558"/>
      <c r="AF1005" s="558"/>
      <c r="AG1005" s="558"/>
      <c r="AH1005" s="553"/>
      <c r="AI1005" s="553"/>
      <c r="AJ1005" s="553"/>
      <c r="AK1005" s="553"/>
      <c r="AL1005" s="553"/>
      <c r="AM1005" s="553"/>
      <c r="AN1005" s="553"/>
      <c r="AO1005" s="494">
        <f>SUM(AA1005:AN1005)</f>
        <v>0</v>
      </c>
    </row>
    <row r="1006" spans="2:41" ht="18.75" hidden="1" customHeight="1">
      <c r="B1006" s="492" t="s">
        <v>396</v>
      </c>
      <c r="C1006" s="354" t="s">
        <v>260</v>
      </c>
      <c r="D1006" s="493"/>
      <c r="E1006" s="493"/>
      <c r="F1006" s="493"/>
      <c r="G1006" s="493"/>
      <c r="H1006" s="493"/>
      <c r="I1006" s="493"/>
      <c r="J1006" s="493"/>
      <c r="K1006" s="493"/>
      <c r="L1006" s="493"/>
      <c r="M1006" s="493"/>
      <c r="N1006" s="611"/>
      <c r="O1006" s="611"/>
      <c r="P1006" s="582"/>
      <c r="Q1006" s="493"/>
      <c r="R1006" s="493"/>
      <c r="S1006" s="493"/>
      <c r="T1006" s="493"/>
      <c r="U1006" s="493"/>
      <c r="V1006" s="493"/>
      <c r="W1006" s="493"/>
      <c r="X1006" s="493"/>
      <c r="Y1006" s="493"/>
      <c r="Z1006" s="493"/>
      <c r="AA1006" s="554">
        <f>AA1005</f>
        <v>0</v>
      </c>
      <c r="AB1006" s="554">
        <f t="shared" ref="AB1006:AN1006" si="342">AB1005</f>
        <v>0</v>
      </c>
      <c r="AC1006" s="554">
        <f t="shared" si="342"/>
        <v>0</v>
      </c>
      <c r="AD1006" s="554">
        <f t="shared" si="342"/>
        <v>0</v>
      </c>
      <c r="AE1006" s="554">
        <f t="shared" si="342"/>
        <v>0</v>
      </c>
      <c r="AF1006" s="554">
        <f t="shared" si="342"/>
        <v>0</v>
      </c>
      <c r="AG1006" s="554">
        <f t="shared" si="342"/>
        <v>0</v>
      </c>
      <c r="AH1006" s="554">
        <f t="shared" si="342"/>
        <v>0</v>
      </c>
      <c r="AI1006" s="554">
        <f t="shared" si="342"/>
        <v>0</v>
      </c>
      <c r="AJ1006" s="554">
        <f t="shared" si="342"/>
        <v>0</v>
      </c>
      <c r="AK1006" s="554">
        <f t="shared" si="342"/>
        <v>0</v>
      </c>
      <c r="AL1006" s="554">
        <f t="shared" si="342"/>
        <v>0</v>
      </c>
      <c r="AM1006" s="554">
        <f t="shared" si="342"/>
        <v>0</v>
      </c>
      <c r="AN1006" s="554">
        <f t="shared" si="342"/>
        <v>0</v>
      </c>
      <c r="AO1006" s="495"/>
    </row>
    <row r="1007" spans="2:41" ht="18.75" hidden="1" customHeight="1">
      <c r="B1007" s="492"/>
      <c r="C1007" s="503"/>
      <c r="D1007" s="354"/>
      <c r="E1007" s="354"/>
      <c r="F1007" s="354"/>
      <c r="G1007" s="354"/>
      <c r="H1007" s="354"/>
      <c r="I1007" s="354"/>
      <c r="J1007" s="354"/>
      <c r="K1007" s="354"/>
      <c r="L1007" s="354"/>
      <c r="M1007" s="354"/>
      <c r="N1007" s="354"/>
      <c r="O1007" s="354"/>
      <c r="P1007" s="354"/>
      <c r="Q1007" s="354"/>
      <c r="R1007" s="354"/>
      <c r="S1007" s="354"/>
      <c r="T1007" s="354"/>
      <c r="U1007" s="354"/>
      <c r="V1007" s="354"/>
      <c r="W1007" s="354"/>
      <c r="X1007" s="354"/>
      <c r="Y1007" s="354"/>
      <c r="Z1007" s="354"/>
      <c r="AA1007" s="555"/>
      <c r="AB1007" s="555"/>
      <c r="AC1007" s="555"/>
      <c r="AD1007" s="555"/>
      <c r="AE1007" s="555"/>
      <c r="AF1007" s="555"/>
      <c r="AG1007" s="555"/>
      <c r="AH1007" s="555"/>
      <c r="AI1007" s="555"/>
      <c r="AJ1007" s="555"/>
      <c r="AK1007" s="555"/>
      <c r="AL1007" s="555"/>
      <c r="AM1007" s="555"/>
      <c r="AN1007" s="555"/>
      <c r="AO1007" s="504"/>
    </row>
    <row r="1008" spans="2:41" ht="18.75" hidden="1" customHeight="1">
      <c r="B1008" s="509" t="s">
        <v>85</v>
      </c>
      <c r="C1008" s="354" t="s">
        <v>258</v>
      </c>
      <c r="D1008" s="493"/>
      <c r="E1008" s="493"/>
      <c r="F1008" s="493"/>
      <c r="G1008" s="493"/>
      <c r="H1008" s="493"/>
      <c r="I1008" s="493"/>
      <c r="J1008" s="493"/>
      <c r="K1008" s="493"/>
      <c r="L1008" s="493"/>
      <c r="M1008" s="493"/>
      <c r="N1008" s="611"/>
      <c r="O1008" s="611"/>
      <c r="P1008" s="354"/>
      <c r="Q1008" s="493"/>
      <c r="R1008" s="493"/>
      <c r="S1008" s="493"/>
      <c r="T1008" s="493"/>
      <c r="U1008" s="493"/>
      <c r="V1008" s="493"/>
      <c r="W1008" s="493"/>
      <c r="X1008" s="493"/>
      <c r="Y1008" s="493"/>
      <c r="Z1008" s="493"/>
      <c r="AA1008" s="558"/>
      <c r="AB1008" s="558"/>
      <c r="AC1008" s="558"/>
      <c r="AD1008" s="558"/>
      <c r="AE1008" s="558"/>
      <c r="AF1008" s="558"/>
      <c r="AG1008" s="558"/>
      <c r="AH1008" s="553"/>
      <c r="AI1008" s="553"/>
      <c r="AJ1008" s="553"/>
      <c r="AK1008" s="553"/>
      <c r="AL1008" s="553"/>
      <c r="AM1008" s="553"/>
      <c r="AN1008" s="553"/>
      <c r="AO1008" s="494">
        <f>SUM(AA1008:AN1008)</f>
        <v>0</v>
      </c>
    </row>
    <row r="1009" spans="2:41" ht="18.75" hidden="1" customHeight="1">
      <c r="B1009" s="492" t="s">
        <v>396</v>
      </c>
      <c r="C1009" s="354" t="s">
        <v>260</v>
      </c>
      <c r="D1009" s="493"/>
      <c r="E1009" s="493"/>
      <c r="F1009" s="493"/>
      <c r="G1009" s="493"/>
      <c r="H1009" s="493"/>
      <c r="I1009" s="493"/>
      <c r="J1009" s="493"/>
      <c r="K1009" s="493"/>
      <c r="L1009" s="493"/>
      <c r="M1009" s="493"/>
      <c r="N1009" s="611"/>
      <c r="O1009" s="611"/>
      <c r="P1009" s="582"/>
      <c r="Q1009" s="493"/>
      <c r="R1009" s="493"/>
      <c r="S1009" s="493"/>
      <c r="T1009" s="493"/>
      <c r="U1009" s="493"/>
      <c r="V1009" s="493"/>
      <c r="W1009" s="493"/>
      <c r="X1009" s="493"/>
      <c r="Y1009" s="493"/>
      <c r="Z1009" s="493"/>
      <c r="AA1009" s="554">
        <f>AA1008</f>
        <v>0</v>
      </c>
      <c r="AB1009" s="554">
        <f t="shared" ref="AB1009:AN1009" si="343">AB1008</f>
        <v>0</v>
      </c>
      <c r="AC1009" s="554">
        <f t="shared" si="343"/>
        <v>0</v>
      </c>
      <c r="AD1009" s="554">
        <f t="shared" si="343"/>
        <v>0</v>
      </c>
      <c r="AE1009" s="554">
        <f t="shared" si="343"/>
        <v>0</v>
      </c>
      <c r="AF1009" s="554">
        <f t="shared" si="343"/>
        <v>0</v>
      </c>
      <c r="AG1009" s="554">
        <f t="shared" si="343"/>
        <v>0</v>
      </c>
      <c r="AH1009" s="554">
        <f t="shared" si="343"/>
        <v>0</v>
      </c>
      <c r="AI1009" s="554">
        <f t="shared" si="343"/>
        <v>0</v>
      </c>
      <c r="AJ1009" s="554">
        <f t="shared" si="343"/>
        <v>0</v>
      </c>
      <c r="AK1009" s="554">
        <f t="shared" si="343"/>
        <v>0</v>
      </c>
      <c r="AL1009" s="554">
        <f t="shared" si="343"/>
        <v>0</v>
      </c>
      <c r="AM1009" s="554">
        <f t="shared" si="343"/>
        <v>0</v>
      </c>
      <c r="AN1009" s="554">
        <f t="shared" si="343"/>
        <v>0</v>
      </c>
      <c r="AO1009" s="495"/>
    </row>
    <row r="1010" spans="2:41" ht="18.75" hidden="1" customHeight="1">
      <c r="B1010" s="492"/>
      <c r="C1010" s="503"/>
      <c r="D1010" s="502"/>
      <c r="E1010" s="502"/>
      <c r="F1010" s="502"/>
      <c r="G1010" s="502"/>
      <c r="H1010" s="502"/>
      <c r="I1010" s="502"/>
      <c r="J1010" s="502"/>
      <c r="K1010" s="502"/>
      <c r="L1010" s="502"/>
      <c r="M1010" s="502"/>
      <c r="N1010" s="502"/>
      <c r="O1010" s="502"/>
      <c r="P1010" s="354"/>
      <c r="Q1010" s="502"/>
      <c r="R1010" s="502"/>
      <c r="S1010" s="502"/>
      <c r="T1010" s="502"/>
      <c r="U1010" s="502"/>
      <c r="V1010" s="502"/>
      <c r="W1010" s="502"/>
      <c r="X1010" s="502"/>
      <c r="Y1010" s="502"/>
      <c r="Z1010" s="502"/>
      <c r="AA1010" s="555"/>
      <c r="AB1010" s="555"/>
      <c r="AC1010" s="555"/>
      <c r="AD1010" s="555"/>
      <c r="AE1010" s="555"/>
      <c r="AF1010" s="555"/>
      <c r="AG1010" s="555"/>
      <c r="AH1010" s="555"/>
      <c r="AI1010" s="555"/>
      <c r="AJ1010" s="555"/>
      <c r="AK1010" s="555"/>
      <c r="AL1010" s="555"/>
      <c r="AM1010" s="555"/>
      <c r="AN1010" s="555"/>
      <c r="AO1010" s="504"/>
    </row>
    <row r="1011" spans="2:41" ht="18.75" hidden="1" customHeight="1">
      <c r="B1011" s="509" t="s">
        <v>86</v>
      </c>
      <c r="C1011" s="354" t="s">
        <v>258</v>
      </c>
      <c r="D1011" s="493"/>
      <c r="E1011" s="493"/>
      <c r="F1011" s="493"/>
      <c r="G1011" s="493"/>
      <c r="H1011" s="493"/>
      <c r="I1011" s="493"/>
      <c r="J1011" s="493"/>
      <c r="K1011" s="493"/>
      <c r="L1011" s="493"/>
      <c r="M1011" s="493"/>
      <c r="N1011" s="611"/>
      <c r="O1011" s="611"/>
      <c r="P1011" s="354"/>
      <c r="Q1011" s="493"/>
      <c r="R1011" s="493"/>
      <c r="S1011" s="493"/>
      <c r="T1011" s="493"/>
      <c r="U1011" s="493"/>
      <c r="V1011" s="493"/>
      <c r="W1011" s="493"/>
      <c r="X1011" s="493"/>
      <c r="Y1011" s="493"/>
      <c r="Z1011" s="493"/>
      <c r="AA1011" s="558"/>
      <c r="AB1011" s="558"/>
      <c r="AC1011" s="558"/>
      <c r="AD1011" s="558"/>
      <c r="AE1011" s="558"/>
      <c r="AF1011" s="558"/>
      <c r="AG1011" s="558"/>
      <c r="AH1011" s="553"/>
      <c r="AI1011" s="553"/>
      <c r="AJ1011" s="553"/>
      <c r="AK1011" s="553"/>
      <c r="AL1011" s="553"/>
      <c r="AM1011" s="553"/>
      <c r="AN1011" s="553"/>
      <c r="AO1011" s="494">
        <f>SUM(AA1011:AN1011)</f>
        <v>0</v>
      </c>
    </row>
    <row r="1012" spans="2:41" ht="18.75" hidden="1" customHeight="1">
      <c r="B1012" s="492" t="s">
        <v>396</v>
      </c>
      <c r="C1012" s="354" t="s">
        <v>260</v>
      </c>
      <c r="D1012" s="493"/>
      <c r="E1012" s="493"/>
      <c r="F1012" s="493"/>
      <c r="G1012" s="493"/>
      <c r="H1012" s="493"/>
      <c r="I1012" s="493"/>
      <c r="J1012" s="493"/>
      <c r="K1012" s="493"/>
      <c r="L1012" s="493"/>
      <c r="M1012" s="493"/>
      <c r="N1012" s="611"/>
      <c r="O1012" s="611"/>
      <c r="P1012" s="582"/>
      <c r="Q1012" s="493"/>
      <c r="R1012" s="493"/>
      <c r="S1012" s="493"/>
      <c r="T1012" s="493"/>
      <c r="U1012" s="493"/>
      <c r="V1012" s="493"/>
      <c r="W1012" s="493"/>
      <c r="X1012" s="493"/>
      <c r="Y1012" s="493"/>
      <c r="Z1012" s="493"/>
      <c r="AA1012" s="554">
        <f>AA1011</f>
        <v>0</v>
      </c>
      <c r="AB1012" s="554">
        <f t="shared" ref="AB1012:AN1012" si="344">AB1011</f>
        <v>0</v>
      </c>
      <c r="AC1012" s="554">
        <f t="shared" si="344"/>
        <v>0</v>
      </c>
      <c r="AD1012" s="554">
        <f t="shared" si="344"/>
        <v>0</v>
      </c>
      <c r="AE1012" s="554">
        <f t="shared" si="344"/>
        <v>0</v>
      </c>
      <c r="AF1012" s="554">
        <f t="shared" si="344"/>
        <v>0</v>
      </c>
      <c r="AG1012" s="554">
        <f t="shared" si="344"/>
        <v>0</v>
      </c>
      <c r="AH1012" s="554">
        <f t="shared" si="344"/>
        <v>0</v>
      </c>
      <c r="AI1012" s="554">
        <f t="shared" si="344"/>
        <v>0</v>
      </c>
      <c r="AJ1012" s="554">
        <f t="shared" si="344"/>
        <v>0</v>
      </c>
      <c r="AK1012" s="554">
        <f t="shared" si="344"/>
        <v>0</v>
      </c>
      <c r="AL1012" s="554">
        <f t="shared" si="344"/>
        <v>0</v>
      </c>
      <c r="AM1012" s="554">
        <f t="shared" si="344"/>
        <v>0</v>
      </c>
      <c r="AN1012" s="554">
        <f t="shared" si="344"/>
        <v>0</v>
      </c>
      <c r="AO1012" s="495"/>
    </row>
    <row r="1013" spans="2:41" ht="18.75" hidden="1" customHeight="1">
      <c r="B1013" s="492"/>
      <c r="C1013" s="354"/>
      <c r="D1013" s="354"/>
      <c r="E1013" s="354"/>
      <c r="F1013" s="354"/>
      <c r="G1013" s="354"/>
      <c r="H1013" s="354"/>
      <c r="I1013" s="354"/>
      <c r="J1013" s="354"/>
      <c r="K1013" s="354"/>
      <c r="L1013" s="354"/>
      <c r="M1013" s="354"/>
      <c r="N1013" s="354"/>
      <c r="O1013" s="354"/>
      <c r="P1013" s="354"/>
      <c r="Q1013" s="354"/>
      <c r="R1013" s="354"/>
      <c r="S1013" s="354"/>
      <c r="T1013" s="354"/>
      <c r="U1013" s="354"/>
      <c r="V1013" s="354"/>
      <c r="W1013" s="354"/>
      <c r="X1013" s="354"/>
      <c r="Y1013" s="354"/>
      <c r="Z1013" s="354"/>
      <c r="AA1013" s="563"/>
      <c r="AB1013" s="564"/>
      <c r="AC1013" s="564"/>
      <c r="AD1013" s="564"/>
      <c r="AE1013" s="564"/>
      <c r="AF1013" s="564"/>
      <c r="AG1013" s="564"/>
      <c r="AH1013" s="564"/>
      <c r="AI1013" s="564"/>
      <c r="AJ1013" s="564"/>
      <c r="AK1013" s="564"/>
      <c r="AL1013" s="564"/>
      <c r="AM1013" s="564"/>
      <c r="AN1013" s="564"/>
      <c r="AO1013" s="495"/>
    </row>
    <row r="1014" spans="2:41" ht="18.75" hidden="1" customHeight="1">
      <c r="B1014" s="512" t="s">
        <v>261</v>
      </c>
      <c r="C1014" s="489"/>
      <c r="D1014" s="489"/>
      <c r="E1014" s="489"/>
      <c r="F1014" s="489"/>
      <c r="G1014" s="489"/>
      <c r="H1014" s="489"/>
      <c r="I1014" s="489"/>
      <c r="J1014" s="489"/>
      <c r="K1014" s="489"/>
      <c r="L1014" s="489"/>
      <c r="M1014" s="489"/>
      <c r="N1014" s="489"/>
      <c r="O1014" s="489"/>
      <c r="P1014" s="490"/>
      <c r="Q1014" s="489"/>
      <c r="R1014" s="489"/>
      <c r="S1014" s="489"/>
      <c r="T1014" s="489"/>
      <c r="U1014" s="489"/>
      <c r="V1014" s="489"/>
      <c r="W1014" s="489"/>
      <c r="X1014" s="489"/>
      <c r="Y1014" s="489"/>
      <c r="Z1014" s="489"/>
      <c r="AA1014" s="557"/>
      <c r="AB1014" s="557"/>
      <c r="AC1014" s="557"/>
      <c r="AD1014" s="557"/>
      <c r="AE1014" s="557"/>
      <c r="AF1014" s="557"/>
      <c r="AG1014" s="557"/>
      <c r="AH1014" s="557"/>
      <c r="AI1014" s="557"/>
      <c r="AJ1014" s="557"/>
      <c r="AK1014" s="557"/>
      <c r="AL1014" s="557"/>
      <c r="AM1014" s="557"/>
      <c r="AN1014" s="557"/>
      <c r="AO1014" s="491"/>
    </row>
    <row r="1015" spans="2:41" ht="18.75" hidden="1" customHeight="1">
      <c r="B1015" s="509" t="s">
        <v>87</v>
      </c>
      <c r="C1015" s="354" t="s">
        <v>258</v>
      </c>
      <c r="D1015" s="493"/>
      <c r="E1015" s="493"/>
      <c r="F1015" s="493"/>
      <c r="G1015" s="493"/>
      <c r="H1015" s="493"/>
      <c r="I1015" s="493"/>
      <c r="J1015" s="493"/>
      <c r="K1015" s="493"/>
      <c r="L1015" s="493"/>
      <c r="M1015" s="493"/>
      <c r="N1015" s="493"/>
      <c r="O1015" s="493"/>
      <c r="P1015" s="493">
        <v>12</v>
      </c>
      <c r="Q1015" s="493"/>
      <c r="R1015" s="493"/>
      <c r="S1015" s="493"/>
      <c r="T1015" s="493"/>
      <c r="U1015" s="493"/>
      <c r="V1015" s="493"/>
      <c r="W1015" s="493"/>
      <c r="X1015" s="493"/>
      <c r="Y1015" s="493"/>
      <c r="Z1015" s="493"/>
      <c r="AA1015" s="558"/>
      <c r="AB1015" s="558"/>
      <c r="AC1015" s="558"/>
      <c r="AD1015" s="558"/>
      <c r="AE1015" s="558"/>
      <c r="AF1015" s="558"/>
      <c r="AG1015" s="558"/>
      <c r="AH1015" s="558"/>
      <c r="AI1015" s="558"/>
      <c r="AJ1015" s="558"/>
      <c r="AK1015" s="558"/>
      <c r="AL1015" s="558"/>
      <c r="AM1015" s="558"/>
      <c r="AN1015" s="558"/>
      <c r="AO1015" s="494">
        <f>SUM(AA1015:AN1015)</f>
        <v>0</v>
      </c>
    </row>
    <row r="1016" spans="2:41" ht="18.75" hidden="1" customHeight="1">
      <c r="B1016" s="492" t="s">
        <v>396</v>
      </c>
      <c r="C1016" s="354" t="s">
        <v>260</v>
      </c>
      <c r="D1016" s="493"/>
      <c r="E1016" s="493"/>
      <c r="F1016" s="493"/>
      <c r="G1016" s="493"/>
      <c r="H1016" s="493"/>
      <c r="I1016" s="493"/>
      <c r="J1016" s="493"/>
      <c r="K1016" s="493"/>
      <c r="L1016" s="493"/>
      <c r="M1016" s="493"/>
      <c r="N1016" s="493"/>
      <c r="O1016" s="493"/>
      <c r="P1016" s="493">
        <f>P1015</f>
        <v>12</v>
      </c>
      <c r="Q1016" s="493"/>
      <c r="R1016" s="493"/>
      <c r="S1016" s="493"/>
      <c r="T1016" s="493"/>
      <c r="U1016" s="493"/>
      <c r="V1016" s="493"/>
      <c r="W1016" s="493"/>
      <c r="X1016" s="493"/>
      <c r="Y1016" s="493"/>
      <c r="Z1016" s="493"/>
      <c r="AA1016" s="554">
        <f>AA1015</f>
        <v>0</v>
      </c>
      <c r="AB1016" s="554">
        <f t="shared" ref="AB1016:AN1016" si="345">AB1015</f>
        <v>0</v>
      </c>
      <c r="AC1016" s="554">
        <f t="shared" si="345"/>
        <v>0</v>
      </c>
      <c r="AD1016" s="554">
        <f t="shared" si="345"/>
        <v>0</v>
      </c>
      <c r="AE1016" s="554">
        <f t="shared" si="345"/>
        <v>0</v>
      </c>
      <c r="AF1016" s="554">
        <f t="shared" si="345"/>
        <v>0</v>
      </c>
      <c r="AG1016" s="554">
        <f t="shared" si="345"/>
        <v>0</v>
      </c>
      <c r="AH1016" s="554">
        <f t="shared" si="345"/>
        <v>0</v>
      </c>
      <c r="AI1016" s="554">
        <f t="shared" si="345"/>
        <v>0</v>
      </c>
      <c r="AJ1016" s="554">
        <f t="shared" si="345"/>
        <v>0</v>
      </c>
      <c r="AK1016" s="554">
        <f t="shared" si="345"/>
        <v>0</v>
      </c>
      <c r="AL1016" s="554">
        <f t="shared" si="345"/>
        <v>0</v>
      </c>
      <c r="AM1016" s="554">
        <f t="shared" si="345"/>
        <v>0</v>
      </c>
      <c r="AN1016" s="554">
        <f t="shared" si="345"/>
        <v>0</v>
      </c>
      <c r="AO1016" s="506"/>
    </row>
    <row r="1017" spans="2:41" ht="18.75" hidden="1" customHeight="1">
      <c r="B1017" s="505"/>
      <c r="C1017" s="507"/>
      <c r="D1017" s="354"/>
      <c r="E1017" s="354"/>
      <c r="F1017" s="354"/>
      <c r="G1017" s="354"/>
      <c r="H1017" s="354"/>
      <c r="I1017" s="354"/>
      <c r="J1017" s="354"/>
      <c r="K1017" s="354"/>
      <c r="L1017" s="354"/>
      <c r="M1017" s="354"/>
      <c r="N1017" s="354"/>
      <c r="O1017" s="354"/>
      <c r="P1017" s="354"/>
      <c r="Q1017" s="354"/>
      <c r="R1017" s="354"/>
      <c r="S1017" s="354"/>
      <c r="T1017" s="354"/>
      <c r="U1017" s="354"/>
      <c r="V1017" s="354"/>
      <c r="W1017" s="354"/>
      <c r="X1017" s="354"/>
      <c r="Y1017" s="354"/>
      <c r="Z1017" s="354"/>
      <c r="AA1017" s="559"/>
      <c r="AB1017" s="559"/>
      <c r="AC1017" s="559"/>
      <c r="AD1017" s="559"/>
      <c r="AE1017" s="559"/>
      <c r="AF1017" s="559"/>
      <c r="AG1017" s="559"/>
      <c r="AH1017" s="559"/>
      <c r="AI1017" s="559"/>
      <c r="AJ1017" s="559"/>
      <c r="AK1017" s="559"/>
      <c r="AL1017" s="559"/>
      <c r="AM1017" s="559"/>
      <c r="AN1017" s="559"/>
      <c r="AO1017" s="508"/>
    </row>
    <row r="1018" spans="2:41" ht="18.75" hidden="1" customHeight="1">
      <c r="B1018" s="509" t="s">
        <v>88</v>
      </c>
      <c r="C1018" s="354" t="s">
        <v>258</v>
      </c>
      <c r="D1018" s="493"/>
      <c r="E1018" s="493"/>
      <c r="F1018" s="493"/>
      <c r="G1018" s="493"/>
      <c r="H1018" s="493"/>
      <c r="I1018" s="493"/>
      <c r="J1018" s="493"/>
      <c r="K1018" s="493"/>
      <c r="L1018" s="493"/>
      <c r="M1018" s="493"/>
      <c r="N1018" s="493"/>
      <c r="O1018" s="493"/>
      <c r="P1018" s="493">
        <v>12</v>
      </c>
      <c r="Q1018" s="493"/>
      <c r="R1018" s="493"/>
      <c r="S1018" s="493"/>
      <c r="T1018" s="493"/>
      <c r="U1018" s="493"/>
      <c r="V1018" s="493"/>
      <c r="W1018" s="493"/>
      <c r="X1018" s="493"/>
      <c r="Y1018" s="493"/>
      <c r="Z1018" s="493"/>
      <c r="AA1018" s="558"/>
      <c r="AB1018" s="558"/>
      <c r="AC1018" s="558"/>
      <c r="AD1018" s="558"/>
      <c r="AE1018" s="558"/>
      <c r="AF1018" s="558"/>
      <c r="AG1018" s="558"/>
      <c r="AH1018" s="558"/>
      <c r="AI1018" s="558"/>
      <c r="AJ1018" s="558"/>
      <c r="AK1018" s="558"/>
      <c r="AL1018" s="558"/>
      <c r="AM1018" s="558"/>
      <c r="AN1018" s="558"/>
      <c r="AO1018" s="494">
        <f>SUM(AA1018:AN1018)</f>
        <v>0</v>
      </c>
    </row>
    <row r="1019" spans="2:41" ht="18.75" hidden="1" customHeight="1">
      <c r="B1019" s="492" t="s">
        <v>396</v>
      </c>
      <c r="C1019" s="354" t="s">
        <v>260</v>
      </c>
      <c r="D1019" s="493"/>
      <c r="E1019" s="493"/>
      <c r="F1019" s="493"/>
      <c r="G1019" s="493"/>
      <c r="H1019" s="493"/>
      <c r="I1019" s="493"/>
      <c r="J1019" s="493"/>
      <c r="K1019" s="493"/>
      <c r="L1019" s="493"/>
      <c r="M1019" s="493"/>
      <c r="N1019" s="493"/>
      <c r="O1019" s="493"/>
      <c r="P1019" s="493">
        <f>P1018</f>
        <v>12</v>
      </c>
      <c r="Q1019" s="493"/>
      <c r="R1019" s="493"/>
      <c r="S1019" s="493"/>
      <c r="T1019" s="493"/>
      <c r="U1019" s="493"/>
      <c r="V1019" s="493"/>
      <c r="W1019" s="493"/>
      <c r="X1019" s="493"/>
      <c r="Y1019" s="493"/>
      <c r="Z1019" s="493"/>
      <c r="AA1019" s="554">
        <f>AA1018</f>
        <v>0</v>
      </c>
      <c r="AB1019" s="554">
        <f t="shared" ref="AB1019:AN1019" si="346">AB1018</f>
        <v>0</v>
      </c>
      <c r="AC1019" s="554">
        <f t="shared" si="346"/>
        <v>0</v>
      </c>
      <c r="AD1019" s="554">
        <f t="shared" si="346"/>
        <v>0</v>
      </c>
      <c r="AE1019" s="554">
        <f t="shared" si="346"/>
        <v>0</v>
      </c>
      <c r="AF1019" s="554">
        <f t="shared" si="346"/>
        <v>0</v>
      </c>
      <c r="AG1019" s="554">
        <f t="shared" si="346"/>
        <v>0</v>
      </c>
      <c r="AH1019" s="554">
        <f t="shared" si="346"/>
        <v>0</v>
      </c>
      <c r="AI1019" s="554">
        <f t="shared" si="346"/>
        <v>0</v>
      </c>
      <c r="AJ1019" s="554">
        <f t="shared" si="346"/>
        <v>0</v>
      </c>
      <c r="AK1019" s="554">
        <f t="shared" si="346"/>
        <v>0</v>
      </c>
      <c r="AL1019" s="554">
        <f t="shared" si="346"/>
        <v>0</v>
      </c>
      <c r="AM1019" s="554">
        <f t="shared" si="346"/>
        <v>0</v>
      </c>
      <c r="AN1019" s="554">
        <f t="shared" si="346"/>
        <v>0</v>
      </c>
      <c r="AO1019" s="506"/>
    </row>
    <row r="1020" spans="2:41" ht="18.75" hidden="1" customHeight="1">
      <c r="B1020" s="509"/>
      <c r="C1020" s="507"/>
      <c r="D1020" s="354"/>
      <c r="E1020" s="354"/>
      <c r="F1020" s="354"/>
      <c r="G1020" s="354"/>
      <c r="H1020" s="354"/>
      <c r="I1020" s="354"/>
      <c r="J1020" s="354"/>
      <c r="K1020" s="354"/>
      <c r="L1020" s="354"/>
      <c r="M1020" s="354"/>
      <c r="N1020" s="354"/>
      <c r="O1020" s="354"/>
      <c r="P1020" s="354"/>
      <c r="Q1020" s="354"/>
      <c r="R1020" s="354"/>
      <c r="S1020" s="354"/>
      <c r="T1020" s="354"/>
      <c r="U1020" s="354"/>
      <c r="V1020" s="354"/>
      <c r="W1020" s="354"/>
      <c r="X1020" s="354"/>
      <c r="Y1020" s="354"/>
      <c r="Z1020" s="354"/>
      <c r="AA1020" s="559"/>
      <c r="AB1020" s="560"/>
      <c r="AC1020" s="559"/>
      <c r="AD1020" s="559"/>
      <c r="AE1020" s="559"/>
      <c r="AF1020" s="559"/>
      <c r="AG1020" s="559"/>
      <c r="AH1020" s="559"/>
      <c r="AI1020" s="559"/>
      <c r="AJ1020" s="559"/>
      <c r="AK1020" s="559"/>
      <c r="AL1020" s="559"/>
      <c r="AM1020" s="559"/>
      <c r="AN1020" s="559"/>
      <c r="AO1020" s="508"/>
    </row>
    <row r="1021" spans="2:41" ht="18.75" hidden="1" customHeight="1">
      <c r="B1021" s="509" t="s">
        <v>89</v>
      </c>
      <c r="C1021" s="354" t="s">
        <v>258</v>
      </c>
      <c r="D1021" s="493"/>
      <c r="E1021" s="493"/>
      <c r="F1021" s="493"/>
      <c r="G1021" s="493"/>
      <c r="H1021" s="493"/>
      <c r="I1021" s="493"/>
      <c r="J1021" s="493"/>
      <c r="K1021" s="493"/>
      <c r="L1021" s="493"/>
      <c r="M1021" s="493"/>
      <c r="N1021" s="493"/>
      <c r="O1021" s="493"/>
      <c r="P1021" s="493">
        <v>12</v>
      </c>
      <c r="Q1021" s="493"/>
      <c r="R1021" s="493"/>
      <c r="S1021" s="493"/>
      <c r="T1021" s="493"/>
      <c r="U1021" s="493"/>
      <c r="V1021" s="493"/>
      <c r="W1021" s="493"/>
      <c r="X1021" s="493"/>
      <c r="Y1021" s="493"/>
      <c r="Z1021" s="493"/>
      <c r="AA1021" s="558"/>
      <c r="AB1021" s="558"/>
      <c r="AC1021" s="558"/>
      <c r="AD1021" s="558"/>
      <c r="AE1021" s="558"/>
      <c r="AF1021" s="558"/>
      <c r="AG1021" s="558"/>
      <c r="AH1021" s="558"/>
      <c r="AI1021" s="558"/>
      <c r="AJ1021" s="558"/>
      <c r="AK1021" s="558"/>
      <c r="AL1021" s="558"/>
      <c r="AM1021" s="558"/>
      <c r="AN1021" s="558"/>
      <c r="AO1021" s="494">
        <f>SUM(AA1021:AN1021)</f>
        <v>0</v>
      </c>
    </row>
    <row r="1022" spans="2:41" ht="18.75" hidden="1" customHeight="1">
      <c r="B1022" s="492" t="s">
        <v>396</v>
      </c>
      <c r="C1022" s="354" t="s">
        <v>260</v>
      </c>
      <c r="D1022" s="493"/>
      <c r="E1022" s="493"/>
      <c r="F1022" s="493"/>
      <c r="G1022" s="493"/>
      <c r="H1022" s="493"/>
      <c r="I1022" s="493"/>
      <c r="J1022" s="493"/>
      <c r="K1022" s="493"/>
      <c r="L1022" s="493"/>
      <c r="M1022" s="493"/>
      <c r="N1022" s="493"/>
      <c r="O1022" s="493"/>
      <c r="P1022" s="493">
        <f>P1021</f>
        <v>12</v>
      </c>
      <c r="Q1022" s="493"/>
      <c r="R1022" s="493"/>
      <c r="S1022" s="493"/>
      <c r="T1022" s="493"/>
      <c r="U1022" s="493"/>
      <c r="V1022" s="493"/>
      <c r="W1022" s="493"/>
      <c r="X1022" s="493"/>
      <c r="Y1022" s="493"/>
      <c r="Z1022" s="493"/>
      <c r="AA1022" s="554">
        <f>AA1021</f>
        <v>0</v>
      </c>
      <c r="AB1022" s="554">
        <f t="shared" ref="AB1022:AN1022" si="347">AB1021</f>
        <v>0</v>
      </c>
      <c r="AC1022" s="554">
        <f t="shared" si="347"/>
        <v>0</v>
      </c>
      <c r="AD1022" s="554">
        <f t="shared" si="347"/>
        <v>0</v>
      </c>
      <c r="AE1022" s="554">
        <f t="shared" si="347"/>
        <v>0</v>
      </c>
      <c r="AF1022" s="554">
        <f t="shared" si="347"/>
        <v>0</v>
      </c>
      <c r="AG1022" s="554">
        <f t="shared" si="347"/>
        <v>0</v>
      </c>
      <c r="AH1022" s="554">
        <f t="shared" si="347"/>
        <v>0</v>
      </c>
      <c r="AI1022" s="554">
        <f t="shared" si="347"/>
        <v>0</v>
      </c>
      <c r="AJ1022" s="554">
        <f t="shared" si="347"/>
        <v>0</v>
      </c>
      <c r="AK1022" s="554">
        <f t="shared" si="347"/>
        <v>0</v>
      </c>
      <c r="AL1022" s="554">
        <f t="shared" si="347"/>
        <v>0</v>
      </c>
      <c r="AM1022" s="554">
        <f t="shared" si="347"/>
        <v>0</v>
      </c>
      <c r="AN1022" s="554">
        <f t="shared" si="347"/>
        <v>0</v>
      </c>
      <c r="AO1022" s="506"/>
    </row>
    <row r="1023" spans="2:41" ht="18.75" hidden="1" customHeight="1">
      <c r="B1023" s="509"/>
      <c r="C1023" s="507"/>
      <c r="D1023" s="511"/>
      <c r="E1023" s="511"/>
      <c r="F1023" s="511"/>
      <c r="G1023" s="511"/>
      <c r="H1023" s="511"/>
      <c r="I1023" s="511"/>
      <c r="J1023" s="511"/>
      <c r="K1023" s="511"/>
      <c r="L1023" s="511"/>
      <c r="M1023" s="511"/>
      <c r="N1023" s="511"/>
      <c r="O1023" s="511"/>
      <c r="P1023" s="354"/>
      <c r="Q1023" s="511"/>
      <c r="R1023" s="511"/>
      <c r="S1023" s="511"/>
      <c r="T1023" s="511"/>
      <c r="U1023" s="511"/>
      <c r="V1023" s="511"/>
      <c r="W1023" s="511"/>
      <c r="X1023" s="511"/>
      <c r="Y1023" s="511"/>
      <c r="Z1023" s="511"/>
      <c r="AA1023" s="559"/>
      <c r="AB1023" s="560"/>
      <c r="AC1023" s="559"/>
      <c r="AD1023" s="559"/>
      <c r="AE1023" s="559"/>
      <c r="AF1023" s="559"/>
      <c r="AG1023" s="559"/>
      <c r="AH1023" s="559"/>
      <c r="AI1023" s="559"/>
      <c r="AJ1023" s="559"/>
      <c r="AK1023" s="559"/>
      <c r="AL1023" s="559"/>
      <c r="AM1023" s="559"/>
      <c r="AN1023" s="559"/>
      <c r="AO1023" s="508"/>
    </row>
    <row r="1024" spans="2:41" ht="18.75" hidden="1" customHeight="1">
      <c r="B1024" s="509" t="s">
        <v>90</v>
      </c>
      <c r="C1024" s="354" t="s">
        <v>258</v>
      </c>
      <c r="D1024" s="493"/>
      <c r="E1024" s="493"/>
      <c r="F1024" s="493"/>
      <c r="G1024" s="493"/>
      <c r="H1024" s="493"/>
      <c r="I1024" s="493"/>
      <c r="J1024" s="493"/>
      <c r="K1024" s="493"/>
      <c r="L1024" s="493"/>
      <c r="M1024" s="493"/>
      <c r="N1024" s="493"/>
      <c r="O1024" s="493"/>
      <c r="P1024" s="493">
        <v>12</v>
      </c>
      <c r="Q1024" s="493"/>
      <c r="R1024" s="493"/>
      <c r="S1024" s="493"/>
      <c r="T1024" s="493"/>
      <c r="U1024" s="493"/>
      <c r="V1024" s="493"/>
      <c r="W1024" s="493"/>
      <c r="X1024" s="493"/>
      <c r="Y1024" s="493"/>
      <c r="Z1024" s="493"/>
      <c r="AA1024" s="558"/>
      <c r="AB1024" s="558"/>
      <c r="AC1024" s="558"/>
      <c r="AD1024" s="558"/>
      <c r="AE1024" s="558"/>
      <c r="AF1024" s="558"/>
      <c r="AG1024" s="558"/>
      <c r="AH1024" s="558"/>
      <c r="AI1024" s="558"/>
      <c r="AJ1024" s="558"/>
      <c r="AK1024" s="558"/>
      <c r="AL1024" s="558"/>
      <c r="AM1024" s="558"/>
      <c r="AN1024" s="558"/>
      <c r="AO1024" s="494">
        <f>SUM(AA1024:AN1024)</f>
        <v>0</v>
      </c>
    </row>
    <row r="1025" spans="2:41" ht="18.75" hidden="1" customHeight="1">
      <c r="B1025" s="492" t="s">
        <v>396</v>
      </c>
      <c r="C1025" s="354" t="s">
        <v>260</v>
      </c>
      <c r="D1025" s="493"/>
      <c r="E1025" s="493"/>
      <c r="F1025" s="493"/>
      <c r="G1025" s="493"/>
      <c r="H1025" s="493"/>
      <c r="I1025" s="493"/>
      <c r="J1025" s="493"/>
      <c r="K1025" s="493"/>
      <c r="L1025" s="493"/>
      <c r="M1025" s="493"/>
      <c r="N1025" s="493"/>
      <c r="O1025" s="493"/>
      <c r="P1025" s="493">
        <f>P1024</f>
        <v>12</v>
      </c>
      <c r="Q1025" s="493"/>
      <c r="R1025" s="493"/>
      <c r="S1025" s="493"/>
      <c r="T1025" s="493"/>
      <c r="U1025" s="493"/>
      <c r="V1025" s="493"/>
      <c r="W1025" s="493"/>
      <c r="X1025" s="493"/>
      <c r="Y1025" s="493"/>
      <c r="Z1025" s="493"/>
      <c r="AA1025" s="554">
        <f>AA1024</f>
        <v>0</v>
      </c>
      <c r="AB1025" s="554">
        <f t="shared" ref="AB1025:AN1025" si="348">AB1024</f>
        <v>0</v>
      </c>
      <c r="AC1025" s="554">
        <f t="shared" si="348"/>
        <v>0</v>
      </c>
      <c r="AD1025" s="554">
        <f t="shared" si="348"/>
        <v>0</v>
      </c>
      <c r="AE1025" s="554">
        <f t="shared" si="348"/>
        <v>0</v>
      </c>
      <c r="AF1025" s="554">
        <f t="shared" si="348"/>
        <v>0</v>
      </c>
      <c r="AG1025" s="554">
        <f t="shared" si="348"/>
        <v>0</v>
      </c>
      <c r="AH1025" s="554">
        <f t="shared" si="348"/>
        <v>0</v>
      </c>
      <c r="AI1025" s="554">
        <f t="shared" si="348"/>
        <v>0</v>
      </c>
      <c r="AJ1025" s="554">
        <f t="shared" si="348"/>
        <v>0</v>
      </c>
      <c r="AK1025" s="554">
        <f t="shared" si="348"/>
        <v>0</v>
      </c>
      <c r="AL1025" s="554">
        <f t="shared" si="348"/>
        <v>0</v>
      </c>
      <c r="AM1025" s="554">
        <f t="shared" si="348"/>
        <v>0</v>
      </c>
      <c r="AN1025" s="554">
        <f t="shared" si="348"/>
        <v>0</v>
      </c>
      <c r="AO1025" s="506"/>
    </row>
    <row r="1026" spans="2:41" ht="18.75" hidden="1" customHeight="1">
      <c r="B1026" s="509"/>
      <c r="C1026" s="507"/>
      <c r="D1026" s="511"/>
      <c r="E1026" s="511"/>
      <c r="F1026" s="511"/>
      <c r="G1026" s="511"/>
      <c r="H1026" s="511"/>
      <c r="I1026" s="511"/>
      <c r="J1026" s="511"/>
      <c r="K1026" s="511"/>
      <c r="L1026" s="511"/>
      <c r="M1026" s="511"/>
      <c r="N1026" s="511"/>
      <c r="O1026" s="511"/>
      <c r="P1026" s="354"/>
      <c r="Q1026" s="511"/>
      <c r="R1026" s="511"/>
      <c r="S1026" s="511"/>
      <c r="T1026" s="511"/>
      <c r="U1026" s="511"/>
      <c r="V1026" s="511"/>
      <c r="W1026" s="511"/>
      <c r="X1026" s="511"/>
      <c r="Y1026" s="511"/>
      <c r="Z1026" s="511"/>
      <c r="AA1026" s="559"/>
      <c r="AB1026" s="559"/>
      <c r="AC1026" s="559"/>
      <c r="AD1026" s="559"/>
      <c r="AE1026" s="559"/>
      <c r="AF1026" s="559"/>
      <c r="AG1026" s="559"/>
      <c r="AH1026" s="559"/>
      <c r="AI1026" s="559"/>
      <c r="AJ1026" s="559"/>
      <c r="AK1026" s="559"/>
      <c r="AL1026" s="559"/>
      <c r="AM1026" s="559"/>
      <c r="AN1026" s="559"/>
      <c r="AO1026" s="508"/>
    </row>
    <row r="1027" spans="2:41" ht="18.75" hidden="1" customHeight="1">
      <c r="B1027" s="509" t="s">
        <v>91</v>
      </c>
      <c r="C1027" s="354" t="s">
        <v>258</v>
      </c>
      <c r="D1027" s="493"/>
      <c r="E1027" s="493"/>
      <c r="F1027" s="493"/>
      <c r="G1027" s="493"/>
      <c r="H1027" s="493"/>
      <c r="I1027" s="493"/>
      <c r="J1027" s="493"/>
      <c r="K1027" s="493"/>
      <c r="L1027" s="493"/>
      <c r="M1027" s="493"/>
      <c r="N1027" s="493"/>
      <c r="O1027" s="493"/>
      <c r="P1027" s="493">
        <v>3</v>
      </c>
      <c r="Q1027" s="493"/>
      <c r="R1027" s="493"/>
      <c r="S1027" s="493"/>
      <c r="T1027" s="493"/>
      <c r="U1027" s="493"/>
      <c r="V1027" s="493"/>
      <c r="W1027" s="493"/>
      <c r="X1027" s="493"/>
      <c r="Y1027" s="493"/>
      <c r="Z1027" s="493"/>
      <c r="AA1027" s="558"/>
      <c r="AB1027" s="558"/>
      <c r="AC1027" s="558"/>
      <c r="AD1027" s="558"/>
      <c r="AE1027" s="558"/>
      <c r="AF1027" s="558"/>
      <c r="AG1027" s="558"/>
      <c r="AH1027" s="558"/>
      <c r="AI1027" s="558"/>
      <c r="AJ1027" s="558"/>
      <c r="AK1027" s="558"/>
      <c r="AL1027" s="558"/>
      <c r="AM1027" s="558"/>
      <c r="AN1027" s="558"/>
      <c r="AO1027" s="494">
        <f>SUM(AA1027:AN1027)</f>
        <v>0</v>
      </c>
    </row>
    <row r="1028" spans="2:41" ht="18.75" hidden="1" customHeight="1">
      <c r="B1028" s="492" t="s">
        <v>396</v>
      </c>
      <c r="C1028" s="354" t="s">
        <v>260</v>
      </c>
      <c r="D1028" s="493"/>
      <c r="E1028" s="493"/>
      <c r="F1028" s="493"/>
      <c r="G1028" s="493"/>
      <c r="H1028" s="493"/>
      <c r="I1028" s="493"/>
      <c r="J1028" s="493"/>
      <c r="K1028" s="493"/>
      <c r="L1028" s="493"/>
      <c r="M1028" s="493"/>
      <c r="N1028" s="493"/>
      <c r="O1028" s="493"/>
      <c r="P1028" s="493">
        <f>P1027</f>
        <v>3</v>
      </c>
      <c r="Q1028" s="493"/>
      <c r="R1028" s="493"/>
      <c r="S1028" s="493"/>
      <c r="T1028" s="493"/>
      <c r="U1028" s="493"/>
      <c r="V1028" s="493"/>
      <c r="W1028" s="493"/>
      <c r="X1028" s="493"/>
      <c r="Y1028" s="493"/>
      <c r="Z1028" s="493"/>
      <c r="AA1028" s="554">
        <f>AA1027</f>
        <v>0</v>
      </c>
      <c r="AB1028" s="554">
        <f t="shared" ref="AB1028:AN1028" si="349">AB1027</f>
        <v>0</v>
      </c>
      <c r="AC1028" s="554">
        <f t="shared" si="349"/>
        <v>0</v>
      </c>
      <c r="AD1028" s="554">
        <f t="shared" si="349"/>
        <v>0</v>
      </c>
      <c r="AE1028" s="554">
        <f t="shared" si="349"/>
        <v>0</v>
      </c>
      <c r="AF1028" s="554">
        <f t="shared" si="349"/>
        <v>0</v>
      </c>
      <c r="AG1028" s="554">
        <f t="shared" si="349"/>
        <v>0</v>
      </c>
      <c r="AH1028" s="554">
        <f t="shared" si="349"/>
        <v>0</v>
      </c>
      <c r="AI1028" s="554">
        <f t="shared" si="349"/>
        <v>0</v>
      </c>
      <c r="AJ1028" s="554">
        <f t="shared" si="349"/>
        <v>0</v>
      </c>
      <c r="AK1028" s="554">
        <f t="shared" si="349"/>
        <v>0</v>
      </c>
      <c r="AL1028" s="554">
        <f t="shared" si="349"/>
        <v>0</v>
      </c>
      <c r="AM1028" s="554">
        <f t="shared" si="349"/>
        <v>0</v>
      </c>
      <c r="AN1028" s="554">
        <f t="shared" si="349"/>
        <v>0</v>
      </c>
      <c r="AO1028" s="506"/>
    </row>
    <row r="1029" spans="2:41" ht="18.75" hidden="1" customHeight="1">
      <c r="B1029" s="509"/>
      <c r="C1029" s="507"/>
      <c r="D1029" s="511"/>
      <c r="E1029" s="511"/>
      <c r="F1029" s="511"/>
      <c r="G1029" s="511"/>
      <c r="H1029" s="511"/>
      <c r="I1029" s="511"/>
      <c r="J1029" s="511"/>
      <c r="K1029" s="511"/>
      <c r="L1029" s="511"/>
      <c r="M1029" s="511"/>
      <c r="N1029" s="511"/>
      <c r="O1029" s="511"/>
      <c r="P1029" s="354"/>
      <c r="Q1029" s="511"/>
      <c r="R1029" s="511"/>
      <c r="S1029" s="511"/>
      <c r="T1029" s="511"/>
      <c r="U1029" s="511"/>
      <c r="V1029" s="511"/>
      <c r="W1029" s="511"/>
      <c r="X1029" s="511"/>
      <c r="Y1029" s="511"/>
      <c r="Z1029" s="511"/>
      <c r="AA1029" s="559"/>
      <c r="AB1029" s="560"/>
      <c r="AC1029" s="559"/>
      <c r="AD1029" s="559"/>
      <c r="AE1029" s="559"/>
      <c r="AF1029" s="559"/>
      <c r="AG1029" s="559"/>
      <c r="AH1029" s="559"/>
      <c r="AI1029" s="559"/>
      <c r="AJ1029" s="559"/>
      <c r="AK1029" s="559"/>
      <c r="AL1029" s="559"/>
      <c r="AM1029" s="559"/>
      <c r="AN1029" s="559"/>
      <c r="AO1029" s="508"/>
    </row>
    <row r="1030" spans="2:41" ht="18.75" hidden="1" customHeight="1">
      <c r="B1030" s="488" t="s">
        <v>264</v>
      </c>
      <c r="C1030" s="489"/>
      <c r="D1030" s="489"/>
      <c r="E1030" s="489"/>
      <c r="F1030" s="489"/>
      <c r="G1030" s="489"/>
      <c r="H1030" s="489"/>
      <c r="I1030" s="489"/>
      <c r="J1030" s="489"/>
      <c r="K1030" s="489"/>
      <c r="L1030" s="489"/>
      <c r="M1030" s="489"/>
      <c r="N1030" s="489"/>
      <c r="O1030" s="489"/>
      <c r="P1030" s="490"/>
      <c r="Q1030" s="489"/>
      <c r="R1030" s="489"/>
      <c r="S1030" s="489"/>
      <c r="T1030" s="489"/>
      <c r="U1030" s="489"/>
      <c r="V1030" s="489"/>
      <c r="W1030" s="489"/>
      <c r="X1030" s="489"/>
      <c r="Y1030" s="489"/>
      <c r="Z1030" s="489"/>
      <c r="AA1030" s="557"/>
      <c r="AB1030" s="557"/>
      <c r="AC1030" s="557"/>
      <c r="AD1030" s="557"/>
      <c r="AE1030" s="557"/>
      <c r="AF1030" s="557"/>
      <c r="AG1030" s="557"/>
      <c r="AH1030" s="557"/>
      <c r="AI1030" s="557"/>
      <c r="AJ1030" s="557"/>
      <c r="AK1030" s="557"/>
      <c r="AL1030" s="557"/>
      <c r="AM1030" s="557"/>
      <c r="AN1030" s="557"/>
      <c r="AO1030" s="491"/>
    </row>
    <row r="1031" spans="2:41" ht="18.75" hidden="1" customHeight="1">
      <c r="B1031" s="509" t="s">
        <v>92</v>
      </c>
      <c r="C1031" s="354" t="s">
        <v>258</v>
      </c>
      <c r="D1031" s="493"/>
      <c r="E1031" s="493"/>
      <c r="F1031" s="493"/>
      <c r="G1031" s="493"/>
      <c r="H1031" s="493"/>
      <c r="I1031" s="493"/>
      <c r="J1031" s="493"/>
      <c r="K1031" s="493"/>
      <c r="L1031" s="493"/>
      <c r="M1031" s="493"/>
      <c r="N1031" s="493"/>
      <c r="O1031" s="493"/>
      <c r="P1031" s="493">
        <v>12</v>
      </c>
      <c r="Q1031" s="493"/>
      <c r="R1031" s="493"/>
      <c r="S1031" s="493"/>
      <c r="T1031" s="493"/>
      <c r="U1031" s="493"/>
      <c r="V1031" s="493"/>
      <c r="W1031" s="493"/>
      <c r="X1031" s="493"/>
      <c r="Y1031" s="493"/>
      <c r="Z1031" s="493"/>
      <c r="AA1031" s="567"/>
      <c r="AB1031" s="558"/>
      <c r="AC1031" s="558"/>
      <c r="AD1031" s="558"/>
      <c r="AE1031" s="558"/>
      <c r="AF1031" s="558"/>
      <c r="AG1031" s="558"/>
      <c r="AH1031" s="558"/>
      <c r="AI1031" s="558"/>
      <c r="AJ1031" s="558"/>
      <c r="AK1031" s="558"/>
      <c r="AL1031" s="558"/>
      <c r="AM1031" s="558"/>
      <c r="AN1031" s="558"/>
      <c r="AO1031" s="494">
        <f>SUM(AA1031:AN1031)</f>
        <v>0</v>
      </c>
    </row>
    <row r="1032" spans="2:41" ht="18.75" hidden="1" customHeight="1">
      <c r="B1032" s="492" t="s">
        <v>396</v>
      </c>
      <c r="C1032" s="354" t="s">
        <v>260</v>
      </c>
      <c r="D1032" s="493"/>
      <c r="E1032" s="493"/>
      <c r="F1032" s="493"/>
      <c r="G1032" s="493"/>
      <c r="H1032" s="493"/>
      <c r="I1032" s="493"/>
      <c r="J1032" s="493"/>
      <c r="K1032" s="493"/>
      <c r="L1032" s="493"/>
      <c r="M1032" s="493"/>
      <c r="N1032" s="493"/>
      <c r="O1032" s="493"/>
      <c r="P1032" s="493">
        <f>P1031</f>
        <v>12</v>
      </c>
      <c r="Q1032" s="493"/>
      <c r="R1032" s="493"/>
      <c r="S1032" s="493"/>
      <c r="T1032" s="493"/>
      <c r="U1032" s="493"/>
      <c r="V1032" s="493"/>
      <c r="W1032" s="493"/>
      <c r="X1032" s="493"/>
      <c r="Y1032" s="493"/>
      <c r="Z1032" s="493"/>
      <c r="AA1032" s="554">
        <f>AA1031</f>
        <v>0</v>
      </c>
      <c r="AB1032" s="554">
        <f t="shared" ref="AB1032:AN1032" si="350">AB1031</f>
        <v>0</v>
      </c>
      <c r="AC1032" s="554">
        <f t="shared" si="350"/>
        <v>0</v>
      </c>
      <c r="AD1032" s="554">
        <f t="shared" si="350"/>
        <v>0</v>
      </c>
      <c r="AE1032" s="554">
        <f t="shared" si="350"/>
        <v>0</v>
      </c>
      <c r="AF1032" s="554">
        <f t="shared" si="350"/>
        <v>0</v>
      </c>
      <c r="AG1032" s="554">
        <f t="shared" si="350"/>
        <v>0</v>
      </c>
      <c r="AH1032" s="554">
        <f t="shared" si="350"/>
        <v>0</v>
      </c>
      <c r="AI1032" s="554">
        <f t="shared" si="350"/>
        <v>0</v>
      </c>
      <c r="AJ1032" s="554">
        <f t="shared" si="350"/>
        <v>0</v>
      </c>
      <c r="AK1032" s="554">
        <f t="shared" si="350"/>
        <v>0</v>
      </c>
      <c r="AL1032" s="554">
        <f t="shared" si="350"/>
        <v>0</v>
      </c>
      <c r="AM1032" s="554">
        <f t="shared" si="350"/>
        <v>0</v>
      </c>
      <c r="AN1032" s="554">
        <f t="shared" si="350"/>
        <v>0</v>
      </c>
      <c r="AO1032" s="495"/>
    </row>
    <row r="1033" spans="2:41" ht="18.75" hidden="1" customHeight="1">
      <c r="B1033" s="510"/>
      <c r="C1033" s="503"/>
      <c r="D1033" s="354"/>
      <c r="E1033" s="354"/>
      <c r="F1033" s="354"/>
      <c r="G1033" s="354"/>
      <c r="H1033" s="354"/>
      <c r="I1033" s="354"/>
      <c r="J1033" s="354"/>
      <c r="K1033" s="354"/>
      <c r="L1033" s="354"/>
      <c r="M1033" s="354"/>
      <c r="N1033" s="354"/>
      <c r="O1033" s="354"/>
      <c r="P1033" s="354"/>
      <c r="Q1033" s="354"/>
      <c r="R1033" s="354"/>
      <c r="S1033" s="354"/>
      <c r="T1033" s="354"/>
      <c r="U1033" s="354"/>
      <c r="V1033" s="354"/>
      <c r="W1033" s="354"/>
      <c r="X1033" s="354"/>
      <c r="Y1033" s="354"/>
      <c r="Z1033" s="354"/>
      <c r="AA1033" s="555"/>
      <c r="AB1033" s="562"/>
      <c r="AC1033" s="562"/>
      <c r="AD1033" s="562"/>
      <c r="AE1033" s="562"/>
      <c r="AF1033" s="562"/>
      <c r="AG1033" s="562"/>
      <c r="AH1033" s="562"/>
      <c r="AI1033" s="562"/>
      <c r="AJ1033" s="562"/>
      <c r="AK1033" s="562"/>
      <c r="AL1033" s="562"/>
      <c r="AM1033" s="562"/>
      <c r="AN1033" s="562"/>
      <c r="AO1033" s="504"/>
    </row>
    <row r="1034" spans="2:41" ht="18.75" hidden="1" customHeight="1">
      <c r="B1034" s="509" t="s">
        <v>94</v>
      </c>
      <c r="C1034" s="354" t="s">
        <v>258</v>
      </c>
      <c r="D1034" s="493"/>
      <c r="E1034" s="493"/>
      <c r="F1034" s="493"/>
      <c r="G1034" s="493"/>
      <c r="H1034" s="493"/>
      <c r="I1034" s="493"/>
      <c r="J1034" s="493"/>
      <c r="K1034" s="493"/>
      <c r="L1034" s="493"/>
      <c r="M1034" s="493"/>
      <c r="N1034" s="493"/>
      <c r="O1034" s="493"/>
      <c r="P1034" s="493">
        <v>12</v>
      </c>
      <c r="Q1034" s="493"/>
      <c r="R1034" s="493"/>
      <c r="S1034" s="493"/>
      <c r="T1034" s="493"/>
      <c r="U1034" s="493"/>
      <c r="V1034" s="493"/>
      <c r="W1034" s="493"/>
      <c r="X1034" s="493"/>
      <c r="Y1034" s="493"/>
      <c r="Z1034" s="493"/>
      <c r="AA1034" s="553"/>
      <c r="AB1034" s="558"/>
      <c r="AC1034" s="558"/>
      <c r="AD1034" s="558"/>
      <c r="AE1034" s="558"/>
      <c r="AF1034" s="558"/>
      <c r="AG1034" s="558"/>
      <c r="AH1034" s="558"/>
      <c r="AI1034" s="558"/>
      <c r="AJ1034" s="558"/>
      <c r="AK1034" s="558"/>
      <c r="AL1034" s="558"/>
      <c r="AM1034" s="558"/>
      <c r="AN1034" s="558"/>
      <c r="AO1034" s="494">
        <f>SUM(AA1034:AN1034)</f>
        <v>0</v>
      </c>
    </row>
    <row r="1035" spans="2:41" ht="18.75" hidden="1" customHeight="1">
      <c r="B1035" s="492" t="s">
        <v>396</v>
      </c>
      <c r="C1035" s="354" t="s">
        <v>260</v>
      </c>
      <c r="D1035" s="493"/>
      <c r="E1035" s="493"/>
      <c r="F1035" s="493"/>
      <c r="G1035" s="493"/>
      <c r="H1035" s="493"/>
      <c r="I1035" s="493"/>
      <c r="J1035" s="493"/>
      <c r="K1035" s="493"/>
      <c r="L1035" s="493"/>
      <c r="M1035" s="493"/>
      <c r="N1035" s="493"/>
      <c r="O1035" s="493"/>
      <c r="P1035" s="493">
        <f>P1034</f>
        <v>12</v>
      </c>
      <c r="Q1035" s="493"/>
      <c r="R1035" s="493"/>
      <c r="S1035" s="493"/>
      <c r="T1035" s="493"/>
      <c r="U1035" s="493"/>
      <c r="V1035" s="493"/>
      <c r="W1035" s="493"/>
      <c r="X1035" s="493"/>
      <c r="Y1035" s="493"/>
      <c r="Z1035" s="493"/>
      <c r="AA1035" s="554">
        <f>AA1034</f>
        <v>0</v>
      </c>
      <c r="AB1035" s="554">
        <f t="shared" ref="AB1035:AN1035" si="351">AB1034</f>
        <v>0</v>
      </c>
      <c r="AC1035" s="554">
        <f t="shared" si="351"/>
        <v>0</v>
      </c>
      <c r="AD1035" s="554">
        <f t="shared" si="351"/>
        <v>0</v>
      </c>
      <c r="AE1035" s="554">
        <f t="shared" si="351"/>
        <v>0</v>
      </c>
      <c r="AF1035" s="554">
        <f t="shared" si="351"/>
        <v>0</v>
      </c>
      <c r="AG1035" s="554">
        <f t="shared" si="351"/>
        <v>0</v>
      </c>
      <c r="AH1035" s="554">
        <f t="shared" si="351"/>
        <v>0</v>
      </c>
      <c r="AI1035" s="554">
        <f t="shared" si="351"/>
        <v>0</v>
      </c>
      <c r="AJ1035" s="554">
        <f t="shared" si="351"/>
        <v>0</v>
      </c>
      <c r="AK1035" s="554">
        <f t="shared" si="351"/>
        <v>0</v>
      </c>
      <c r="AL1035" s="554">
        <f t="shared" si="351"/>
        <v>0</v>
      </c>
      <c r="AM1035" s="554">
        <f t="shared" si="351"/>
        <v>0</v>
      </c>
      <c r="AN1035" s="554">
        <f t="shared" si="351"/>
        <v>0</v>
      </c>
      <c r="AO1035" s="495"/>
    </row>
    <row r="1036" spans="2:41" ht="18.75" hidden="1" customHeight="1">
      <c r="B1036" s="510"/>
      <c r="C1036" s="503"/>
      <c r="D1036" s="354"/>
      <c r="E1036" s="354"/>
      <c r="F1036" s="354"/>
      <c r="G1036" s="354"/>
      <c r="H1036" s="354"/>
      <c r="I1036" s="354"/>
      <c r="J1036" s="354"/>
      <c r="K1036" s="354"/>
      <c r="L1036" s="354"/>
      <c r="M1036" s="354"/>
      <c r="N1036" s="354"/>
      <c r="O1036" s="354"/>
      <c r="P1036" s="354"/>
      <c r="Q1036" s="354"/>
      <c r="R1036" s="354"/>
      <c r="S1036" s="354"/>
      <c r="T1036" s="354"/>
      <c r="U1036" s="354"/>
      <c r="V1036" s="354"/>
      <c r="W1036" s="354"/>
      <c r="X1036" s="354"/>
      <c r="Y1036" s="354"/>
      <c r="Z1036" s="354"/>
      <c r="AA1036" s="563"/>
      <c r="AB1036" s="563"/>
      <c r="AC1036" s="555"/>
      <c r="AD1036" s="555"/>
      <c r="AE1036" s="555"/>
      <c r="AF1036" s="555"/>
      <c r="AG1036" s="555"/>
      <c r="AH1036" s="555"/>
      <c r="AI1036" s="555"/>
      <c r="AJ1036" s="555"/>
      <c r="AK1036" s="555"/>
      <c r="AL1036" s="555"/>
      <c r="AM1036" s="555"/>
      <c r="AN1036" s="555"/>
      <c r="AO1036" s="504"/>
    </row>
    <row r="1037" spans="2:41" ht="18.75" hidden="1" customHeight="1">
      <c r="B1037" s="509" t="s">
        <v>93</v>
      </c>
      <c r="C1037" s="354" t="s">
        <v>258</v>
      </c>
      <c r="D1037" s="493"/>
      <c r="E1037" s="493"/>
      <c r="F1037" s="493"/>
      <c r="G1037" s="493"/>
      <c r="H1037" s="493"/>
      <c r="I1037" s="493"/>
      <c r="J1037" s="493"/>
      <c r="K1037" s="493"/>
      <c r="L1037" s="493"/>
      <c r="M1037" s="493"/>
      <c r="N1037" s="493"/>
      <c r="O1037" s="493"/>
      <c r="P1037" s="493">
        <v>12</v>
      </c>
      <c r="Q1037" s="493"/>
      <c r="R1037" s="493"/>
      <c r="S1037" s="493"/>
      <c r="T1037" s="493"/>
      <c r="U1037" s="493"/>
      <c r="V1037" s="493"/>
      <c r="W1037" s="493"/>
      <c r="X1037" s="493"/>
      <c r="Y1037" s="493"/>
      <c r="Z1037" s="493"/>
      <c r="AA1037" s="553"/>
      <c r="AB1037" s="558"/>
      <c r="AC1037" s="558"/>
      <c r="AD1037" s="558"/>
      <c r="AE1037" s="558"/>
      <c r="AF1037" s="558"/>
      <c r="AG1037" s="558"/>
      <c r="AH1037" s="558"/>
      <c r="AI1037" s="558"/>
      <c r="AJ1037" s="558"/>
      <c r="AK1037" s="558"/>
      <c r="AL1037" s="558"/>
      <c r="AM1037" s="558"/>
      <c r="AN1037" s="558"/>
      <c r="AO1037" s="494">
        <f>SUM(AA1037:AN1037)</f>
        <v>0</v>
      </c>
    </row>
    <row r="1038" spans="2:41" ht="18.75" hidden="1" customHeight="1">
      <c r="B1038" s="492" t="s">
        <v>396</v>
      </c>
      <c r="C1038" s="354" t="s">
        <v>260</v>
      </c>
      <c r="D1038" s="493"/>
      <c r="E1038" s="493"/>
      <c r="F1038" s="493"/>
      <c r="G1038" s="493"/>
      <c r="H1038" s="493"/>
      <c r="I1038" s="493"/>
      <c r="J1038" s="493"/>
      <c r="K1038" s="493"/>
      <c r="L1038" s="493"/>
      <c r="M1038" s="493"/>
      <c r="N1038" s="493"/>
      <c r="O1038" s="493"/>
      <c r="P1038" s="493">
        <f>P1037</f>
        <v>12</v>
      </c>
      <c r="Q1038" s="493"/>
      <c r="R1038" s="493"/>
      <c r="S1038" s="493"/>
      <c r="T1038" s="493"/>
      <c r="U1038" s="493"/>
      <c r="V1038" s="493"/>
      <c r="W1038" s="493"/>
      <c r="X1038" s="493"/>
      <c r="Y1038" s="493"/>
      <c r="Z1038" s="493"/>
      <c r="AA1038" s="554">
        <f>AA1037</f>
        <v>0</v>
      </c>
      <c r="AB1038" s="554">
        <f t="shared" ref="AB1038:AN1038" si="352">AB1037</f>
        <v>0</v>
      </c>
      <c r="AC1038" s="554">
        <f t="shared" si="352"/>
        <v>0</v>
      </c>
      <c r="AD1038" s="554">
        <f t="shared" si="352"/>
        <v>0</v>
      </c>
      <c r="AE1038" s="554">
        <f t="shared" si="352"/>
        <v>0</v>
      </c>
      <c r="AF1038" s="554">
        <f t="shared" si="352"/>
        <v>0</v>
      </c>
      <c r="AG1038" s="554">
        <f t="shared" si="352"/>
        <v>0</v>
      </c>
      <c r="AH1038" s="554">
        <f t="shared" si="352"/>
        <v>0</v>
      </c>
      <c r="AI1038" s="554">
        <f t="shared" si="352"/>
        <v>0</v>
      </c>
      <c r="AJ1038" s="554">
        <f t="shared" si="352"/>
        <v>0</v>
      </c>
      <c r="AK1038" s="554">
        <f t="shared" si="352"/>
        <v>0</v>
      </c>
      <c r="AL1038" s="554">
        <f t="shared" si="352"/>
        <v>0</v>
      </c>
      <c r="AM1038" s="554">
        <f t="shared" si="352"/>
        <v>0</v>
      </c>
      <c r="AN1038" s="554">
        <f t="shared" si="352"/>
        <v>0</v>
      </c>
      <c r="AO1038" s="504"/>
    </row>
    <row r="1039" spans="2:41" ht="18.75" hidden="1" customHeight="1">
      <c r="B1039" s="510"/>
      <c r="C1039" s="503"/>
      <c r="D1039" s="354"/>
      <c r="E1039" s="354"/>
      <c r="F1039" s="354"/>
      <c r="G1039" s="354"/>
      <c r="H1039" s="354"/>
      <c r="I1039" s="354"/>
      <c r="J1039" s="354"/>
      <c r="K1039" s="354"/>
      <c r="L1039" s="354"/>
      <c r="M1039" s="354"/>
      <c r="N1039" s="354"/>
      <c r="O1039" s="354"/>
      <c r="P1039" s="354"/>
      <c r="Q1039" s="354"/>
      <c r="R1039" s="354"/>
      <c r="S1039" s="354"/>
      <c r="T1039" s="354"/>
      <c r="U1039" s="354"/>
      <c r="V1039" s="354"/>
      <c r="W1039" s="354"/>
      <c r="X1039" s="354"/>
      <c r="Y1039" s="354"/>
      <c r="Z1039" s="354"/>
      <c r="AA1039" s="555"/>
      <c r="AB1039" s="555"/>
      <c r="AC1039" s="555"/>
      <c r="AD1039" s="555"/>
      <c r="AE1039" s="555"/>
      <c r="AF1039" s="555"/>
      <c r="AG1039" s="555"/>
      <c r="AH1039" s="555"/>
      <c r="AI1039" s="555"/>
      <c r="AJ1039" s="555"/>
      <c r="AK1039" s="555"/>
      <c r="AL1039" s="555"/>
      <c r="AM1039" s="555"/>
      <c r="AN1039" s="555"/>
      <c r="AO1039" s="504"/>
    </row>
    <row r="1040" spans="2:41" ht="18.75" hidden="1" customHeight="1">
      <c r="B1040" s="488" t="s">
        <v>265</v>
      </c>
      <c r="C1040" s="489"/>
      <c r="D1040" s="490"/>
      <c r="E1040" s="490"/>
      <c r="F1040" s="490"/>
      <c r="G1040" s="490"/>
      <c r="H1040" s="490"/>
      <c r="I1040" s="490"/>
      <c r="J1040" s="490"/>
      <c r="K1040" s="490"/>
      <c r="L1040" s="490"/>
      <c r="M1040" s="490"/>
      <c r="N1040" s="490"/>
      <c r="O1040" s="490"/>
      <c r="P1040" s="490"/>
      <c r="Q1040" s="490"/>
      <c r="R1040" s="489"/>
      <c r="S1040" s="489"/>
      <c r="T1040" s="489"/>
      <c r="U1040" s="489"/>
      <c r="V1040" s="489"/>
      <c r="W1040" s="489"/>
      <c r="X1040" s="489"/>
      <c r="Y1040" s="489"/>
      <c r="Z1040" s="489"/>
      <c r="AA1040" s="557"/>
      <c r="AB1040" s="557"/>
      <c r="AC1040" s="557"/>
      <c r="AD1040" s="557"/>
      <c r="AE1040" s="557"/>
      <c r="AF1040" s="557"/>
      <c r="AG1040" s="557"/>
      <c r="AH1040" s="557"/>
      <c r="AI1040" s="557"/>
      <c r="AJ1040" s="557"/>
      <c r="AK1040" s="557"/>
      <c r="AL1040" s="557"/>
      <c r="AM1040" s="557"/>
      <c r="AN1040" s="557"/>
      <c r="AO1040" s="491"/>
    </row>
    <row r="1041" spans="2:41" ht="18.75" hidden="1" customHeight="1">
      <c r="B1041" s="510" t="s">
        <v>95</v>
      </c>
      <c r="C1041" s="354" t="s">
        <v>258</v>
      </c>
      <c r="D1041" s="493"/>
      <c r="E1041" s="493"/>
      <c r="F1041" s="493"/>
      <c r="G1041" s="493"/>
      <c r="H1041" s="493"/>
      <c r="I1041" s="493"/>
      <c r="J1041" s="493"/>
      <c r="K1041" s="493"/>
      <c r="L1041" s="493"/>
      <c r="M1041" s="493"/>
      <c r="N1041" s="493"/>
      <c r="O1041" s="493"/>
      <c r="P1041" s="493">
        <v>12</v>
      </c>
      <c r="Q1041" s="493"/>
      <c r="R1041" s="493"/>
      <c r="S1041" s="493"/>
      <c r="T1041" s="493"/>
      <c r="U1041" s="493"/>
      <c r="V1041" s="493"/>
      <c r="W1041" s="493"/>
      <c r="X1041" s="493"/>
      <c r="Y1041" s="493"/>
      <c r="Z1041" s="493"/>
      <c r="AA1041" s="553"/>
      <c r="AB1041" s="553"/>
      <c r="AC1041" s="553"/>
      <c r="AD1041" s="553"/>
      <c r="AE1041" s="553"/>
      <c r="AF1041" s="553"/>
      <c r="AG1041" s="553"/>
      <c r="AH1041" s="553"/>
      <c r="AI1041" s="553"/>
      <c r="AJ1041" s="553"/>
      <c r="AK1041" s="553"/>
      <c r="AL1041" s="553"/>
      <c r="AM1041" s="553"/>
      <c r="AN1041" s="553"/>
      <c r="AO1041" s="494">
        <f>SUM(AA1041:AN1041)</f>
        <v>0</v>
      </c>
    </row>
    <row r="1042" spans="2:41" ht="18.75" hidden="1" customHeight="1">
      <c r="B1042" s="492" t="s">
        <v>396</v>
      </c>
      <c r="C1042" s="354" t="s">
        <v>260</v>
      </c>
      <c r="D1042" s="493"/>
      <c r="E1042" s="493"/>
      <c r="F1042" s="493"/>
      <c r="G1042" s="493"/>
      <c r="H1042" s="493"/>
      <c r="I1042" s="493"/>
      <c r="J1042" s="493"/>
      <c r="K1042" s="493"/>
      <c r="L1042" s="493"/>
      <c r="M1042" s="493"/>
      <c r="N1042" s="493"/>
      <c r="O1042" s="493"/>
      <c r="P1042" s="493">
        <f>P1041</f>
        <v>12</v>
      </c>
      <c r="Q1042" s="493"/>
      <c r="R1042" s="493"/>
      <c r="S1042" s="493"/>
      <c r="T1042" s="493"/>
      <c r="U1042" s="493"/>
      <c r="V1042" s="493"/>
      <c r="W1042" s="493"/>
      <c r="X1042" s="493"/>
      <c r="Y1042" s="493"/>
      <c r="Z1042" s="493"/>
      <c r="AA1042" s="554">
        <f>AA1041</f>
        <v>0</v>
      </c>
      <c r="AB1042" s="554">
        <f t="shared" ref="AB1042:AN1042" si="353">AB1041</f>
        <v>0</v>
      </c>
      <c r="AC1042" s="554">
        <f t="shared" si="353"/>
        <v>0</v>
      </c>
      <c r="AD1042" s="554">
        <f t="shared" si="353"/>
        <v>0</v>
      </c>
      <c r="AE1042" s="554">
        <f t="shared" si="353"/>
        <v>0</v>
      </c>
      <c r="AF1042" s="554">
        <f t="shared" si="353"/>
        <v>0</v>
      </c>
      <c r="AG1042" s="554">
        <f t="shared" si="353"/>
        <v>0</v>
      </c>
      <c r="AH1042" s="554">
        <f t="shared" si="353"/>
        <v>0</v>
      </c>
      <c r="AI1042" s="554">
        <f t="shared" si="353"/>
        <v>0</v>
      </c>
      <c r="AJ1042" s="554">
        <f t="shared" si="353"/>
        <v>0</v>
      </c>
      <c r="AK1042" s="554">
        <f t="shared" si="353"/>
        <v>0</v>
      </c>
      <c r="AL1042" s="554">
        <f t="shared" si="353"/>
        <v>0</v>
      </c>
      <c r="AM1042" s="554">
        <f t="shared" si="353"/>
        <v>0</v>
      </c>
      <c r="AN1042" s="554">
        <f t="shared" si="353"/>
        <v>0</v>
      </c>
      <c r="AO1042" s="495"/>
    </row>
    <row r="1043" spans="2:41" ht="18.75" hidden="1" customHeight="1">
      <c r="B1043" s="510"/>
      <c r="C1043" s="503"/>
      <c r="D1043" s="354"/>
      <c r="E1043" s="354"/>
      <c r="F1043" s="354"/>
      <c r="G1043" s="354"/>
      <c r="H1043" s="354"/>
      <c r="I1043" s="354"/>
      <c r="J1043" s="354"/>
      <c r="K1043" s="354"/>
      <c r="L1043" s="354"/>
      <c r="M1043" s="354"/>
      <c r="N1043" s="354"/>
      <c r="O1043" s="354"/>
      <c r="P1043" s="582"/>
      <c r="Q1043" s="354"/>
      <c r="R1043" s="354"/>
      <c r="S1043" s="354"/>
      <c r="T1043" s="354"/>
      <c r="U1043" s="354"/>
      <c r="V1043" s="354"/>
      <c r="W1043" s="354"/>
      <c r="X1043" s="354"/>
      <c r="Y1043" s="354"/>
      <c r="Z1043" s="354"/>
      <c r="AA1043" s="555"/>
      <c r="AB1043" s="555"/>
      <c r="AC1043" s="555"/>
      <c r="AD1043" s="555"/>
      <c r="AE1043" s="555"/>
      <c r="AF1043" s="555"/>
      <c r="AG1043" s="555"/>
      <c r="AH1043" s="555"/>
      <c r="AI1043" s="555"/>
      <c r="AJ1043" s="555"/>
      <c r="AK1043" s="555"/>
      <c r="AL1043" s="555"/>
      <c r="AM1043" s="555"/>
      <c r="AN1043" s="555"/>
      <c r="AO1043" s="499"/>
    </row>
    <row r="1044" spans="2:41" ht="18.75" hidden="1" customHeight="1">
      <c r="B1044" s="488" t="s">
        <v>266</v>
      </c>
      <c r="C1044" s="354"/>
      <c r="D1044" s="354"/>
      <c r="E1044" s="354"/>
      <c r="F1044" s="354"/>
      <c r="G1044" s="354"/>
      <c r="H1044" s="354"/>
      <c r="I1044" s="354"/>
      <c r="J1044" s="354"/>
      <c r="K1044" s="354"/>
      <c r="L1044" s="354"/>
      <c r="M1044" s="354"/>
      <c r="N1044" s="354"/>
      <c r="O1044" s="354"/>
      <c r="P1044" s="354"/>
      <c r="Q1044" s="354"/>
      <c r="R1044" s="354"/>
      <c r="S1044" s="354"/>
      <c r="T1044" s="354"/>
      <c r="U1044" s="354"/>
      <c r="V1044" s="354"/>
      <c r="W1044" s="354"/>
      <c r="X1044" s="354"/>
      <c r="Y1044" s="354"/>
      <c r="Z1044" s="354"/>
      <c r="AA1044" s="555"/>
      <c r="AB1044" s="555"/>
      <c r="AC1044" s="555"/>
      <c r="AD1044" s="555"/>
      <c r="AE1044" s="555"/>
      <c r="AF1044" s="555"/>
      <c r="AG1044" s="559"/>
      <c r="AH1044" s="559"/>
      <c r="AI1044" s="559"/>
      <c r="AJ1044" s="559"/>
      <c r="AK1044" s="559"/>
      <c r="AL1044" s="559"/>
      <c r="AM1044" s="559"/>
      <c r="AN1044" s="559"/>
      <c r="AO1044" s="587"/>
    </row>
    <row r="1045" spans="2:41" ht="18.75" hidden="1" customHeight="1">
      <c r="B1045" s="492" t="s">
        <v>96</v>
      </c>
      <c r="C1045" s="354" t="s">
        <v>258</v>
      </c>
      <c r="D1045" s="493"/>
      <c r="E1045" s="493"/>
      <c r="F1045" s="493"/>
      <c r="G1045" s="493"/>
      <c r="H1045" s="493"/>
      <c r="I1045" s="493"/>
      <c r="J1045" s="493"/>
      <c r="K1045" s="493"/>
      <c r="L1045" s="493"/>
      <c r="M1045" s="493"/>
      <c r="N1045" s="493"/>
      <c r="O1045" s="493"/>
      <c r="P1045" s="493">
        <v>0</v>
      </c>
      <c r="Q1045" s="493"/>
      <c r="R1045" s="493"/>
      <c r="S1045" s="493"/>
      <c r="T1045" s="493"/>
      <c r="U1045" s="493"/>
      <c r="V1045" s="493"/>
      <c r="W1045" s="493"/>
      <c r="X1045" s="493"/>
      <c r="Y1045" s="493"/>
      <c r="Z1045" s="493"/>
      <c r="AA1045" s="553"/>
      <c r="AB1045" s="553"/>
      <c r="AC1045" s="553"/>
      <c r="AD1045" s="553"/>
      <c r="AE1045" s="553"/>
      <c r="AF1045" s="553"/>
      <c r="AG1045" s="553"/>
      <c r="AH1045" s="553"/>
      <c r="AI1045" s="553"/>
      <c r="AJ1045" s="553"/>
      <c r="AK1045" s="553"/>
      <c r="AL1045" s="553"/>
      <c r="AM1045" s="553"/>
      <c r="AN1045" s="553"/>
      <c r="AO1045" s="606">
        <f>SUM(AA1045:AN1045)</f>
        <v>0</v>
      </c>
    </row>
    <row r="1046" spans="2:41" ht="18.75" hidden="1" customHeight="1">
      <c r="B1046" s="492" t="s">
        <v>375</v>
      </c>
      <c r="C1046" s="354" t="s">
        <v>260</v>
      </c>
      <c r="D1046" s="493"/>
      <c r="E1046" s="493"/>
      <c r="F1046" s="493"/>
      <c r="G1046" s="493"/>
      <c r="H1046" s="493"/>
      <c r="I1046" s="493"/>
      <c r="J1046" s="493"/>
      <c r="K1046" s="493"/>
      <c r="L1046" s="493"/>
      <c r="M1046" s="493"/>
      <c r="N1046" s="493"/>
      <c r="O1046" s="493"/>
      <c r="P1046" s="493">
        <f>P1045</f>
        <v>0</v>
      </c>
      <c r="Q1046" s="493"/>
      <c r="R1046" s="493"/>
      <c r="S1046" s="493"/>
      <c r="T1046" s="493"/>
      <c r="U1046" s="493"/>
      <c r="V1046" s="493"/>
      <c r="W1046" s="493"/>
      <c r="X1046" s="493"/>
      <c r="Y1046" s="493"/>
      <c r="Z1046" s="493"/>
      <c r="AA1046" s="554">
        <f>AA1045</f>
        <v>0</v>
      </c>
      <c r="AB1046" s="554">
        <f>AB1045</f>
        <v>0</v>
      </c>
      <c r="AC1046" s="554">
        <f t="shared" ref="AC1046:AN1046" si="354">AC1045</f>
        <v>0</v>
      </c>
      <c r="AD1046" s="554">
        <f t="shared" si="354"/>
        <v>0</v>
      </c>
      <c r="AE1046" s="554">
        <f t="shared" si="354"/>
        <v>0</v>
      </c>
      <c r="AF1046" s="554">
        <f>AF1045</f>
        <v>0</v>
      </c>
      <c r="AG1046" s="554">
        <f t="shared" si="354"/>
        <v>0</v>
      </c>
      <c r="AH1046" s="554">
        <f t="shared" si="354"/>
        <v>0</v>
      </c>
      <c r="AI1046" s="554">
        <f t="shared" si="354"/>
        <v>0</v>
      </c>
      <c r="AJ1046" s="554">
        <f t="shared" si="354"/>
        <v>0</v>
      </c>
      <c r="AK1046" s="554">
        <f t="shared" si="354"/>
        <v>0</v>
      </c>
      <c r="AL1046" s="554">
        <f t="shared" si="354"/>
        <v>0</v>
      </c>
      <c r="AM1046" s="554">
        <f t="shared" si="354"/>
        <v>0</v>
      </c>
      <c r="AN1046" s="554">
        <f t="shared" si="354"/>
        <v>0</v>
      </c>
      <c r="AO1046" s="495"/>
    </row>
    <row r="1047" spans="2:41" ht="18.75" hidden="1" customHeight="1">
      <c r="B1047" s="510"/>
      <c r="C1047" s="503"/>
      <c r="D1047" s="354"/>
      <c r="E1047" s="354"/>
      <c r="F1047" s="354"/>
      <c r="G1047" s="354"/>
      <c r="H1047" s="354"/>
      <c r="I1047" s="354"/>
      <c r="J1047" s="354"/>
      <c r="K1047" s="354"/>
      <c r="L1047" s="354"/>
      <c r="M1047" s="354"/>
      <c r="N1047" s="354"/>
      <c r="O1047" s="354"/>
      <c r="P1047" s="354"/>
      <c r="Q1047" s="354"/>
      <c r="R1047" s="354"/>
      <c r="S1047" s="354"/>
      <c r="T1047" s="354"/>
      <c r="U1047" s="354"/>
      <c r="V1047" s="354"/>
      <c r="W1047" s="354"/>
      <c r="X1047" s="354"/>
      <c r="Y1047" s="354"/>
      <c r="Z1047" s="354"/>
      <c r="AA1047" s="555"/>
      <c r="AB1047" s="555"/>
      <c r="AC1047" s="555"/>
      <c r="AD1047" s="555"/>
      <c r="AE1047" s="555"/>
      <c r="AF1047" s="555"/>
      <c r="AG1047" s="555"/>
      <c r="AH1047" s="555"/>
      <c r="AI1047" s="555"/>
      <c r="AJ1047" s="555"/>
      <c r="AK1047" s="555"/>
      <c r="AL1047" s="555"/>
      <c r="AM1047" s="555"/>
      <c r="AN1047" s="555"/>
      <c r="AO1047" s="504"/>
    </row>
    <row r="1048" spans="2:41" ht="18.75" hidden="1" customHeight="1">
      <c r="B1048" s="516" t="s">
        <v>97</v>
      </c>
      <c r="C1048" s="354" t="s">
        <v>258</v>
      </c>
      <c r="D1048" s="493"/>
      <c r="E1048" s="493"/>
      <c r="F1048" s="493"/>
      <c r="G1048" s="493"/>
      <c r="H1048" s="493"/>
      <c r="I1048" s="493"/>
      <c r="J1048" s="493"/>
      <c r="K1048" s="493"/>
      <c r="L1048" s="493"/>
      <c r="M1048" s="493"/>
      <c r="N1048" s="493"/>
      <c r="O1048" s="493"/>
      <c r="P1048" s="493">
        <v>0</v>
      </c>
      <c r="Q1048" s="493"/>
      <c r="R1048" s="493"/>
      <c r="S1048" s="493"/>
      <c r="T1048" s="493"/>
      <c r="U1048" s="493"/>
      <c r="V1048" s="493"/>
      <c r="W1048" s="493"/>
      <c r="X1048" s="493"/>
      <c r="Y1048" s="493"/>
      <c r="Z1048" s="493"/>
      <c r="AA1048" s="553"/>
      <c r="AB1048" s="553"/>
      <c r="AC1048" s="553"/>
      <c r="AD1048" s="553"/>
      <c r="AE1048" s="553"/>
      <c r="AF1048" s="553"/>
      <c r="AG1048" s="553"/>
      <c r="AH1048" s="553"/>
      <c r="AI1048" s="553"/>
      <c r="AJ1048" s="553"/>
      <c r="AK1048" s="553"/>
      <c r="AL1048" s="553"/>
      <c r="AM1048" s="553"/>
      <c r="AN1048" s="553"/>
      <c r="AO1048" s="494">
        <f>SUM(AA1048:AN1048)</f>
        <v>0</v>
      </c>
    </row>
    <row r="1049" spans="2:41" ht="18.75" hidden="1" customHeight="1">
      <c r="B1049" s="492" t="s">
        <v>375</v>
      </c>
      <c r="C1049" s="354" t="s">
        <v>260</v>
      </c>
      <c r="D1049" s="493"/>
      <c r="E1049" s="493"/>
      <c r="F1049" s="493"/>
      <c r="G1049" s="493"/>
      <c r="H1049" s="493"/>
      <c r="I1049" s="493"/>
      <c r="J1049" s="493"/>
      <c r="K1049" s="493"/>
      <c r="L1049" s="493"/>
      <c r="M1049" s="493"/>
      <c r="N1049" s="493"/>
      <c r="O1049" s="493"/>
      <c r="P1049" s="493">
        <f>P1048</f>
        <v>0</v>
      </c>
      <c r="Q1049" s="493"/>
      <c r="R1049" s="493"/>
      <c r="S1049" s="493"/>
      <c r="T1049" s="493"/>
      <c r="U1049" s="493"/>
      <c r="V1049" s="493"/>
      <c r="W1049" s="493"/>
      <c r="X1049" s="493"/>
      <c r="Y1049" s="493"/>
      <c r="Z1049" s="493"/>
      <c r="AA1049" s="554">
        <f>AA1048</f>
        <v>0</v>
      </c>
      <c r="AB1049" s="554">
        <f t="shared" ref="AB1049:AM1049" si="355">AB1048</f>
        <v>0</v>
      </c>
      <c r="AC1049" s="554">
        <f t="shared" si="355"/>
        <v>0</v>
      </c>
      <c r="AD1049" s="554">
        <f t="shared" si="355"/>
        <v>0</v>
      </c>
      <c r="AE1049" s="554">
        <f t="shared" si="355"/>
        <v>0</v>
      </c>
      <c r="AF1049" s="554">
        <f t="shared" si="355"/>
        <v>0</v>
      </c>
      <c r="AG1049" s="554">
        <f t="shared" si="355"/>
        <v>0</v>
      </c>
      <c r="AH1049" s="554">
        <f t="shared" si="355"/>
        <v>0</v>
      </c>
      <c r="AI1049" s="554">
        <f t="shared" si="355"/>
        <v>0</v>
      </c>
      <c r="AJ1049" s="554">
        <f t="shared" si="355"/>
        <v>0</v>
      </c>
      <c r="AK1049" s="554">
        <f t="shared" si="355"/>
        <v>0</v>
      </c>
      <c r="AL1049" s="554">
        <f t="shared" si="355"/>
        <v>0</v>
      </c>
      <c r="AM1049" s="554">
        <f t="shared" si="355"/>
        <v>0</v>
      </c>
      <c r="AN1049" s="554">
        <f>AN1048</f>
        <v>0</v>
      </c>
      <c r="AO1049" s="495"/>
    </row>
    <row r="1050" spans="2:41" ht="18.75" hidden="1" customHeight="1">
      <c r="B1050" s="516"/>
      <c r="C1050" s="354"/>
      <c r="D1050" s="354"/>
      <c r="E1050" s="354"/>
      <c r="F1050" s="354"/>
      <c r="G1050" s="354"/>
      <c r="H1050" s="354"/>
      <c r="I1050" s="354"/>
      <c r="J1050" s="354"/>
      <c r="K1050" s="354"/>
      <c r="L1050" s="354"/>
      <c r="M1050" s="354"/>
      <c r="N1050" s="354"/>
      <c r="O1050" s="354"/>
      <c r="P1050" s="354"/>
      <c r="Q1050" s="354"/>
      <c r="R1050" s="354"/>
      <c r="S1050" s="354"/>
      <c r="T1050" s="354"/>
      <c r="U1050" s="354"/>
      <c r="V1050" s="354"/>
      <c r="W1050" s="354"/>
      <c r="X1050" s="354"/>
      <c r="Y1050" s="354"/>
      <c r="Z1050" s="354"/>
      <c r="AA1050" s="555"/>
      <c r="AB1050" s="555"/>
      <c r="AC1050" s="555"/>
      <c r="AD1050" s="555"/>
      <c r="AE1050" s="555"/>
      <c r="AF1050" s="555"/>
      <c r="AG1050" s="559"/>
      <c r="AH1050" s="559"/>
      <c r="AI1050" s="559"/>
      <c r="AJ1050" s="559"/>
      <c r="AK1050" s="559"/>
      <c r="AL1050" s="559"/>
      <c r="AM1050" s="559"/>
      <c r="AN1050" s="559"/>
      <c r="AO1050" s="508"/>
    </row>
    <row r="1051" spans="2:41" ht="18.75" hidden="1" customHeight="1">
      <c r="B1051" s="589" t="s">
        <v>267</v>
      </c>
      <c r="C1051" s="513"/>
      <c r="D1051" s="490"/>
      <c r="E1051" s="489"/>
      <c r="F1051" s="489"/>
      <c r="G1051" s="489"/>
      <c r="H1051" s="489"/>
      <c r="I1051" s="489"/>
      <c r="J1051" s="489"/>
      <c r="K1051" s="489"/>
      <c r="L1051" s="489"/>
      <c r="M1051" s="489"/>
      <c r="N1051" s="489"/>
      <c r="O1051" s="489"/>
      <c r="P1051" s="490"/>
      <c r="Q1051" s="489"/>
      <c r="R1051" s="489"/>
      <c r="S1051" s="489"/>
      <c r="T1051" s="489"/>
      <c r="U1051" s="489"/>
      <c r="V1051" s="489"/>
      <c r="W1051" s="489"/>
      <c r="X1051" s="489"/>
      <c r="Y1051" s="489"/>
      <c r="Z1051" s="489"/>
      <c r="AA1051" s="557"/>
      <c r="AB1051" s="557"/>
      <c r="AC1051" s="557"/>
      <c r="AD1051" s="557"/>
      <c r="AE1051" s="557"/>
      <c r="AF1051" s="557"/>
      <c r="AG1051" s="557"/>
      <c r="AH1051" s="557"/>
      <c r="AI1051" s="557"/>
      <c r="AJ1051" s="557"/>
      <c r="AK1051" s="557"/>
      <c r="AL1051" s="557"/>
      <c r="AM1051" s="557"/>
      <c r="AN1051" s="557"/>
      <c r="AO1051" s="491"/>
    </row>
    <row r="1052" spans="2:41" ht="18.75" hidden="1" customHeight="1">
      <c r="B1052" s="509" t="s">
        <v>223</v>
      </c>
      <c r="C1052" s="354" t="s">
        <v>258</v>
      </c>
      <c r="D1052" s="493"/>
      <c r="E1052" s="493"/>
      <c r="F1052" s="493"/>
      <c r="G1052" s="493"/>
      <c r="H1052" s="493"/>
      <c r="I1052" s="493"/>
      <c r="J1052" s="493"/>
      <c r="K1052" s="493"/>
      <c r="L1052" s="493"/>
      <c r="M1052" s="493"/>
      <c r="N1052" s="493"/>
      <c r="O1052" s="493"/>
      <c r="P1052" s="493">
        <v>12</v>
      </c>
      <c r="Q1052" s="493"/>
      <c r="R1052" s="493"/>
      <c r="S1052" s="493"/>
      <c r="T1052" s="493"/>
      <c r="U1052" s="493"/>
      <c r="V1052" s="493"/>
      <c r="W1052" s="493"/>
      <c r="X1052" s="493"/>
      <c r="Y1052" s="493"/>
      <c r="Z1052" s="493"/>
      <c r="AA1052" s="567"/>
      <c r="AB1052" s="553"/>
      <c r="AC1052" s="553"/>
      <c r="AD1052" s="553"/>
      <c r="AE1052" s="553"/>
      <c r="AF1052" s="553"/>
      <c r="AG1052" s="553"/>
      <c r="AH1052" s="558"/>
      <c r="AI1052" s="558"/>
      <c r="AJ1052" s="558"/>
      <c r="AK1052" s="558"/>
      <c r="AL1052" s="558"/>
      <c r="AM1052" s="558"/>
      <c r="AN1052" s="558"/>
      <c r="AO1052" s="494">
        <f>SUM(AA1052:AN1052)</f>
        <v>0</v>
      </c>
    </row>
    <row r="1053" spans="2:41" ht="18.75" hidden="1" customHeight="1">
      <c r="B1053" s="492" t="s">
        <v>375</v>
      </c>
      <c r="C1053" s="354" t="s">
        <v>260</v>
      </c>
      <c r="D1053" s="493"/>
      <c r="E1053" s="493"/>
      <c r="F1053" s="493"/>
      <c r="G1053" s="493"/>
      <c r="H1053" s="493"/>
      <c r="I1053" s="493"/>
      <c r="J1053" s="493"/>
      <c r="K1053" s="493"/>
      <c r="L1053" s="493"/>
      <c r="M1053" s="493"/>
      <c r="N1053" s="493"/>
      <c r="O1053" s="493"/>
      <c r="P1053" s="493">
        <f>P1052</f>
        <v>12</v>
      </c>
      <c r="Q1053" s="493"/>
      <c r="R1053" s="493"/>
      <c r="S1053" s="493"/>
      <c r="T1053" s="493"/>
      <c r="U1053" s="493"/>
      <c r="V1053" s="493"/>
      <c r="W1053" s="493"/>
      <c r="X1053" s="493"/>
      <c r="Y1053" s="493"/>
      <c r="Z1053" s="493"/>
      <c r="AA1053" s="554">
        <f>AA1052</f>
        <v>0</v>
      </c>
      <c r="AB1053" s="554">
        <f t="shared" ref="AB1053:AN1053" si="356">AB1052</f>
        <v>0</v>
      </c>
      <c r="AC1053" s="554">
        <f t="shared" si="356"/>
        <v>0</v>
      </c>
      <c r="AD1053" s="554">
        <f t="shared" si="356"/>
        <v>0</v>
      </c>
      <c r="AE1053" s="554">
        <f t="shared" si="356"/>
        <v>0</v>
      </c>
      <c r="AF1053" s="554">
        <f t="shared" si="356"/>
        <v>0</v>
      </c>
      <c r="AG1053" s="554">
        <f t="shared" si="356"/>
        <v>0</v>
      </c>
      <c r="AH1053" s="554">
        <f t="shared" si="356"/>
        <v>0</v>
      </c>
      <c r="AI1053" s="554">
        <f t="shared" si="356"/>
        <v>0</v>
      </c>
      <c r="AJ1053" s="554">
        <f t="shared" si="356"/>
        <v>0</v>
      </c>
      <c r="AK1053" s="554">
        <f t="shared" si="356"/>
        <v>0</v>
      </c>
      <c r="AL1053" s="554">
        <f t="shared" si="356"/>
        <v>0</v>
      </c>
      <c r="AM1053" s="554">
        <f t="shared" si="356"/>
        <v>0</v>
      </c>
      <c r="AN1053" s="554">
        <f t="shared" si="356"/>
        <v>0</v>
      </c>
      <c r="AO1053" s="504"/>
    </row>
    <row r="1054" spans="2:41" ht="18.75" hidden="1" customHeight="1">
      <c r="B1054" s="492"/>
      <c r="C1054" s="354"/>
      <c r="D1054" s="354"/>
      <c r="E1054" s="354"/>
      <c r="F1054" s="354"/>
      <c r="G1054" s="354"/>
      <c r="H1054" s="354"/>
      <c r="I1054" s="354"/>
      <c r="J1054" s="354"/>
      <c r="K1054" s="354"/>
      <c r="L1054" s="354"/>
      <c r="M1054" s="354"/>
      <c r="N1054" s="354"/>
      <c r="O1054" s="354"/>
      <c r="P1054" s="354"/>
      <c r="Q1054" s="354"/>
      <c r="R1054" s="354"/>
      <c r="S1054" s="354"/>
      <c r="T1054" s="354"/>
      <c r="U1054" s="354"/>
      <c r="V1054" s="354"/>
      <c r="W1054" s="354"/>
      <c r="X1054" s="354"/>
      <c r="Y1054" s="354"/>
      <c r="Z1054" s="354"/>
      <c r="AA1054" s="563"/>
      <c r="AB1054" s="566"/>
      <c r="AC1054" s="566"/>
      <c r="AD1054" s="566"/>
      <c r="AE1054" s="566"/>
      <c r="AF1054" s="566"/>
      <c r="AG1054" s="566"/>
      <c r="AH1054" s="566"/>
      <c r="AI1054" s="566"/>
      <c r="AJ1054" s="566"/>
      <c r="AK1054" s="566"/>
      <c r="AL1054" s="566"/>
      <c r="AM1054" s="566"/>
      <c r="AN1054" s="566"/>
      <c r="AO1054" s="504"/>
    </row>
    <row r="1055" spans="2:41" ht="18.75" hidden="1" customHeight="1">
      <c r="B1055" s="509" t="s">
        <v>220</v>
      </c>
      <c r="C1055" s="354" t="s">
        <v>258</v>
      </c>
      <c r="D1055" s="493"/>
      <c r="E1055" s="493"/>
      <c r="F1055" s="493"/>
      <c r="G1055" s="493"/>
      <c r="H1055" s="493"/>
      <c r="I1055" s="493"/>
      <c r="J1055" s="493"/>
      <c r="K1055" s="493"/>
      <c r="L1055" s="493"/>
      <c r="M1055" s="493"/>
      <c r="N1055" s="493"/>
      <c r="O1055" s="493"/>
      <c r="P1055" s="493">
        <v>12</v>
      </c>
      <c r="Q1055" s="493"/>
      <c r="R1055" s="493"/>
      <c r="S1055" s="493"/>
      <c r="T1055" s="493"/>
      <c r="U1055" s="493"/>
      <c r="V1055" s="493"/>
      <c r="W1055" s="493"/>
      <c r="X1055" s="493"/>
      <c r="Y1055" s="493"/>
      <c r="Z1055" s="493"/>
      <c r="AA1055" s="567"/>
      <c r="AB1055" s="553"/>
      <c r="AC1055" s="553"/>
      <c r="AD1055" s="553"/>
      <c r="AE1055" s="553"/>
      <c r="AF1055" s="553"/>
      <c r="AG1055" s="553"/>
      <c r="AH1055" s="558"/>
      <c r="AI1055" s="558"/>
      <c r="AJ1055" s="558"/>
      <c r="AK1055" s="558"/>
      <c r="AL1055" s="558"/>
      <c r="AM1055" s="558"/>
      <c r="AN1055" s="558"/>
      <c r="AO1055" s="494">
        <f>SUM(AA1055:AN1055)</f>
        <v>0</v>
      </c>
    </row>
    <row r="1056" spans="2:41" ht="18.75" hidden="1" customHeight="1">
      <c r="B1056" s="492" t="s">
        <v>375</v>
      </c>
      <c r="C1056" s="354" t="s">
        <v>260</v>
      </c>
      <c r="D1056" s="493"/>
      <c r="E1056" s="493"/>
      <c r="F1056" s="493"/>
      <c r="G1056" s="493"/>
      <c r="H1056" s="493"/>
      <c r="I1056" s="493"/>
      <c r="J1056" s="493"/>
      <c r="K1056" s="493"/>
      <c r="L1056" s="493"/>
      <c r="M1056" s="493"/>
      <c r="N1056" s="493"/>
      <c r="O1056" s="493"/>
      <c r="P1056" s="493">
        <f>P1055</f>
        <v>12</v>
      </c>
      <c r="Q1056" s="493"/>
      <c r="R1056" s="493"/>
      <c r="S1056" s="493"/>
      <c r="T1056" s="493"/>
      <c r="U1056" s="493"/>
      <c r="V1056" s="493"/>
      <c r="W1056" s="493"/>
      <c r="X1056" s="493"/>
      <c r="Y1056" s="493"/>
      <c r="Z1056" s="493"/>
      <c r="AA1056" s="554">
        <f>AA1055</f>
        <v>0</v>
      </c>
      <c r="AB1056" s="554">
        <f t="shared" ref="AB1056:AN1056" si="357">AB1055</f>
        <v>0</v>
      </c>
      <c r="AC1056" s="554">
        <f t="shared" si="357"/>
        <v>0</v>
      </c>
      <c r="AD1056" s="554">
        <f t="shared" si="357"/>
        <v>0</v>
      </c>
      <c r="AE1056" s="554">
        <f t="shared" si="357"/>
        <v>0</v>
      </c>
      <c r="AF1056" s="554">
        <f t="shared" si="357"/>
        <v>0</v>
      </c>
      <c r="AG1056" s="554">
        <f t="shared" si="357"/>
        <v>0</v>
      </c>
      <c r="AH1056" s="554">
        <f t="shared" si="357"/>
        <v>0</v>
      </c>
      <c r="AI1056" s="554">
        <f t="shared" si="357"/>
        <v>0</v>
      </c>
      <c r="AJ1056" s="554">
        <f t="shared" si="357"/>
        <v>0</v>
      </c>
      <c r="AK1056" s="554">
        <f t="shared" si="357"/>
        <v>0</v>
      </c>
      <c r="AL1056" s="554">
        <f t="shared" si="357"/>
        <v>0</v>
      </c>
      <c r="AM1056" s="554">
        <f t="shared" si="357"/>
        <v>0</v>
      </c>
      <c r="AN1056" s="554">
        <f t="shared" si="357"/>
        <v>0</v>
      </c>
      <c r="AO1056" s="504"/>
    </row>
    <row r="1057" spans="2:41" ht="18.75" hidden="1" customHeight="1">
      <c r="B1057" s="514"/>
      <c r="C1057" s="354"/>
      <c r="D1057" s="354"/>
      <c r="E1057" s="354"/>
      <c r="F1057" s="354"/>
      <c r="G1057" s="354"/>
      <c r="H1057" s="354"/>
      <c r="I1057" s="354"/>
      <c r="J1057" s="354"/>
      <c r="K1057" s="354"/>
      <c r="L1057" s="354"/>
      <c r="M1057" s="354"/>
      <c r="N1057" s="354"/>
      <c r="O1057" s="354"/>
      <c r="P1057" s="354"/>
      <c r="Q1057" s="354"/>
      <c r="R1057" s="354"/>
      <c r="S1057" s="354"/>
      <c r="T1057" s="354"/>
      <c r="U1057" s="354"/>
      <c r="V1057" s="354"/>
      <c r="W1057" s="354"/>
      <c r="X1057" s="354"/>
      <c r="Y1057" s="354"/>
      <c r="Z1057" s="354"/>
      <c r="AA1057" s="564"/>
      <c r="AB1057" s="565"/>
      <c r="AC1057" s="565"/>
      <c r="AD1057" s="565"/>
      <c r="AE1057" s="565"/>
      <c r="AF1057" s="565"/>
      <c r="AG1057" s="565"/>
      <c r="AH1057" s="565"/>
      <c r="AI1057" s="565"/>
      <c r="AJ1057" s="565"/>
      <c r="AK1057" s="565"/>
      <c r="AL1057" s="565"/>
      <c r="AM1057" s="565"/>
      <c r="AN1057" s="565"/>
      <c r="AO1057" s="495"/>
    </row>
    <row r="1058" spans="2:41" ht="18.75" hidden="1" customHeight="1">
      <c r="B1058" s="509" t="s">
        <v>222</v>
      </c>
      <c r="C1058" s="354" t="s">
        <v>258</v>
      </c>
      <c r="D1058" s="493"/>
      <c r="E1058" s="493"/>
      <c r="F1058" s="493"/>
      <c r="G1058" s="493"/>
      <c r="H1058" s="493"/>
      <c r="I1058" s="493"/>
      <c r="J1058" s="493"/>
      <c r="K1058" s="493"/>
      <c r="L1058" s="493"/>
      <c r="M1058" s="493"/>
      <c r="N1058" s="493"/>
      <c r="O1058" s="493"/>
      <c r="P1058" s="493">
        <v>12</v>
      </c>
      <c r="Q1058" s="493"/>
      <c r="R1058" s="493"/>
      <c r="S1058" s="493"/>
      <c r="T1058" s="493"/>
      <c r="U1058" s="493"/>
      <c r="V1058" s="493"/>
      <c r="W1058" s="493"/>
      <c r="X1058" s="493"/>
      <c r="Y1058" s="493"/>
      <c r="Z1058" s="493"/>
      <c r="AA1058" s="567"/>
      <c r="AB1058" s="553"/>
      <c r="AC1058" s="553"/>
      <c r="AD1058" s="553"/>
      <c r="AE1058" s="553"/>
      <c r="AF1058" s="553"/>
      <c r="AG1058" s="553"/>
      <c r="AH1058" s="558"/>
      <c r="AI1058" s="558"/>
      <c r="AJ1058" s="558"/>
      <c r="AK1058" s="558"/>
      <c r="AL1058" s="558"/>
      <c r="AM1058" s="558"/>
      <c r="AN1058" s="558"/>
      <c r="AO1058" s="494">
        <f>SUM(AA1058:AN1058)</f>
        <v>0</v>
      </c>
    </row>
    <row r="1059" spans="2:41" ht="18.75" hidden="1" customHeight="1">
      <c r="B1059" s="492" t="s">
        <v>375</v>
      </c>
      <c r="C1059" s="354" t="s">
        <v>260</v>
      </c>
      <c r="D1059" s="493"/>
      <c r="E1059" s="493"/>
      <c r="F1059" s="493"/>
      <c r="G1059" s="493"/>
      <c r="H1059" s="493"/>
      <c r="I1059" s="493"/>
      <c r="J1059" s="493"/>
      <c r="K1059" s="493"/>
      <c r="L1059" s="493"/>
      <c r="M1059" s="493"/>
      <c r="N1059" s="493"/>
      <c r="O1059" s="493"/>
      <c r="P1059" s="493">
        <f>P1058</f>
        <v>12</v>
      </c>
      <c r="Q1059" s="493"/>
      <c r="R1059" s="493"/>
      <c r="S1059" s="493"/>
      <c r="T1059" s="493"/>
      <c r="U1059" s="493"/>
      <c r="V1059" s="493"/>
      <c r="W1059" s="493"/>
      <c r="X1059" s="493"/>
      <c r="Y1059" s="493"/>
      <c r="Z1059" s="493"/>
      <c r="AA1059" s="554">
        <f>AA1058</f>
        <v>0</v>
      </c>
      <c r="AB1059" s="554">
        <f t="shared" ref="AB1059:AN1059" si="358">AB1058</f>
        <v>0</v>
      </c>
      <c r="AC1059" s="554">
        <f t="shared" si="358"/>
        <v>0</v>
      </c>
      <c r="AD1059" s="554">
        <f t="shared" si="358"/>
        <v>0</v>
      </c>
      <c r="AE1059" s="554">
        <f t="shared" si="358"/>
        <v>0</v>
      </c>
      <c r="AF1059" s="554">
        <f t="shared" si="358"/>
        <v>0</v>
      </c>
      <c r="AG1059" s="554">
        <f t="shared" si="358"/>
        <v>0</v>
      </c>
      <c r="AH1059" s="554">
        <f t="shared" si="358"/>
        <v>0</v>
      </c>
      <c r="AI1059" s="554">
        <f t="shared" si="358"/>
        <v>0</v>
      </c>
      <c r="AJ1059" s="554">
        <f t="shared" si="358"/>
        <v>0</v>
      </c>
      <c r="AK1059" s="554">
        <f t="shared" si="358"/>
        <v>0</v>
      </c>
      <c r="AL1059" s="554">
        <f t="shared" si="358"/>
        <v>0</v>
      </c>
      <c r="AM1059" s="554">
        <f t="shared" si="358"/>
        <v>0</v>
      </c>
      <c r="AN1059" s="554">
        <f t="shared" si="358"/>
        <v>0</v>
      </c>
      <c r="AO1059" s="495"/>
    </row>
    <row r="1060" spans="2:41" ht="18.75" hidden="1" customHeight="1">
      <c r="B1060" s="514"/>
      <c r="C1060" s="354"/>
      <c r="D1060" s="354"/>
      <c r="E1060" s="354"/>
      <c r="F1060" s="354"/>
      <c r="G1060" s="354"/>
      <c r="H1060" s="354"/>
      <c r="I1060" s="354"/>
      <c r="J1060" s="354"/>
      <c r="K1060" s="354"/>
      <c r="L1060" s="354"/>
      <c r="M1060" s="354"/>
      <c r="N1060" s="354"/>
      <c r="O1060" s="354"/>
      <c r="P1060" s="354"/>
      <c r="Q1060" s="354"/>
      <c r="R1060" s="354"/>
      <c r="S1060" s="354"/>
      <c r="T1060" s="354"/>
      <c r="U1060" s="354"/>
      <c r="V1060" s="354"/>
      <c r="W1060" s="354"/>
      <c r="X1060" s="354"/>
      <c r="Y1060" s="354"/>
      <c r="Z1060" s="354"/>
      <c r="AA1060" s="555"/>
      <c r="AB1060" s="555"/>
      <c r="AC1060" s="555"/>
      <c r="AD1060" s="555"/>
      <c r="AE1060" s="555"/>
      <c r="AF1060" s="555"/>
      <c r="AG1060" s="555"/>
      <c r="AH1060" s="555"/>
      <c r="AI1060" s="555"/>
      <c r="AJ1060" s="555"/>
      <c r="AK1060" s="555"/>
      <c r="AL1060" s="555"/>
      <c r="AM1060" s="555"/>
      <c r="AN1060" s="555"/>
      <c r="AO1060" s="504"/>
    </row>
    <row r="1061" spans="2:41" ht="18.75" hidden="1" customHeight="1">
      <c r="B1061" s="509" t="s">
        <v>221</v>
      </c>
      <c r="C1061" s="354" t="s">
        <v>258</v>
      </c>
      <c r="D1061" s="493"/>
      <c r="E1061" s="493"/>
      <c r="F1061" s="493"/>
      <c r="G1061" s="493"/>
      <c r="H1061" s="493"/>
      <c r="I1061" s="493"/>
      <c r="J1061" s="493"/>
      <c r="K1061" s="493"/>
      <c r="L1061" s="493"/>
      <c r="M1061" s="493"/>
      <c r="N1061" s="493"/>
      <c r="O1061" s="493"/>
      <c r="P1061" s="493">
        <v>12</v>
      </c>
      <c r="Q1061" s="493"/>
      <c r="R1061" s="493"/>
      <c r="S1061" s="493"/>
      <c r="T1061" s="493"/>
      <c r="U1061" s="493"/>
      <c r="V1061" s="493"/>
      <c r="W1061" s="493"/>
      <c r="X1061" s="493"/>
      <c r="Y1061" s="493"/>
      <c r="Z1061" s="493"/>
      <c r="AA1061" s="567"/>
      <c r="AB1061" s="553"/>
      <c r="AC1061" s="553"/>
      <c r="AD1061" s="553"/>
      <c r="AE1061" s="553"/>
      <c r="AF1061" s="553"/>
      <c r="AG1061" s="553"/>
      <c r="AH1061" s="558"/>
      <c r="AI1061" s="558"/>
      <c r="AJ1061" s="558"/>
      <c r="AK1061" s="558"/>
      <c r="AL1061" s="558"/>
      <c r="AM1061" s="558"/>
      <c r="AN1061" s="558"/>
      <c r="AO1061" s="494">
        <f>SUM(AA1061:AN1061)</f>
        <v>0</v>
      </c>
    </row>
    <row r="1062" spans="2:41" ht="18.75" hidden="1" customHeight="1">
      <c r="B1062" s="492" t="s">
        <v>375</v>
      </c>
      <c r="C1062" s="354" t="s">
        <v>260</v>
      </c>
      <c r="D1062" s="493"/>
      <c r="E1062" s="493"/>
      <c r="F1062" s="493"/>
      <c r="G1062" s="493"/>
      <c r="H1062" s="493"/>
      <c r="I1062" s="493"/>
      <c r="J1062" s="493"/>
      <c r="K1062" s="493"/>
      <c r="L1062" s="493"/>
      <c r="M1062" s="493"/>
      <c r="N1062" s="493"/>
      <c r="O1062" s="493"/>
      <c r="P1062" s="493">
        <f>P1061</f>
        <v>12</v>
      </c>
      <c r="Q1062" s="493"/>
      <c r="R1062" s="493"/>
      <c r="S1062" s="493"/>
      <c r="T1062" s="493"/>
      <c r="U1062" s="493"/>
      <c r="V1062" s="493"/>
      <c r="W1062" s="493"/>
      <c r="X1062" s="493"/>
      <c r="Y1062" s="493"/>
      <c r="Z1062" s="493"/>
      <c r="AA1062" s="554">
        <f t="shared" ref="AA1062:AN1062" si="359">AA1061</f>
        <v>0</v>
      </c>
      <c r="AB1062" s="554">
        <f t="shared" si="359"/>
        <v>0</v>
      </c>
      <c r="AC1062" s="554">
        <f t="shared" si="359"/>
        <v>0</v>
      </c>
      <c r="AD1062" s="554">
        <f t="shared" si="359"/>
        <v>0</v>
      </c>
      <c r="AE1062" s="554">
        <f t="shared" si="359"/>
        <v>0</v>
      </c>
      <c r="AF1062" s="554">
        <f t="shared" si="359"/>
        <v>0</v>
      </c>
      <c r="AG1062" s="554">
        <f t="shared" si="359"/>
        <v>0</v>
      </c>
      <c r="AH1062" s="554">
        <f t="shared" si="359"/>
        <v>0</v>
      </c>
      <c r="AI1062" s="554">
        <f t="shared" si="359"/>
        <v>0</v>
      </c>
      <c r="AJ1062" s="554">
        <f t="shared" si="359"/>
        <v>0</v>
      </c>
      <c r="AK1062" s="554">
        <f t="shared" si="359"/>
        <v>0</v>
      </c>
      <c r="AL1062" s="554">
        <f t="shared" si="359"/>
        <v>0</v>
      </c>
      <c r="AM1062" s="554">
        <f t="shared" si="359"/>
        <v>0</v>
      </c>
      <c r="AN1062" s="554">
        <f t="shared" si="359"/>
        <v>0</v>
      </c>
      <c r="AO1062" s="504"/>
    </row>
    <row r="1063" spans="2:41" ht="18.75" hidden="1" customHeight="1">
      <c r="B1063" s="515"/>
      <c r="C1063" s="498"/>
      <c r="D1063" s="354"/>
      <c r="E1063" s="354"/>
      <c r="F1063" s="354"/>
      <c r="G1063" s="354"/>
      <c r="H1063" s="354"/>
      <c r="I1063" s="354"/>
      <c r="J1063" s="354"/>
      <c r="K1063" s="354"/>
      <c r="L1063" s="354"/>
      <c r="M1063" s="354"/>
      <c r="N1063" s="354"/>
      <c r="O1063" s="354"/>
      <c r="P1063" s="498"/>
      <c r="Q1063" s="354"/>
      <c r="R1063" s="354"/>
      <c r="S1063" s="354"/>
      <c r="T1063" s="354"/>
      <c r="U1063" s="354"/>
      <c r="V1063" s="354"/>
      <c r="W1063" s="354"/>
      <c r="X1063" s="354"/>
      <c r="Y1063" s="354"/>
      <c r="Z1063" s="354"/>
      <c r="AA1063" s="555"/>
      <c r="AB1063" s="555"/>
      <c r="AC1063" s="555"/>
      <c r="AD1063" s="555"/>
      <c r="AE1063" s="555"/>
      <c r="AF1063" s="555"/>
      <c r="AG1063" s="555"/>
      <c r="AH1063" s="555"/>
      <c r="AI1063" s="555"/>
      <c r="AJ1063" s="555"/>
      <c r="AK1063" s="555"/>
      <c r="AL1063" s="555"/>
      <c r="AM1063" s="555"/>
      <c r="AN1063" s="555"/>
      <c r="AO1063" s="504"/>
    </row>
    <row r="1064" spans="2:41" ht="18.75" hidden="1" customHeight="1">
      <c r="B1064" s="588" t="s">
        <v>268</v>
      </c>
      <c r="C1064" s="354"/>
      <c r="D1064" s="354"/>
      <c r="E1064" s="354"/>
      <c r="F1064" s="354"/>
      <c r="G1064" s="354"/>
      <c r="H1064" s="354"/>
      <c r="I1064" s="354"/>
      <c r="J1064" s="354"/>
      <c r="K1064" s="354"/>
      <c r="L1064" s="354"/>
      <c r="M1064" s="354"/>
      <c r="N1064" s="354"/>
      <c r="O1064" s="354"/>
      <c r="P1064" s="354"/>
      <c r="Q1064" s="354"/>
      <c r="R1064" s="354"/>
      <c r="S1064" s="354"/>
      <c r="T1064" s="354"/>
      <c r="U1064" s="354"/>
      <c r="V1064" s="354"/>
      <c r="W1064" s="354"/>
      <c r="X1064" s="354"/>
      <c r="Y1064" s="354"/>
      <c r="Z1064" s="354"/>
      <c r="AA1064" s="563"/>
      <c r="AB1064" s="566"/>
      <c r="AC1064" s="566"/>
      <c r="AD1064" s="566"/>
      <c r="AE1064" s="566"/>
      <c r="AF1064" s="566"/>
      <c r="AG1064" s="566"/>
      <c r="AH1064" s="566"/>
      <c r="AI1064" s="566"/>
      <c r="AJ1064" s="566"/>
      <c r="AK1064" s="566"/>
      <c r="AL1064" s="566"/>
      <c r="AM1064" s="566"/>
      <c r="AN1064" s="566"/>
      <c r="AO1064" s="504"/>
    </row>
    <row r="1065" spans="2:41" ht="18.75" hidden="1" customHeight="1">
      <c r="B1065" s="488" t="s">
        <v>269</v>
      </c>
      <c r="C1065" s="354"/>
      <c r="D1065" s="354"/>
      <c r="E1065" s="354"/>
      <c r="F1065" s="354"/>
      <c r="G1065" s="354"/>
      <c r="H1065" s="354"/>
      <c r="I1065" s="354"/>
      <c r="J1065" s="354"/>
      <c r="K1065" s="354"/>
      <c r="L1065" s="354"/>
      <c r="M1065" s="354"/>
      <c r="N1065" s="354"/>
      <c r="O1065" s="354"/>
      <c r="P1065" s="354"/>
      <c r="Q1065" s="354"/>
      <c r="R1065" s="354"/>
      <c r="S1065" s="354"/>
      <c r="T1065" s="354"/>
      <c r="U1065" s="354"/>
      <c r="V1065" s="354"/>
      <c r="W1065" s="354"/>
      <c r="X1065" s="354"/>
      <c r="Y1065" s="354"/>
      <c r="Z1065" s="354"/>
      <c r="AA1065" s="563"/>
      <c r="AB1065" s="566"/>
      <c r="AC1065" s="566"/>
      <c r="AD1065" s="566"/>
      <c r="AE1065" s="566"/>
      <c r="AF1065" s="566"/>
      <c r="AG1065" s="566"/>
      <c r="AH1065" s="566"/>
      <c r="AI1065" s="566"/>
      <c r="AJ1065" s="566"/>
      <c r="AK1065" s="566"/>
      <c r="AL1065" s="566"/>
      <c r="AM1065" s="566"/>
      <c r="AN1065" s="566"/>
      <c r="AO1065" s="504"/>
    </row>
    <row r="1066" spans="2:41" ht="18.75" hidden="1" customHeight="1">
      <c r="B1066" s="509" t="s">
        <v>16</v>
      </c>
      <c r="C1066" s="354" t="s">
        <v>258</v>
      </c>
      <c r="D1066" s="493"/>
      <c r="E1066" s="493"/>
      <c r="F1066" s="493"/>
      <c r="G1066" s="493"/>
      <c r="H1066" s="493"/>
      <c r="I1066" s="493"/>
      <c r="J1066" s="493"/>
      <c r="K1066" s="493"/>
      <c r="L1066" s="493"/>
      <c r="M1066" s="493"/>
      <c r="N1066" s="611"/>
      <c r="O1066" s="611"/>
      <c r="P1066" s="354"/>
      <c r="Q1066" s="493"/>
      <c r="R1066" s="493"/>
      <c r="S1066" s="493"/>
      <c r="T1066" s="493"/>
      <c r="U1066" s="493"/>
      <c r="V1066" s="493"/>
      <c r="W1066" s="493"/>
      <c r="X1066" s="493"/>
      <c r="Y1066" s="493"/>
      <c r="Z1066" s="493"/>
      <c r="AA1066" s="553"/>
      <c r="AB1066" s="553"/>
      <c r="AC1066" s="553"/>
      <c r="AD1066" s="553"/>
      <c r="AE1066" s="553"/>
      <c r="AF1066" s="553"/>
      <c r="AG1066" s="553"/>
      <c r="AH1066" s="553"/>
      <c r="AI1066" s="553"/>
      <c r="AJ1066" s="553"/>
      <c r="AK1066" s="553"/>
      <c r="AL1066" s="553"/>
      <c r="AM1066" s="553"/>
      <c r="AN1066" s="553"/>
      <c r="AO1066" s="494">
        <f>SUM(AA1066:AN1066)</f>
        <v>0</v>
      </c>
    </row>
    <row r="1067" spans="2:41" ht="18.75" hidden="1" customHeight="1">
      <c r="B1067" s="492" t="s">
        <v>396</v>
      </c>
      <c r="C1067" s="354" t="s">
        <v>260</v>
      </c>
      <c r="D1067" s="493"/>
      <c r="E1067" s="493"/>
      <c r="F1067" s="493"/>
      <c r="G1067" s="493"/>
      <c r="H1067" s="493"/>
      <c r="I1067" s="493"/>
      <c r="J1067" s="493"/>
      <c r="K1067" s="493"/>
      <c r="L1067" s="493"/>
      <c r="M1067" s="493"/>
      <c r="N1067" s="611"/>
      <c r="O1067" s="611"/>
      <c r="P1067" s="354"/>
      <c r="Q1067" s="493"/>
      <c r="R1067" s="493"/>
      <c r="S1067" s="493"/>
      <c r="T1067" s="493"/>
      <c r="U1067" s="493"/>
      <c r="V1067" s="493"/>
      <c r="W1067" s="493"/>
      <c r="X1067" s="493"/>
      <c r="Y1067" s="493"/>
      <c r="Z1067" s="493"/>
      <c r="AA1067" s="554">
        <f>AA1066</f>
        <v>0</v>
      </c>
      <c r="AB1067" s="554">
        <f t="shared" ref="AB1067:AN1067" si="360">AB1066</f>
        <v>0</v>
      </c>
      <c r="AC1067" s="554">
        <f t="shared" si="360"/>
        <v>0</v>
      </c>
      <c r="AD1067" s="554">
        <f t="shared" si="360"/>
        <v>0</v>
      </c>
      <c r="AE1067" s="554">
        <f t="shared" si="360"/>
        <v>0</v>
      </c>
      <c r="AF1067" s="554">
        <f t="shared" si="360"/>
        <v>0</v>
      </c>
      <c r="AG1067" s="554">
        <f t="shared" si="360"/>
        <v>0</v>
      </c>
      <c r="AH1067" s="554">
        <f t="shared" si="360"/>
        <v>0</v>
      </c>
      <c r="AI1067" s="554">
        <f t="shared" si="360"/>
        <v>0</v>
      </c>
      <c r="AJ1067" s="554">
        <f t="shared" si="360"/>
        <v>0</v>
      </c>
      <c r="AK1067" s="554">
        <f t="shared" si="360"/>
        <v>0</v>
      </c>
      <c r="AL1067" s="554">
        <f t="shared" si="360"/>
        <v>0</v>
      </c>
      <c r="AM1067" s="554">
        <f t="shared" si="360"/>
        <v>0</v>
      </c>
      <c r="AN1067" s="554">
        <f t="shared" si="360"/>
        <v>0</v>
      </c>
      <c r="AO1067" s="504"/>
    </row>
    <row r="1068" spans="2:41" ht="18.75" hidden="1" customHeight="1">
      <c r="B1068" s="492"/>
      <c r="C1068" s="354"/>
      <c r="D1068" s="354"/>
      <c r="E1068" s="354"/>
      <c r="F1068" s="354"/>
      <c r="G1068" s="354"/>
      <c r="H1068" s="354"/>
      <c r="I1068" s="354"/>
      <c r="J1068" s="354"/>
      <c r="K1068" s="354"/>
      <c r="L1068" s="354"/>
      <c r="M1068" s="354"/>
      <c r="N1068" s="354"/>
      <c r="O1068" s="354"/>
      <c r="P1068" s="354"/>
      <c r="Q1068" s="354"/>
      <c r="R1068" s="354"/>
      <c r="S1068" s="354"/>
      <c r="T1068" s="354"/>
      <c r="U1068" s="354"/>
      <c r="V1068" s="354"/>
      <c r="W1068" s="354"/>
      <c r="X1068" s="354"/>
      <c r="Y1068" s="354"/>
      <c r="Z1068" s="354"/>
      <c r="AA1068" s="563"/>
      <c r="AB1068" s="566"/>
      <c r="AC1068" s="566"/>
      <c r="AD1068" s="566"/>
      <c r="AE1068" s="566"/>
      <c r="AF1068" s="566"/>
      <c r="AG1068" s="566"/>
      <c r="AH1068" s="566"/>
      <c r="AI1068" s="566"/>
      <c r="AJ1068" s="566"/>
      <c r="AK1068" s="566"/>
      <c r="AL1068" s="566"/>
      <c r="AM1068" s="566"/>
      <c r="AN1068" s="566"/>
      <c r="AO1068" s="504"/>
    </row>
    <row r="1069" spans="2:41" ht="18.75" hidden="1" customHeight="1">
      <c r="B1069" s="509" t="s">
        <v>171</v>
      </c>
      <c r="C1069" s="354" t="s">
        <v>258</v>
      </c>
      <c r="D1069" s="493"/>
      <c r="E1069" s="493"/>
      <c r="F1069" s="493"/>
      <c r="G1069" s="493"/>
      <c r="H1069" s="493"/>
      <c r="I1069" s="493"/>
      <c r="J1069" s="493"/>
      <c r="K1069" s="493"/>
      <c r="L1069" s="493"/>
      <c r="M1069" s="493"/>
      <c r="N1069" s="611"/>
      <c r="O1069" s="611"/>
      <c r="P1069" s="354"/>
      <c r="Q1069" s="493"/>
      <c r="R1069" s="493"/>
      <c r="S1069" s="493"/>
      <c r="T1069" s="493"/>
      <c r="U1069" s="493"/>
      <c r="V1069" s="493"/>
      <c r="W1069" s="493"/>
      <c r="X1069" s="493"/>
      <c r="Y1069" s="493"/>
      <c r="Z1069" s="493"/>
      <c r="AA1069" s="553"/>
      <c r="AB1069" s="553"/>
      <c r="AC1069" s="553"/>
      <c r="AD1069" s="553"/>
      <c r="AE1069" s="553"/>
      <c r="AF1069" s="553"/>
      <c r="AG1069" s="553"/>
      <c r="AH1069" s="553"/>
      <c r="AI1069" s="553"/>
      <c r="AJ1069" s="553"/>
      <c r="AK1069" s="553"/>
      <c r="AL1069" s="553"/>
      <c r="AM1069" s="553"/>
      <c r="AN1069" s="553"/>
      <c r="AO1069" s="494">
        <f>SUM(AA1069:AN1069)</f>
        <v>0</v>
      </c>
    </row>
    <row r="1070" spans="2:41" ht="18.75" hidden="1" customHeight="1">
      <c r="B1070" s="492" t="s">
        <v>396</v>
      </c>
      <c r="C1070" s="354" t="s">
        <v>260</v>
      </c>
      <c r="D1070" s="493"/>
      <c r="E1070" s="493"/>
      <c r="F1070" s="493"/>
      <c r="G1070" s="493"/>
      <c r="H1070" s="493"/>
      <c r="I1070" s="493"/>
      <c r="J1070" s="493"/>
      <c r="K1070" s="493"/>
      <c r="L1070" s="493"/>
      <c r="M1070" s="493"/>
      <c r="N1070" s="611"/>
      <c r="O1070" s="611"/>
      <c r="P1070" s="354"/>
      <c r="Q1070" s="493"/>
      <c r="R1070" s="493"/>
      <c r="S1070" s="493"/>
      <c r="T1070" s="493"/>
      <c r="U1070" s="493"/>
      <c r="V1070" s="493"/>
      <c r="W1070" s="493"/>
      <c r="X1070" s="493"/>
      <c r="Y1070" s="493"/>
      <c r="Z1070" s="493"/>
      <c r="AA1070" s="554">
        <f>AA1069</f>
        <v>0</v>
      </c>
      <c r="AB1070" s="554">
        <f t="shared" ref="AB1070:AN1070" si="361">AB1069</f>
        <v>0</v>
      </c>
      <c r="AC1070" s="554">
        <f t="shared" si="361"/>
        <v>0</v>
      </c>
      <c r="AD1070" s="554">
        <f t="shared" si="361"/>
        <v>0</v>
      </c>
      <c r="AE1070" s="554">
        <f t="shared" si="361"/>
        <v>0</v>
      </c>
      <c r="AF1070" s="554">
        <f t="shared" si="361"/>
        <v>0</v>
      </c>
      <c r="AG1070" s="554">
        <f t="shared" si="361"/>
        <v>0</v>
      </c>
      <c r="AH1070" s="554">
        <f t="shared" si="361"/>
        <v>0</v>
      </c>
      <c r="AI1070" s="554">
        <f t="shared" si="361"/>
        <v>0</v>
      </c>
      <c r="AJ1070" s="554">
        <f t="shared" si="361"/>
        <v>0</v>
      </c>
      <c r="AK1070" s="554">
        <f t="shared" si="361"/>
        <v>0</v>
      </c>
      <c r="AL1070" s="554">
        <f t="shared" si="361"/>
        <v>0</v>
      </c>
      <c r="AM1070" s="554">
        <f t="shared" si="361"/>
        <v>0</v>
      </c>
      <c r="AN1070" s="554">
        <f t="shared" si="361"/>
        <v>0</v>
      </c>
      <c r="AO1070" s="504"/>
    </row>
    <row r="1071" spans="2:41" ht="18.75" hidden="1" customHeight="1">
      <c r="B1071" s="492"/>
      <c r="C1071" s="354"/>
      <c r="D1071" s="354"/>
      <c r="E1071" s="354"/>
      <c r="F1071" s="354"/>
      <c r="G1071" s="354"/>
      <c r="H1071" s="354"/>
      <c r="I1071" s="354"/>
      <c r="J1071" s="354"/>
      <c r="K1071" s="354"/>
      <c r="L1071" s="354"/>
      <c r="M1071" s="354"/>
      <c r="N1071" s="354"/>
      <c r="O1071" s="354"/>
      <c r="P1071" s="354"/>
      <c r="Q1071" s="354"/>
      <c r="R1071" s="354"/>
      <c r="S1071" s="354"/>
      <c r="T1071" s="354"/>
      <c r="U1071" s="354"/>
      <c r="V1071" s="354"/>
      <c r="W1071" s="354"/>
      <c r="X1071" s="354"/>
      <c r="Y1071" s="354"/>
      <c r="Z1071" s="354"/>
      <c r="AA1071" s="563"/>
      <c r="AB1071" s="566"/>
      <c r="AC1071" s="566"/>
      <c r="AD1071" s="566"/>
      <c r="AE1071" s="566"/>
      <c r="AF1071" s="566"/>
      <c r="AG1071" s="566"/>
      <c r="AH1071" s="566"/>
      <c r="AI1071" s="566"/>
      <c r="AJ1071" s="566"/>
      <c r="AK1071" s="566"/>
      <c r="AL1071" s="566"/>
      <c r="AM1071" s="566"/>
      <c r="AN1071" s="566"/>
      <c r="AO1071" s="504"/>
    </row>
    <row r="1072" spans="2:41" ht="18.75" hidden="1" customHeight="1">
      <c r="B1072" s="509" t="s">
        <v>19</v>
      </c>
      <c r="C1072" s="354" t="s">
        <v>258</v>
      </c>
      <c r="D1072" s="493"/>
      <c r="E1072" s="493"/>
      <c r="F1072" s="493"/>
      <c r="G1072" s="493"/>
      <c r="H1072" s="493"/>
      <c r="I1072" s="493"/>
      <c r="J1072" s="493"/>
      <c r="K1072" s="493"/>
      <c r="L1072" s="493"/>
      <c r="M1072" s="493"/>
      <c r="N1072" s="611"/>
      <c r="O1072" s="611"/>
      <c r="P1072" s="354"/>
      <c r="Q1072" s="493"/>
      <c r="R1072" s="493"/>
      <c r="S1072" s="493"/>
      <c r="T1072" s="493"/>
      <c r="U1072" s="493"/>
      <c r="V1072" s="493"/>
      <c r="W1072" s="493"/>
      <c r="X1072" s="493"/>
      <c r="Y1072" s="493"/>
      <c r="Z1072" s="493"/>
      <c r="AA1072" s="553"/>
      <c r="AB1072" s="553"/>
      <c r="AC1072" s="553"/>
      <c r="AD1072" s="553"/>
      <c r="AE1072" s="553"/>
      <c r="AF1072" s="553"/>
      <c r="AG1072" s="553"/>
      <c r="AH1072" s="553"/>
      <c r="AI1072" s="553"/>
      <c r="AJ1072" s="553"/>
      <c r="AK1072" s="553"/>
      <c r="AL1072" s="553"/>
      <c r="AM1072" s="553"/>
      <c r="AN1072" s="553"/>
      <c r="AO1072" s="494">
        <f>SUM(AA1072:AN1072)</f>
        <v>0</v>
      </c>
    </row>
    <row r="1073" spans="2:41" ht="18.75" hidden="1" customHeight="1">
      <c r="B1073" s="492" t="s">
        <v>396</v>
      </c>
      <c r="C1073" s="354" t="s">
        <v>260</v>
      </c>
      <c r="D1073" s="493"/>
      <c r="E1073" s="493"/>
      <c r="F1073" s="493"/>
      <c r="G1073" s="493"/>
      <c r="H1073" s="493"/>
      <c r="I1073" s="493"/>
      <c r="J1073" s="493"/>
      <c r="K1073" s="493"/>
      <c r="L1073" s="493"/>
      <c r="M1073" s="493"/>
      <c r="N1073" s="611"/>
      <c r="O1073" s="611"/>
      <c r="P1073" s="354"/>
      <c r="Q1073" s="493"/>
      <c r="R1073" s="493"/>
      <c r="S1073" s="493"/>
      <c r="T1073" s="493"/>
      <c r="U1073" s="493"/>
      <c r="V1073" s="493"/>
      <c r="W1073" s="493"/>
      <c r="X1073" s="493"/>
      <c r="Y1073" s="493"/>
      <c r="Z1073" s="493"/>
      <c r="AA1073" s="554">
        <f>AA1072</f>
        <v>0</v>
      </c>
      <c r="AB1073" s="554">
        <f t="shared" ref="AB1073:AN1073" si="362">AB1072</f>
        <v>0</v>
      </c>
      <c r="AC1073" s="554">
        <f t="shared" si="362"/>
        <v>0</v>
      </c>
      <c r="AD1073" s="554">
        <f t="shared" si="362"/>
        <v>0</v>
      </c>
      <c r="AE1073" s="554">
        <f t="shared" si="362"/>
        <v>0</v>
      </c>
      <c r="AF1073" s="554">
        <f t="shared" si="362"/>
        <v>0</v>
      </c>
      <c r="AG1073" s="554">
        <f t="shared" si="362"/>
        <v>0</v>
      </c>
      <c r="AH1073" s="554">
        <f t="shared" si="362"/>
        <v>0</v>
      </c>
      <c r="AI1073" s="554">
        <f t="shared" si="362"/>
        <v>0</v>
      </c>
      <c r="AJ1073" s="554">
        <f t="shared" si="362"/>
        <v>0</v>
      </c>
      <c r="AK1073" s="554">
        <f t="shared" si="362"/>
        <v>0</v>
      </c>
      <c r="AL1073" s="554">
        <f t="shared" si="362"/>
        <v>0</v>
      </c>
      <c r="AM1073" s="554">
        <f t="shared" si="362"/>
        <v>0</v>
      </c>
      <c r="AN1073" s="554">
        <f t="shared" si="362"/>
        <v>0</v>
      </c>
      <c r="AO1073" s="504"/>
    </row>
    <row r="1074" spans="2:41" ht="18.75" hidden="1" customHeight="1">
      <c r="B1074" s="514"/>
      <c r="C1074" s="354"/>
      <c r="D1074" s="354"/>
      <c r="E1074" s="354"/>
      <c r="F1074" s="354"/>
      <c r="G1074" s="354"/>
      <c r="H1074" s="354"/>
      <c r="I1074" s="354"/>
      <c r="J1074" s="354"/>
      <c r="K1074" s="354"/>
      <c r="L1074" s="354"/>
      <c r="M1074" s="354"/>
      <c r="N1074" s="354"/>
      <c r="O1074" s="354"/>
      <c r="P1074" s="354"/>
      <c r="Q1074" s="354"/>
      <c r="R1074" s="354"/>
      <c r="S1074" s="354"/>
      <c r="T1074" s="354"/>
      <c r="U1074" s="354"/>
      <c r="V1074" s="354"/>
      <c r="W1074" s="354"/>
      <c r="X1074" s="354"/>
      <c r="Y1074" s="354"/>
      <c r="Z1074" s="354"/>
      <c r="AA1074" s="563"/>
      <c r="AB1074" s="566"/>
      <c r="AC1074" s="566"/>
      <c r="AD1074" s="566"/>
      <c r="AE1074" s="566"/>
      <c r="AF1074" s="566"/>
      <c r="AG1074" s="566"/>
      <c r="AH1074" s="566"/>
      <c r="AI1074" s="566"/>
      <c r="AJ1074" s="566"/>
      <c r="AK1074" s="566"/>
      <c r="AL1074" s="566"/>
      <c r="AM1074" s="566"/>
      <c r="AN1074" s="566"/>
      <c r="AO1074" s="504"/>
    </row>
    <row r="1075" spans="2:41" ht="18.75" hidden="1" customHeight="1">
      <c r="B1075" s="509" t="s">
        <v>20</v>
      </c>
      <c r="C1075" s="354" t="s">
        <v>258</v>
      </c>
      <c r="D1075" s="493"/>
      <c r="E1075" s="493"/>
      <c r="F1075" s="493"/>
      <c r="G1075" s="493"/>
      <c r="H1075" s="493"/>
      <c r="I1075" s="493"/>
      <c r="J1075" s="493"/>
      <c r="K1075" s="493"/>
      <c r="L1075" s="493"/>
      <c r="M1075" s="493"/>
      <c r="N1075" s="611"/>
      <c r="O1075" s="611"/>
      <c r="P1075" s="354"/>
      <c r="Q1075" s="493"/>
      <c r="R1075" s="493"/>
      <c r="S1075" s="493"/>
      <c r="T1075" s="493"/>
      <c r="U1075" s="493"/>
      <c r="V1075" s="493"/>
      <c r="W1075" s="493"/>
      <c r="X1075" s="493"/>
      <c r="Y1075" s="493"/>
      <c r="Z1075" s="493"/>
      <c r="AA1075" s="553"/>
      <c r="AB1075" s="553"/>
      <c r="AC1075" s="553"/>
      <c r="AD1075" s="553"/>
      <c r="AE1075" s="553"/>
      <c r="AF1075" s="553"/>
      <c r="AG1075" s="553"/>
      <c r="AH1075" s="553"/>
      <c r="AI1075" s="553"/>
      <c r="AJ1075" s="553"/>
      <c r="AK1075" s="553"/>
      <c r="AL1075" s="553"/>
      <c r="AM1075" s="553"/>
      <c r="AN1075" s="553"/>
      <c r="AO1075" s="494">
        <f>SUM(AA1075:AN1075)</f>
        <v>0</v>
      </c>
    </row>
    <row r="1076" spans="2:41" ht="18.75" hidden="1" customHeight="1">
      <c r="B1076" s="492" t="s">
        <v>396</v>
      </c>
      <c r="C1076" s="354" t="s">
        <v>260</v>
      </c>
      <c r="D1076" s="493"/>
      <c r="E1076" s="493"/>
      <c r="F1076" s="493"/>
      <c r="G1076" s="493"/>
      <c r="H1076" s="493"/>
      <c r="I1076" s="493"/>
      <c r="J1076" s="493"/>
      <c r="K1076" s="493"/>
      <c r="L1076" s="493"/>
      <c r="M1076" s="493"/>
      <c r="N1076" s="611"/>
      <c r="O1076" s="611"/>
      <c r="P1076" s="354"/>
      <c r="Q1076" s="493"/>
      <c r="R1076" s="493"/>
      <c r="S1076" s="493"/>
      <c r="T1076" s="493"/>
      <c r="U1076" s="493"/>
      <c r="V1076" s="493"/>
      <c r="W1076" s="493"/>
      <c r="X1076" s="493"/>
      <c r="Y1076" s="493"/>
      <c r="Z1076" s="493"/>
      <c r="AA1076" s="554">
        <f>AA1075</f>
        <v>0</v>
      </c>
      <c r="AB1076" s="554">
        <f t="shared" ref="AB1076:AN1076" si="363">AB1075</f>
        <v>0</v>
      </c>
      <c r="AC1076" s="554">
        <f t="shared" si="363"/>
        <v>0</v>
      </c>
      <c r="AD1076" s="554">
        <f t="shared" si="363"/>
        <v>0</v>
      </c>
      <c r="AE1076" s="554">
        <f t="shared" si="363"/>
        <v>0</v>
      </c>
      <c r="AF1076" s="554">
        <f t="shared" si="363"/>
        <v>0</v>
      </c>
      <c r="AG1076" s="554">
        <f t="shared" si="363"/>
        <v>0</v>
      </c>
      <c r="AH1076" s="554">
        <f t="shared" si="363"/>
        <v>0</v>
      </c>
      <c r="AI1076" s="554">
        <f t="shared" si="363"/>
        <v>0</v>
      </c>
      <c r="AJ1076" s="554">
        <f t="shared" si="363"/>
        <v>0</v>
      </c>
      <c r="AK1076" s="554">
        <f t="shared" si="363"/>
        <v>0</v>
      </c>
      <c r="AL1076" s="554">
        <f t="shared" si="363"/>
        <v>0</v>
      </c>
      <c r="AM1076" s="554">
        <f t="shared" si="363"/>
        <v>0</v>
      </c>
      <c r="AN1076" s="554">
        <f t="shared" si="363"/>
        <v>0</v>
      </c>
      <c r="AO1076" s="504"/>
    </row>
    <row r="1077" spans="2:41" ht="18.75" hidden="1" customHeight="1">
      <c r="B1077" s="492"/>
      <c r="C1077" s="354"/>
      <c r="D1077" s="354"/>
      <c r="E1077" s="354"/>
      <c r="F1077" s="354"/>
      <c r="G1077" s="354"/>
      <c r="H1077" s="354"/>
      <c r="I1077" s="354"/>
      <c r="J1077" s="354"/>
      <c r="K1077" s="354"/>
      <c r="L1077" s="354"/>
      <c r="M1077" s="354"/>
      <c r="N1077" s="354"/>
      <c r="O1077" s="354"/>
      <c r="P1077" s="354"/>
      <c r="Q1077" s="354"/>
      <c r="R1077" s="354"/>
      <c r="S1077" s="354"/>
      <c r="T1077" s="354"/>
      <c r="U1077" s="354"/>
      <c r="V1077" s="354"/>
      <c r="W1077" s="354"/>
      <c r="X1077" s="354"/>
      <c r="Y1077" s="354"/>
      <c r="Z1077" s="354"/>
      <c r="AA1077" s="555"/>
      <c r="AB1077" s="566"/>
      <c r="AC1077" s="566"/>
      <c r="AD1077" s="566"/>
      <c r="AE1077" s="566"/>
      <c r="AF1077" s="566"/>
      <c r="AG1077" s="566"/>
      <c r="AH1077" s="566"/>
      <c r="AI1077" s="566"/>
      <c r="AJ1077" s="566"/>
      <c r="AK1077" s="566"/>
      <c r="AL1077" s="566"/>
      <c r="AM1077" s="566"/>
      <c r="AN1077" s="566"/>
      <c r="AO1077" s="504"/>
    </row>
    <row r="1078" spans="2:41" ht="18.75" hidden="1" customHeight="1">
      <c r="B1078" s="488" t="s">
        <v>271</v>
      </c>
      <c r="C1078" s="354"/>
      <c r="D1078" s="354"/>
      <c r="E1078" s="354"/>
      <c r="F1078" s="354"/>
      <c r="G1078" s="354"/>
      <c r="H1078" s="354"/>
      <c r="I1078" s="354"/>
      <c r="J1078" s="354"/>
      <c r="K1078" s="354"/>
      <c r="L1078" s="354"/>
      <c r="M1078" s="354"/>
      <c r="N1078" s="354"/>
      <c r="O1078" s="354"/>
      <c r="P1078" s="354"/>
      <c r="Q1078" s="354"/>
      <c r="R1078" s="354"/>
      <c r="S1078" s="354"/>
      <c r="T1078" s="354"/>
      <c r="U1078" s="354"/>
      <c r="V1078" s="354"/>
      <c r="W1078" s="354"/>
      <c r="X1078" s="354"/>
      <c r="Y1078" s="354"/>
      <c r="Z1078" s="354"/>
      <c r="AA1078" s="555"/>
      <c r="AB1078" s="566"/>
      <c r="AC1078" s="566"/>
      <c r="AD1078" s="566"/>
      <c r="AE1078" s="566"/>
      <c r="AF1078" s="566"/>
      <c r="AG1078" s="566"/>
      <c r="AH1078" s="566"/>
      <c r="AI1078" s="566"/>
      <c r="AJ1078" s="566"/>
      <c r="AK1078" s="566"/>
      <c r="AL1078" s="566"/>
      <c r="AM1078" s="566"/>
      <c r="AN1078" s="566"/>
      <c r="AO1078" s="504"/>
    </row>
    <row r="1079" spans="2:41" ht="18.75" hidden="1" customHeight="1">
      <c r="B1079" s="509" t="s">
        <v>21</v>
      </c>
      <c r="C1079" s="354" t="s">
        <v>258</v>
      </c>
      <c r="D1079" s="493"/>
      <c r="E1079" s="493"/>
      <c r="F1079" s="493"/>
      <c r="G1079" s="493"/>
      <c r="H1079" s="493"/>
      <c r="I1079" s="493"/>
      <c r="J1079" s="493"/>
      <c r="K1079" s="493"/>
      <c r="L1079" s="493"/>
      <c r="M1079" s="493"/>
      <c r="N1079" s="493"/>
      <c r="O1079" s="493"/>
      <c r="P1079" s="493">
        <v>12</v>
      </c>
      <c r="Q1079" s="493"/>
      <c r="R1079" s="493"/>
      <c r="S1079" s="493"/>
      <c r="T1079" s="493"/>
      <c r="U1079" s="493"/>
      <c r="V1079" s="493"/>
      <c r="W1079" s="493"/>
      <c r="X1079" s="493"/>
      <c r="Y1079" s="493"/>
      <c r="Z1079" s="493"/>
      <c r="AA1079" s="567"/>
      <c r="AB1079" s="558"/>
      <c r="AC1079" s="558"/>
      <c r="AD1079" s="558"/>
      <c r="AE1079" s="558"/>
      <c r="AF1079" s="558"/>
      <c r="AG1079" s="558"/>
      <c r="AH1079" s="558"/>
      <c r="AI1079" s="558"/>
      <c r="AJ1079" s="558"/>
      <c r="AK1079" s="558"/>
      <c r="AL1079" s="558"/>
      <c r="AM1079" s="558"/>
      <c r="AN1079" s="558"/>
      <c r="AO1079" s="494">
        <f>SUM(AA1079:AN1079)</f>
        <v>0</v>
      </c>
    </row>
    <row r="1080" spans="2:41" ht="18.75" hidden="1" customHeight="1">
      <c r="B1080" s="492" t="s">
        <v>396</v>
      </c>
      <c r="C1080" s="354" t="s">
        <v>260</v>
      </c>
      <c r="D1080" s="493"/>
      <c r="E1080" s="493"/>
      <c r="F1080" s="493"/>
      <c r="G1080" s="493"/>
      <c r="H1080" s="493"/>
      <c r="I1080" s="493"/>
      <c r="J1080" s="493"/>
      <c r="K1080" s="493"/>
      <c r="L1080" s="493"/>
      <c r="M1080" s="493"/>
      <c r="N1080" s="493"/>
      <c r="O1080" s="493"/>
      <c r="P1080" s="493">
        <f>P1079</f>
        <v>12</v>
      </c>
      <c r="Q1080" s="493"/>
      <c r="R1080" s="493"/>
      <c r="S1080" s="493"/>
      <c r="T1080" s="493"/>
      <c r="U1080" s="493"/>
      <c r="V1080" s="493"/>
      <c r="W1080" s="493"/>
      <c r="X1080" s="493"/>
      <c r="Y1080" s="493"/>
      <c r="Z1080" s="493"/>
      <c r="AA1080" s="554">
        <f>AA1079</f>
        <v>0</v>
      </c>
      <c r="AB1080" s="554">
        <f t="shared" ref="AB1080:AN1080" si="364">AB1079</f>
        <v>0</v>
      </c>
      <c r="AC1080" s="554">
        <f t="shared" si="364"/>
        <v>0</v>
      </c>
      <c r="AD1080" s="554">
        <f t="shared" si="364"/>
        <v>0</v>
      </c>
      <c r="AE1080" s="554">
        <f t="shared" si="364"/>
        <v>0</v>
      </c>
      <c r="AF1080" s="554">
        <f t="shared" si="364"/>
        <v>0</v>
      </c>
      <c r="AG1080" s="554">
        <f t="shared" si="364"/>
        <v>0</v>
      </c>
      <c r="AH1080" s="554">
        <f t="shared" si="364"/>
        <v>0</v>
      </c>
      <c r="AI1080" s="554">
        <f t="shared" si="364"/>
        <v>0</v>
      </c>
      <c r="AJ1080" s="554">
        <f t="shared" si="364"/>
        <v>0</v>
      </c>
      <c r="AK1080" s="554">
        <f t="shared" si="364"/>
        <v>0</v>
      </c>
      <c r="AL1080" s="554">
        <f t="shared" si="364"/>
        <v>0</v>
      </c>
      <c r="AM1080" s="554">
        <f t="shared" si="364"/>
        <v>0</v>
      </c>
      <c r="AN1080" s="554">
        <f t="shared" si="364"/>
        <v>0</v>
      </c>
      <c r="AO1080" s="504"/>
    </row>
    <row r="1081" spans="2:41" ht="18.75" hidden="1" customHeight="1">
      <c r="B1081" s="492"/>
      <c r="C1081" s="354"/>
      <c r="D1081" s="354"/>
      <c r="E1081" s="354"/>
      <c r="F1081" s="354"/>
      <c r="G1081" s="354"/>
      <c r="H1081" s="354"/>
      <c r="I1081" s="354"/>
      <c r="J1081" s="354"/>
      <c r="K1081" s="354"/>
      <c r="L1081" s="354"/>
      <c r="M1081" s="354"/>
      <c r="N1081" s="354"/>
      <c r="O1081" s="354"/>
      <c r="P1081" s="354"/>
      <c r="Q1081" s="354"/>
      <c r="R1081" s="354"/>
      <c r="S1081" s="354"/>
      <c r="T1081" s="354"/>
      <c r="U1081" s="354"/>
      <c r="V1081" s="354"/>
      <c r="W1081" s="354"/>
      <c r="X1081" s="354"/>
      <c r="Y1081" s="354"/>
      <c r="Z1081" s="354"/>
      <c r="AA1081" s="555"/>
      <c r="AB1081" s="566"/>
      <c r="AC1081" s="566"/>
      <c r="AD1081" s="566"/>
      <c r="AE1081" s="566"/>
      <c r="AF1081" s="566"/>
      <c r="AG1081" s="566"/>
      <c r="AH1081" s="566"/>
      <c r="AI1081" s="566"/>
      <c r="AJ1081" s="566"/>
      <c r="AK1081" s="566"/>
      <c r="AL1081" s="566"/>
      <c r="AM1081" s="566"/>
      <c r="AN1081" s="566"/>
      <c r="AO1081" s="504"/>
    </row>
    <row r="1082" spans="2:41" ht="18.75" hidden="1" customHeight="1">
      <c r="B1082" s="509" t="s">
        <v>22</v>
      </c>
      <c r="C1082" s="354" t="s">
        <v>258</v>
      </c>
      <c r="D1082" s="493"/>
      <c r="E1082" s="493"/>
      <c r="F1082" s="493"/>
      <c r="G1082" s="493"/>
      <c r="H1082" s="493"/>
      <c r="I1082" s="493"/>
      <c r="J1082" s="493"/>
      <c r="K1082" s="493"/>
      <c r="L1082" s="493"/>
      <c r="M1082" s="493"/>
      <c r="N1082" s="493"/>
      <c r="O1082" s="493"/>
      <c r="P1082" s="493">
        <v>12</v>
      </c>
      <c r="Q1082" s="493"/>
      <c r="R1082" s="493"/>
      <c r="S1082" s="493"/>
      <c r="T1082" s="493"/>
      <c r="U1082" s="493"/>
      <c r="V1082" s="493"/>
      <c r="W1082" s="493"/>
      <c r="X1082" s="493"/>
      <c r="Y1082" s="493"/>
      <c r="Z1082" s="493"/>
      <c r="AA1082" s="567"/>
      <c r="AB1082" s="558"/>
      <c r="AC1082" s="558"/>
      <c r="AD1082" s="558"/>
      <c r="AE1082" s="558"/>
      <c r="AF1082" s="558"/>
      <c r="AG1082" s="558"/>
      <c r="AH1082" s="558"/>
      <c r="AI1082" s="558"/>
      <c r="AJ1082" s="558"/>
      <c r="AK1082" s="558"/>
      <c r="AL1082" s="558"/>
      <c r="AM1082" s="558"/>
      <c r="AN1082" s="558"/>
      <c r="AO1082" s="494">
        <f>SUM(AA1082:AN1082)</f>
        <v>0</v>
      </c>
    </row>
    <row r="1083" spans="2:41" ht="18.75" hidden="1" customHeight="1">
      <c r="B1083" s="492" t="s">
        <v>396</v>
      </c>
      <c r="C1083" s="354" t="s">
        <v>260</v>
      </c>
      <c r="D1083" s="493"/>
      <c r="E1083" s="493"/>
      <c r="F1083" s="493"/>
      <c r="G1083" s="493"/>
      <c r="H1083" s="493"/>
      <c r="I1083" s="493"/>
      <c r="J1083" s="493"/>
      <c r="K1083" s="493"/>
      <c r="L1083" s="493"/>
      <c r="M1083" s="493"/>
      <c r="N1083" s="493"/>
      <c r="O1083" s="493"/>
      <c r="P1083" s="493">
        <f>P1082</f>
        <v>12</v>
      </c>
      <c r="Q1083" s="493"/>
      <c r="R1083" s="493"/>
      <c r="S1083" s="493"/>
      <c r="T1083" s="493"/>
      <c r="U1083" s="493"/>
      <c r="V1083" s="493"/>
      <c r="W1083" s="493"/>
      <c r="X1083" s="493"/>
      <c r="Y1083" s="493"/>
      <c r="Z1083" s="493"/>
      <c r="AA1083" s="554">
        <f>AA1082</f>
        <v>0</v>
      </c>
      <c r="AB1083" s="554">
        <f t="shared" ref="AB1083:AN1083" si="365">AB1082</f>
        <v>0</v>
      </c>
      <c r="AC1083" s="554">
        <f t="shared" si="365"/>
        <v>0</v>
      </c>
      <c r="AD1083" s="554">
        <f t="shared" si="365"/>
        <v>0</v>
      </c>
      <c r="AE1083" s="554">
        <f t="shared" si="365"/>
        <v>0</v>
      </c>
      <c r="AF1083" s="554">
        <f t="shared" si="365"/>
        <v>0</v>
      </c>
      <c r="AG1083" s="554">
        <f t="shared" si="365"/>
        <v>0</v>
      </c>
      <c r="AH1083" s="554">
        <f t="shared" si="365"/>
        <v>0</v>
      </c>
      <c r="AI1083" s="554">
        <f t="shared" si="365"/>
        <v>0</v>
      </c>
      <c r="AJ1083" s="554">
        <f t="shared" si="365"/>
        <v>0</v>
      </c>
      <c r="AK1083" s="554">
        <f t="shared" si="365"/>
        <v>0</v>
      </c>
      <c r="AL1083" s="554">
        <f t="shared" si="365"/>
        <v>0</v>
      </c>
      <c r="AM1083" s="554">
        <f t="shared" si="365"/>
        <v>0</v>
      </c>
      <c r="AN1083" s="554">
        <f t="shared" si="365"/>
        <v>0</v>
      </c>
      <c r="AO1083" s="504"/>
    </row>
    <row r="1084" spans="2:41" ht="18.75" hidden="1" customHeight="1">
      <c r="B1084" s="492"/>
      <c r="C1084" s="354"/>
      <c r="D1084" s="354"/>
      <c r="E1084" s="354"/>
      <c r="F1084" s="354"/>
      <c r="G1084" s="354"/>
      <c r="H1084" s="354"/>
      <c r="I1084" s="354"/>
      <c r="J1084" s="354"/>
      <c r="K1084" s="354"/>
      <c r="L1084" s="354"/>
      <c r="M1084" s="354"/>
      <c r="N1084" s="354"/>
      <c r="O1084" s="354"/>
      <c r="P1084" s="354"/>
      <c r="Q1084" s="354"/>
      <c r="R1084" s="354"/>
      <c r="S1084" s="354"/>
      <c r="T1084" s="354"/>
      <c r="U1084" s="354"/>
      <c r="V1084" s="354"/>
      <c r="W1084" s="354"/>
      <c r="X1084" s="354"/>
      <c r="Y1084" s="354"/>
      <c r="Z1084" s="354"/>
      <c r="AA1084" s="555"/>
      <c r="AB1084" s="566"/>
      <c r="AC1084" s="566"/>
      <c r="AD1084" s="566"/>
      <c r="AE1084" s="566"/>
      <c r="AF1084" s="566"/>
      <c r="AG1084" s="566"/>
      <c r="AH1084" s="566"/>
      <c r="AI1084" s="566"/>
      <c r="AJ1084" s="566"/>
      <c r="AK1084" s="566"/>
      <c r="AL1084" s="566"/>
      <c r="AM1084" s="566"/>
      <c r="AN1084" s="566"/>
      <c r="AO1084" s="504"/>
    </row>
    <row r="1085" spans="2:41" ht="18.75" hidden="1" customHeight="1">
      <c r="B1085" s="509" t="s">
        <v>23</v>
      </c>
      <c r="C1085" s="354" t="s">
        <v>258</v>
      </c>
      <c r="D1085" s="493"/>
      <c r="E1085" s="493"/>
      <c r="F1085" s="493"/>
      <c r="G1085" s="493"/>
      <c r="H1085" s="493"/>
      <c r="I1085" s="493"/>
      <c r="J1085" s="493"/>
      <c r="K1085" s="493"/>
      <c r="L1085" s="493"/>
      <c r="M1085" s="493"/>
      <c r="N1085" s="493"/>
      <c r="O1085" s="493"/>
      <c r="P1085" s="493">
        <v>12</v>
      </c>
      <c r="Q1085" s="493"/>
      <c r="R1085" s="493"/>
      <c r="S1085" s="493"/>
      <c r="T1085" s="493"/>
      <c r="U1085" s="493"/>
      <c r="V1085" s="493"/>
      <c r="W1085" s="493"/>
      <c r="X1085" s="493"/>
      <c r="Y1085" s="493"/>
      <c r="Z1085" s="493"/>
      <c r="AA1085" s="567"/>
      <c r="AB1085" s="558"/>
      <c r="AC1085" s="558"/>
      <c r="AD1085" s="558"/>
      <c r="AE1085" s="558"/>
      <c r="AF1085" s="558"/>
      <c r="AG1085" s="558"/>
      <c r="AH1085" s="558"/>
      <c r="AI1085" s="558"/>
      <c r="AJ1085" s="558"/>
      <c r="AK1085" s="558"/>
      <c r="AL1085" s="558"/>
      <c r="AM1085" s="558"/>
      <c r="AN1085" s="558"/>
      <c r="AO1085" s="494">
        <f>SUM(AA1085:AN1085)</f>
        <v>0</v>
      </c>
    </row>
    <row r="1086" spans="2:41" ht="18.75" hidden="1" customHeight="1">
      <c r="B1086" s="492" t="s">
        <v>396</v>
      </c>
      <c r="C1086" s="354" t="s">
        <v>260</v>
      </c>
      <c r="D1086" s="493"/>
      <c r="E1086" s="493"/>
      <c r="F1086" s="493"/>
      <c r="G1086" s="493"/>
      <c r="H1086" s="493"/>
      <c r="I1086" s="493"/>
      <c r="J1086" s="493"/>
      <c r="K1086" s="493"/>
      <c r="L1086" s="493"/>
      <c r="M1086" s="493"/>
      <c r="N1086" s="493"/>
      <c r="O1086" s="493"/>
      <c r="P1086" s="493">
        <f>P1085</f>
        <v>12</v>
      </c>
      <c r="Q1086" s="493"/>
      <c r="R1086" s="493"/>
      <c r="S1086" s="493"/>
      <c r="T1086" s="493"/>
      <c r="U1086" s="493"/>
      <c r="V1086" s="493"/>
      <c r="W1086" s="493"/>
      <c r="X1086" s="493"/>
      <c r="Y1086" s="493"/>
      <c r="Z1086" s="493"/>
      <c r="AA1086" s="554">
        <f>AA1085</f>
        <v>0</v>
      </c>
      <c r="AB1086" s="554">
        <f t="shared" ref="AB1086:AN1086" si="366">AB1085</f>
        <v>0</v>
      </c>
      <c r="AC1086" s="554">
        <f t="shared" si="366"/>
        <v>0</v>
      </c>
      <c r="AD1086" s="554">
        <f t="shared" si="366"/>
        <v>0</v>
      </c>
      <c r="AE1086" s="554">
        <f t="shared" si="366"/>
        <v>0</v>
      </c>
      <c r="AF1086" s="554">
        <f t="shared" si="366"/>
        <v>0</v>
      </c>
      <c r="AG1086" s="554">
        <f t="shared" si="366"/>
        <v>0</v>
      </c>
      <c r="AH1086" s="554">
        <f t="shared" si="366"/>
        <v>0</v>
      </c>
      <c r="AI1086" s="554">
        <f t="shared" si="366"/>
        <v>0</v>
      </c>
      <c r="AJ1086" s="554">
        <f t="shared" si="366"/>
        <v>0</v>
      </c>
      <c r="AK1086" s="554">
        <f t="shared" si="366"/>
        <v>0</v>
      </c>
      <c r="AL1086" s="554">
        <f t="shared" si="366"/>
        <v>0</v>
      </c>
      <c r="AM1086" s="554">
        <f t="shared" si="366"/>
        <v>0</v>
      </c>
      <c r="AN1086" s="554">
        <f t="shared" si="366"/>
        <v>0</v>
      </c>
      <c r="AO1086" s="504"/>
    </row>
    <row r="1087" spans="2:41" ht="18.75" hidden="1" customHeight="1">
      <c r="B1087" s="492"/>
      <c r="C1087" s="354"/>
      <c r="D1087" s="354"/>
      <c r="E1087" s="354"/>
      <c r="F1087" s="354"/>
      <c r="G1087" s="354"/>
      <c r="H1087" s="354"/>
      <c r="I1087" s="354"/>
      <c r="J1087" s="354"/>
      <c r="K1087" s="354"/>
      <c r="L1087" s="354"/>
      <c r="M1087" s="354"/>
      <c r="N1087" s="354"/>
      <c r="O1087" s="354"/>
      <c r="P1087" s="354"/>
      <c r="Q1087" s="354"/>
      <c r="R1087" s="354"/>
      <c r="S1087" s="354"/>
      <c r="T1087" s="354"/>
      <c r="U1087" s="354"/>
      <c r="V1087" s="354"/>
      <c r="W1087" s="354"/>
      <c r="X1087" s="354"/>
      <c r="Y1087" s="354"/>
      <c r="Z1087" s="354"/>
      <c r="AA1087" s="555"/>
      <c r="AB1087" s="566"/>
      <c r="AC1087" s="566"/>
      <c r="AD1087" s="566"/>
      <c r="AE1087" s="566"/>
      <c r="AF1087" s="566"/>
      <c r="AG1087" s="566"/>
      <c r="AH1087" s="566"/>
      <c r="AI1087" s="566"/>
      <c r="AJ1087" s="566"/>
      <c r="AK1087" s="566"/>
      <c r="AL1087" s="566"/>
      <c r="AM1087" s="566"/>
      <c r="AN1087" s="566"/>
      <c r="AO1087" s="504"/>
    </row>
    <row r="1088" spans="2:41" ht="18.75" hidden="1" customHeight="1">
      <c r="B1088" s="509" t="s">
        <v>24</v>
      </c>
      <c r="C1088" s="354" t="s">
        <v>258</v>
      </c>
      <c r="D1088" s="493"/>
      <c r="E1088" s="493"/>
      <c r="F1088" s="493"/>
      <c r="G1088" s="493"/>
      <c r="H1088" s="493"/>
      <c r="I1088" s="493"/>
      <c r="J1088" s="493"/>
      <c r="K1088" s="493"/>
      <c r="L1088" s="493"/>
      <c r="M1088" s="493"/>
      <c r="N1088" s="493"/>
      <c r="O1088" s="493"/>
      <c r="P1088" s="493">
        <v>12</v>
      </c>
      <c r="Q1088" s="493"/>
      <c r="R1088" s="493"/>
      <c r="S1088" s="493"/>
      <c r="T1088" s="493"/>
      <c r="U1088" s="493"/>
      <c r="V1088" s="493"/>
      <c r="W1088" s="493"/>
      <c r="X1088" s="493"/>
      <c r="Y1088" s="493"/>
      <c r="Z1088" s="493"/>
      <c r="AA1088" s="567"/>
      <c r="AB1088" s="558"/>
      <c r="AC1088" s="558"/>
      <c r="AD1088" s="558"/>
      <c r="AE1088" s="558"/>
      <c r="AF1088" s="558"/>
      <c r="AG1088" s="558"/>
      <c r="AH1088" s="558"/>
      <c r="AI1088" s="558"/>
      <c r="AJ1088" s="558"/>
      <c r="AK1088" s="558"/>
      <c r="AL1088" s="558"/>
      <c r="AM1088" s="558"/>
      <c r="AN1088" s="558"/>
      <c r="AO1088" s="494">
        <f>SUM(AA1088:AN1088)</f>
        <v>0</v>
      </c>
    </row>
    <row r="1089" spans="2:41" ht="18.75" hidden="1" customHeight="1">
      <c r="B1089" s="492" t="s">
        <v>396</v>
      </c>
      <c r="C1089" s="354" t="s">
        <v>260</v>
      </c>
      <c r="D1089" s="493"/>
      <c r="E1089" s="493"/>
      <c r="F1089" s="493"/>
      <c r="G1089" s="493"/>
      <c r="H1089" s="493"/>
      <c r="I1089" s="493"/>
      <c r="J1089" s="493"/>
      <c r="K1089" s="493"/>
      <c r="L1089" s="493"/>
      <c r="M1089" s="493"/>
      <c r="N1089" s="493"/>
      <c r="O1089" s="493"/>
      <c r="P1089" s="493">
        <f>P1088</f>
        <v>12</v>
      </c>
      <c r="Q1089" s="493"/>
      <c r="R1089" s="493"/>
      <c r="S1089" s="493"/>
      <c r="T1089" s="493"/>
      <c r="U1089" s="493"/>
      <c r="V1089" s="493"/>
      <c r="W1089" s="493"/>
      <c r="X1089" s="493"/>
      <c r="Y1089" s="493"/>
      <c r="Z1089" s="493"/>
      <c r="AA1089" s="554">
        <f>AA1088</f>
        <v>0</v>
      </c>
      <c r="AB1089" s="554">
        <f>AB1088</f>
        <v>0</v>
      </c>
      <c r="AC1089" s="554">
        <f t="shared" ref="AC1089:AF1089" si="367">AC1088</f>
        <v>0</v>
      </c>
      <c r="AD1089" s="554">
        <f t="shared" si="367"/>
        <v>0</v>
      </c>
      <c r="AE1089" s="554">
        <f t="shared" si="367"/>
        <v>0</v>
      </c>
      <c r="AF1089" s="554">
        <f t="shared" si="367"/>
        <v>0</v>
      </c>
      <c r="AG1089" s="554">
        <f>AG1088</f>
        <v>0</v>
      </c>
      <c r="AH1089" s="554">
        <f t="shared" ref="AH1089:AN1089" si="368">AH1088</f>
        <v>0</v>
      </c>
      <c r="AI1089" s="554">
        <f t="shared" si="368"/>
        <v>0</v>
      </c>
      <c r="AJ1089" s="554">
        <f t="shared" si="368"/>
        <v>0</v>
      </c>
      <c r="AK1089" s="554">
        <f t="shared" si="368"/>
        <v>0</v>
      </c>
      <c r="AL1089" s="554">
        <f t="shared" si="368"/>
        <v>0</v>
      </c>
      <c r="AM1089" s="554">
        <f t="shared" si="368"/>
        <v>0</v>
      </c>
      <c r="AN1089" s="554">
        <f t="shared" si="368"/>
        <v>0</v>
      </c>
      <c r="AO1089" s="504"/>
    </row>
    <row r="1090" spans="2:41" ht="18.75" hidden="1" customHeight="1">
      <c r="B1090" s="492"/>
      <c r="C1090" s="354"/>
      <c r="D1090" s="354"/>
      <c r="E1090" s="354"/>
      <c r="F1090" s="354"/>
      <c r="G1090" s="354"/>
      <c r="H1090" s="354"/>
      <c r="I1090" s="354"/>
      <c r="J1090" s="354"/>
      <c r="K1090" s="354"/>
      <c r="L1090" s="354"/>
      <c r="M1090" s="354"/>
      <c r="N1090" s="354"/>
      <c r="O1090" s="354"/>
      <c r="P1090" s="354"/>
      <c r="Q1090" s="354"/>
      <c r="R1090" s="354"/>
      <c r="S1090" s="354"/>
      <c r="T1090" s="354"/>
      <c r="U1090" s="354"/>
      <c r="V1090" s="354"/>
      <c r="W1090" s="354"/>
      <c r="X1090" s="354"/>
      <c r="Y1090" s="354"/>
      <c r="Z1090" s="354"/>
      <c r="AA1090" s="555"/>
      <c r="AB1090" s="566"/>
      <c r="AC1090" s="566"/>
      <c r="AD1090" s="566"/>
      <c r="AE1090" s="566"/>
      <c r="AF1090" s="566"/>
      <c r="AG1090" s="566"/>
      <c r="AH1090" s="566"/>
      <c r="AI1090" s="566"/>
      <c r="AJ1090" s="566"/>
      <c r="AK1090" s="566"/>
      <c r="AL1090" s="566"/>
      <c r="AM1090" s="566"/>
      <c r="AN1090" s="566"/>
      <c r="AO1090" s="504"/>
    </row>
    <row r="1091" spans="2:41" ht="18.75" hidden="1" customHeight="1">
      <c r="B1091" s="509" t="s">
        <v>25</v>
      </c>
      <c r="C1091" s="354" t="s">
        <v>258</v>
      </c>
      <c r="D1091" s="493"/>
      <c r="E1091" s="493"/>
      <c r="F1091" s="493"/>
      <c r="G1091" s="493"/>
      <c r="H1091" s="493"/>
      <c r="I1091" s="493"/>
      <c r="J1091" s="493"/>
      <c r="K1091" s="493"/>
      <c r="L1091" s="493"/>
      <c r="M1091" s="493"/>
      <c r="N1091" s="493"/>
      <c r="O1091" s="493"/>
      <c r="P1091" s="493">
        <v>3</v>
      </c>
      <c r="Q1091" s="493"/>
      <c r="R1091" s="493"/>
      <c r="S1091" s="493"/>
      <c r="T1091" s="493"/>
      <c r="U1091" s="493"/>
      <c r="V1091" s="493"/>
      <c r="W1091" s="493"/>
      <c r="X1091" s="493"/>
      <c r="Y1091" s="493"/>
      <c r="Z1091" s="493"/>
      <c r="AA1091" s="567"/>
      <c r="AB1091" s="558"/>
      <c r="AC1091" s="558"/>
      <c r="AD1091" s="558"/>
      <c r="AE1091" s="558"/>
      <c r="AF1091" s="558"/>
      <c r="AG1091" s="558"/>
      <c r="AH1091" s="558"/>
      <c r="AI1091" s="558"/>
      <c r="AJ1091" s="558"/>
      <c r="AK1091" s="558"/>
      <c r="AL1091" s="558"/>
      <c r="AM1091" s="558"/>
      <c r="AN1091" s="558"/>
      <c r="AO1091" s="494">
        <f>SUM(AA1091:AN1091)</f>
        <v>0</v>
      </c>
    </row>
    <row r="1092" spans="2:41" ht="18.75" hidden="1" customHeight="1">
      <c r="B1092" s="492" t="s">
        <v>396</v>
      </c>
      <c r="C1092" s="354" t="s">
        <v>260</v>
      </c>
      <c r="D1092" s="493"/>
      <c r="E1092" s="493"/>
      <c r="F1092" s="493"/>
      <c r="G1092" s="493"/>
      <c r="H1092" s="493"/>
      <c r="I1092" s="493"/>
      <c r="J1092" s="493"/>
      <c r="K1092" s="493"/>
      <c r="L1092" s="493"/>
      <c r="M1092" s="493"/>
      <c r="N1092" s="493"/>
      <c r="O1092" s="493"/>
      <c r="P1092" s="493">
        <f>P1091</f>
        <v>3</v>
      </c>
      <c r="Q1092" s="493"/>
      <c r="R1092" s="493"/>
      <c r="S1092" s="493"/>
      <c r="T1092" s="493"/>
      <c r="U1092" s="493"/>
      <c r="V1092" s="493"/>
      <c r="W1092" s="493"/>
      <c r="X1092" s="493"/>
      <c r="Y1092" s="493"/>
      <c r="Z1092" s="493"/>
      <c r="AA1092" s="554">
        <f>AA1091</f>
        <v>0</v>
      </c>
      <c r="AB1092" s="554">
        <f t="shared" ref="AB1092:AN1092" si="369">AB1091</f>
        <v>0</v>
      </c>
      <c r="AC1092" s="554">
        <f t="shared" si="369"/>
        <v>0</v>
      </c>
      <c r="AD1092" s="554">
        <f t="shared" si="369"/>
        <v>0</v>
      </c>
      <c r="AE1092" s="554">
        <f t="shared" si="369"/>
        <v>0</v>
      </c>
      <c r="AF1092" s="554">
        <f t="shared" si="369"/>
        <v>0</v>
      </c>
      <c r="AG1092" s="554">
        <f t="shared" si="369"/>
        <v>0</v>
      </c>
      <c r="AH1092" s="554">
        <f t="shared" si="369"/>
        <v>0</v>
      </c>
      <c r="AI1092" s="554">
        <f t="shared" si="369"/>
        <v>0</v>
      </c>
      <c r="AJ1092" s="554">
        <f t="shared" si="369"/>
        <v>0</v>
      </c>
      <c r="AK1092" s="554">
        <f t="shared" si="369"/>
        <v>0</v>
      </c>
      <c r="AL1092" s="554">
        <f t="shared" si="369"/>
        <v>0</v>
      </c>
      <c r="AM1092" s="554">
        <f t="shared" si="369"/>
        <v>0</v>
      </c>
      <c r="AN1092" s="554">
        <f t="shared" si="369"/>
        <v>0</v>
      </c>
      <c r="AO1092" s="504"/>
    </row>
    <row r="1093" spans="2:41" ht="18.75" hidden="1" customHeight="1">
      <c r="B1093" s="492"/>
      <c r="C1093" s="354"/>
      <c r="D1093" s="354"/>
      <c r="E1093" s="354"/>
      <c r="F1093" s="354"/>
      <c r="G1093" s="354"/>
      <c r="H1093" s="354"/>
      <c r="I1093" s="354"/>
      <c r="J1093" s="354"/>
      <c r="K1093" s="354"/>
      <c r="L1093" s="354"/>
      <c r="M1093" s="354"/>
      <c r="N1093" s="354"/>
      <c r="O1093" s="354"/>
      <c r="P1093" s="354"/>
      <c r="Q1093" s="354"/>
      <c r="R1093" s="354"/>
      <c r="S1093" s="354"/>
      <c r="T1093" s="354"/>
      <c r="U1093" s="354"/>
      <c r="V1093" s="354"/>
      <c r="W1093" s="354"/>
      <c r="X1093" s="354"/>
      <c r="Y1093" s="354"/>
      <c r="Z1093" s="354"/>
      <c r="AA1093" s="555"/>
      <c r="AB1093" s="566"/>
      <c r="AC1093" s="566"/>
      <c r="AD1093" s="566"/>
      <c r="AE1093" s="566"/>
      <c r="AF1093" s="566"/>
      <c r="AG1093" s="566"/>
      <c r="AH1093" s="566"/>
      <c r="AI1093" s="566"/>
      <c r="AJ1093" s="566"/>
      <c r="AK1093" s="566"/>
      <c r="AL1093" s="566"/>
      <c r="AM1093" s="566"/>
      <c r="AN1093" s="566"/>
      <c r="AO1093" s="504"/>
    </row>
    <row r="1094" spans="2:41" ht="18.75" hidden="1" customHeight="1">
      <c r="B1094" s="509" t="s">
        <v>27</v>
      </c>
      <c r="C1094" s="354" t="s">
        <v>258</v>
      </c>
      <c r="D1094" s="493"/>
      <c r="E1094" s="493"/>
      <c r="F1094" s="493"/>
      <c r="G1094" s="493"/>
      <c r="H1094" s="493"/>
      <c r="I1094" s="493"/>
      <c r="J1094" s="493"/>
      <c r="K1094" s="493"/>
      <c r="L1094" s="493"/>
      <c r="M1094" s="493"/>
      <c r="N1094" s="493"/>
      <c r="O1094" s="493"/>
      <c r="P1094" s="493">
        <v>12</v>
      </c>
      <c r="Q1094" s="493"/>
      <c r="R1094" s="493"/>
      <c r="S1094" s="493"/>
      <c r="T1094" s="493"/>
      <c r="U1094" s="493"/>
      <c r="V1094" s="493"/>
      <c r="W1094" s="493"/>
      <c r="X1094" s="493"/>
      <c r="Y1094" s="493"/>
      <c r="Z1094" s="493"/>
      <c r="AA1094" s="567"/>
      <c r="AB1094" s="558"/>
      <c r="AC1094" s="558"/>
      <c r="AD1094" s="558"/>
      <c r="AE1094" s="558"/>
      <c r="AF1094" s="558"/>
      <c r="AG1094" s="558"/>
      <c r="AH1094" s="558"/>
      <c r="AI1094" s="558"/>
      <c r="AJ1094" s="558"/>
      <c r="AK1094" s="558"/>
      <c r="AL1094" s="558"/>
      <c r="AM1094" s="558"/>
      <c r="AN1094" s="558"/>
      <c r="AO1094" s="494">
        <f>SUM(AA1094:AN1094)</f>
        <v>0</v>
      </c>
    </row>
    <row r="1095" spans="2:41" ht="18.75" hidden="1" customHeight="1">
      <c r="B1095" s="492" t="s">
        <v>396</v>
      </c>
      <c r="C1095" s="354" t="s">
        <v>260</v>
      </c>
      <c r="D1095" s="493"/>
      <c r="E1095" s="493"/>
      <c r="F1095" s="493"/>
      <c r="G1095" s="493"/>
      <c r="H1095" s="493"/>
      <c r="I1095" s="493"/>
      <c r="J1095" s="493"/>
      <c r="K1095" s="493"/>
      <c r="L1095" s="493"/>
      <c r="M1095" s="493"/>
      <c r="N1095" s="493"/>
      <c r="O1095" s="493"/>
      <c r="P1095" s="493">
        <f>P1094</f>
        <v>12</v>
      </c>
      <c r="Q1095" s="493"/>
      <c r="R1095" s="493"/>
      <c r="S1095" s="493"/>
      <c r="T1095" s="493"/>
      <c r="U1095" s="493"/>
      <c r="V1095" s="493"/>
      <c r="W1095" s="493"/>
      <c r="X1095" s="493"/>
      <c r="Y1095" s="493"/>
      <c r="Z1095" s="493"/>
      <c r="AA1095" s="554">
        <f>AA1094</f>
        <v>0</v>
      </c>
      <c r="AB1095" s="554">
        <f t="shared" ref="AB1095:AN1095" si="370">AB1094</f>
        <v>0</v>
      </c>
      <c r="AC1095" s="554">
        <f t="shared" si="370"/>
        <v>0</v>
      </c>
      <c r="AD1095" s="554">
        <f t="shared" si="370"/>
        <v>0</v>
      </c>
      <c r="AE1095" s="554">
        <f t="shared" si="370"/>
        <v>0</v>
      </c>
      <c r="AF1095" s="554">
        <f t="shared" si="370"/>
        <v>0</v>
      </c>
      <c r="AG1095" s="554">
        <f t="shared" si="370"/>
        <v>0</v>
      </c>
      <c r="AH1095" s="554">
        <f t="shared" si="370"/>
        <v>0</v>
      </c>
      <c r="AI1095" s="554">
        <f t="shared" si="370"/>
        <v>0</v>
      </c>
      <c r="AJ1095" s="554">
        <f t="shared" si="370"/>
        <v>0</v>
      </c>
      <c r="AK1095" s="554">
        <f t="shared" si="370"/>
        <v>0</v>
      </c>
      <c r="AL1095" s="554">
        <f t="shared" si="370"/>
        <v>0</v>
      </c>
      <c r="AM1095" s="554">
        <f t="shared" si="370"/>
        <v>0</v>
      </c>
      <c r="AN1095" s="554">
        <f t="shared" si="370"/>
        <v>0</v>
      </c>
      <c r="AO1095" s="504"/>
    </row>
    <row r="1096" spans="2:41" ht="18.75" hidden="1" customHeight="1">
      <c r="B1096" s="492"/>
      <c r="C1096" s="354"/>
      <c r="D1096" s="354"/>
      <c r="E1096" s="354"/>
      <c r="F1096" s="354"/>
      <c r="G1096" s="354"/>
      <c r="H1096" s="354"/>
      <c r="I1096" s="354"/>
      <c r="J1096" s="354"/>
      <c r="K1096" s="354"/>
      <c r="L1096" s="354"/>
      <c r="M1096" s="354"/>
      <c r="N1096" s="354"/>
      <c r="O1096" s="354"/>
      <c r="P1096" s="354"/>
      <c r="Q1096" s="354"/>
      <c r="R1096" s="354"/>
      <c r="S1096" s="354"/>
      <c r="T1096" s="354"/>
      <c r="U1096" s="354"/>
      <c r="V1096" s="354"/>
      <c r="W1096" s="354"/>
      <c r="X1096" s="354"/>
      <c r="Y1096" s="354"/>
      <c r="Z1096" s="354"/>
      <c r="AA1096" s="555"/>
      <c r="AB1096" s="566"/>
      <c r="AC1096" s="566"/>
      <c r="AD1096" s="566"/>
      <c r="AE1096" s="566"/>
      <c r="AF1096" s="566"/>
      <c r="AG1096" s="566"/>
      <c r="AH1096" s="566"/>
      <c r="AI1096" s="566"/>
      <c r="AJ1096" s="566"/>
      <c r="AK1096" s="566"/>
      <c r="AL1096" s="566"/>
      <c r="AM1096" s="566"/>
      <c r="AN1096" s="566"/>
      <c r="AO1096" s="504"/>
    </row>
    <row r="1097" spans="2:41" ht="18.75" hidden="1" customHeight="1">
      <c r="B1097" s="509" t="s">
        <v>29</v>
      </c>
      <c r="C1097" s="354" t="s">
        <v>258</v>
      </c>
      <c r="D1097" s="493"/>
      <c r="E1097" s="493"/>
      <c r="F1097" s="493"/>
      <c r="G1097" s="493"/>
      <c r="H1097" s="493"/>
      <c r="I1097" s="493"/>
      <c r="J1097" s="493"/>
      <c r="K1097" s="493"/>
      <c r="L1097" s="493"/>
      <c r="M1097" s="493"/>
      <c r="N1097" s="493"/>
      <c r="O1097" s="493"/>
      <c r="P1097" s="493">
        <v>12</v>
      </c>
      <c r="Q1097" s="493"/>
      <c r="R1097" s="493"/>
      <c r="S1097" s="493"/>
      <c r="T1097" s="493"/>
      <c r="U1097" s="493"/>
      <c r="V1097" s="493"/>
      <c r="W1097" s="493"/>
      <c r="X1097" s="493"/>
      <c r="Y1097" s="493"/>
      <c r="Z1097" s="493"/>
      <c r="AA1097" s="567"/>
      <c r="AB1097" s="558"/>
      <c r="AC1097" s="558"/>
      <c r="AD1097" s="558"/>
      <c r="AE1097" s="558"/>
      <c r="AF1097" s="558"/>
      <c r="AG1097" s="558"/>
      <c r="AH1097" s="558"/>
      <c r="AI1097" s="558"/>
      <c r="AJ1097" s="558"/>
      <c r="AK1097" s="558"/>
      <c r="AL1097" s="558"/>
      <c r="AM1097" s="558"/>
      <c r="AN1097" s="558"/>
      <c r="AO1097" s="494">
        <f>SUM(AA1097:AN1097)</f>
        <v>0</v>
      </c>
    </row>
    <row r="1098" spans="2:41" ht="18.75" hidden="1" customHeight="1">
      <c r="B1098" s="492" t="s">
        <v>396</v>
      </c>
      <c r="C1098" s="354" t="s">
        <v>260</v>
      </c>
      <c r="D1098" s="493"/>
      <c r="E1098" s="493"/>
      <c r="F1098" s="493"/>
      <c r="G1098" s="493"/>
      <c r="H1098" s="493"/>
      <c r="I1098" s="493"/>
      <c r="J1098" s="493"/>
      <c r="K1098" s="493"/>
      <c r="L1098" s="493"/>
      <c r="M1098" s="493"/>
      <c r="N1098" s="493"/>
      <c r="O1098" s="493"/>
      <c r="P1098" s="493">
        <f>P1097</f>
        <v>12</v>
      </c>
      <c r="Q1098" s="493"/>
      <c r="R1098" s="493"/>
      <c r="S1098" s="493"/>
      <c r="T1098" s="493"/>
      <c r="U1098" s="493"/>
      <c r="V1098" s="493"/>
      <c r="W1098" s="493"/>
      <c r="X1098" s="493"/>
      <c r="Y1098" s="493"/>
      <c r="Z1098" s="493"/>
      <c r="AA1098" s="554">
        <f>AA1097</f>
        <v>0</v>
      </c>
      <c r="AB1098" s="554">
        <f t="shared" ref="AB1098:AN1098" si="371">AB1097</f>
        <v>0</v>
      </c>
      <c r="AC1098" s="554">
        <f t="shared" si="371"/>
        <v>0</v>
      </c>
      <c r="AD1098" s="554">
        <f t="shared" si="371"/>
        <v>0</v>
      </c>
      <c r="AE1098" s="554">
        <f t="shared" si="371"/>
        <v>0</v>
      </c>
      <c r="AF1098" s="554">
        <f t="shared" si="371"/>
        <v>0</v>
      </c>
      <c r="AG1098" s="554">
        <f t="shared" si="371"/>
        <v>0</v>
      </c>
      <c r="AH1098" s="554">
        <f t="shared" si="371"/>
        <v>0</v>
      </c>
      <c r="AI1098" s="554">
        <f t="shared" si="371"/>
        <v>0</v>
      </c>
      <c r="AJ1098" s="554">
        <f t="shared" si="371"/>
        <v>0</v>
      </c>
      <c r="AK1098" s="554">
        <f t="shared" si="371"/>
        <v>0</v>
      </c>
      <c r="AL1098" s="554">
        <f t="shared" si="371"/>
        <v>0</v>
      </c>
      <c r="AM1098" s="554">
        <f t="shared" si="371"/>
        <v>0</v>
      </c>
      <c r="AN1098" s="554">
        <f t="shared" si="371"/>
        <v>0</v>
      </c>
      <c r="AO1098" s="504"/>
    </row>
    <row r="1099" spans="2:41" ht="18.75" hidden="1" customHeight="1">
      <c r="B1099" s="509"/>
      <c r="C1099" s="354"/>
      <c r="D1099" s="354"/>
      <c r="E1099" s="354"/>
      <c r="F1099" s="354"/>
      <c r="G1099" s="354"/>
      <c r="H1099" s="354"/>
      <c r="I1099" s="354"/>
      <c r="J1099" s="354"/>
      <c r="K1099" s="354"/>
      <c r="L1099" s="354"/>
      <c r="M1099" s="354"/>
      <c r="N1099" s="354"/>
      <c r="O1099" s="354"/>
      <c r="P1099" s="354"/>
      <c r="Q1099" s="354"/>
      <c r="R1099" s="354"/>
      <c r="S1099" s="354"/>
      <c r="T1099" s="354"/>
      <c r="U1099" s="354"/>
      <c r="V1099" s="354"/>
      <c r="W1099" s="354"/>
      <c r="X1099" s="354"/>
      <c r="Y1099" s="354"/>
      <c r="Z1099" s="354"/>
      <c r="AA1099" s="555"/>
      <c r="AB1099" s="566"/>
      <c r="AC1099" s="566"/>
      <c r="AD1099" s="566"/>
      <c r="AE1099" s="566"/>
      <c r="AF1099" s="566"/>
      <c r="AG1099" s="566"/>
      <c r="AH1099" s="566"/>
      <c r="AI1099" s="566"/>
      <c r="AJ1099" s="566"/>
      <c r="AK1099" s="566"/>
      <c r="AL1099" s="566"/>
      <c r="AM1099" s="566"/>
      <c r="AN1099" s="566"/>
      <c r="AO1099" s="504"/>
    </row>
    <row r="1100" spans="2:41" ht="18.75" hidden="1" customHeight="1">
      <c r="B1100" s="509" t="s">
        <v>28</v>
      </c>
      <c r="C1100" s="354" t="s">
        <v>258</v>
      </c>
      <c r="D1100" s="493"/>
      <c r="E1100" s="493"/>
      <c r="F1100" s="493"/>
      <c r="G1100" s="493"/>
      <c r="H1100" s="493"/>
      <c r="I1100" s="493"/>
      <c r="J1100" s="493"/>
      <c r="K1100" s="493"/>
      <c r="L1100" s="493"/>
      <c r="M1100" s="493"/>
      <c r="N1100" s="493"/>
      <c r="O1100" s="493"/>
      <c r="P1100" s="493">
        <v>12</v>
      </c>
      <c r="Q1100" s="493"/>
      <c r="R1100" s="493"/>
      <c r="S1100" s="493"/>
      <c r="T1100" s="493"/>
      <c r="U1100" s="493"/>
      <c r="V1100" s="493"/>
      <c r="W1100" s="493"/>
      <c r="X1100" s="493"/>
      <c r="Y1100" s="493"/>
      <c r="Z1100" s="493"/>
      <c r="AA1100" s="567"/>
      <c r="AB1100" s="558"/>
      <c r="AC1100" s="558"/>
      <c r="AD1100" s="558"/>
      <c r="AE1100" s="558"/>
      <c r="AF1100" s="558"/>
      <c r="AG1100" s="558"/>
      <c r="AH1100" s="558"/>
      <c r="AI1100" s="558"/>
      <c r="AJ1100" s="558"/>
      <c r="AK1100" s="558"/>
      <c r="AL1100" s="558"/>
      <c r="AM1100" s="558"/>
      <c r="AN1100" s="558"/>
      <c r="AO1100" s="494">
        <f>SUM(AA1100:AN1100)</f>
        <v>0</v>
      </c>
    </row>
    <row r="1101" spans="2:41" ht="18.75" hidden="1" customHeight="1">
      <c r="B1101" s="492" t="s">
        <v>396</v>
      </c>
      <c r="C1101" s="354" t="s">
        <v>260</v>
      </c>
      <c r="D1101" s="493"/>
      <c r="E1101" s="493"/>
      <c r="F1101" s="493"/>
      <c r="G1101" s="493"/>
      <c r="H1101" s="493"/>
      <c r="I1101" s="493"/>
      <c r="J1101" s="493"/>
      <c r="K1101" s="493"/>
      <c r="L1101" s="493"/>
      <c r="M1101" s="493"/>
      <c r="N1101" s="493"/>
      <c r="O1101" s="493"/>
      <c r="P1101" s="493">
        <f>P1100</f>
        <v>12</v>
      </c>
      <c r="Q1101" s="493"/>
      <c r="R1101" s="493"/>
      <c r="S1101" s="493"/>
      <c r="T1101" s="493"/>
      <c r="U1101" s="493"/>
      <c r="V1101" s="493"/>
      <c r="W1101" s="493"/>
      <c r="X1101" s="493"/>
      <c r="Y1101" s="493"/>
      <c r="Z1101" s="493"/>
      <c r="AA1101" s="554">
        <f>AA1100</f>
        <v>0</v>
      </c>
      <c r="AB1101" s="554">
        <f t="shared" ref="AB1101:AN1101" si="372">AB1100</f>
        <v>0</v>
      </c>
      <c r="AC1101" s="554">
        <f t="shared" si="372"/>
        <v>0</v>
      </c>
      <c r="AD1101" s="554">
        <f t="shared" si="372"/>
        <v>0</v>
      </c>
      <c r="AE1101" s="554">
        <f t="shared" si="372"/>
        <v>0</v>
      </c>
      <c r="AF1101" s="554">
        <f t="shared" si="372"/>
        <v>0</v>
      </c>
      <c r="AG1101" s="554">
        <f t="shared" si="372"/>
        <v>0</v>
      </c>
      <c r="AH1101" s="554">
        <f t="shared" si="372"/>
        <v>0</v>
      </c>
      <c r="AI1101" s="554">
        <f t="shared" si="372"/>
        <v>0</v>
      </c>
      <c r="AJ1101" s="554">
        <f t="shared" si="372"/>
        <v>0</v>
      </c>
      <c r="AK1101" s="554">
        <f t="shared" si="372"/>
        <v>0</v>
      </c>
      <c r="AL1101" s="554">
        <f t="shared" si="372"/>
        <v>0</v>
      </c>
      <c r="AM1101" s="554">
        <f t="shared" si="372"/>
        <v>0</v>
      </c>
      <c r="AN1101" s="554">
        <f t="shared" si="372"/>
        <v>0</v>
      </c>
      <c r="AO1101" s="504"/>
    </row>
    <row r="1102" spans="2:41" ht="18.75" hidden="1" customHeight="1">
      <c r="B1102" s="509"/>
      <c r="C1102" s="354"/>
      <c r="D1102" s="354"/>
      <c r="E1102" s="354"/>
      <c r="F1102" s="354"/>
      <c r="G1102" s="354"/>
      <c r="H1102" s="354"/>
      <c r="I1102" s="354"/>
      <c r="J1102" s="354"/>
      <c r="K1102" s="354"/>
      <c r="L1102" s="354"/>
      <c r="M1102" s="354"/>
      <c r="N1102" s="354"/>
      <c r="O1102" s="354"/>
      <c r="P1102" s="354"/>
      <c r="Q1102" s="354"/>
      <c r="R1102" s="354"/>
      <c r="S1102" s="354"/>
      <c r="T1102" s="354"/>
      <c r="U1102" s="354"/>
      <c r="V1102" s="354"/>
      <c r="W1102" s="354"/>
      <c r="X1102" s="354"/>
      <c r="Y1102" s="354"/>
      <c r="Z1102" s="354"/>
      <c r="AA1102" s="555"/>
      <c r="AB1102" s="566"/>
      <c r="AC1102" s="566"/>
      <c r="AD1102" s="566"/>
      <c r="AE1102" s="566"/>
      <c r="AF1102" s="566"/>
      <c r="AG1102" s="566"/>
      <c r="AH1102" s="566"/>
      <c r="AI1102" s="566"/>
      <c r="AJ1102" s="566"/>
      <c r="AK1102" s="566"/>
      <c r="AL1102" s="566"/>
      <c r="AM1102" s="566"/>
      <c r="AN1102" s="566"/>
      <c r="AO1102" s="504"/>
    </row>
    <row r="1103" spans="2:41" ht="18.75" hidden="1" customHeight="1">
      <c r="B1103" s="488" t="s">
        <v>275</v>
      </c>
      <c r="C1103" s="354"/>
      <c r="D1103" s="354"/>
      <c r="E1103" s="354"/>
      <c r="F1103" s="354"/>
      <c r="G1103" s="354"/>
      <c r="H1103" s="354"/>
      <c r="I1103" s="354"/>
      <c r="J1103" s="354"/>
      <c r="K1103" s="354"/>
      <c r="L1103" s="354"/>
      <c r="M1103" s="354"/>
      <c r="N1103" s="354"/>
      <c r="O1103" s="354"/>
      <c r="P1103" s="354"/>
      <c r="Q1103" s="354"/>
      <c r="R1103" s="354"/>
      <c r="S1103" s="354"/>
      <c r="T1103" s="354"/>
      <c r="U1103" s="354"/>
      <c r="V1103" s="354"/>
      <c r="W1103" s="354"/>
      <c r="X1103" s="354"/>
      <c r="Y1103" s="354"/>
      <c r="Z1103" s="354"/>
      <c r="AA1103" s="555"/>
      <c r="AB1103" s="566"/>
      <c r="AC1103" s="566"/>
      <c r="AD1103" s="566"/>
      <c r="AE1103" s="566"/>
      <c r="AF1103" s="566"/>
      <c r="AG1103" s="566"/>
      <c r="AH1103" s="566"/>
      <c r="AI1103" s="566"/>
      <c r="AJ1103" s="566"/>
      <c r="AK1103" s="566"/>
      <c r="AL1103" s="566"/>
      <c r="AM1103" s="566"/>
      <c r="AN1103" s="566"/>
      <c r="AO1103" s="504"/>
    </row>
    <row r="1104" spans="2:41" ht="18.75" hidden="1" customHeight="1">
      <c r="B1104" s="509" t="s">
        <v>276</v>
      </c>
      <c r="C1104" s="354" t="s">
        <v>258</v>
      </c>
      <c r="D1104" s="493"/>
      <c r="E1104" s="493"/>
      <c r="F1104" s="493"/>
      <c r="G1104" s="493"/>
      <c r="H1104" s="493"/>
      <c r="I1104" s="493"/>
      <c r="J1104" s="493"/>
      <c r="K1104" s="493"/>
      <c r="L1104" s="493"/>
      <c r="M1104" s="493"/>
      <c r="N1104" s="493"/>
      <c r="O1104" s="493"/>
      <c r="P1104" s="493">
        <v>0</v>
      </c>
      <c r="Q1104" s="493"/>
      <c r="R1104" s="493"/>
      <c r="S1104" s="493"/>
      <c r="T1104" s="493"/>
      <c r="U1104" s="493"/>
      <c r="V1104" s="493"/>
      <c r="W1104" s="493"/>
      <c r="X1104" s="493"/>
      <c r="Y1104" s="493"/>
      <c r="Z1104" s="493"/>
      <c r="AA1104" s="567"/>
      <c r="AB1104" s="558"/>
      <c r="AC1104" s="558"/>
      <c r="AD1104" s="558"/>
      <c r="AE1104" s="558"/>
      <c r="AF1104" s="558"/>
      <c r="AG1104" s="558"/>
      <c r="AH1104" s="558"/>
      <c r="AI1104" s="558"/>
      <c r="AJ1104" s="558"/>
      <c r="AK1104" s="558"/>
      <c r="AL1104" s="558"/>
      <c r="AM1104" s="558"/>
      <c r="AN1104" s="558"/>
      <c r="AO1104" s="494">
        <f>SUM(AA1104:AN1104)</f>
        <v>0</v>
      </c>
    </row>
    <row r="1105" spans="2:41" ht="18.75" hidden="1" customHeight="1">
      <c r="B1105" s="492" t="s">
        <v>396</v>
      </c>
      <c r="C1105" s="354" t="s">
        <v>260</v>
      </c>
      <c r="D1105" s="493"/>
      <c r="E1105" s="493"/>
      <c r="F1105" s="493"/>
      <c r="G1105" s="493"/>
      <c r="H1105" s="493"/>
      <c r="I1105" s="493"/>
      <c r="J1105" s="493"/>
      <c r="K1105" s="493"/>
      <c r="L1105" s="493"/>
      <c r="M1105" s="493"/>
      <c r="N1105" s="493"/>
      <c r="O1105" s="493"/>
      <c r="P1105" s="493">
        <f>P1104</f>
        <v>0</v>
      </c>
      <c r="Q1105" s="493"/>
      <c r="R1105" s="493"/>
      <c r="S1105" s="493"/>
      <c r="T1105" s="493"/>
      <c r="U1105" s="493"/>
      <c r="V1105" s="493"/>
      <c r="W1105" s="493"/>
      <c r="X1105" s="493"/>
      <c r="Y1105" s="493"/>
      <c r="Z1105" s="493"/>
      <c r="AA1105" s="554">
        <f>AA1104</f>
        <v>0</v>
      </c>
      <c r="AB1105" s="554">
        <f t="shared" ref="AB1105:AN1105" si="373">AB1104</f>
        <v>0</v>
      </c>
      <c r="AC1105" s="554">
        <f t="shared" si="373"/>
        <v>0</v>
      </c>
      <c r="AD1105" s="554">
        <f t="shared" si="373"/>
        <v>0</v>
      </c>
      <c r="AE1105" s="554">
        <f t="shared" si="373"/>
        <v>0</v>
      </c>
      <c r="AF1105" s="554">
        <f t="shared" si="373"/>
        <v>0</v>
      </c>
      <c r="AG1105" s="554">
        <f t="shared" si="373"/>
        <v>0</v>
      </c>
      <c r="AH1105" s="554">
        <f t="shared" si="373"/>
        <v>0</v>
      </c>
      <c r="AI1105" s="554">
        <f t="shared" si="373"/>
        <v>0</v>
      </c>
      <c r="AJ1105" s="554">
        <f t="shared" si="373"/>
        <v>0</v>
      </c>
      <c r="AK1105" s="554">
        <f t="shared" si="373"/>
        <v>0</v>
      </c>
      <c r="AL1105" s="554">
        <f t="shared" si="373"/>
        <v>0</v>
      </c>
      <c r="AM1105" s="554">
        <f t="shared" si="373"/>
        <v>0</v>
      </c>
      <c r="AN1105" s="554">
        <f t="shared" si="373"/>
        <v>0</v>
      </c>
      <c r="AO1105" s="504"/>
    </row>
    <row r="1106" spans="2:41" ht="18.75" hidden="1" customHeight="1">
      <c r="B1106" s="509"/>
      <c r="C1106" s="354"/>
      <c r="D1106" s="354"/>
      <c r="E1106" s="354"/>
      <c r="F1106" s="354"/>
      <c r="G1106" s="354"/>
      <c r="H1106" s="354"/>
      <c r="I1106" s="354"/>
      <c r="J1106" s="354"/>
      <c r="K1106" s="354"/>
      <c r="L1106" s="354"/>
      <c r="M1106" s="354"/>
      <c r="N1106" s="354"/>
      <c r="O1106" s="354"/>
      <c r="P1106" s="354"/>
      <c r="Q1106" s="354"/>
      <c r="R1106" s="354"/>
      <c r="S1106" s="354"/>
      <c r="T1106" s="354"/>
      <c r="U1106" s="354"/>
      <c r="V1106" s="354"/>
      <c r="W1106" s="354"/>
      <c r="X1106" s="354"/>
      <c r="Y1106" s="354"/>
      <c r="Z1106" s="354"/>
      <c r="AA1106" s="555"/>
      <c r="AB1106" s="566"/>
      <c r="AC1106" s="566"/>
      <c r="AD1106" s="566"/>
      <c r="AE1106" s="566"/>
      <c r="AF1106" s="566"/>
      <c r="AG1106" s="566"/>
      <c r="AH1106" s="566"/>
      <c r="AI1106" s="566"/>
      <c r="AJ1106" s="566"/>
      <c r="AK1106" s="566"/>
      <c r="AL1106" s="566"/>
      <c r="AM1106" s="566"/>
      <c r="AN1106" s="566"/>
      <c r="AO1106" s="504"/>
    </row>
    <row r="1107" spans="2:41" ht="18.75" hidden="1" customHeight="1">
      <c r="B1107" s="509" t="s">
        <v>187</v>
      </c>
      <c r="C1107" s="354" t="s">
        <v>258</v>
      </c>
      <c r="D1107" s="493"/>
      <c r="E1107" s="493"/>
      <c r="F1107" s="493"/>
      <c r="G1107" s="493"/>
      <c r="H1107" s="493"/>
      <c r="I1107" s="493"/>
      <c r="J1107" s="493"/>
      <c r="K1107" s="493"/>
      <c r="L1107" s="493"/>
      <c r="M1107" s="493"/>
      <c r="N1107" s="493"/>
      <c r="O1107" s="493"/>
      <c r="P1107" s="493">
        <v>0</v>
      </c>
      <c r="Q1107" s="493"/>
      <c r="R1107" s="493"/>
      <c r="S1107" s="493"/>
      <c r="T1107" s="493"/>
      <c r="U1107" s="493"/>
      <c r="V1107" s="493"/>
      <c r="W1107" s="493"/>
      <c r="X1107" s="493"/>
      <c r="Y1107" s="493"/>
      <c r="Z1107" s="493"/>
      <c r="AA1107" s="567"/>
      <c r="AB1107" s="558"/>
      <c r="AC1107" s="558"/>
      <c r="AD1107" s="558"/>
      <c r="AE1107" s="558"/>
      <c r="AF1107" s="558"/>
      <c r="AG1107" s="558"/>
      <c r="AH1107" s="558"/>
      <c r="AI1107" s="558"/>
      <c r="AJ1107" s="558"/>
      <c r="AK1107" s="558"/>
      <c r="AL1107" s="558"/>
      <c r="AM1107" s="558"/>
      <c r="AN1107" s="558"/>
      <c r="AO1107" s="494">
        <f>SUM(AA1107:AN1107)</f>
        <v>0</v>
      </c>
    </row>
    <row r="1108" spans="2:41" ht="18.75" hidden="1" customHeight="1">
      <c r="B1108" s="492" t="s">
        <v>396</v>
      </c>
      <c r="C1108" s="354" t="s">
        <v>260</v>
      </c>
      <c r="D1108" s="493"/>
      <c r="E1108" s="493"/>
      <c r="F1108" s="493"/>
      <c r="G1108" s="493"/>
      <c r="H1108" s="493"/>
      <c r="I1108" s="493"/>
      <c r="J1108" s="493"/>
      <c r="K1108" s="493"/>
      <c r="L1108" s="493"/>
      <c r="M1108" s="493"/>
      <c r="N1108" s="493"/>
      <c r="O1108" s="493"/>
      <c r="P1108" s="493">
        <f>P1107</f>
        <v>0</v>
      </c>
      <c r="Q1108" s="493"/>
      <c r="R1108" s="493"/>
      <c r="S1108" s="493"/>
      <c r="T1108" s="493"/>
      <c r="U1108" s="493"/>
      <c r="V1108" s="493"/>
      <c r="W1108" s="493"/>
      <c r="X1108" s="493"/>
      <c r="Y1108" s="493"/>
      <c r="Z1108" s="493"/>
      <c r="AA1108" s="554">
        <f>AA1107</f>
        <v>0</v>
      </c>
      <c r="AB1108" s="554">
        <f t="shared" ref="AB1108:AN1108" si="374">AB1107</f>
        <v>0</v>
      </c>
      <c r="AC1108" s="554">
        <f t="shared" si="374"/>
        <v>0</v>
      </c>
      <c r="AD1108" s="554">
        <f t="shared" si="374"/>
        <v>0</v>
      </c>
      <c r="AE1108" s="554">
        <f t="shared" si="374"/>
        <v>0</v>
      </c>
      <c r="AF1108" s="554">
        <f t="shared" si="374"/>
        <v>0</v>
      </c>
      <c r="AG1108" s="554">
        <f t="shared" si="374"/>
        <v>0</v>
      </c>
      <c r="AH1108" s="554">
        <f t="shared" si="374"/>
        <v>0</v>
      </c>
      <c r="AI1108" s="554">
        <f t="shared" si="374"/>
        <v>0</v>
      </c>
      <c r="AJ1108" s="554">
        <f t="shared" si="374"/>
        <v>0</v>
      </c>
      <c r="AK1108" s="554">
        <f t="shared" si="374"/>
        <v>0</v>
      </c>
      <c r="AL1108" s="554">
        <f t="shared" si="374"/>
        <v>0</v>
      </c>
      <c r="AM1108" s="554">
        <f t="shared" si="374"/>
        <v>0</v>
      </c>
      <c r="AN1108" s="554">
        <f t="shared" si="374"/>
        <v>0</v>
      </c>
      <c r="AO1108" s="504"/>
    </row>
    <row r="1109" spans="2:41" ht="18.75" hidden="1" customHeight="1">
      <c r="B1109" s="509"/>
      <c r="C1109" s="354"/>
      <c r="D1109" s="354"/>
      <c r="E1109" s="354"/>
      <c r="F1109" s="354"/>
      <c r="G1109" s="354"/>
      <c r="H1109" s="354"/>
      <c r="I1109" s="354"/>
      <c r="J1109" s="354"/>
      <c r="K1109" s="354"/>
      <c r="L1109" s="354"/>
      <c r="M1109" s="354"/>
      <c r="N1109" s="354"/>
      <c r="O1109" s="354"/>
      <c r="P1109" s="354"/>
      <c r="Q1109" s="354"/>
      <c r="R1109" s="354"/>
      <c r="S1109" s="354"/>
      <c r="T1109" s="354"/>
      <c r="U1109" s="354"/>
      <c r="V1109" s="354"/>
      <c r="W1109" s="354"/>
      <c r="X1109" s="354"/>
      <c r="Y1109" s="354"/>
      <c r="Z1109" s="354"/>
      <c r="AA1109" s="555"/>
      <c r="AB1109" s="566"/>
      <c r="AC1109" s="566"/>
      <c r="AD1109" s="566"/>
      <c r="AE1109" s="566"/>
      <c r="AF1109" s="566"/>
      <c r="AG1109" s="566"/>
      <c r="AH1109" s="566"/>
      <c r="AI1109" s="566"/>
      <c r="AJ1109" s="566"/>
      <c r="AK1109" s="566"/>
      <c r="AL1109" s="566"/>
      <c r="AM1109" s="566"/>
      <c r="AN1109" s="566"/>
      <c r="AO1109" s="504"/>
    </row>
    <row r="1110" spans="2:41" ht="18.75" hidden="1" customHeight="1">
      <c r="B1110" s="509" t="s">
        <v>43</v>
      </c>
      <c r="C1110" s="354" t="s">
        <v>258</v>
      </c>
      <c r="D1110" s="493"/>
      <c r="E1110" s="493"/>
      <c r="F1110" s="493"/>
      <c r="G1110" s="493"/>
      <c r="H1110" s="493"/>
      <c r="I1110" s="493"/>
      <c r="J1110" s="493"/>
      <c r="K1110" s="493"/>
      <c r="L1110" s="493"/>
      <c r="M1110" s="493"/>
      <c r="N1110" s="493"/>
      <c r="O1110" s="493"/>
      <c r="P1110" s="493">
        <v>0</v>
      </c>
      <c r="Q1110" s="493"/>
      <c r="R1110" s="493"/>
      <c r="S1110" s="493"/>
      <c r="T1110" s="493"/>
      <c r="U1110" s="493"/>
      <c r="V1110" s="493"/>
      <c r="W1110" s="493"/>
      <c r="X1110" s="493"/>
      <c r="Y1110" s="493"/>
      <c r="Z1110" s="493"/>
      <c r="AA1110" s="567"/>
      <c r="AB1110" s="558"/>
      <c r="AC1110" s="558"/>
      <c r="AD1110" s="558"/>
      <c r="AE1110" s="558"/>
      <c r="AF1110" s="558"/>
      <c r="AG1110" s="558"/>
      <c r="AH1110" s="558"/>
      <c r="AI1110" s="558"/>
      <c r="AJ1110" s="558"/>
      <c r="AK1110" s="558"/>
      <c r="AL1110" s="558"/>
      <c r="AM1110" s="558"/>
      <c r="AN1110" s="558"/>
      <c r="AO1110" s="494">
        <f>SUM(AA1110:AN1110)</f>
        <v>0</v>
      </c>
    </row>
    <row r="1111" spans="2:41" ht="18.75" hidden="1" customHeight="1">
      <c r="B1111" s="492" t="s">
        <v>396</v>
      </c>
      <c r="C1111" s="354" t="s">
        <v>260</v>
      </c>
      <c r="D1111" s="493"/>
      <c r="E1111" s="493"/>
      <c r="F1111" s="493"/>
      <c r="G1111" s="493"/>
      <c r="H1111" s="493"/>
      <c r="I1111" s="493"/>
      <c r="J1111" s="493"/>
      <c r="K1111" s="493"/>
      <c r="L1111" s="493"/>
      <c r="M1111" s="493"/>
      <c r="N1111" s="493"/>
      <c r="O1111" s="493"/>
      <c r="P1111" s="493">
        <f>P1110</f>
        <v>0</v>
      </c>
      <c r="Q1111" s="493"/>
      <c r="R1111" s="493"/>
      <c r="S1111" s="493"/>
      <c r="T1111" s="493"/>
      <c r="U1111" s="493"/>
      <c r="V1111" s="493"/>
      <c r="W1111" s="493"/>
      <c r="X1111" s="493"/>
      <c r="Y1111" s="493"/>
      <c r="Z1111" s="493"/>
      <c r="AA1111" s="554">
        <f>AA1110</f>
        <v>0</v>
      </c>
      <c r="AB1111" s="554">
        <f t="shared" ref="AB1111:AN1111" si="375">AB1110</f>
        <v>0</v>
      </c>
      <c r="AC1111" s="554">
        <f t="shared" si="375"/>
        <v>0</v>
      </c>
      <c r="AD1111" s="554">
        <f t="shared" si="375"/>
        <v>0</v>
      </c>
      <c r="AE1111" s="554">
        <f t="shared" si="375"/>
        <v>0</v>
      </c>
      <c r="AF1111" s="554">
        <f t="shared" si="375"/>
        <v>0</v>
      </c>
      <c r="AG1111" s="554">
        <f t="shared" si="375"/>
        <v>0</v>
      </c>
      <c r="AH1111" s="554">
        <f t="shared" si="375"/>
        <v>0</v>
      </c>
      <c r="AI1111" s="554">
        <f t="shared" si="375"/>
        <v>0</v>
      </c>
      <c r="AJ1111" s="554">
        <f t="shared" si="375"/>
        <v>0</v>
      </c>
      <c r="AK1111" s="554">
        <f t="shared" si="375"/>
        <v>0</v>
      </c>
      <c r="AL1111" s="554">
        <f t="shared" si="375"/>
        <v>0</v>
      </c>
      <c r="AM1111" s="554">
        <f t="shared" si="375"/>
        <v>0</v>
      </c>
      <c r="AN1111" s="554">
        <f t="shared" si="375"/>
        <v>0</v>
      </c>
      <c r="AO1111" s="504"/>
    </row>
    <row r="1112" spans="2:41" ht="18.75" hidden="1" customHeight="1">
      <c r="B1112" s="492"/>
      <c r="C1112" s="354"/>
      <c r="D1112" s="354"/>
      <c r="E1112" s="354"/>
      <c r="F1112" s="354"/>
      <c r="G1112" s="354"/>
      <c r="H1112" s="354"/>
      <c r="I1112" s="354"/>
      <c r="J1112" s="354"/>
      <c r="K1112" s="354"/>
      <c r="L1112" s="354"/>
      <c r="M1112" s="354"/>
      <c r="N1112" s="354"/>
      <c r="O1112" s="354"/>
      <c r="P1112" s="354"/>
      <c r="Q1112" s="354"/>
      <c r="R1112" s="354"/>
      <c r="S1112" s="354"/>
      <c r="T1112" s="354"/>
      <c r="U1112" s="354"/>
      <c r="V1112" s="354"/>
      <c r="W1112" s="354"/>
      <c r="X1112" s="354"/>
      <c r="Y1112" s="354"/>
      <c r="Z1112" s="354"/>
      <c r="AA1112" s="555"/>
      <c r="AB1112" s="566"/>
      <c r="AC1112" s="566"/>
      <c r="AD1112" s="566"/>
      <c r="AE1112" s="566"/>
      <c r="AF1112" s="566"/>
      <c r="AG1112" s="566"/>
      <c r="AH1112" s="566"/>
      <c r="AI1112" s="566"/>
      <c r="AJ1112" s="566"/>
      <c r="AK1112" s="566"/>
      <c r="AL1112" s="566"/>
      <c r="AM1112" s="566"/>
      <c r="AN1112" s="566"/>
      <c r="AO1112" s="504"/>
    </row>
    <row r="1113" spans="2:41" ht="18.75" hidden="1" customHeight="1">
      <c r="B1113" s="488" t="s">
        <v>277</v>
      </c>
      <c r="C1113" s="354"/>
      <c r="D1113" s="354"/>
      <c r="E1113" s="354"/>
      <c r="F1113" s="354"/>
      <c r="G1113" s="354"/>
      <c r="H1113" s="354"/>
      <c r="I1113" s="354"/>
      <c r="J1113" s="354"/>
      <c r="K1113" s="354"/>
      <c r="L1113" s="354"/>
      <c r="M1113" s="354"/>
      <c r="N1113" s="354"/>
      <c r="O1113" s="354"/>
      <c r="P1113" s="354"/>
      <c r="Q1113" s="354"/>
      <c r="R1113" s="354"/>
      <c r="S1113" s="354"/>
      <c r="T1113" s="354"/>
      <c r="U1113" s="354"/>
      <c r="V1113" s="354"/>
      <c r="W1113" s="354"/>
      <c r="X1113" s="354"/>
      <c r="Y1113" s="354"/>
      <c r="Z1113" s="354"/>
      <c r="AA1113" s="555"/>
      <c r="AB1113" s="566"/>
      <c r="AC1113" s="566"/>
      <c r="AD1113" s="566"/>
      <c r="AE1113" s="566"/>
      <c r="AF1113" s="566"/>
      <c r="AG1113" s="566"/>
      <c r="AH1113" s="566"/>
      <c r="AI1113" s="566"/>
      <c r="AJ1113" s="566"/>
      <c r="AK1113" s="566"/>
      <c r="AL1113" s="566"/>
      <c r="AM1113" s="566"/>
      <c r="AN1113" s="566"/>
      <c r="AO1113" s="504"/>
    </row>
    <row r="1114" spans="2:41" ht="18.75" hidden="1" customHeight="1">
      <c r="B1114" s="509" t="s">
        <v>278</v>
      </c>
      <c r="C1114" s="354" t="s">
        <v>258</v>
      </c>
      <c r="D1114" s="493"/>
      <c r="E1114" s="493"/>
      <c r="F1114" s="493"/>
      <c r="G1114" s="493"/>
      <c r="H1114" s="493"/>
      <c r="I1114" s="493"/>
      <c r="J1114" s="493"/>
      <c r="K1114" s="493"/>
      <c r="L1114" s="493"/>
      <c r="M1114" s="493"/>
      <c r="N1114" s="493"/>
      <c r="O1114" s="493"/>
      <c r="P1114" s="493">
        <v>12</v>
      </c>
      <c r="Q1114" s="493"/>
      <c r="R1114" s="493"/>
      <c r="S1114" s="493"/>
      <c r="T1114" s="493"/>
      <c r="U1114" s="493"/>
      <c r="V1114" s="493"/>
      <c r="W1114" s="493"/>
      <c r="X1114" s="493"/>
      <c r="Y1114" s="493"/>
      <c r="Z1114" s="493"/>
      <c r="AA1114" s="567"/>
      <c r="AB1114" s="558"/>
      <c r="AC1114" s="558"/>
      <c r="AD1114" s="558"/>
      <c r="AE1114" s="558"/>
      <c r="AF1114" s="558"/>
      <c r="AG1114" s="558"/>
      <c r="AH1114" s="558"/>
      <c r="AI1114" s="558"/>
      <c r="AJ1114" s="558"/>
      <c r="AK1114" s="558"/>
      <c r="AL1114" s="558"/>
      <c r="AM1114" s="558"/>
      <c r="AN1114" s="558"/>
      <c r="AO1114" s="494">
        <f>SUM(AA1114:AN1114)</f>
        <v>0</v>
      </c>
    </row>
    <row r="1115" spans="2:41" ht="18.75" hidden="1" customHeight="1">
      <c r="B1115" s="492" t="s">
        <v>396</v>
      </c>
      <c r="C1115" s="354" t="s">
        <v>260</v>
      </c>
      <c r="D1115" s="493"/>
      <c r="E1115" s="493"/>
      <c r="F1115" s="493"/>
      <c r="G1115" s="493"/>
      <c r="H1115" s="493"/>
      <c r="I1115" s="493"/>
      <c r="J1115" s="493"/>
      <c r="K1115" s="493"/>
      <c r="L1115" s="493"/>
      <c r="M1115" s="493"/>
      <c r="N1115" s="493"/>
      <c r="O1115" s="493"/>
      <c r="P1115" s="493">
        <f>P1114</f>
        <v>12</v>
      </c>
      <c r="Q1115" s="493"/>
      <c r="R1115" s="493"/>
      <c r="S1115" s="493"/>
      <c r="T1115" s="493"/>
      <c r="U1115" s="493"/>
      <c r="V1115" s="493"/>
      <c r="W1115" s="493"/>
      <c r="X1115" s="493"/>
      <c r="Y1115" s="493"/>
      <c r="Z1115" s="493"/>
      <c r="AA1115" s="554">
        <f>AA1114</f>
        <v>0</v>
      </c>
      <c r="AB1115" s="554">
        <f t="shared" ref="AB1115:AN1115" si="376">AB1114</f>
        <v>0</v>
      </c>
      <c r="AC1115" s="554">
        <f t="shared" si="376"/>
        <v>0</v>
      </c>
      <c r="AD1115" s="554">
        <f t="shared" si="376"/>
        <v>0</v>
      </c>
      <c r="AE1115" s="554">
        <f t="shared" si="376"/>
        <v>0</v>
      </c>
      <c r="AF1115" s="554">
        <f t="shared" si="376"/>
        <v>0</v>
      </c>
      <c r="AG1115" s="554">
        <f t="shared" si="376"/>
        <v>0</v>
      </c>
      <c r="AH1115" s="554">
        <f t="shared" si="376"/>
        <v>0</v>
      </c>
      <c r="AI1115" s="554">
        <f t="shared" si="376"/>
        <v>0</v>
      </c>
      <c r="AJ1115" s="554">
        <f t="shared" si="376"/>
        <v>0</v>
      </c>
      <c r="AK1115" s="554">
        <f t="shared" si="376"/>
        <v>0</v>
      </c>
      <c r="AL1115" s="554">
        <f t="shared" si="376"/>
        <v>0</v>
      </c>
      <c r="AM1115" s="554">
        <f t="shared" si="376"/>
        <v>0</v>
      </c>
      <c r="AN1115" s="554">
        <f t="shared" si="376"/>
        <v>0</v>
      </c>
      <c r="AO1115" s="504"/>
    </row>
    <row r="1116" spans="2:41" ht="18.75" hidden="1" customHeight="1">
      <c r="B1116" s="509"/>
      <c r="C1116" s="354"/>
      <c r="D1116" s="354"/>
      <c r="E1116" s="354"/>
      <c r="F1116" s="354"/>
      <c r="G1116" s="354"/>
      <c r="H1116" s="354"/>
      <c r="I1116" s="354"/>
      <c r="J1116" s="354"/>
      <c r="K1116" s="354"/>
      <c r="L1116" s="354"/>
      <c r="M1116" s="354"/>
      <c r="N1116" s="354"/>
      <c r="O1116" s="354"/>
      <c r="P1116" s="354"/>
      <c r="Q1116" s="354"/>
      <c r="R1116" s="354"/>
      <c r="S1116" s="354"/>
      <c r="T1116" s="354"/>
      <c r="U1116" s="354"/>
      <c r="V1116" s="354"/>
      <c r="W1116" s="354"/>
      <c r="X1116" s="354"/>
      <c r="Y1116" s="354"/>
      <c r="Z1116" s="354"/>
      <c r="AA1116" s="555"/>
      <c r="AB1116" s="566"/>
      <c r="AC1116" s="566"/>
      <c r="AD1116" s="566"/>
      <c r="AE1116" s="566"/>
      <c r="AF1116" s="566"/>
      <c r="AG1116" s="566"/>
      <c r="AH1116" s="566"/>
      <c r="AI1116" s="566"/>
      <c r="AJ1116" s="566"/>
      <c r="AK1116" s="566"/>
      <c r="AL1116" s="566"/>
      <c r="AM1116" s="566"/>
      <c r="AN1116" s="566"/>
      <c r="AO1116" s="504"/>
    </row>
    <row r="1117" spans="2:41" ht="18.75" hidden="1" customHeight="1">
      <c r="B1117" s="509" t="s">
        <v>279</v>
      </c>
      <c r="C1117" s="354" t="s">
        <v>258</v>
      </c>
      <c r="D1117" s="493"/>
      <c r="E1117" s="493"/>
      <c r="F1117" s="493"/>
      <c r="G1117" s="493"/>
      <c r="H1117" s="493"/>
      <c r="I1117" s="493"/>
      <c r="J1117" s="493"/>
      <c r="K1117" s="493"/>
      <c r="L1117" s="493"/>
      <c r="M1117" s="493"/>
      <c r="N1117" s="493"/>
      <c r="O1117" s="493"/>
      <c r="P1117" s="493">
        <v>12</v>
      </c>
      <c r="Q1117" s="493"/>
      <c r="R1117" s="493"/>
      <c r="S1117" s="493"/>
      <c r="T1117" s="493"/>
      <c r="U1117" s="493"/>
      <c r="V1117" s="493"/>
      <c r="W1117" s="493"/>
      <c r="X1117" s="493"/>
      <c r="Y1117" s="493"/>
      <c r="Z1117" s="493"/>
      <c r="AA1117" s="567"/>
      <c r="AB1117" s="558"/>
      <c r="AC1117" s="558"/>
      <c r="AD1117" s="558"/>
      <c r="AE1117" s="558"/>
      <c r="AF1117" s="558"/>
      <c r="AG1117" s="558"/>
      <c r="AH1117" s="558"/>
      <c r="AI1117" s="558"/>
      <c r="AJ1117" s="558"/>
      <c r="AK1117" s="558"/>
      <c r="AL1117" s="558"/>
      <c r="AM1117" s="558"/>
      <c r="AN1117" s="558"/>
      <c r="AO1117" s="494">
        <f>SUM(AA1117:AN1117)</f>
        <v>0</v>
      </c>
    </row>
    <row r="1118" spans="2:41" ht="18.75" hidden="1" customHeight="1">
      <c r="B1118" s="492" t="s">
        <v>396</v>
      </c>
      <c r="C1118" s="354" t="s">
        <v>260</v>
      </c>
      <c r="D1118" s="493"/>
      <c r="E1118" s="493"/>
      <c r="F1118" s="493"/>
      <c r="G1118" s="493"/>
      <c r="H1118" s="493"/>
      <c r="I1118" s="493"/>
      <c r="J1118" s="493"/>
      <c r="K1118" s="493"/>
      <c r="L1118" s="493"/>
      <c r="M1118" s="493"/>
      <c r="N1118" s="493"/>
      <c r="O1118" s="493"/>
      <c r="P1118" s="493">
        <f>P1117</f>
        <v>12</v>
      </c>
      <c r="Q1118" s="493"/>
      <c r="R1118" s="493"/>
      <c r="S1118" s="493"/>
      <c r="T1118" s="493"/>
      <c r="U1118" s="493"/>
      <c r="V1118" s="493"/>
      <c r="W1118" s="493"/>
      <c r="X1118" s="493"/>
      <c r="Y1118" s="493"/>
      <c r="Z1118" s="493"/>
      <c r="AA1118" s="554">
        <f>AA1117</f>
        <v>0</v>
      </c>
      <c r="AB1118" s="554">
        <f t="shared" ref="AB1118:AN1118" si="377">AB1117</f>
        <v>0</v>
      </c>
      <c r="AC1118" s="554">
        <f t="shared" si="377"/>
        <v>0</v>
      </c>
      <c r="AD1118" s="554">
        <f t="shared" si="377"/>
        <v>0</v>
      </c>
      <c r="AE1118" s="554">
        <f t="shared" si="377"/>
        <v>0</v>
      </c>
      <c r="AF1118" s="554">
        <f t="shared" si="377"/>
        <v>0</v>
      </c>
      <c r="AG1118" s="554">
        <f t="shared" si="377"/>
        <v>0</v>
      </c>
      <c r="AH1118" s="554">
        <f t="shared" si="377"/>
        <v>0</v>
      </c>
      <c r="AI1118" s="554">
        <f t="shared" si="377"/>
        <v>0</v>
      </c>
      <c r="AJ1118" s="554">
        <f t="shared" si="377"/>
        <v>0</v>
      </c>
      <c r="AK1118" s="554">
        <f t="shared" si="377"/>
        <v>0</v>
      </c>
      <c r="AL1118" s="554">
        <f t="shared" si="377"/>
        <v>0</v>
      </c>
      <c r="AM1118" s="554">
        <f t="shared" si="377"/>
        <v>0</v>
      </c>
      <c r="AN1118" s="554">
        <f t="shared" si="377"/>
        <v>0</v>
      </c>
      <c r="AO1118" s="504"/>
    </row>
    <row r="1119" spans="2:41" ht="18.75" hidden="1" customHeight="1">
      <c r="B1119" s="509"/>
      <c r="C1119" s="354"/>
      <c r="D1119" s="354"/>
      <c r="E1119" s="354"/>
      <c r="F1119" s="354"/>
      <c r="G1119" s="354"/>
      <c r="H1119" s="354"/>
      <c r="I1119" s="354"/>
      <c r="J1119" s="354"/>
      <c r="K1119" s="354"/>
      <c r="L1119" s="354"/>
      <c r="M1119" s="354"/>
      <c r="N1119" s="354"/>
      <c r="O1119" s="354"/>
      <c r="P1119" s="354"/>
      <c r="Q1119" s="354"/>
      <c r="R1119" s="354"/>
      <c r="S1119" s="354"/>
      <c r="T1119" s="354"/>
      <c r="U1119" s="354"/>
      <c r="V1119" s="354"/>
      <c r="W1119" s="354"/>
      <c r="X1119" s="354"/>
      <c r="Y1119" s="354"/>
      <c r="Z1119" s="354"/>
      <c r="AA1119" s="555"/>
      <c r="AB1119" s="566"/>
      <c r="AC1119" s="566"/>
      <c r="AD1119" s="566"/>
      <c r="AE1119" s="566"/>
      <c r="AF1119" s="566"/>
      <c r="AG1119" s="566"/>
      <c r="AH1119" s="566"/>
      <c r="AI1119" s="566"/>
      <c r="AJ1119" s="566"/>
      <c r="AK1119" s="566"/>
      <c r="AL1119" s="566"/>
      <c r="AM1119" s="566"/>
      <c r="AN1119" s="566"/>
      <c r="AO1119" s="504"/>
    </row>
    <row r="1120" spans="2:41" ht="18.75" hidden="1" customHeight="1">
      <c r="B1120" s="509" t="s">
        <v>280</v>
      </c>
      <c r="C1120" s="354" t="s">
        <v>258</v>
      </c>
      <c r="D1120" s="493"/>
      <c r="E1120" s="493"/>
      <c r="F1120" s="493"/>
      <c r="G1120" s="493"/>
      <c r="H1120" s="493"/>
      <c r="I1120" s="493"/>
      <c r="J1120" s="493"/>
      <c r="K1120" s="493"/>
      <c r="L1120" s="493"/>
      <c r="M1120" s="493"/>
      <c r="N1120" s="493"/>
      <c r="O1120" s="493"/>
      <c r="P1120" s="493">
        <v>12</v>
      </c>
      <c r="Q1120" s="493"/>
      <c r="R1120" s="493"/>
      <c r="S1120" s="493"/>
      <c r="T1120" s="493"/>
      <c r="U1120" s="493"/>
      <c r="V1120" s="493"/>
      <c r="W1120" s="493"/>
      <c r="X1120" s="493"/>
      <c r="Y1120" s="493"/>
      <c r="Z1120" s="493"/>
      <c r="AA1120" s="567"/>
      <c r="AB1120" s="558"/>
      <c r="AC1120" s="558"/>
      <c r="AD1120" s="558"/>
      <c r="AE1120" s="558"/>
      <c r="AF1120" s="558"/>
      <c r="AG1120" s="558"/>
      <c r="AH1120" s="558"/>
      <c r="AI1120" s="558"/>
      <c r="AJ1120" s="558"/>
      <c r="AK1120" s="558"/>
      <c r="AL1120" s="558"/>
      <c r="AM1120" s="558"/>
      <c r="AN1120" s="558"/>
      <c r="AO1120" s="494">
        <f>SUM(AA1120:AN1120)</f>
        <v>0</v>
      </c>
    </row>
    <row r="1121" spans="2:41" ht="18.75" hidden="1" customHeight="1">
      <c r="B1121" s="492" t="s">
        <v>396</v>
      </c>
      <c r="C1121" s="354" t="s">
        <v>260</v>
      </c>
      <c r="D1121" s="493"/>
      <c r="E1121" s="493"/>
      <c r="F1121" s="493"/>
      <c r="G1121" s="493"/>
      <c r="H1121" s="493"/>
      <c r="I1121" s="493"/>
      <c r="J1121" s="493"/>
      <c r="K1121" s="493"/>
      <c r="L1121" s="493"/>
      <c r="M1121" s="493"/>
      <c r="N1121" s="493"/>
      <c r="O1121" s="493"/>
      <c r="P1121" s="493">
        <f>P1120</f>
        <v>12</v>
      </c>
      <c r="Q1121" s="493"/>
      <c r="R1121" s="493"/>
      <c r="S1121" s="493"/>
      <c r="T1121" s="493"/>
      <c r="U1121" s="493"/>
      <c r="V1121" s="493"/>
      <c r="W1121" s="493"/>
      <c r="X1121" s="493"/>
      <c r="Y1121" s="493"/>
      <c r="Z1121" s="493"/>
      <c r="AA1121" s="554">
        <f>AA1120</f>
        <v>0</v>
      </c>
      <c r="AB1121" s="554">
        <f t="shared" ref="AB1121:AN1121" si="378">AB1120</f>
        <v>0</v>
      </c>
      <c r="AC1121" s="554">
        <f t="shared" si="378"/>
        <v>0</v>
      </c>
      <c r="AD1121" s="554">
        <f t="shared" si="378"/>
        <v>0</v>
      </c>
      <c r="AE1121" s="554">
        <f t="shared" si="378"/>
        <v>0</v>
      </c>
      <c r="AF1121" s="554">
        <f t="shared" si="378"/>
        <v>0</v>
      </c>
      <c r="AG1121" s="554">
        <f t="shared" si="378"/>
        <v>0</v>
      </c>
      <c r="AH1121" s="554">
        <f t="shared" si="378"/>
        <v>0</v>
      </c>
      <c r="AI1121" s="554">
        <f t="shared" si="378"/>
        <v>0</v>
      </c>
      <c r="AJ1121" s="554">
        <f t="shared" si="378"/>
        <v>0</v>
      </c>
      <c r="AK1121" s="554">
        <f t="shared" si="378"/>
        <v>0</v>
      </c>
      <c r="AL1121" s="554">
        <f t="shared" si="378"/>
        <v>0</v>
      </c>
      <c r="AM1121" s="554">
        <f t="shared" si="378"/>
        <v>0</v>
      </c>
      <c r="AN1121" s="554">
        <f t="shared" si="378"/>
        <v>0</v>
      </c>
      <c r="AO1121" s="504"/>
    </row>
    <row r="1122" spans="2:41" ht="18.75" hidden="1" customHeight="1">
      <c r="B1122" s="509"/>
      <c r="C1122" s="354"/>
      <c r="D1122" s="354"/>
      <c r="E1122" s="354"/>
      <c r="F1122" s="354"/>
      <c r="G1122" s="354"/>
      <c r="H1122" s="354"/>
      <c r="I1122" s="354"/>
      <c r="J1122" s="354"/>
      <c r="K1122" s="354"/>
      <c r="L1122" s="354"/>
      <c r="M1122" s="354"/>
      <c r="N1122" s="354"/>
      <c r="O1122" s="354"/>
      <c r="P1122" s="354"/>
      <c r="Q1122" s="354"/>
      <c r="R1122" s="354"/>
      <c r="S1122" s="354"/>
      <c r="T1122" s="354"/>
      <c r="U1122" s="354"/>
      <c r="V1122" s="354"/>
      <c r="W1122" s="354"/>
      <c r="X1122" s="354"/>
      <c r="Y1122" s="354"/>
      <c r="Z1122" s="354"/>
      <c r="AA1122" s="555"/>
      <c r="AB1122" s="566"/>
      <c r="AC1122" s="566"/>
      <c r="AD1122" s="566"/>
      <c r="AE1122" s="566"/>
      <c r="AF1122" s="566"/>
      <c r="AG1122" s="566"/>
      <c r="AH1122" s="566"/>
      <c r="AI1122" s="566"/>
      <c r="AJ1122" s="566"/>
      <c r="AK1122" s="566"/>
      <c r="AL1122" s="566"/>
      <c r="AM1122" s="566"/>
      <c r="AN1122" s="566"/>
      <c r="AO1122" s="504"/>
    </row>
    <row r="1123" spans="2:41" ht="18.75" hidden="1" customHeight="1">
      <c r="B1123" s="509" t="s">
        <v>281</v>
      </c>
      <c r="C1123" s="354" t="s">
        <v>258</v>
      </c>
      <c r="D1123" s="493"/>
      <c r="E1123" s="493"/>
      <c r="F1123" s="493"/>
      <c r="G1123" s="493"/>
      <c r="H1123" s="493"/>
      <c r="I1123" s="493"/>
      <c r="J1123" s="493"/>
      <c r="K1123" s="493"/>
      <c r="L1123" s="493"/>
      <c r="M1123" s="493"/>
      <c r="N1123" s="493"/>
      <c r="O1123" s="493"/>
      <c r="P1123" s="493">
        <v>12</v>
      </c>
      <c r="Q1123" s="493"/>
      <c r="R1123" s="493"/>
      <c r="S1123" s="493"/>
      <c r="T1123" s="493"/>
      <c r="U1123" s="493"/>
      <c r="V1123" s="493"/>
      <c r="W1123" s="493"/>
      <c r="X1123" s="493"/>
      <c r="Y1123" s="493"/>
      <c r="Z1123" s="493"/>
      <c r="AA1123" s="567"/>
      <c r="AB1123" s="558"/>
      <c r="AC1123" s="558"/>
      <c r="AD1123" s="558"/>
      <c r="AE1123" s="558"/>
      <c r="AF1123" s="558"/>
      <c r="AG1123" s="558"/>
      <c r="AH1123" s="558"/>
      <c r="AI1123" s="558"/>
      <c r="AJ1123" s="558"/>
      <c r="AK1123" s="558"/>
      <c r="AL1123" s="558"/>
      <c r="AM1123" s="558"/>
      <c r="AN1123" s="558"/>
      <c r="AO1123" s="494">
        <f>SUM(AA1123:AN1123)</f>
        <v>0</v>
      </c>
    </row>
    <row r="1124" spans="2:41" ht="18.75" hidden="1" customHeight="1">
      <c r="B1124" s="492" t="s">
        <v>396</v>
      </c>
      <c r="C1124" s="354" t="s">
        <v>260</v>
      </c>
      <c r="D1124" s="493"/>
      <c r="E1124" s="493"/>
      <c r="F1124" s="493"/>
      <c r="G1124" s="493"/>
      <c r="H1124" s="493"/>
      <c r="I1124" s="493"/>
      <c r="J1124" s="493"/>
      <c r="K1124" s="493"/>
      <c r="L1124" s="493"/>
      <c r="M1124" s="493"/>
      <c r="N1124" s="493"/>
      <c r="O1124" s="493"/>
      <c r="P1124" s="493">
        <f>P1123</f>
        <v>12</v>
      </c>
      <c r="Q1124" s="493"/>
      <c r="R1124" s="493"/>
      <c r="S1124" s="493"/>
      <c r="T1124" s="493"/>
      <c r="U1124" s="493"/>
      <c r="V1124" s="493"/>
      <c r="W1124" s="493"/>
      <c r="X1124" s="493"/>
      <c r="Y1124" s="493"/>
      <c r="Z1124" s="493"/>
      <c r="AA1124" s="554">
        <f>AA1123</f>
        <v>0</v>
      </c>
      <c r="AB1124" s="554">
        <f t="shared" ref="AB1124:AN1124" si="379">AB1123</f>
        <v>0</v>
      </c>
      <c r="AC1124" s="554">
        <f t="shared" si="379"/>
        <v>0</v>
      </c>
      <c r="AD1124" s="554">
        <f t="shared" si="379"/>
        <v>0</v>
      </c>
      <c r="AE1124" s="554">
        <f t="shared" si="379"/>
        <v>0</v>
      </c>
      <c r="AF1124" s="554">
        <f t="shared" si="379"/>
        <v>0</v>
      </c>
      <c r="AG1124" s="554">
        <f t="shared" si="379"/>
        <v>0</v>
      </c>
      <c r="AH1124" s="554">
        <f t="shared" si="379"/>
        <v>0</v>
      </c>
      <c r="AI1124" s="554">
        <f t="shared" si="379"/>
        <v>0</v>
      </c>
      <c r="AJ1124" s="554">
        <f t="shared" si="379"/>
        <v>0</v>
      </c>
      <c r="AK1124" s="554">
        <f t="shared" si="379"/>
        <v>0</v>
      </c>
      <c r="AL1124" s="554">
        <f t="shared" si="379"/>
        <v>0</v>
      </c>
      <c r="AM1124" s="554">
        <f t="shared" si="379"/>
        <v>0</v>
      </c>
      <c r="AN1124" s="554">
        <f t="shared" si="379"/>
        <v>0</v>
      </c>
      <c r="AO1124" s="504"/>
    </row>
    <row r="1125" spans="2:41" ht="18.75" hidden="1" customHeight="1">
      <c r="B1125" s="509"/>
      <c r="C1125" s="354"/>
      <c r="D1125" s="354"/>
      <c r="E1125" s="354"/>
      <c r="F1125" s="354"/>
      <c r="G1125" s="354"/>
      <c r="H1125" s="354"/>
      <c r="I1125" s="354"/>
      <c r="J1125" s="354"/>
      <c r="K1125" s="354"/>
      <c r="L1125" s="354"/>
      <c r="M1125" s="354"/>
      <c r="N1125" s="354"/>
      <c r="O1125" s="354"/>
      <c r="P1125" s="354"/>
      <c r="Q1125" s="354"/>
      <c r="R1125" s="354"/>
      <c r="S1125" s="354"/>
      <c r="T1125" s="354"/>
      <c r="U1125" s="354"/>
      <c r="V1125" s="354"/>
      <c r="W1125" s="354"/>
      <c r="X1125" s="354"/>
      <c r="Y1125" s="354"/>
      <c r="Z1125" s="354"/>
      <c r="AA1125" s="555"/>
      <c r="AB1125" s="566"/>
      <c r="AC1125" s="566"/>
      <c r="AD1125" s="566"/>
      <c r="AE1125" s="566"/>
      <c r="AF1125" s="566"/>
      <c r="AG1125" s="566"/>
      <c r="AH1125" s="566"/>
      <c r="AI1125" s="566"/>
      <c r="AJ1125" s="566"/>
      <c r="AK1125" s="566"/>
      <c r="AL1125" s="566"/>
      <c r="AM1125" s="566"/>
      <c r="AN1125" s="566"/>
      <c r="AO1125" s="504"/>
    </row>
    <row r="1126" spans="2:41" ht="18.75" hidden="1" customHeight="1">
      <c r="B1126" s="509" t="s">
        <v>282</v>
      </c>
      <c r="C1126" s="354" t="s">
        <v>258</v>
      </c>
      <c r="D1126" s="493"/>
      <c r="E1126" s="493"/>
      <c r="F1126" s="493"/>
      <c r="G1126" s="493"/>
      <c r="H1126" s="493"/>
      <c r="I1126" s="493"/>
      <c r="J1126" s="493"/>
      <c r="K1126" s="493"/>
      <c r="L1126" s="493"/>
      <c r="M1126" s="493"/>
      <c r="N1126" s="493"/>
      <c r="O1126" s="493"/>
      <c r="P1126" s="493">
        <v>12</v>
      </c>
      <c r="Q1126" s="493"/>
      <c r="R1126" s="493"/>
      <c r="S1126" s="493"/>
      <c r="T1126" s="493"/>
      <c r="U1126" s="493"/>
      <c r="V1126" s="493"/>
      <c r="W1126" s="493"/>
      <c r="X1126" s="493"/>
      <c r="Y1126" s="493"/>
      <c r="Z1126" s="493"/>
      <c r="AA1126" s="567"/>
      <c r="AB1126" s="558"/>
      <c r="AC1126" s="558"/>
      <c r="AD1126" s="558"/>
      <c r="AE1126" s="558"/>
      <c r="AF1126" s="558"/>
      <c r="AG1126" s="558"/>
      <c r="AH1126" s="558"/>
      <c r="AI1126" s="558"/>
      <c r="AJ1126" s="558"/>
      <c r="AK1126" s="558"/>
      <c r="AL1126" s="558"/>
      <c r="AM1126" s="558"/>
      <c r="AN1126" s="558"/>
      <c r="AO1126" s="494">
        <f>SUM(AA1126:AN1126)</f>
        <v>0</v>
      </c>
    </row>
    <row r="1127" spans="2:41" ht="18.75" hidden="1" customHeight="1">
      <c r="B1127" s="492" t="s">
        <v>396</v>
      </c>
      <c r="C1127" s="354" t="s">
        <v>260</v>
      </c>
      <c r="D1127" s="493"/>
      <c r="E1127" s="493"/>
      <c r="F1127" s="493"/>
      <c r="G1127" s="493"/>
      <c r="H1127" s="493"/>
      <c r="I1127" s="493"/>
      <c r="J1127" s="493"/>
      <c r="K1127" s="493"/>
      <c r="L1127" s="493"/>
      <c r="M1127" s="493"/>
      <c r="N1127" s="493"/>
      <c r="O1127" s="493"/>
      <c r="P1127" s="493">
        <f>P1126</f>
        <v>12</v>
      </c>
      <c r="Q1127" s="493"/>
      <c r="R1127" s="493"/>
      <c r="S1127" s="493"/>
      <c r="T1127" s="493"/>
      <c r="U1127" s="493"/>
      <c r="V1127" s="493"/>
      <c r="W1127" s="493"/>
      <c r="X1127" s="493"/>
      <c r="Y1127" s="493"/>
      <c r="Z1127" s="493"/>
      <c r="AA1127" s="554">
        <f>AA1126</f>
        <v>0</v>
      </c>
      <c r="AB1127" s="554">
        <f t="shared" ref="AB1127:AN1127" si="380">AB1126</f>
        <v>0</v>
      </c>
      <c r="AC1127" s="554">
        <f t="shared" si="380"/>
        <v>0</v>
      </c>
      <c r="AD1127" s="554">
        <f t="shared" si="380"/>
        <v>0</v>
      </c>
      <c r="AE1127" s="554">
        <f t="shared" si="380"/>
        <v>0</v>
      </c>
      <c r="AF1127" s="554">
        <f t="shared" si="380"/>
        <v>0</v>
      </c>
      <c r="AG1127" s="554">
        <f t="shared" si="380"/>
        <v>0</v>
      </c>
      <c r="AH1127" s="554">
        <f t="shared" si="380"/>
        <v>0</v>
      </c>
      <c r="AI1127" s="554">
        <f t="shared" si="380"/>
        <v>0</v>
      </c>
      <c r="AJ1127" s="554">
        <f t="shared" si="380"/>
        <v>0</v>
      </c>
      <c r="AK1127" s="554">
        <f t="shared" si="380"/>
        <v>0</v>
      </c>
      <c r="AL1127" s="554">
        <f t="shared" si="380"/>
        <v>0</v>
      </c>
      <c r="AM1127" s="554">
        <f t="shared" si="380"/>
        <v>0</v>
      </c>
      <c r="AN1127" s="554">
        <f t="shared" si="380"/>
        <v>0</v>
      </c>
      <c r="AO1127" s="504"/>
    </row>
    <row r="1128" spans="2:41" ht="18.75" hidden="1" customHeight="1">
      <c r="B1128" s="509"/>
      <c r="C1128" s="354"/>
      <c r="D1128" s="354"/>
      <c r="E1128" s="354"/>
      <c r="F1128" s="354"/>
      <c r="G1128" s="354"/>
      <c r="H1128" s="354"/>
      <c r="I1128" s="354"/>
      <c r="J1128" s="354"/>
      <c r="K1128" s="354"/>
      <c r="L1128" s="354"/>
      <c r="M1128" s="354"/>
      <c r="N1128" s="354"/>
      <c r="O1128" s="354"/>
      <c r="P1128" s="354"/>
      <c r="Q1128" s="354"/>
      <c r="R1128" s="354"/>
      <c r="S1128" s="354"/>
      <c r="T1128" s="354"/>
      <c r="U1128" s="354"/>
      <c r="V1128" s="354"/>
      <c r="W1128" s="354"/>
      <c r="X1128" s="354"/>
      <c r="Y1128" s="354"/>
      <c r="Z1128" s="354"/>
      <c r="AA1128" s="555"/>
      <c r="AB1128" s="566"/>
      <c r="AC1128" s="566"/>
      <c r="AD1128" s="566"/>
      <c r="AE1128" s="566"/>
      <c r="AF1128" s="566"/>
      <c r="AG1128" s="566"/>
      <c r="AH1128" s="566"/>
      <c r="AI1128" s="566"/>
      <c r="AJ1128" s="566"/>
      <c r="AK1128" s="566"/>
      <c r="AL1128" s="566"/>
      <c r="AM1128" s="566"/>
      <c r="AN1128" s="566"/>
      <c r="AO1128" s="504"/>
    </row>
    <row r="1129" spans="2:41" ht="18.75" hidden="1" customHeight="1">
      <c r="B1129" s="509" t="s">
        <v>283</v>
      </c>
      <c r="C1129" s="354" t="s">
        <v>258</v>
      </c>
      <c r="D1129" s="493"/>
      <c r="E1129" s="493"/>
      <c r="F1129" s="493"/>
      <c r="G1129" s="493"/>
      <c r="H1129" s="493"/>
      <c r="I1129" s="493"/>
      <c r="J1129" s="493"/>
      <c r="K1129" s="493"/>
      <c r="L1129" s="493"/>
      <c r="M1129" s="493"/>
      <c r="N1129" s="493"/>
      <c r="O1129" s="493"/>
      <c r="P1129" s="493">
        <v>12</v>
      </c>
      <c r="Q1129" s="493"/>
      <c r="R1129" s="493"/>
      <c r="S1129" s="493"/>
      <c r="T1129" s="493"/>
      <c r="U1129" s="493"/>
      <c r="V1129" s="493"/>
      <c r="W1129" s="493"/>
      <c r="X1129" s="493"/>
      <c r="Y1129" s="493"/>
      <c r="Z1129" s="493"/>
      <c r="AA1129" s="567"/>
      <c r="AB1129" s="558"/>
      <c r="AC1129" s="558"/>
      <c r="AD1129" s="558"/>
      <c r="AE1129" s="558"/>
      <c r="AF1129" s="558"/>
      <c r="AG1129" s="558"/>
      <c r="AH1129" s="558"/>
      <c r="AI1129" s="558"/>
      <c r="AJ1129" s="558"/>
      <c r="AK1129" s="558"/>
      <c r="AL1129" s="558"/>
      <c r="AM1129" s="558"/>
      <c r="AN1129" s="558"/>
      <c r="AO1129" s="494">
        <f>SUM(AA1129:AN1129)</f>
        <v>0</v>
      </c>
    </row>
    <row r="1130" spans="2:41" ht="18.75" hidden="1" customHeight="1">
      <c r="B1130" s="492" t="s">
        <v>396</v>
      </c>
      <c r="C1130" s="354" t="s">
        <v>260</v>
      </c>
      <c r="D1130" s="493"/>
      <c r="E1130" s="493"/>
      <c r="F1130" s="493"/>
      <c r="G1130" s="493"/>
      <c r="H1130" s="493"/>
      <c r="I1130" s="493"/>
      <c r="J1130" s="493"/>
      <c r="K1130" s="493"/>
      <c r="L1130" s="493"/>
      <c r="M1130" s="493"/>
      <c r="N1130" s="493"/>
      <c r="O1130" s="493"/>
      <c r="P1130" s="493">
        <f>P1129</f>
        <v>12</v>
      </c>
      <c r="Q1130" s="493"/>
      <c r="R1130" s="493"/>
      <c r="S1130" s="493"/>
      <c r="T1130" s="493"/>
      <c r="U1130" s="493"/>
      <c r="V1130" s="493"/>
      <c r="W1130" s="493"/>
      <c r="X1130" s="493"/>
      <c r="Y1130" s="493"/>
      <c r="Z1130" s="493"/>
      <c r="AA1130" s="554">
        <f>AA1129</f>
        <v>0</v>
      </c>
      <c r="AB1130" s="554">
        <f t="shared" ref="AB1130:AN1130" si="381">AB1129</f>
        <v>0</v>
      </c>
      <c r="AC1130" s="554">
        <f t="shared" si="381"/>
        <v>0</v>
      </c>
      <c r="AD1130" s="554">
        <f t="shared" si="381"/>
        <v>0</v>
      </c>
      <c r="AE1130" s="554">
        <f t="shared" si="381"/>
        <v>0</v>
      </c>
      <c r="AF1130" s="554">
        <f t="shared" si="381"/>
        <v>0</v>
      </c>
      <c r="AG1130" s="554">
        <f t="shared" si="381"/>
        <v>0</v>
      </c>
      <c r="AH1130" s="554">
        <f t="shared" si="381"/>
        <v>0</v>
      </c>
      <c r="AI1130" s="554">
        <f t="shared" si="381"/>
        <v>0</v>
      </c>
      <c r="AJ1130" s="554">
        <f t="shared" si="381"/>
        <v>0</v>
      </c>
      <c r="AK1130" s="554">
        <f t="shared" si="381"/>
        <v>0</v>
      </c>
      <c r="AL1130" s="554">
        <f t="shared" si="381"/>
        <v>0</v>
      </c>
      <c r="AM1130" s="554">
        <f t="shared" si="381"/>
        <v>0</v>
      </c>
      <c r="AN1130" s="554">
        <f t="shared" si="381"/>
        <v>0</v>
      </c>
      <c r="AO1130" s="504"/>
    </row>
    <row r="1131" spans="2:41" ht="18.75" hidden="1" customHeight="1">
      <c r="B1131" s="509"/>
      <c r="C1131" s="354"/>
      <c r="D1131" s="354"/>
      <c r="E1131" s="354"/>
      <c r="F1131" s="354"/>
      <c r="G1131" s="354"/>
      <c r="H1131" s="354"/>
      <c r="I1131" s="354"/>
      <c r="J1131" s="354"/>
      <c r="K1131" s="354"/>
      <c r="L1131" s="354"/>
      <c r="M1131" s="354"/>
      <c r="N1131" s="354"/>
      <c r="O1131" s="354"/>
      <c r="P1131" s="354"/>
      <c r="Q1131" s="354"/>
      <c r="R1131" s="354"/>
      <c r="S1131" s="354"/>
      <c r="T1131" s="354"/>
      <c r="U1131" s="354"/>
      <c r="V1131" s="354"/>
      <c r="W1131" s="354"/>
      <c r="X1131" s="354"/>
      <c r="Y1131" s="354"/>
      <c r="Z1131" s="354"/>
      <c r="AA1131" s="555"/>
      <c r="AB1131" s="566"/>
      <c r="AC1131" s="566"/>
      <c r="AD1131" s="566"/>
      <c r="AE1131" s="566"/>
      <c r="AF1131" s="566"/>
      <c r="AG1131" s="566"/>
      <c r="AH1131" s="566"/>
      <c r="AI1131" s="566"/>
      <c r="AJ1131" s="566"/>
      <c r="AK1131" s="566"/>
      <c r="AL1131" s="566"/>
      <c r="AM1131" s="566"/>
      <c r="AN1131" s="566"/>
      <c r="AO1131" s="504"/>
    </row>
    <row r="1132" spans="2:41" ht="18.75" hidden="1" customHeight="1">
      <c r="B1132" s="509" t="s">
        <v>284</v>
      </c>
      <c r="C1132" s="354" t="s">
        <v>258</v>
      </c>
      <c r="D1132" s="493"/>
      <c r="E1132" s="493"/>
      <c r="F1132" s="493"/>
      <c r="G1132" s="493"/>
      <c r="H1132" s="493"/>
      <c r="I1132" s="493"/>
      <c r="J1132" s="493"/>
      <c r="K1132" s="493"/>
      <c r="L1132" s="493"/>
      <c r="M1132" s="493"/>
      <c r="N1132" s="611"/>
      <c r="O1132" s="611"/>
      <c r="P1132" s="354"/>
      <c r="Q1132" s="493"/>
      <c r="R1132" s="493"/>
      <c r="S1132" s="493"/>
      <c r="T1132" s="493"/>
      <c r="U1132" s="493"/>
      <c r="V1132" s="493"/>
      <c r="W1132" s="493"/>
      <c r="X1132" s="493"/>
      <c r="Y1132" s="493"/>
      <c r="Z1132" s="493"/>
      <c r="AA1132" s="567"/>
      <c r="AB1132" s="558"/>
      <c r="AC1132" s="558"/>
      <c r="AD1132" s="558"/>
      <c r="AE1132" s="558"/>
      <c r="AF1132" s="558"/>
      <c r="AG1132" s="558"/>
      <c r="AH1132" s="558"/>
      <c r="AI1132" s="558"/>
      <c r="AJ1132" s="558"/>
      <c r="AK1132" s="558"/>
      <c r="AL1132" s="558"/>
      <c r="AM1132" s="558"/>
      <c r="AN1132" s="558"/>
      <c r="AO1132" s="494">
        <f>SUM(AA1132:AN1132)</f>
        <v>0</v>
      </c>
    </row>
    <row r="1133" spans="2:41" ht="18.75" hidden="1" customHeight="1">
      <c r="B1133" s="492" t="s">
        <v>396</v>
      </c>
      <c r="C1133" s="354" t="s">
        <v>260</v>
      </c>
      <c r="D1133" s="493"/>
      <c r="E1133" s="493"/>
      <c r="F1133" s="493"/>
      <c r="G1133" s="493"/>
      <c r="H1133" s="493"/>
      <c r="I1133" s="493"/>
      <c r="J1133" s="493"/>
      <c r="K1133" s="493"/>
      <c r="L1133" s="493"/>
      <c r="M1133" s="493"/>
      <c r="N1133" s="611"/>
      <c r="O1133" s="611"/>
      <c r="P1133" s="582"/>
      <c r="Q1133" s="493"/>
      <c r="R1133" s="493"/>
      <c r="S1133" s="493"/>
      <c r="T1133" s="493"/>
      <c r="U1133" s="493"/>
      <c r="V1133" s="493"/>
      <c r="W1133" s="493"/>
      <c r="X1133" s="493"/>
      <c r="Y1133" s="493"/>
      <c r="Z1133" s="493"/>
      <c r="AA1133" s="554">
        <f>AA1132</f>
        <v>0</v>
      </c>
      <c r="AB1133" s="554">
        <f t="shared" ref="AB1133:AN1133" si="382">AB1132</f>
        <v>0</v>
      </c>
      <c r="AC1133" s="554">
        <f t="shared" si="382"/>
        <v>0</v>
      </c>
      <c r="AD1133" s="554">
        <f t="shared" si="382"/>
        <v>0</v>
      </c>
      <c r="AE1133" s="554">
        <f t="shared" si="382"/>
        <v>0</v>
      </c>
      <c r="AF1133" s="554">
        <f t="shared" si="382"/>
        <v>0</v>
      </c>
      <c r="AG1133" s="554">
        <f t="shared" si="382"/>
        <v>0</v>
      </c>
      <c r="AH1133" s="554">
        <f t="shared" si="382"/>
        <v>0</v>
      </c>
      <c r="AI1133" s="554">
        <f t="shared" si="382"/>
        <v>0</v>
      </c>
      <c r="AJ1133" s="554">
        <f t="shared" si="382"/>
        <v>0</v>
      </c>
      <c r="AK1133" s="554">
        <f t="shared" si="382"/>
        <v>0</v>
      </c>
      <c r="AL1133" s="554">
        <f t="shared" si="382"/>
        <v>0</v>
      </c>
      <c r="AM1133" s="554">
        <f t="shared" si="382"/>
        <v>0</v>
      </c>
      <c r="AN1133" s="554">
        <f t="shared" si="382"/>
        <v>0</v>
      </c>
      <c r="AO1133" s="504"/>
    </row>
    <row r="1134" spans="2:41" ht="18.75" hidden="1" customHeight="1">
      <c r="B1134" s="509"/>
      <c r="C1134" s="354"/>
      <c r="D1134" s="354"/>
      <c r="E1134" s="354"/>
      <c r="F1134" s="354"/>
      <c r="G1134" s="354"/>
      <c r="H1134" s="354"/>
      <c r="I1134" s="354"/>
      <c r="J1134" s="354"/>
      <c r="K1134" s="354"/>
      <c r="L1134" s="354"/>
      <c r="M1134" s="354"/>
      <c r="N1134" s="354"/>
      <c r="O1134" s="354"/>
      <c r="P1134" s="354"/>
      <c r="Q1134" s="354"/>
      <c r="R1134" s="354"/>
      <c r="S1134" s="354"/>
      <c r="T1134" s="354"/>
      <c r="U1134" s="354"/>
      <c r="V1134" s="354"/>
      <c r="W1134" s="354"/>
      <c r="X1134" s="354"/>
      <c r="Y1134" s="354"/>
      <c r="Z1134" s="354"/>
      <c r="AA1134" s="555"/>
      <c r="AB1134" s="566"/>
      <c r="AC1134" s="566"/>
      <c r="AD1134" s="566"/>
      <c r="AE1134" s="566"/>
      <c r="AF1134" s="566"/>
      <c r="AG1134" s="566"/>
      <c r="AH1134" s="566"/>
      <c r="AI1134" s="566"/>
      <c r="AJ1134" s="566"/>
      <c r="AK1134" s="566"/>
      <c r="AL1134" s="566"/>
      <c r="AM1134" s="566"/>
      <c r="AN1134" s="566"/>
      <c r="AO1134" s="504"/>
    </row>
    <row r="1135" spans="2:41" ht="18.75" hidden="1" customHeight="1">
      <c r="B1135" s="509" t="s">
        <v>285</v>
      </c>
      <c r="C1135" s="354" t="s">
        <v>258</v>
      </c>
      <c r="D1135" s="493"/>
      <c r="E1135" s="493"/>
      <c r="F1135" s="493"/>
      <c r="G1135" s="493"/>
      <c r="H1135" s="493"/>
      <c r="I1135" s="493"/>
      <c r="J1135" s="493"/>
      <c r="K1135" s="493"/>
      <c r="L1135" s="493"/>
      <c r="M1135" s="493"/>
      <c r="N1135" s="493"/>
      <c r="O1135" s="493"/>
      <c r="P1135" s="493">
        <v>12</v>
      </c>
      <c r="Q1135" s="493"/>
      <c r="R1135" s="493"/>
      <c r="S1135" s="493"/>
      <c r="T1135" s="493"/>
      <c r="U1135" s="493"/>
      <c r="V1135" s="493"/>
      <c r="W1135" s="493"/>
      <c r="X1135" s="493"/>
      <c r="Y1135" s="493"/>
      <c r="Z1135" s="493"/>
      <c r="AA1135" s="567"/>
      <c r="AB1135" s="558"/>
      <c r="AC1135" s="558"/>
      <c r="AD1135" s="558"/>
      <c r="AE1135" s="558"/>
      <c r="AF1135" s="558"/>
      <c r="AG1135" s="558"/>
      <c r="AH1135" s="558"/>
      <c r="AI1135" s="558"/>
      <c r="AJ1135" s="558"/>
      <c r="AK1135" s="558"/>
      <c r="AL1135" s="558"/>
      <c r="AM1135" s="558"/>
      <c r="AN1135" s="558"/>
      <c r="AO1135" s="494">
        <f>SUM(AA1135:AN1135)</f>
        <v>0</v>
      </c>
    </row>
    <row r="1136" spans="2:41" ht="18.75" hidden="1" customHeight="1">
      <c r="B1136" s="492" t="s">
        <v>396</v>
      </c>
      <c r="C1136" s="354" t="s">
        <v>260</v>
      </c>
      <c r="D1136" s="493"/>
      <c r="E1136" s="493"/>
      <c r="F1136" s="493"/>
      <c r="G1136" s="493"/>
      <c r="H1136" s="493"/>
      <c r="I1136" s="493"/>
      <c r="J1136" s="493"/>
      <c r="K1136" s="493"/>
      <c r="L1136" s="493"/>
      <c r="M1136" s="493"/>
      <c r="N1136" s="493"/>
      <c r="O1136" s="493"/>
      <c r="P1136" s="493">
        <f>P1135</f>
        <v>12</v>
      </c>
      <c r="Q1136" s="493"/>
      <c r="R1136" s="493"/>
      <c r="S1136" s="493"/>
      <c r="T1136" s="493"/>
      <c r="U1136" s="493"/>
      <c r="V1136" s="493"/>
      <c r="W1136" s="493"/>
      <c r="X1136" s="493"/>
      <c r="Y1136" s="493"/>
      <c r="Z1136" s="493"/>
      <c r="AA1136" s="554">
        <f>AA1135</f>
        <v>0</v>
      </c>
      <c r="AB1136" s="554">
        <f t="shared" ref="AB1136:AN1136" si="383">AB1135</f>
        <v>0</v>
      </c>
      <c r="AC1136" s="554">
        <f t="shared" si="383"/>
        <v>0</v>
      </c>
      <c r="AD1136" s="554">
        <f t="shared" si="383"/>
        <v>0</v>
      </c>
      <c r="AE1136" s="554">
        <f t="shared" si="383"/>
        <v>0</v>
      </c>
      <c r="AF1136" s="554">
        <f t="shared" si="383"/>
        <v>0</v>
      </c>
      <c r="AG1136" s="554">
        <f t="shared" si="383"/>
        <v>0</v>
      </c>
      <c r="AH1136" s="554">
        <f t="shared" si="383"/>
        <v>0</v>
      </c>
      <c r="AI1136" s="554">
        <f t="shared" si="383"/>
        <v>0</v>
      </c>
      <c r="AJ1136" s="554">
        <f t="shared" si="383"/>
        <v>0</v>
      </c>
      <c r="AK1136" s="554">
        <f t="shared" si="383"/>
        <v>0</v>
      </c>
      <c r="AL1136" s="554">
        <f t="shared" si="383"/>
        <v>0</v>
      </c>
      <c r="AM1136" s="554">
        <f t="shared" si="383"/>
        <v>0</v>
      </c>
      <c r="AN1136" s="554">
        <f t="shared" si="383"/>
        <v>0</v>
      </c>
      <c r="AO1136" s="504"/>
    </row>
    <row r="1137" spans="2:41" ht="18.75" hidden="1" customHeight="1">
      <c r="B1137" s="509"/>
      <c r="C1137" s="354"/>
      <c r="D1137" s="354"/>
      <c r="E1137" s="354"/>
      <c r="F1137" s="354"/>
      <c r="G1137" s="354"/>
      <c r="H1137" s="354"/>
      <c r="I1137" s="354"/>
      <c r="J1137" s="354"/>
      <c r="K1137" s="354"/>
      <c r="L1137" s="354"/>
      <c r="M1137" s="354"/>
      <c r="N1137" s="354"/>
      <c r="O1137" s="354"/>
      <c r="P1137" s="354"/>
      <c r="Q1137" s="354"/>
      <c r="R1137" s="354"/>
      <c r="S1137" s="354"/>
      <c r="T1137" s="354"/>
      <c r="U1137" s="354"/>
      <c r="V1137" s="354"/>
      <c r="W1137" s="354"/>
      <c r="X1137" s="354"/>
      <c r="Y1137" s="354"/>
      <c r="Z1137" s="354"/>
      <c r="AA1137" s="555"/>
      <c r="AB1137" s="566"/>
      <c r="AC1137" s="566"/>
      <c r="AD1137" s="566"/>
      <c r="AE1137" s="566"/>
      <c r="AF1137" s="566"/>
      <c r="AG1137" s="566"/>
      <c r="AH1137" s="566"/>
      <c r="AI1137" s="566"/>
      <c r="AJ1137" s="566"/>
      <c r="AK1137" s="566"/>
      <c r="AL1137" s="566"/>
      <c r="AM1137" s="566"/>
      <c r="AN1137" s="566"/>
      <c r="AO1137" s="504"/>
    </row>
    <row r="1138" spans="2:41" ht="18.75" hidden="1" customHeight="1">
      <c r="B1138" s="509" t="s">
        <v>286</v>
      </c>
      <c r="C1138" s="354" t="s">
        <v>258</v>
      </c>
      <c r="D1138" s="493"/>
      <c r="E1138" s="493"/>
      <c r="F1138" s="493"/>
      <c r="G1138" s="493"/>
      <c r="H1138" s="493"/>
      <c r="I1138" s="493"/>
      <c r="J1138" s="493"/>
      <c r="K1138" s="493"/>
      <c r="L1138" s="493"/>
      <c r="M1138" s="493"/>
      <c r="N1138" s="493"/>
      <c r="O1138" s="493"/>
      <c r="P1138" s="493">
        <v>12</v>
      </c>
      <c r="Q1138" s="493"/>
      <c r="R1138" s="493"/>
      <c r="S1138" s="493"/>
      <c r="T1138" s="493"/>
      <c r="U1138" s="493"/>
      <c r="V1138" s="493"/>
      <c r="W1138" s="493"/>
      <c r="X1138" s="493"/>
      <c r="Y1138" s="493"/>
      <c r="Z1138" s="493"/>
      <c r="AA1138" s="567"/>
      <c r="AB1138" s="558"/>
      <c r="AC1138" s="558"/>
      <c r="AD1138" s="558"/>
      <c r="AE1138" s="558"/>
      <c r="AF1138" s="558"/>
      <c r="AG1138" s="558"/>
      <c r="AH1138" s="558"/>
      <c r="AI1138" s="558"/>
      <c r="AJ1138" s="558"/>
      <c r="AK1138" s="558"/>
      <c r="AL1138" s="558"/>
      <c r="AM1138" s="558"/>
      <c r="AN1138" s="558"/>
      <c r="AO1138" s="494">
        <f>SUM(AA1138:AN1138)</f>
        <v>0</v>
      </c>
    </row>
    <row r="1139" spans="2:41" ht="18.75" hidden="1" customHeight="1">
      <c r="B1139" s="492" t="s">
        <v>396</v>
      </c>
      <c r="C1139" s="354" t="s">
        <v>260</v>
      </c>
      <c r="D1139" s="493"/>
      <c r="E1139" s="493"/>
      <c r="F1139" s="493"/>
      <c r="G1139" s="493"/>
      <c r="H1139" s="493"/>
      <c r="I1139" s="493"/>
      <c r="J1139" s="493"/>
      <c r="K1139" s="493"/>
      <c r="L1139" s="493"/>
      <c r="M1139" s="493"/>
      <c r="N1139" s="493"/>
      <c r="O1139" s="493"/>
      <c r="P1139" s="493">
        <f>P1138</f>
        <v>12</v>
      </c>
      <c r="Q1139" s="493"/>
      <c r="R1139" s="493"/>
      <c r="S1139" s="493"/>
      <c r="T1139" s="493"/>
      <c r="U1139" s="493"/>
      <c r="V1139" s="493"/>
      <c r="W1139" s="493"/>
      <c r="X1139" s="493"/>
      <c r="Y1139" s="493"/>
      <c r="Z1139" s="493"/>
      <c r="AA1139" s="554">
        <f>AA1138</f>
        <v>0</v>
      </c>
      <c r="AB1139" s="554">
        <f t="shared" ref="AB1139:AN1139" si="384">AB1138</f>
        <v>0</v>
      </c>
      <c r="AC1139" s="554">
        <f t="shared" si="384"/>
        <v>0</v>
      </c>
      <c r="AD1139" s="554">
        <f t="shared" si="384"/>
        <v>0</v>
      </c>
      <c r="AE1139" s="554">
        <f t="shared" si="384"/>
        <v>0</v>
      </c>
      <c r="AF1139" s="554">
        <f t="shared" si="384"/>
        <v>0</v>
      </c>
      <c r="AG1139" s="554">
        <f t="shared" si="384"/>
        <v>0</v>
      </c>
      <c r="AH1139" s="554">
        <f t="shared" si="384"/>
        <v>0</v>
      </c>
      <c r="AI1139" s="554">
        <f t="shared" si="384"/>
        <v>0</v>
      </c>
      <c r="AJ1139" s="554">
        <f t="shared" si="384"/>
        <v>0</v>
      </c>
      <c r="AK1139" s="554">
        <f t="shared" si="384"/>
        <v>0</v>
      </c>
      <c r="AL1139" s="554">
        <f t="shared" si="384"/>
        <v>0</v>
      </c>
      <c r="AM1139" s="554">
        <f t="shared" si="384"/>
        <v>0</v>
      </c>
      <c r="AN1139" s="554">
        <f t="shared" si="384"/>
        <v>0</v>
      </c>
      <c r="AO1139" s="504"/>
    </row>
    <row r="1140" spans="2:41" ht="18.75" hidden="1" customHeight="1">
      <c r="B1140" s="509"/>
      <c r="C1140" s="354"/>
      <c r="D1140" s="354"/>
      <c r="E1140" s="354"/>
      <c r="F1140" s="354"/>
      <c r="G1140" s="354"/>
      <c r="H1140" s="354"/>
      <c r="I1140" s="354"/>
      <c r="J1140" s="354"/>
      <c r="K1140" s="354"/>
      <c r="L1140" s="354"/>
      <c r="M1140" s="354"/>
      <c r="N1140" s="354"/>
      <c r="O1140" s="354"/>
      <c r="P1140" s="354"/>
      <c r="Q1140" s="354"/>
      <c r="R1140" s="354"/>
      <c r="S1140" s="354"/>
      <c r="T1140" s="354"/>
      <c r="U1140" s="354"/>
      <c r="V1140" s="354"/>
      <c r="W1140" s="354"/>
      <c r="X1140" s="354"/>
      <c r="Y1140" s="354"/>
      <c r="Z1140" s="354"/>
      <c r="AA1140" s="555"/>
      <c r="AB1140" s="566"/>
      <c r="AC1140" s="566"/>
      <c r="AD1140" s="566"/>
      <c r="AE1140" s="566"/>
      <c r="AF1140" s="566"/>
      <c r="AG1140" s="566"/>
      <c r="AH1140" s="566"/>
      <c r="AI1140" s="566"/>
      <c r="AJ1140" s="566"/>
      <c r="AK1140" s="566"/>
      <c r="AL1140" s="566"/>
      <c r="AM1140" s="566"/>
      <c r="AN1140" s="566"/>
      <c r="AO1140" s="504"/>
    </row>
    <row r="1141" spans="2:41" ht="18.75" hidden="1" customHeight="1">
      <c r="B1141" s="509" t="s">
        <v>287</v>
      </c>
      <c r="C1141" s="354" t="s">
        <v>258</v>
      </c>
      <c r="D1141" s="493"/>
      <c r="E1141" s="493"/>
      <c r="F1141" s="493"/>
      <c r="G1141" s="493"/>
      <c r="H1141" s="493"/>
      <c r="I1141" s="493"/>
      <c r="J1141" s="493"/>
      <c r="K1141" s="493"/>
      <c r="L1141" s="493"/>
      <c r="M1141" s="493"/>
      <c r="N1141" s="493"/>
      <c r="O1141" s="493"/>
      <c r="P1141" s="493">
        <v>12</v>
      </c>
      <c r="Q1141" s="493"/>
      <c r="R1141" s="493"/>
      <c r="S1141" s="493"/>
      <c r="T1141" s="493"/>
      <c r="U1141" s="493"/>
      <c r="V1141" s="493"/>
      <c r="W1141" s="493"/>
      <c r="X1141" s="493"/>
      <c r="Y1141" s="493"/>
      <c r="Z1141" s="493"/>
      <c r="AA1141" s="567"/>
      <c r="AB1141" s="558"/>
      <c r="AC1141" s="558"/>
      <c r="AD1141" s="558"/>
      <c r="AE1141" s="558"/>
      <c r="AF1141" s="558"/>
      <c r="AG1141" s="558"/>
      <c r="AH1141" s="558"/>
      <c r="AI1141" s="558"/>
      <c r="AJ1141" s="558"/>
      <c r="AK1141" s="558"/>
      <c r="AL1141" s="558"/>
      <c r="AM1141" s="558"/>
      <c r="AN1141" s="558"/>
      <c r="AO1141" s="494">
        <f>SUM(AA1141:AN1141)</f>
        <v>0</v>
      </c>
    </row>
    <row r="1142" spans="2:41" ht="18.75" hidden="1" customHeight="1">
      <c r="B1142" s="492" t="s">
        <v>396</v>
      </c>
      <c r="C1142" s="354" t="s">
        <v>260</v>
      </c>
      <c r="D1142" s="493"/>
      <c r="E1142" s="493"/>
      <c r="F1142" s="493"/>
      <c r="G1142" s="493"/>
      <c r="H1142" s="493"/>
      <c r="I1142" s="493"/>
      <c r="J1142" s="493"/>
      <c r="K1142" s="493"/>
      <c r="L1142" s="493"/>
      <c r="M1142" s="493"/>
      <c r="N1142" s="493"/>
      <c r="O1142" s="493"/>
      <c r="P1142" s="493">
        <f>P1141</f>
        <v>12</v>
      </c>
      <c r="Q1142" s="493"/>
      <c r="R1142" s="493"/>
      <c r="S1142" s="493"/>
      <c r="T1142" s="493"/>
      <c r="U1142" s="493"/>
      <c r="V1142" s="493"/>
      <c r="W1142" s="493"/>
      <c r="X1142" s="493"/>
      <c r="Y1142" s="493"/>
      <c r="Z1142" s="493"/>
      <c r="AA1142" s="554">
        <f>AA1141</f>
        <v>0</v>
      </c>
      <c r="AB1142" s="554">
        <f t="shared" ref="AB1142:AN1142" si="385">AB1141</f>
        <v>0</v>
      </c>
      <c r="AC1142" s="554">
        <f t="shared" si="385"/>
        <v>0</v>
      </c>
      <c r="AD1142" s="554">
        <f t="shared" si="385"/>
        <v>0</v>
      </c>
      <c r="AE1142" s="554">
        <f t="shared" si="385"/>
        <v>0</v>
      </c>
      <c r="AF1142" s="554">
        <f t="shared" si="385"/>
        <v>0</v>
      </c>
      <c r="AG1142" s="554">
        <f t="shared" si="385"/>
        <v>0</v>
      </c>
      <c r="AH1142" s="554">
        <f t="shared" si="385"/>
        <v>0</v>
      </c>
      <c r="AI1142" s="554">
        <f t="shared" si="385"/>
        <v>0</v>
      </c>
      <c r="AJ1142" s="554">
        <f t="shared" si="385"/>
        <v>0</v>
      </c>
      <c r="AK1142" s="554">
        <f t="shared" si="385"/>
        <v>0</v>
      </c>
      <c r="AL1142" s="554">
        <f t="shared" si="385"/>
        <v>0</v>
      </c>
      <c r="AM1142" s="554">
        <f t="shared" si="385"/>
        <v>0</v>
      </c>
      <c r="AN1142" s="554">
        <f t="shared" si="385"/>
        <v>0</v>
      </c>
      <c r="AO1142" s="504"/>
    </row>
    <row r="1143" spans="2:41" ht="18.75" hidden="1" customHeight="1">
      <c r="B1143" s="509"/>
      <c r="C1143" s="354"/>
      <c r="D1143" s="354"/>
      <c r="E1143" s="354"/>
      <c r="F1143" s="354"/>
      <c r="G1143" s="354"/>
      <c r="H1143" s="354"/>
      <c r="I1143" s="354"/>
      <c r="J1143" s="354"/>
      <c r="K1143" s="354"/>
      <c r="L1143" s="354"/>
      <c r="M1143" s="354"/>
      <c r="N1143" s="354"/>
      <c r="O1143" s="354"/>
      <c r="P1143" s="354"/>
      <c r="Q1143" s="354"/>
      <c r="R1143" s="354"/>
      <c r="S1143" s="354"/>
      <c r="T1143" s="354"/>
      <c r="U1143" s="354"/>
      <c r="V1143" s="354"/>
      <c r="W1143" s="354"/>
      <c r="X1143" s="354"/>
      <c r="Y1143" s="354"/>
      <c r="Z1143" s="354"/>
      <c r="AA1143" s="555"/>
      <c r="AB1143" s="566"/>
      <c r="AC1143" s="566"/>
      <c r="AD1143" s="566"/>
      <c r="AE1143" s="566"/>
      <c r="AF1143" s="566"/>
      <c r="AG1143" s="566"/>
      <c r="AH1143" s="566"/>
      <c r="AI1143" s="566"/>
      <c r="AJ1143" s="566"/>
      <c r="AK1143" s="566"/>
      <c r="AL1143" s="566"/>
      <c r="AM1143" s="566"/>
      <c r="AN1143" s="566"/>
      <c r="AO1143" s="504"/>
    </row>
    <row r="1144" spans="2:41" ht="18.75" hidden="1" customHeight="1">
      <c r="B1144" s="509" t="s">
        <v>288</v>
      </c>
      <c r="C1144" s="354" t="s">
        <v>258</v>
      </c>
      <c r="D1144" s="493"/>
      <c r="E1144" s="493"/>
      <c r="F1144" s="493"/>
      <c r="G1144" s="493"/>
      <c r="H1144" s="493"/>
      <c r="I1144" s="493"/>
      <c r="J1144" s="493"/>
      <c r="K1144" s="493"/>
      <c r="L1144" s="493"/>
      <c r="M1144" s="493"/>
      <c r="N1144" s="493"/>
      <c r="O1144" s="493"/>
      <c r="P1144" s="493">
        <v>12</v>
      </c>
      <c r="Q1144" s="493"/>
      <c r="R1144" s="493"/>
      <c r="S1144" s="493"/>
      <c r="T1144" s="493"/>
      <c r="U1144" s="493"/>
      <c r="V1144" s="493"/>
      <c r="W1144" s="493"/>
      <c r="X1144" s="493"/>
      <c r="Y1144" s="493"/>
      <c r="Z1144" s="493"/>
      <c r="AA1144" s="567"/>
      <c r="AB1144" s="558"/>
      <c r="AC1144" s="558"/>
      <c r="AD1144" s="558"/>
      <c r="AE1144" s="558"/>
      <c r="AF1144" s="558"/>
      <c r="AG1144" s="558"/>
      <c r="AH1144" s="558"/>
      <c r="AI1144" s="558"/>
      <c r="AJ1144" s="558"/>
      <c r="AK1144" s="558"/>
      <c r="AL1144" s="558"/>
      <c r="AM1144" s="558"/>
      <c r="AN1144" s="558"/>
      <c r="AO1144" s="494">
        <f>SUM(AA1144:AN1144)</f>
        <v>0</v>
      </c>
    </row>
    <row r="1145" spans="2:41" ht="18.75" hidden="1" customHeight="1">
      <c r="B1145" s="492" t="s">
        <v>396</v>
      </c>
      <c r="C1145" s="354" t="s">
        <v>260</v>
      </c>
      <c r="D1145" s="493"/>
      <c r="E1145" s="493"/>
      <c r="F1145" s="493"/>
      <c r="G1145" s="493"/>
      <c r="H1145" s="493"/>
      <c r="I1145" s="493"/>
      <c r="J1145" s="493"/>
      <c r="K1145" s="493"/>
      <c r="L1145" s="493"/>
      <c r="M1145" s="493"/>
      <c r="N1145" s="493"/>
      <c r="O1145" s="493"/>
      <c r="P1145" s="493">
        <f>P1144</f>
        <v>12</v>
      </c>
      <c r="Q1145" s="493"/>
      <c r="R1145" s="493"/>
      <c r="S1145" s="493"/>
      <c r="T1145" s="493"/>
      <c r="U1145" s="493"/>
      <c r="V1145" s="493"/>
      <c r="W1145" s="493"/>
      <c r="X1145" s="493"/>
      <c r="Y1145" s="493"/>
      <c r="Z1145" s="493"/>
      <c r="AA1145" s="554">
        <f>AA1144</f>
        <v>0</v>
      </c>
      <c r="AB1145" s="554">
        <f t="shared" ref="AB1145:AN1145" si="386">AB1144</f>
        <v>0</v>
      </c>
      <c r="AC1145" s="554">
        <f t="shared" si="386"/>
        <v>0</v>
      </c>
      <c r="AD1145" s="554">
        <f t="shared" si="386"/>
        <v>0</v>
      </c>
      <c r="AE1145" s="554">
        <f t="shared" si="386"/>
        <v>0</v>
      </c>
      <c r="AF1145" s="554">
        <f t="shared" si="386"/>
        <v>0</v>
      </c>
      <c r="AG1145" s="554">
        <f t="shared" si="386"/>
        <v>0</v>
      </c>
      <c r="AH1145" s="554">
        <f t="shared" si="386"/>
        <v>0</v>
      </c>
      <c r="AI1145" s="554">
        <f t="shared" si="386"/>
        <v>0</v>
      </c>
      <c r="AJ1145" s="554">
        <f t="shared" si="386"/>
        <v>0</v>
      </c>
      <c r="AK1145" s="554">
        <f t="shared" si="386"/>
        <v>0</v>
      </c>
      <c r="AL1145" s="554">
        <f t="shared" si="386"/>
        <v>0</v>
      </c>
      <c r="AM1145" s="554">
        <f t="shared" si="386"/>
        <v>0</v>
      </c>
      <c r="AN1145" s="554">
        <f t="shared" si="386"/>
        <v>0</v>
      </c>
      <c r="AO1145" s="504"/>
    </row>
    <row r="1146" spans="2:41" ht="18.75" hidden="1" customHeight="1">
      <c r="B1146" s="509"/>
      <c r="C1146" s="354"/>
      <c r="D1146" s="354"/>
      <c r="E1146" s="354"/>
      <c r="F1146" s="354"/>
      <c r="G1146" s="354"/>
      <c r="H1146" s="354"/>
      <c r="I1146" s="354"/>
      <c r="J1146" s="354"/>
      <c r="K1146" s="354"/>
      <c r="L1146" s="354"/>
      <c r="M1146" s="354"/>
      <c r="N1146" s="354"/>
      <c r="O1146" s="354"/>
      <c r="P1146" s="354"/>
      <c r="Q1146" s="354"/>
      <c r="R1146" s="354"/>
      <c r="S1146" s="354"/>
      <c r="T1146" s="354"/>
      <c r="U1146" s="354"/>
      <c r="V1146" s="354"/>
      <c r="W1146" s="354"/>
      <c r="X1146" s="354"/>
      <c r="Y1146" s="354"/>
      <c r="Z1146" s="354"/>
      <c r="AA1146" s="555"/>
      <c r="AB1146" s="566"/>
      <c r="AC1146" s="566"/>
      <c r="AD1146" s="566"/>
      <c r="AE1146" s="566"/>
      <c r="AF1146" s="566"/>
      <c r="AG1146" s="566"/>
      <c r="AH1146" s="566"/>
      <c r="AI1146" s="566"/>
      <c r="AJ1146" s="566"/>
      <c r="AK1146" s="566"/>
      <c r="AL1146" s="566"/>
      <c r="AM1146" s="566"/>
      <c r="AN1146" s="566"/>
      <c r="AO1146" s="504"/>
    </row>
    <row r="1147" spans="2:41" ht="18.75" hidden="1" customHeight="1">
      <c r="B1147" s="509" t="s">
        <v>289</v>
      </c>
      <c r="C1147" s="354" t="s">
        <v>258</v>
      </c>
      <c r="D1147" s="493"/>
      <c r="E1147" s="493"/>
      <c r="F1147" s="493"/>
      <c r="G1147" s="493"/>
      <c r="H1147" s="493"/>
      <c r="I1147" s="493"/>
      <c r="J1147" s="493"/>
      <c r="K1147" s="493"/>
      <c r="L1147" s="493"/>
      <c r="M1147" s="493"/>
      <c r="N1147" s="493"/>
      <c r="O1147" s="493"/>
      <c r="P1147" s="493">
        <v>12</v>
      </c>
      <c r="Q1147" s="493"/>
      <c r="R1147" s="493"/>
      <c r="S1147" s="493"/>
      <c r="T1147" s="493"/>
      <c r="U1147" s="493"/>
      <c r="V1147" s="493"/>
      <c r="W1147" s="493"/>
      <c r="X1147" s="493"/>
      <c r="Y1147" s="493"/>
      <c r="Z1147" s="493"/>
      <c r="AA1147" s="567"/>
      <c r="AB1147" s="558"/>
      <c r="AC1147" s="558"/>
      <c r="AD1147" s="558"/>
      <c r="AE1147" s="558"/>
      <c r="AF1147" s="558"/>
      <c r="AG1147" s="558"/>
      <c r="AH1147" s="558"/>
      <c r="AI1147" s="558"/>
      <c r="AJ1147" s="558"/>
      <c r="AK1147" s="558"/>
      <c r="AL1147" s="558"/>
      <c r="AM1147" s="558"/>
      <c r="AN1147" s="558"/>
      <c r="AO1147" s="494">
        <f>SUM(AA1147:AN1147)</f>
        <v>0</v>
      </c>
    </row>
    <row r="1148" spans="2:41" ht="18.75" hidden="1" customHeight="1">
      <c r="B1148" s="492" t="s">
        <v>396</v>
      </c>
      <c r="C1148" s="354" t="s">
        <v>260</v>
      </c>
      <c r="D1148" s="493"/>
      <c r="E1148" s="493"/>
      <c r="F1148" s="493"/>
      <c r="G1148" s="493"/>
      <c r="H1148" s="493"/>
      <c r="I1148" s="493"/>
      <c r="J1148" s="493"/>
      <c r="K1148" s="493"/>
      <c r="L1148" s="493"/>
      <c r="M1148" s="493"/>
      <c r="N1148" s="493"/>
      <c r="O1148" s="493"/>
      <c r="P1148" s="493">
        <f>P1147</f>
        <v>12</v>
      </c>
      <c r="Q1148" s="493"/>
      <c r="R1148" s="493"/>
      <c r="S1148" s="493"/>
      <c r="T1148" s="493"/>
      <c r="U1148" s="493"/>
      <c r="V1148" s="493"/>
      <c r="W1148" s="493"/>
      <c r="X1148" s="493"/>
      <c r="Y1148" s="493"/>
      <c r="Z1148" s="493"/>
      <c r="AA1148" s="554">
        <f>AA1147</f>
        <v>0</v>
      </c>
      <c r="AB1148" s="554">
        <f t="shared" ref="AB1148:AN1148" si="387">AB1147</f>
        <v>0</v>
      </c>
      <c r="AC1148" s="554">
        <f t="shared" si="387"/>
        <v>0</v>
      </c>
      <c r="AD1148" s="554">
        <f t="shared" si="387"/>
        <v>0</v>
      </c>
      <c r="AE1148" s="554">
        <f t="shared" si="387"/>
        <v>0</v>
      </c>
      <c r="AF1148" s="554">
        <f t="shared" si="387"/>
        <v>0</v>
      </c>
      <c r="AG1148" s="554">
        <f t="shared" si="387"/>
        <v>0</v>
      </c>
      <c r="AH1148" s="554">
        <f t="shared" si="387"/>
        <v>0</v>
      </c>
      <c r="AI1148" s="554">
        <f t="shared" si="387"/>
        <v>0</v>
      </c>
      <c r="AJ1148" s="554">
        <f t="shared" si="387"/>
        <v>0</v>
      </c>
      <c r="AK1148" s="554">
        <f t="shared" si="387"/>
        <v>0</v>
      </c>
      <c r="AL1148" s="554">
        <f t="shared" si="387"/>
        <v>0</v>
      </c>
      <c r="AM1148" s="554">
        <f t="shared" si="387"/>
        <v>0</v>
      </c>
      <c r="AN1148" s="554">
        <f t="shared" si="387"/>
        <v>0</v>
      </c>
      <c r="AO1148" s="504"/>
    </row>
    <row r="1149" spans="2:41" ht="18.75" hidden="1" customHeight="1">
      <c r="B1149" s="509"/>
      <c r="C1149" s="354"/>
      <c r="D1149" s="354"/>
      <c r="E1149" s="354"/>
      <c r="F1149" s="354"/>
      <c r="G1149" s="354"/>
      <c r="H1149" s="354"/>
      <c r="I1149" s="354"/>
      <c r="J1149" s="354"/>
      <c r="K1149" s="354"/>
      <c r="L1149" s="354"/>
      <c r="M1149" s="354"/>
      <c r="N1149" s="354"/>
      <c r="O1149" s="354"/>
      <c r="P1149" s="354"/>
      <c r="Q1149" s="354"/>
      <c r="R1149" s="354"/>
      <c r="S1149" s="354"/>
      <c r="T1149" s="354"/>
      <c r="U1149" s="354"/>
      <c r="V1149" s="354"/>
      <c r="W1149" s="354"/>
      <c r="X1149" s="354"/>
      <c r="Y1149" s="354"/>
      <c r="Z1149" s="354"/>
      <c r="AA1149" s="555"/>
      <c r="AB1149" s="566"/>
      <c r="AC1149" s="566"/>
      <c r="AD1149" s="566"/>
      <c r="AE1149" s="566"/>
      <c r="AF1149" s="566"/>
      <c r="AG1149" s="566"/>
      <c r="AH1149" s="566"/>
      <c r="AI1149" s="566"/>
      <c r="AJ1149" s="566"/>
      <c r="AK1149" s="566"/>
      <c r="AL1149" s="566"/>
      <c r="AM1149" s="566"/>
      <c r="AN1149" s="566"/>
      <c r="AO1149" s="504"/>
    </row>
    <row r="1150" spans="2:41" ht="18.75" hidden="1" customHeight="1">
      <c r="B1150" s="509" t="s">
        <v>290</v>
      </c>
      <c r="C1150" s="354" t="s">
        <v>258</v>
      </c>
      <c r="D1150" s="493"/>
      <c r="E1150" s="493"/>
      <c r="F1150" s="493"/>
      <c r="G1150" s="493"/>
      <c r="H1150" s="493"/>
      <c r="I1150" s="493"/>
      <c r="J1150" s="493"/>
      <c r="K1150" s="493"/>
      <c r="L1150" s="493"/>
      <c r="M1150" s="493"/>
      <c r="N1150" s="493"/>
      <c r="O1150" s="493"/>
      <c r="P1150" s="493">
        <v>12</v>
      </c>
      <c r="Q1150" s="493"/>
      <c r="R1150" s="493"/>
      <c r="S1150" s="493"/>
      <c r="T1150" s="493"/>
      <c r="U1150" s="493"/>
      <c r="V1150" s="493"/>
      <c r="W1150" s="493"/>
      <c r="X1150" s="493"/>
      <c r="Y1150" s="493"/>
      <c r="Z1150" s="493"/>
      <c r="AA1150" s="567"/>
      <c r="AB1150" s="558"/>
      <c r="AC1150" s="558"/>
      <c r="AD1150" s="558"/>
      <c r="AE1150" s="558"/>
      <c r="AF1150" s="558"/>
      <c r="AG1150" s="558"/>
      <c r="AH1150" s="558"/>
      <c r="AI1150" s="558"/>
      <c r="AJ1150" s="558"/>
      <c r="AK1150" s="558"/>
      <c r="AL1150" s="558"/>
      <c r="AM1150" s="558"/>
      <c r="AN1150" s="558"/>
      <c r="AO1150" s="494">
        <f>SUM(AA1150:AN1150)</f>
        <v>0</v>
      </c>
    </row>
    <row r="1151" spans="2:41" ht="18.75" hidden="1" customHeight="1">
      <c r="B1151" s="492" t="s">
        <v>396</v>
      </c>
      <c r="C1151" s="354" t="s">
        <v>260</v>
      </c>
      <c r="D1151" s="493"/>
      <c r="E1151" s="493"/>
      <c r="F1151" s="493"/>
      <c r="G1151" s="493"/>
      <c r="H1151" s="493"/>
      <c r="I1151" s="493"/>
      <c r="J1151" s="493"/>
      <c r="K1151" s="493"/>
      <c r="L1151" s="493"/>
      <c r="M1151" s="493"/>
      <c r="N1151" s="493"/>
      <c r="O1151" s="493"/>
      <c r="P1151" s="493">
        <f>P1150</f>
        <v>12</v>
      </c>
      <c r="Q1151" s="493"/>
      <c r="R1151" s="493"/>
      <c r="S1151" s="493"/>
      <c r="T1151" s="493"/>
      <c r="U1151" s="493"/>
      <c r="V1151" s="493"/>
      <c r="W1151" s="493"/>
      <c r="X1151" s="493"/>
      <c r="Y1151" s="493"/>
      <c r="Z1151" s="493"/>
      <c r="AA1151" s="554">
        <f>AA1150</f>
        <v>0</v>
      </c>
      <c r="AB1151" s="554">
        <f t="shared" ref="AB1151:AN1151" si="388">AB1150</f>
        <v>0</v>
      </c>
      <c r="AC1151" s="554">
        <f t="shared" si="388"/>
        <v>0</v>
      </c>
      <c r="AD1151" s="554">
        <f t="shared" si="388"/>
        <v>0</v>
      </c>
      <c r="AE1151" s="554">
        <f t="shared" si="388"/>
        <v>0</v>
      </c>
      <c r="AF1151" s="554">
        <f t="shared" si="388"/>
        <v>0</v>
      </c>
      <c r="AG1151" s="554">
        <f t="shared" si="388"/>
        <v>0</v>
      </c>
      <c r="AH1151" s="554">
        <f t="shared" si="388"/>
        <v>0</v>
      </c>
      <c r="AI1151" s="554">
        <f t="shared" si="388"/>
        <v>0</v>
      </c>
      <c r="AJ1151" s="554">
        <f t="shared" si="388"/>
        <v>0</v>
      </c>
      <c r="AK1151" s="554">
        <f t="shared" si="388"/>
        <v>0</v>
      </c>
      <c r="AL1151" s="554">
        <f t="shared" si="388"/>
        <v>0</v>
      </c>
      <c r="AM1151" s="554">
        <f t="shared" si="388"/>
        <v>0</v>
      </c>
      <c r="AN1151" s="554">
        <f t="shared" si="388"/>
        <v>0</v>
      </c>
      <c r="AO1151" s="504"/>
    </row>
    <row r="1152" spans="2:41" ht="18.75" hidden="1" customHeight="1">
      <c r="B1152" s="509"/>
      <c r="C1152" s="354"/>
      <c r="D1152" s="354"/>
      <c r="E1152" s="354"/>
      <c r="F1152" s="354"/>
      <c r="G1152" s="354"/>
      <c r="H1152" s="354"/>
      <c r="I1152" s="354"/>
      <c r="J1152" s="354"/>
      <c r="K1152" s="354"/>
      <c r="L1152" s="354"/>
      <c r="M1152" s="354"/>
      <c r="N1152" s="354"/>
      <c r="O1152" s="354"/>
      <c r="P1152" s="354"/>
      <c r="Q1152" s="354"/>
      <c r="R1152" s="354"/>
      <c r="S1152" s="354"/>
      <c r="T1152" s="354"/>
      <c r="U1152" s="354"/>
      <c r="V1152" s="354"/>
      <c r="W1152" s="354"/>
      <c r="X1152" s="354"/>
      <c r="Y1152" s="354"/>
      <c r="Z1152" s="354"/>
      <c r="AA1152" s="555"/>
      <c r="AB1152" s="566"/>
      <c r="AC1152" s="566"/>
      <c r="AD1152" s="566"/>
      <c r="AE1152" s="566"/>
      <c r="AF1152" s="566"/>
      <c r="AG1152" s="566"/>
      <c r="AH1152" s="566"/>
      <c r="AI1152" s="566"/>
      <c r="AJ1152" s="566"/>
      <c r="AK1152" s="566"/>
      <c r="AL1152" s="566"/>
      <c r="AM1152" s="566"/>
      <c r="AN1152" s="566"/>
      <c r="AO1152" s="504"/>
    </row>
    <row r="1153" spans="2:41" ht="18.75" hidden="1" customHeight="1">
      <c r="B1153" s="509" t="s">
        <v>291</v>
      </c>
      <c r="C1153" s="354" t="s">
        <v>258</v>
      </c>
      <c r="D1153" s="493"/>
      <c r="E1153" s="493"/>
      <c r="F1153" s="493"/>
      <c r="G1153" s="493"/>
      <c r="H1153" s="493"/>
      <c r="I1153" s="493"/>
      <c r="J1153" s="493"/>
      <c r="K1153" s="493"/>
      <c r="L1153" s="493"/>
      <c r="M1153" s="493"/>
      <c r="N1153" s="493"/>
      <c r="O1153" s="493"/>
      <c r="P1153" s="493">
        <v>12</v>
      </c>
      <c r="Q1153" s="493"/>
      <c r="R1153" s="493"/>
      <c r="S1153" s="493"/>
      <c r="T1153" s="493"/>
      <c r="U1153" s="493"/>
      <c r="V1153" s="493"/>
      <c r="W1153" s="493"/>
      <c r="X1153" s="493"/>
      <c r="Y1153" s="493"/>
      <c r="Z1153" s="493"/>
      <c r="AA1153" s="567"/>
      <c r="AB1153" s="558"/>
      <c r="AC1153" s="558"/>
      <c r="AD1153" s="558"/>
      <c r="AE1153" s="558"/>
      <c r="AF1153" s="558"/>
      <c r="AG1153" s="558"/>
      <c r="AH1153" s="558"/>
      <c r="AI1153" s="558"/>
      <c r="AJ1153" s="558"/>
      <c r="AK1153" s="558"/>
      <c r="AL1153" s="558"/>
      <c r="AM1153" s="558"/>
      <c r="AN1153" s="558"/>
      <c r="AO1153" s="494">
        <f>SUM(AA1153:AN1153)</f>
        <v>0</v>
      </c>
    </row>
    <row r="1154" spans="2:41" ht="18.75" hidden="1" customHeight="1">
      <c r="B1154" s="492" t="s">
        <v>396</v>
      </c>
      <c r="C1154" s="354" t="s">
        <v>260</v>
      </c>
      <c r="D1154" s="493"/>
      <c r="E1154" s="493"/>
      <c r="F1154" s="493"/>
      <c r="G1154" s="493"/>
      <c r="H1154" s="493"/>
      <c r="I1154" s="493"/>
      <c r="J1154" s="493"/>
      <c r="K1154" s="493"/>
      <c r="L1154" s="493"/>
      <c r="M1154" s="493"/>
      <c r="N1154" s="493"/>
      <c r="O1154" s="493"/>
      <c r="P1154" s="493">
        <f>P1153</f>
        <v>12</v>
      </c>
      <c r="Q1154" s="493"/>
      <c r="R1154" s="493"/>
      <c r="S1154" s="493"/>
      <c r="T1154" s="493"/>
      <c r="U1154" s="493"/>
      <c r="V1154" s="493"/>
      <c r="W1154" s="493"/>
      <c r="X1154" s="493"/>
      <c r="Y1154" s="493"/>
      <c r="Z1154" s="493"/>
      <c r="AA1154" s="554">
        <f>AA1153</f>
        <v>0</v>
      </c>
      <c r="AB1154" s="554">
        <f t="shared" ref="AB1154:AN1154" si="389">AB1153</f>
        <v>0</v>
      </c>
      <c r="AC1154" s="554">
        <f t="shared" si="389"/>
        <v>0</v>
      </c>
      <c r="AD1154" s="554">
        <f t="shared" si="389"/>
        <v>0</v>
      </c>
      <c r="AE1154" s="554">
        <f t="shared" si="389"/>
        <v>0</v>
      </c>
      <c r="AF1154" s="554">
        <f t="shared" si="389"/>
        <v>0</v>
      </c>
      <c r="AG1154" s="554">
        <f t="shared" si="389"/>
        <v>0</v>
      </c>
      <c r="AH1154" s="554">
        <f t="shared" si="389"/>
        <v>0</v>
      </c>
      <c r="AI1154" s="554">
        <f t="shared" si="389"/>
        <v>0</v>
      </c>
      <c r="AJ1154" s="554">
        <f t="shared" si="389"/>
        <v>0</v>
      </c>
      <c r="AK1154" s="554">
        <f t="shared" si="389"/>
        <v>0</v>
      </c>
      <c r="AL1154" s="554">
        <f t="shared" si="389"/>
        <v>0</v>
      </c>
      <c r="AM1154" s="554">
        <f t="shared" si="389"/>
        <v>0</v>
      </c>
      <c r="AN1154" s="554">
        <f t="shared" si="389"/>
        <v>0</v>
      </c>
      <c r="AO1154" s="504"/>
    </row>
    <row r="1155" spans="2:41" ht="18.75" customHeight="1">
      <c r="B1155" s="492"/>
      <c r="C1155" s="503"/>
      <c r="D1155" s="354"/>
      <c r="E1155" s="354"/>
      <c r="F1155" s="354"/>
      <c r="G1155" s="354"/>
      <c r="H1155" s="354"/>
      <c r="I1155" s="354"/>
      <c r="J1155" s="354"/>
      <c r="K1155" s="354"/>
      <c r="L1155" s="354"/>
      <c r="M1155" s="354"/>
      <c r="N1155" s="354"/>
      <c r="O1155" s="354"/>
      <c r="P1155" s="354"/>
      <c r="Q1155" s="354"/>
      <c r="R1155" s="354"/>
      <c r="S1155" s="354"/>
      <c r="T1155" s="354"/>
      <c r="U1155" s="354"/>
      <c r="V1155" s="354"/>
      <c r="W1155" s="354"/>
      <c r="X1155" s="354"/>
      <c r="Y1155" s="354"/>
      <c r="Z1155" s="354"/>
      <c r="AA1155" s="499"/>
      <c r="AB1155" s="499"/>
      <c r="AC1155" s="499"/>
      <c r="AD1155" s="499"/>
      <c r="AE1155" s="499"/>
      <c r="AF1155" s="499"/>
      <c r="AG1155" s="499"/>
      <c r="AH1155" s="499"/>
      <c r="AI1155" s="499"/>
      <c r="AJ1155" s="499"/>
      <c r="AK1155" s="499"/>
      <c r="AL1155" s="499"/>
      <c r="AM1155" s="499"/>
      <c r="AN1155" s="499"/>
      <c r="AO1155" s="504"/>
    </row>
    <row r="1156" spans="2:41" ht="18.75" customHeight="1">
      <c r="B1156" s="518" t="s">
        <v>397</v>
      </c>
      <c r="C1156" s="519"/>
      <c r="D1156" s="519">
        <f>SUM(D999:D1154)</f>
        <v>0</v>
      </c>
      <c r="E1156" s="519"/>
      <c r="F1156" s="519"/>
      <c r="G1156" s="519"/>
      <c r="H1156" s="519"/>
      <c r="I1156" s="519"/>
      <c r="J1156" s="519"/>
      <c r="K1156" s="519"/>
      <c r="L1156" s="519"/>
      <c r="M1156" s="519"/>
      <c r="N1156" s="519"/>
      <c r="O1156" s="519"/>
      <c r="P1156" s="519"/>
      <c r="Q1156" s="519">
        <f>SUM(Q999:Q1154)</f>
        <v>0</v>
      </c>
      <c r="R1156" s="519"/>
      <c r="S1156" s="519"/>
      <c r="T1156" s="519"/>
      <c r="U1156" s="519"/>
      <c r="V1156" s="519"/>
      <c r="W1156" s="519"/>
      <c r="X1156" s="519"/>
      <c r="Y1156" s="519"/>
      <c r="Z1156" s="519"/>
      <c r="AA1156" s="519">
        <f>IF(AA997="kWh",SUMPRODUCT(D999:D1154,AA999:AA1154))</f>
        <v>0</v>
      </c>
      <c r="AB1156" s="519">
        <f>IF(AB997="kWh",SUMPRODUCT(D999:D1154,AB999:AB1154))</f>
        <v>0</v>
      </c>
      <c r="AC1156" s="519">
        <f>IF(AC997="kw",SUMPRODUCT(P999:P1154,Q999:Q1154,AC999:AC1154),SUMPRODUCT(D999:D1154,AC999:AC1154))</f>
        <v>0</v>
      </c>
      <c r="AD1156" s="519">
        <f>IF(AD997="kw",SUMPRODUCT(P999:P1154,Q999:Q1154,AD999:AD1154),SUMPRODUCT(D999:D1154,AD999:AD1154))</f>
        <v>0</v>
      </c>
      <c r="AE1156" s="519">
        <f>IF(AE997="kw",SUMPRODUCT(P999:P1154,Q999:Q1154,AE999:AE1154),SUMPRODUCT(D999:D1154,AE999:AE1154))</f>
        <v>0</v>
      </c>
      <c r="AF1156" s="519">
        <f>IF(AF997="kw",SUMPRODUCT(P999:P1154,Q999:Q1154,AF999:AF1154),SUMPRODUCT(D999:D1154,AF999:AF1154))</f>
        <v>0</v>
      </c>
      <c r="AG1156" s="519">
        <f>IF(AG997="kw",SUMPRODUCT(P999:P1154,Q999:Q1154,AG999:AG1154),SUMPRODUCT(D999:D1154,AG999:AG1154))</f>
        <v>0</v>
      </c>
      <c r="AH1156" s="519">
        <f>IF(AH997="kw",SUMPRODUCT(P999:P1154,Q999:Q1154,AH999:AH1154),SUMPRODUCT(D999:D1154,AH999:AH1154))</f>
        <v>0</v>
      </c>
      <c r="AI1156" s="519">
        <f>IF(AI997="kw",SUMPRODUCT(P999:P1154,Q999:Q1154,AI999:AI1154),SUMPRODUCT(D999:D1154,AI999:AI1154))</f>
        <v>0</v>
      </c>
      <c r="AJ1156" s="519">
        <f>IF(AJ997="kw",SUMPRODUCT(P999:P1154,Q999:Q1154,AJ999:AJ1154),SUMPRODUCT(D999:D1154,AJ999:AJ1154))</f>
        <v>0</v>
      </c>
      <c r="AK1156" s="519">
        <f>IF(AK997="kw",SUMPRODUCT(P999:P1154,Q999:Q1154,AK999:AK1154),SUMPRODUCT(D999:D1154,AK999:AK1154))</f>
        <v>0</v>
      </c>
      <c r="AL1156" s="519">
        <f>IF(AL997="kw",SUMPRODUCT(P999:P1154,Q999:Q1154,AL999:AL1154),SUMPRODUCT(D999:D1154,AL999:AL1154))</f>
        <v>0</v>
      </c>
      <c r="AM1156" s="519">
        <f>IF(AM997="kw",SUMPRODUCT(P999:P1154,Q999:Q1154,AM999:AM1154),SUMPRODUCT(D999:D1154,AM999:AM1154))</f>
        <v>0</v>
      </c>
      <c r="AN1156" s="519">
        <f>IF(AN997="kw",SUMPRODUCT(P999:P1154,Q999:Q1154,AN999:AN1154),SUMPRODUCT(D999:D1154,AN999:AN1154))</f>
        <v>0</v>
      </c>
      <c r="AO1156" s="520"/>
    </row>
    <row r="1157" spans="2:41" ht="18.75" customHeight="1">
      <c r="B1157" s="545" t="s">
        <v>398</v>
      </c>
      <c r="C1157" s="546"/>
      <c r="D1157" s="546"/>
      <c r="E1157" s="546"/>
      <c r="F1157" s="546"/>
      <c r="G1157" s="546"/>
      <c r="H1157" s="546"/>
      <c r="I1157" s="546"/>
      <c r="J1157" s="546"/>
      <c r="K1157" s="546"/>
      <c r="L1157" s="546"/>
      <c r="M1157" s="546"/>
      <c r="N1157" s="546"/>
      <c r="O1157" s="546"/>
      <c r="P1157" s="546"/>
      <c r="Q1157" s="546"/>
      <c r="R1157" s="546"/>
      <c r="S1157" s="546"/>
      <c r="T1157" s="546"/>
      <c r="U1157" s="546"/>
      <c r="V1157" s="546"/>
      <c r="W1157" s="546"/>
      <c r="X1157" s="546"/>
      <c r="Y1157" s="546"/>
      <c r="Z1157" s="546"/>
      <c r="AA1157" s="546">
        <v>6364469</v>
      </c>
      <c r="AB1157" s="546">
        <v>1997655</v>
      </c>
      <c r="AC1157" s="546">
        <v>10311200</v>
      </c>
      <c r="AD1157" s="546">
        <v>36218</v>
      </c>
      <c r="AE1157" s="546">
        <v>126044</v>
      </c>
      <c r="AF1157" s="546">
        <v>0</v>
      </c>
      <c r="AG1157" s="546">
        <v>0</v>
      </c>
      <c r="AH1157" s="546">
        <v>0</v>
      </c>
      <c r="AI1157" s="546">
        <v>0</v>
      </c>
      <c r="AJ1157" s="546">
        <v>0</v>
      </c>
      <c r="AK1157" s="546">
        <v>0</v>
      </c>
      <c r="AL1157" s="546">
        <v>0</v>
      </c>
      <c r="AM1157" s="546">
        <v>0</v>
      </c>
      <c r="AN1157" s="546">
        <v>0</v>
      </c>
      <c r="AO1157" s="576"/>
    </row>
    <row r="1158" spans="2:41" ht="18.75" customHeight="1">
      <c r="B1158" s="590"/>
      <c r="C1158" s="548"/>
      <c r="D1158" s="549"/>
      <c r="E1158" s="549"/>
      <c r="F1158" s="549"/>
      <c r="G1158" s="549"/>
      <c r="H1158" s="549"/>
      <c r="I1158" s="549"/>
      <c r="J1158" s="549"/>
      <c r="K1158" s="549"/>
      <c r="L1158" s="549"/>
      <c r="M1158" s="549"/>
      <c r="N1158" s="549"/>
      <c r="O1158" s="549"/>
      <c r="P1158" s="549"/>
      <c r="Q1158" s="550"/>
      <c r="R1158" s="549"/>
      <c r="S1158" s="549"/>
      <c r="T1158" s="549"/>
      <c r="U1158" s="551"/>
      <c r="V1158" s="551"/>
      <c r="W1158" s="551"/>
      <c r="X1158" s="551"/>
      <c r="Y1158" s="549"/>
      <c r="Z1158" s="549"/>
      <c r="AA1158" s="552"/>
      <c r="AB1158" s="552"/>
      <c r="AC1158" s="552"/>
      <c r="AD1158" s="552"/>
      <c r="AE1158" s="552"/>
      <c r="AF1158" s="552"/>
      <c r="AG1158" s="552"/>
      <c r="AH1158" s="552"/>
      <c r="AI1158" s="552"/>
      <c r="AJ1158" s="552"/>
      <c r="AK1158" s="552"/>
      <c r="AL1158" s="552"/>
      <c r="AM1158" s="552"/>
      <c r="AN1158" s="552"/>
      <c r="AO1158" s="465"/>
    </row>
    <row r="1159" spans="2:41" ht="18.75" customHeight="1">
      <c r="B1159" s="516" t="s">
        <v>399</v>
      </c>
      <c r="C1159" s="523"/>
      <c r="D1159" s="523"/>
      <c r="E1159" s="537"/>
      <c r="F1159" s="537"/>
      <c r="G1159" s="537"/>
      <c r="H1159" s="537"/>
      <c r="I1159" s="537"/>
      <c r="J1159" s="537"/>
      <c r="K1159" s="537"/>
      <c r="L1159" s="537"/>
      <c r="M1159" s="537"/>
      <c r="N1159" s="537"/>
      <c r="O1159" s="537"/>
      <c r="P1159" s="537"/>
      <c r="Q1159" s="354"/>
      <c r="R1159" s="525"/>
      <c r="S1159" s="525"/>
      <c r="T1159" s="525"/>
      <c r="U1159" s="524"/>
      <c r="V1159" s="524"/>
      <c r="W1159" s="524"/>
      <c r="X1159" s="524"/>
      <c r="Y1159" s="525"/>
      <c r="Z1159" s="525"/>
      <c r="AA1159" s="526">
        <v>0</v>
      </c>
      <c r="AB1159" s="526">
        <v>1.44E-2</v>
      </c>
      <c r="AC1159" s="526">
        <v>3.1042000000000001</v>
      </c>
      <c r="AD1159" s="526">
        <v>1.6799999999999999E-2</v>
      </c>
      <c r="AE1159" s="526">
        <v>4.6752000000000002</v>
      </c>
      <c r="AF1159" s="526">
        <v>0</v>
      </c>
      <c r="AG1159" s="526">
        <v>0</v>
      </c>
      <c r="AH1159" s="526">
        <v>0</v>
      </c>
      <c r="AI1159" s="526">
        <v>0</v>
      </c>
      <c r="AJ1159" s="526">
        <v>0</v>
      </c>
      <c r="AK1159" s="526">
        <v>0</v>
      </c>
      <c r="AL1159" s="526">
        <v>0</v>
      </c>
      <c r="AM1159" s="526">
        <v>0</v>
      </c>
      <c r="AN1159" s="526">
        <v>0</v>
      </c>
      <c r="AO1159" s="577"/>
    </row>
    <row r="1160" spans="2:41" ht="18.75" customHeight="1">
      <c r="B1160" s="516" t="s">
        <v>400</v>
      </c>
      <c r="C1160" s="527"/>
      <c r="D1160" s="484"/>
      <c r="E1160" s="481"/>
      <c r="F1160" s="481"/>
      <c r="G1160" s="481"/>
      <c r="H1160" s="481"/>
      <c r="I1160" s="481"/>
      <c r="J1160" s="481"/>
      <c r="K1160" s="481"/>
      <c r="L1160" s="481"/>
      <c r="M1160" s="481"/>
      <c r="N1160" s="481"/>
      <c r="O1160" s="481"/>
      <c r="P1160" s="481"/>
      <c r="Q1160" s="354"/>
      <c r="R1160" s="481"/>
      <c r="S1160" s="481"/>
      <c r="T1160" s="481"/>
      <c r="U1160" s="484"/>
      <c r="V1160" s="484"/>
      <c r="W1160" s="484"/>
      <c r="X1160" s="484"/>
      <c r="Y1160" s="481"/>
      <c r="Z1160" s="481"/>
      <c r="AA1160" s="463">
        <v>0</v>
      </c>
      <c r="AB1160" s="463">
        <v>7567.2764385348119</v>
      </c>
      <c r="AC1160" s="463">
        <v>12254191.505322263</v>
      </c>
      <c r="AD1160" s="463">
        <v>0</v>
      </c>
      <c r="AE1160" s="463">
        <v>0</v>
      </c>
      <c r="AF1160" s="463">
        <v>0</v>
      </c>
      <c r="AG1160" s="463">
        <v>0</v>
      </c>
      <c r="AH1160" s="463">
        <v>0</v>
      </c>
      <c r="AI1160" s="463">
        <v>0</v>
      </c>
      <c r="AJ1160" s="463">
        <v>0</v>
      </c>
      <c r="AK1160" s="463">
        <v>0</v>
      </c>
      <c r="AL1160" s="463">
        <v>0</v>
      </c>
      <c r="AM1160" s="463">
        <v>0</v>
      </c>
      <c r="AN1160" s="463">
        <v>0</v>
      </c>
      <c r="AO1160" s="462">
        <f t="shared" ref="AO1160:AO1169" si="390">SUM(AA1160:AN1160)</f>
        <v>12261758.781760797</v>
      </c>
    </row>
    <row r="1161" spans="2:41" ht="18.75" customHeight="1">
      <c r="B1161" s="516" t="s">
        <v>401</v>
      </c>
      <c r="C1161" s="527"/>
      <c r="D1161" s="484"/>
      <c r="E1161" s="481"/>
      <c r="F1161" s="481"/>
      <c r="G1161" s="481"/>
      <c r="H1161" s="481"/>
      <c r="I1161" s="481"/>
      <c r="J1161" s="481"/>
      <c r="K1161" s="481"/>
      <c r="L1161" s="481"/>
      <c r="M1161" s="481"/>
      <c r="N1161" s="481"/>
      <c r="O1161" s="481"/>
      <c r="P1161" s="481"/>
      <c r="Q1161" s="354"/>
      <c r="R1161" s="481"/>
      <c r="S1161" s="481"/>
      <c r="T1161" s="481"/>
      <c r="U1161" s="484"/>
      <c r="V1161" s="484"/>
      <c r="W1161" s="484"/>
      <c r="X1161" s="484"/>
      <c r="Y1161" s="481"/>
      <c r="Z1161" s="481"/>
      <c r="AA1161" s="463">
        <v>0</v>
      </c>
      <c r="AB1161" s="463">
        <v>6044.9220312504704</v>
      </c>
      <c r="AC1161" s="463">
        <v>16827892.843314201</v>
      </c>
      <c r="AD1161" s="463">
        <v>0</v>
      </c>
      <c r="AE1161" s="463">
        <v>0</v>
      </c>
      <c r="AF1161" s="463">
        <v>0</v>
      </c>
      <c r="AG1161" s="463">
        <v>0</v>
      </c>
      <c r="AH1161" s="463">
        <v>0</v>
      </c>
      <c r="AI1161" s="463">
        <v>0</v>
      </c>
      <c r="AJ1161" s="463">
        <v>0</v>
      </c>
      <c r="AK1161" s="463">
        <v>0</v>
      </c>
      <c r="AL1161" s="463">
        <v>0</v>
      </c>
      <c r="AM1161" s="463">
        <v>0</v>
      </c>
      <c r="AN1161" s="463">
        <v>0</v>
      </c>
      <c r="AO1161" s="462">
        <f t="shared" si="390"/>
        <v>16833937.76534545</v>
      </c>
    </row>
    <row r="1162" spans="2:41" ht="18.75" customHeight="1">
      <c r="B1162" s="516" t="s">
        <v>402</v>
      </c>
      <c r="C1162" s="527"/>
      <c r="D1162" s="484"/>
      <c r="E1162" s="481"/>
      <c r="F1162" s="481"/>
      <c r="G1162" s="481"/>
      <c r="H1162" s="481"/>
      <c r="I1162" s="481"/>
      <c r="J1162" s="481"/>
      <c r="K1162" s="481"/>
      <c r="L1162" s="481"/>
      <c r="M1162" s="481"/>
      <c r="N1162" s="481"/>
      <c r="O1162" s="481"/>
      <c r="P1162" s="481"/>
      <c r="Q1162" s="354"/>
      <c r="R1162" s="481"/>
      <c r="S1162" s="481"/>
      <c r="T1162" s="481"/>
      <c r="U1162" s="484"/>
      <c r="V1162" s="484"/>
      <c r="W1162" s="484"/>
      <c r="X1162" s="484"/>
      <c r="Y1162" s="481"/>
      <c r="Z1162" s="481"/>
      <c r="AA1162" s="463">
        <v>0</v>
      </c>
      <c r="AB1162" s="463">
        <v>8063.9180099067817</v>
      </c>
      <c r="AC1162" s="463">
        <v>15400423.248615807</v>
      </c>
      <c r="AD1162" s="463">
        <v>0</v>
      </c>
      <c r="AE1162" s="463">
        <v>0</v>
      </c>
      <c r="AF1162" s="463">
        <v>0</v>
      </c>
      <c r="AG1162" s="463">
        <v>0</v>
      </c>
      <c r="AH1162" s="463">
        <v>0</v>
      </c>
      <c r="AI1162" s="463">
        <v>0</v>
      </c>
      <c r="AJ1162" s="463">
        <v>0</v>
      </c>
      <c r="AK1162" s="463">
        <v>0</v>
      </c>
      <c r="AL1162" s="463">
        <v>0</v>
      </c>
      <c r="AM1162" s="463">
        <v>0</v>
      </c>
      <c r="AN1162" s="463">
        <v>0</v>
      </c>
      <c r="AO1162" s="462">
        <f t="shared" si="390"/>
        <v>15408487.166625714</v>
      </c>
    </row>
    <row r="1163" spans="2:41" ht="18.75" customHeight="1">
      <c r="B1163" s="516" t="s">
        <v>403</v>
      </c>
      <c r="C1163" s="527"/>
      <c r="D1163" s="484"/>
      <c r="E1163" s="481"/>
      <c r="F1163" s="481"/>
      <c r="G1163" s="481"/>
      <c r="H1163" s="481"/>
      <c r="I1163" s="481"/>
      <c r="J1163" s="481"/>
      <c r="K1163" s="481"/>
      <c r="L1163" s="481"/>
      <c r="M1163" s="481"/>
      <c r="N1163" s="481"/>
      <c r="O1163" s="481"/>
      <c r="P1163" s="481"/>
      <c r="Q1163" s="354"/>
      <c r="R1163" s="481"/>
      <c r="S1163" s="481"/>
      <c r="T1163" s="481"/>
      <c r="U1163" s="484"/>
      <c r="V1163" s="484"/>
      <c r="W1163" s="484"/>
      <c r="X1163" s="484"/>
      <c r="Y1163" s="481"/>
      <c r="Z1163" s="481"/>
      <c r="AA1163" s="463">
        <v>0</v>
      </c>
      <c r="AB1163" s="463">
        <v>13757.035944910174</v>
      </c>
      <c r="AC1163" s="463">
        <v>12773662.848535122</v>
      </c>
      <c r="AD1163" s="463">
        <v>0</v>
      </c>
      <c r="AE1163" s="463">
        <v>0</v>
      </c>
      <c r="AF1163" s="463">
        <v>0</v>
      </c>
      <c r="AG1163" s="463">
        <v>0</v>
      </c>
      <c r="AH1163" s="463">
        <v>0</v>
      </c>
      <c r="AI1163" s="463">
        <v>0</v>
      </c>
      <c r="AJ1163" s="463">
        <v>0</v>
      </c>
      <c r="AK1163" s="463">
        <v>0</v>
      </c>
      <c r="AL1163" s="463">
        <v>0</v>
      </c>
      <c r="AM1163" s="463">
        <v>0</v>
      </c>
      <c r="AN1163" s="463">
        <v>0</v>
      </c>
      <c r="AO1163" s="462">
        <f t="shared" si="390"/>
        <v>12787419.884480033</v>
      </c>
    </row>
    <row r="1164" spans="2:41" ht="18.75" customHeight="1">
      <c r="B1164" s="516" t="s">
        <v>404</v>
      </c>
      <c r="C1164" s="527"/>
      <c r="D1164" s="484"/>
      <c r="E1164" s="481"/>
      <c r="F1164" s="481"/>
      <c r="G1164" s="481"/>
      <c r="H1164" s="481"/>
      <c r="I1164" s="481"/>
      <c r="J1164" s="481"/>
      <c r="K1164" s="481"/>
      <c r="L1164" s="481"/>
      <c r="M1164" s="481"/>
      <c r="N1164" s="481"/>
      <c r="O1164" s="481"/>
      <c r="P1164" s="481"/>
      <c r="Q1164" s="354"/>
      <c r="R1164" s="481"/>
      <c r="S1164" s="481"/>
      <c r="T1164" s="481"/>
      <c r="U1164" s="484"/>
      <c r="V1164" s="484"/>
      <c r="W1164" s="484"/>
      <c r="X1164" s="484"/>
      <c r="Y1164" s="481"/>
      <c r="Z1164" s="481"/>
      <c r="AA1164" s="463">
        <f t="shared" ref="AA1164:AN1164" si="391">AA216*AA1159</f>
        <v>0</v>
      </c>
      <c r="AB1164" s="463">
        <f t="shared" si="391"/>
        <v>54534.141351132734</v>
      </c>
      <c r="AC1164" s="463">
        <f t="shared" si="391"/>
        <v>22173385.113452841</v>
      </c>
      <c r="AD1164" s="463">
        <f t="shared" si="391"/>
        <v>0</v>
      </c>
      <c r="AE1164" s="463">
        <f t="shared" si="391"/>
        <v>0</v>
      </c>
      <c r="AF1164" s="463">
        <f t="shared" si="391"/>
        <v>0</v>
      </c>
      <c r="AG1164" s="463">
        <f t="shared" si="391"/>
        <v>0</v>
      </c>
      <c r="AH1164" s="463">
        <f t="shared" si="391"/>
        <v>0</v>
      </c>
      <c r="AI1164" s="463">
        <f t="shared" si="391"/>
        <v>0</v>
      </c>
      <c r="AJ1164" s="463">
        <f t="shared" si="391"/>
        <v>0</v>
      </c>
      <c r="AK1164" s="463">
        <f t="shared" si="391"/>
        <v>0</v>
      </c>
      <c r="AL1164" s="463">
        <f t="shared" si="391"/>
        <v>0</v>
      </c>
      <c r="AM1164" s="463">
        <f t="shared" si="391"/>
        <v>0</v>
      </c>
      <c r="AN1164" s="463">
        <f t="shared" si="391"/>
        <v>0</v>
      </c>
      <c r="AO1164" s="462">
        <f t="shared" si="390"/>
        <v>22227919.254803974</v>
      </c>
    </row>
    <row r="1165" spans="2:41" ht="18.75" customHeight="1">
      <c r="B1165" s="516" t="s">
        <v>405</v>
      </c>
      <c r="C1165" s="527"/>
      <c r="D1165" s="484"/>
      <c r="E1165" s="481"/>
      <c r="F1165" s="481"/>
      <c r="G1165" s="481"/>
      <c r="H1165" s="481"/>
      <c r="I1165" s="481"/>
      <c r="J1165" s="481"/>
      <c r="K1165" s="481"/>
      <c r="L1165" s="481"/>
      <c r="M1165" s="481"/>
      <c r="N1165" s="481"/>
      <c r="O1165" s="481"/>
      <c r="P1165" s="481"/>
      <c r="Q1165" s="354"/>
      <c r="R1165" s="481"/>
      <c r="S1165" s="481"/>
      <c r="T1165" s="481"/>
      <c r="U1165" s="484"/>
      <c r="V1165" s="484"/>
      <c r="W1165" s="484"/>
      <c r="X1165" s="484"/>
      <c r="Y1165" s="481"/>
      <c r="Z1165" s="481"/>
      <c r="AA1165" s="463">
        <f t="shared" ref="AA1165:AN1165" si="392">AA406*AA1159</f>
        <v>0</v>
      </c>
      <c r="AB1165" s="463">
        <f t="shared" si="392"/>
        <v>30138.183217816339</v>
      </c>
      <c r="AC1165" s="463">
        <f t="shared" si="392"/>
        <v>31075729.916317575</v>
      </c>
      <c r="AD1165" s="463">
        <f t="shared" si="392"/>
        <v>0</v>
      </c>
      <c r="AE1165" s="463">
        <f t="shared" si="392"/>
        <v>0</v>
      </c>
      <c r="AF1165" s="463">
        <f t="shared" si="392"/>
        <v>0</v>
      </c>
      <c r="AG1165" s="463">
        <f t="shared" si="392"/>
        <v>0</v>
      </c>
      <c r="AH1165" s="463">
        <f t="shared" si="392"/>
        <v>0</v>
      </c>
      <c r="AI1165" s="463">
        <f t="shared" si="392"/>
        <v>0</v>
      </c>
      <c r="AJ1165" s="463">
        <f t="shared" si="392"/>
        <v>0</v>
      </c>
      <c r="AK1165" s="463">
        <f t="shared" si="392"/>
        <v>0</v>
      </c>
      <c r="AL1165" s="463">
        <f t="shared" si="392"/>
        <v>0</v>
      </c>
      <c r="AM1165" s="463">
        <f t="shared" si="392"/>
        <v>0</v>
      </c>
      <c r="AN1165" s="463">
        <f t="shared" si="392"/>
        <v>0</v>
      </c>
      <c r="AO1165" s="462">
        <f t="shared" si="390"/>
        <v>31105868.099535391</v>
      </c>
    </row>
    <row r="1166" spans="2:41" ht="18.75" customHeight="1">
      <c r="B1166" s="516" t="s">
        <v>406</v>
      </c>
      <c r="C1166" s="527"/>
      <c r="D1166" s="484"/>
      <c r="E1166" s="481"/>
      <c r="F1166" s="481"/>
      <c r="G1166" s="481"/>
      <c r="H1166" s="481"/>
      <c r="I1166" s="481"/>
      <c r="J1166" s="481"/>
      <c r="K1166" s="481"/>
      <c r="L1166" s="481"/>
      <c r="M1166" s="481"/>
      <c r="N1166" s="481"/>
      <c r="O1166" s="481"/>
      <c r="P1166" s="481"/>
      <c r="Q1166" s="354"/>
      <c r="R1166" s="481"/>
      <c r="S1166" s="481"/>
      <c r="T1166" s="481"/>
      <c r="U1166" s="484"/>
      <c r="V1166" s="484"/>
      <c r="W1166" s="484"/>
      <c r="X1166" s="484"/>
      <c r="Y1166" s="481"/>
      <c r="Z1166" s="481"/>
      <c r="AA1166" s="463">
        <f t="shared" ref="AA1166:AN1166" si="393">AA604*AA1159</f>
        <v>0</v>
      </c>
      <c r="AB1166" s="463">
        <f t="shared" si="393"/>
        <v>27977.898551966471</v>
      </c>
      <c r="AC1166" s="463">
        <f t="shared" si="393"/>
        <v>23214770.490022879</v>
      </c>
      <c r="AD1166" s="463">
        <f t="shared" si="393"/>
        <v>0</v>
      </c>
      <c r="AE1166" s="463">
        <f t="shared" si="393"/>
        <v>20489923.675776001</v>
      </c>
      <c r="AF1166" s="463">
        <f t="shared" si="393"/>
        <v>0</v>
      </c>
      <c r="AG1166" s="463">
        <f t="shared" si="393"/>
        <v>0</v>
      </c>
      <c r="AH1166" s="463">
        <f t="shared" si="393"/>
        <v>0</v>
      </c>
      <c r="AI1166" s="463">
        <f t="shared" si="393"/>
        <v>0</v>
      </c>
      <c r="AJ1166" s="463">
        <f t="shared" si="393"/>
        <v>0</v>
      </c>
      <c r="AK1166" s="463">
        <f t="shared" si="393"/>
        <v>0</v>
      </c>
      <c r="AL1166" s="463">
        <f t="shared" si="393"/>
        <v>0</v>
      </c>
      <c r="AM1166" s="463">
        <f t="shared" si="393"/>
        <v>0</v>
      </c>
      <c r="AN1166" s="463">
        <f t="shared" si="393"/>
        <v>0</v>
      </c>
      <c r="AO1166" s="462">
        <f t="shared" si="390"/>
        <v>43732672.064350843</v>
      </c>
    </row>
    <row r="1167" spans="2:41" ht="18.75" customHeight="1">
      <c r="B1167" s="516" t="s">
        <v>407</v>
      </c>
      <c r="C1167" s="527"/>
      <c r="D1167" s="484"/>
      <c r="E1167" s="481"/>
      <c r="F1167" s="481"/>
      <c r="G1167" s="481"/>
      <c r="H1167" s="481"/>
      <c r="I1167" s="481"/>
      <c r="J1167" s="481"/>
      <c r="K1167" s="481"/>
      <c r="L1167" s="481"/>
      <c r="M1167" s="481"/>
      <c r="N1167" s="481"/>
      <c r="O1167" s="481"/>
      <c r="P1167" s="481"/>
      <c r="Q1167" s="354"/>
      <c r="R1167" s="481"/>
      <c r="S1167" s="481"/>
      <c r="T1167" s="481"/>
      <c r="U1167" s="484"/>
      <c r="V1167" s="484"/>
      <c r="W1167" s="484"/>
      <c r="X1167" s="484"/>
      <c r="Y1167" s="481"/>
      <c r="Z1167" s="481"/>
      <c r="AA1167" s="463">
        <f t="shared" ref="AA1167:AN1167" si="394">AA796*AA1159</f>
        <v>0</v>
      </c>
      <c r="AB1167" s="463">
        <f t="shared" si="394"/>
        <v>36817.341897738457</v>
      </c>
      <c r="AC1167" s="463">
        <f t="shared" si="394"/>
        <v>20424403.182321612</v>
      </c>
      <c r="AD1167" s="463">
        <f t="shared" si="394"/>
        <v>0</v>
      </c>
      <c r="AE1167" s="463">
        <f t="shared" si="394"/>
        <v>8234873.9040000001</v>
      </c>
      <c r="AF1167" s="463">
        <f t="shared" si="394"/>
        <v>0</v>
      </c>
      <c r="AG1167" s="463">
        <f t="shared" si="394"/>
        <v>0</v>
      </c>
      <c r="AH1167" s="463">
        <f t="shared" si="394"/>
        <v>0</v>
      </c>
      <c r="AI1167" s="463">
        <f t="shared" si="394"/>
        <v>0</v>
      </c>
      <c r="AJ1167" s="463">
        <f t="shared" si="394"/>
        <v>0</v>
      </c>
      <c r="AK1167" s="463">
        <f t="shared" si="394"/>
        <v>0</v>
      </c>
      <c r="AL1167" s="463">
        <f t="shared" si="394"/>
        <v>0</v>
      </c>
      <c r="AM1167" s="463">
        <f t="shared" si="394"/>
        <v>0</v>
      </c>
      <c r="AN1167" s="463">
        <f t="shared" si="394"/>
        <v>0</v>
      </c>
      <c r="AO1167" s="462">
        <f t="shared" si="390"/>
        <v>28696094.428219348</v>
      </c>
    </row>
    <row r="1168" spans="2:41" ht="18.75" customHeight="1">
      <c r="B1168" s="516" t="s">
        <v>408</v>
      </c>
      <c r="C1168" s="527"/>
      <c r="D1168" s="484"/>
      <c r="E1168" s="481"/>
      <c r="F1168" s="481"/>
      <c r="G1168" s="481"/>
      <c r="H1168" s="481"/>
      <c r="I1168" s="481"/>
      <c r="J1168" s="481"/>
      <c r="K1168" s="481"/>
      <c r="L1168" s="481"/>
      <c r="M1168" s="481"/>
      <c r="N1168" s="481"/>
      <c r="O1168" s="481"/>
      <c r="P1168" s="481"/>
      <c r="Q1168" s="354"/>
      <c r="R1168" s="481"/>
      <c r="S1168" s="481"/>
      <c r="T1168" s="481"/>
      <c r="U1168" s="484"/>
      <c r="V1168" s="484"/>
      <c r="W1168" s="484"/>
      <c r="X1168" s="484"/>
      <c r="Y1168" s="481"/>
      <c r="Z1168" s="481"/>
      <c r="AA1168" s="463">
        <f t="shared" ref="AA1168:AN1168" si="395">AA985*AA1159</f>
        <v>0</v>
      </c>
      <c r="AB1168" s="463">
        <f t="shared" si="395"/>
        <v>22556.475635806561</v>
      </c>
      <c r="AC1168" s="463">
        <f t="shared" si="395"/>
        <v>14805240.948806306</v>
      </c>
      <c r="AD1168" s="463">
        <f t="shared" si="395"/>
        <v>0</v>
      </c>
      <c r="AE1168" s="463">
        <f t="shared" si="395"/>
        <v>0</v>
      </c>
      <c r="AF1168" s="463">
        <f t="shared" si="395"/>
        <v>0</v>
      </c>
      <c r="AG1168" s="463">
        <f t="shared" si="395"/>
        <v>0</v>
      </c>
      <c r="AH1168" s="463">
        <f t="shared" si="395"/>
        <v>0</v>
      </c>
      <c r="AI1168" s="463">
        <f t="shared" si="395"/>
        <v>0</v>
      </c>
      <c r="AJ1168" s="463">
        <f t="shared" si="395"/>
        <v>0</v>
      </c>
      <c r="AK1168" s="463">
        <f t="shared" si="395"/>
        <v>0</v>
      </c>
      <c r="AL1168" s="463">
        <f t="shared" si="395"/>
        <v>0</v>
      </c>
      <c r="AM1168" s="463">
        <f t="shared" si="395"/>
        <v>0</v>
      </c>
      <c r="AN1168" s="463">
        <f t="shared" si="395"/>
        <v>0</v>
      </c>
      <c r="AO1168" s="462">
        <f t="shared" si="390"/>
        <v>14827797.424442112</v>
      </c>
    </row>
    <row r="1169" spans="1:41" ht="18.75" customHeight="1">
      <c r="B1169" s="516" t="s">
        <v>409</v>
      </c>
      <c r="C1169" s="527"/>
      <c r="D1169" s="484"/>
      <c r="E1169" s="481"/>
      <c r="F1169" s="481"/>
      <c r="G1169" s="481"/>
      <c r="H1169" s="481"/>
      <c r="I1169" s="481"/>
      <c r="J1169" s="481"/>
      <c r="K1169" s="481"/>
      <c r="L1169" s="481"/>
      <c r="M1169" s="481"/>
      <c r="N1169" s="481"/>
      <c r="O1169" s="481"/>
      <c r="P1169" s="481"/>
      <c r="Q1169" s="354"/>
      <c r="R1169" s="481"/>
      <c r="S1169" s="481"/>
      <c r="T1169" s="481"/>
      <c r="U1169" s="484"/>
      <c r="V1169" s="484"/>
      <c r="W1169" s="484"/>
      <c r="X1169" s="484"/>
      <c r="Y1169" s="481"/>
      <c r="Z1169" s="481"/>
      <c r="AA1169" s="463">
        <f>AA1156*AA1159</f>
        <v>0</v>
      </c>
      <c r="AB1169" s="463">
        <f>AB1156*AB1159</f>
        <v>0</v>
      </c>
      <c r="AC1169" s="463">
        <f t="shared" ref="AC1169:AN1169" si="396">AC1156*AC1159</f>
        <v>0</v>
      </c>
      <c r="AD1169" s="463">
        <f t="shared" si="396"/>
        <v>0</v>
      </c>
      <c r="AE1169" s="463">
        <f t="shared" si="396"/>
        <v>0</v>
      </c>
      <c r="AF1169" s="463">
        <f t="shared" si="396"/>
        <v>0</v>
      </c>
      <c r="AG1169" s="463">
        <f t="shared" si="396"/>
        <v>0</v>
      </c>
      <c r="AH1169" s="463">
        <f t="shared" si="396"/>
        <v>0</v>
      </c>
      <c r="AI1169" s="463">
        <f t="shared" si="396"/>
        <v>0</v>
      </c>
      <c r="AJ1169" s="463">
        <f t="shared" si="396"/>
        <v>0</v>
      </c>
      <c r="AK1169" s="463">
        <f t="shared" si="396"/>
        <v>0</v>
      </c>
      <c r="AL1169" s="463">
        <f t="shared" si="396"/>
        <v>0</v>
      </c>
      <c r="AM1169" s="463">
        <f t="shared" si="396"/>
        <v>0</v>
      </c>
      <c r="AN1169" s="463">
        <f t="shared" si="396"/>
        <v>0</v>
      </c>
      <c r="AO1169" s="462">
        <f t="shared" si="390"/>
        <v>0</v>
      </c>
    </row>
    <row r="1170" spans="1:41" ht="18.75" customHeight="1">
      <c r="B1170" s="529" t="s">
        <v>410</v>
      </c>
      <c r="C1170" s="527"/>
      <c r="D1170" s="501"/>
      <c r="E1170" s="521"/>
      <c r="F1170" s="521"/>
      <c r="G1170" s="521"/>
      <c r="H1170" s="521"/>
      <c r="I1170" s="521"/>
      <c r="J1170" s="521"/>
      <c r="K1170" s="521"/>
      <c r="L1170" s="521"/>
      <c r="M1170" s="521"/>
      <c r="N1170" s="521"/>
      <c r="O1170" s="521"/>
      <c r="P1170" s="521"/>
      <c r="Q1170" s="498"/>
      <c r="R1170" s="521"/>
      <c r="S1170" s="521"/>
      <c r="T1170" s="521"/>
      <c r="U1170" s="501"/>
      <c r="V1170" s="501"/>
      <c r="W1170" s="501"/>
      <c r="X1170" s="501"/>
      <c r="Y1170" s="521"/>
      <c r="Z1170" s="521"/>
      <c r="AA1170" s="461">
        <f>SUM(AA1160:AA1169)</f>
        <v>0</v>
      </c>
      <c r="AB1170" s="461">
        <f t="shared" ref="AB1170:AG1170" si="397">SUM(AB1160:AB1169)</f>
        <v>207457.1930790628</v>
      </c>
      <c r="AC1170" s="461">
        <f t="shared" si="397"/>
        <v>168949700.09670863</v>
      </c>
      <c r="AD1170" s="461">
        <f t="shared" si="397"/>
        <v>0</v>
      </c>
      <c r="AE1170" s="461">
        <f t="shared" si="397"/>
        <v>28724797.579776</v>
      </c>
      <c r="AF1170" s="461">
        <f t="shared" si="397"/>
        <v>0</v>
      </c>
      <c r="AG1170" s="461">
        <f t="shared" si="397"/>
        <v>0</v>
      </c>
      <c r="AH1170" s="461">
        <f>SUM(AH1160:AH1169)</f>
        <v>0</v>
      </c>
      <c r="AI1170" s="461">
        <f t="shared" ref="AI1170:AN1170" si="398">SUM(AI1160:AI1169)</f>
        <v>0</v>
      </c>
      <c r="AJ1170" s="461">
        <f t="shared" si="398"/>
        <v>0</v>
      </c>
      <c r="AK1170" s="461">
        <f t="shared" si="398"/>
        <v>0</v>
      </c>
      <c r="AL1170" s="461">
        <f t="shared" si="398"/>
        <v>0</v>
      </c>
      <c r="AM1170" s="461">
        <f t="shared" si="398"/>
        <v>0</v>
      </c>
      <c r="AN1170" s="461">
        <f t="shared" si="398"/>
        <v>0</v>
      </c>
      <c r="AO1170" s="460">
        <f>SUM(AO1160:AO1169)</f>
        <v>197881954.86956367</v>
      </c>
    </row>
    <row r="1171" spans="1:41" ht="18.75" customHeight="1">
      <c r="B1171" s="529" t="s">
        <v>411</v>
      </c>
      <c r="C1171" s="527"/>
      <c r="D1171" s="530"/>
      <c r="E1171" s="521"/>
      <c r="F1171" s="521"/>
      <c r="G1171" s="521"/>
      <c r="H1171" s="521"/>
      <c r="I1171" s="521"/>
      <c r="J1171" s="521"/>
      <c r="K1171" s="521"/>
      <c r="L1171" s="521"/>
      <c r="M1171" s="521"/>
      <c r="N1171" s="521"/>
      <c r="O1171" s="521"/>
      <c r="P1171" s="521"/>
      <c r="Q1171" s="498"/>
      <c r="R1171" s="521"/>
      <c r="S1171" s="521"/>
      <c r="T1171" s="521"/>
      <c r="U1171" s="501"/>
      <c r="V1171" s="501"/>
      <c r="W1171" s="501"/>
      <c r="X1171" s="501"/>
      <c r="Y1171" s="521"/>
      <c r="Z1171" s="521"/>
      <c r="AA1171" s="528">
        <f>AA1157*AA1159</f>
        <v>0</v>
      </c>
      <c r="AB1171" s="528">
        <f t="shared" ref="AB1171:AN1171" si="399">AB1157*AB1159</f>
        <v>28766.232</v>
      </c>
      <c r="AC1171" s="528">
        <f>AC1157*AC1159</f>
        <v>32008027.039999999</v>
      </c>
      <c r="AD1171" s="528">
        <f t="shared" si="399"/>
        <v>608.4624</v>
      </c>
      <c r="AE1171" s="528">
        <f t="shared" si="399"/>
        <v>589280.90879999998</v>
      </c>
      <c r="AF1171" s="528">
        <f t="shared" si="399"/>
        <v>0</v>
      </c>
      <c r="AG1171" s="528">
        <f t="shared" si="399"/>
        <v>0</v>
      </c>
      <c r="AH1171" s="528">
        <f t="shared" si="399"/>
        <v>0</v>
      </c>
      <c r="AI1171" s="528">
        <f t="shared" si="399"/>
        <v>0</v>
      </c>
      <c r="AJ1171" s="528">
        <f t="shared" si="399"/>
        <v>0</v>
      </c>
      <c r="AK1171" s="528">
        <f t="shared" si="399"/>
        <v>0</v>
      </c>
      <c r="AL1171" s="528">
        <f t="shared" si="399"/>
        <v>0</v>
      </c>
      <c r="AM1171" s="528">
        <f t="shared" si="399"/>
        <v>0</v>
      </c>
      <c r="AN1171" s="528">
        <f t="shared" si="399"/>
        <v>0</v>
      </c>
      <c r="AO1171" s="460">
        <f>SUM(AA1171:AN1171)</f>
        <v>32626682.643199999</v>
      </c>
    </row>
    <row r="1172" spans="1:41" ht="18.75" customHeight="1">
      <c r="B1172" s="529" t="s">
        <v>412</v>
      </c>
      <c r="C1172" s="527"/>
      <c r="D1172" s="530"/>
      <c r="E1172" s="521"/>
      <c r="F1172" s="521"/>
      <c r="G1172" s="521"/>
      <c r="H1172" s="521"/>
      <c r="I1172" s="521"/>
      <c r="J1172" s="521"/>
      <c r="K1172" s="521"/>
      <c r="L1172" s="521"/>
      <c r="M1172" s="521"/>
      <c r="N1172" s="521"/>
      <c r="O1172" s="521"/>
      <c r="P1172" s="521"/>
      <c r="Q1172" s="498"/>
      <c r="R1172" s="521"/>
      <c r="S1172" s="521"/>
      <c r="T1172" s="521"/>
      <c r="U1172" s="530"/>
      <c r="V1172" s="530"/>
      <c r="W1172" s="530"/>
      <c r="X1172" s="530"/>
      <c r="Y1172" s="521"/>
      <c r="Z1172" s="521"/>
      <c r="AA1172" s="459"/>
      <c r="AB1172" s="459"/>
      <c r="AC1172" s="459"/>
      <c r="AD1172" s="459"/>
      <c r="AE1172" s="459"/>
      <c r="AF1172" s="459"/>
      <c r="AG1172" s="459"/>
      <c r="AH1172" s="459"/>
      <c r="AI1172" s="459"/>
      <c r="AJ1172" s="459"/>
      <c r="AK1172" s="459"/>
      <c r="AL1172" s="459"/>
      <c r="AM1172" s="459"/>
      <c r="AN1172" s="459"/>
      <c r="AO1172" s="460">
        <f>AO1170-AO1171</f>
        <v>165255272.22636366</v>
      </c>
    </row>
    <row r="1173" spans="1:41" ht="18.75" customHeight="1">
      <c r="B1173" s="529"/>
      <c r="C1173" s="527"/>
      <c r="D1173" s="530"/>
      <c r="E1173" s="521"/>
      <c r="F1173" s="521"/>
      <c r="G1173" s="521"/>
      <c r="H1173" s="521"/>
      <c r="I1173" s="521"/>
      <c r="J1173" s="521"/>
      <c r="K1173" s="521"/>
      <c r="L1173" s="521"/>
      <c r="M1173" s="521"/>
      <c r="N1173" s="521"/>
      <c r="O1173" s="521"/>
      <c r="P1173" s="521"/>
      <c r="Q1173" s="498"/>
      <c r="R1173" s="521"/>
      <c r="S1173" s="521"/>
      <c r="T1173" s="521"/>
      <c r="U1173" s="530"/>
      <c r="V1173" s="530"/>
      <c r="W1173" s="530"/>
      <c r="X1173" s="530"/>
      <c r="Y1173" s="521"/>
      <c r="Z1173" s="521"/>
      <c r="AA1173" s="459"/>
      <c r="AB1173" s="459"/>
      <c r="AC1173" s="459"/>
      <c r="AD1173" s="459"/>
      <c r="AE1173" s="459"/>
      <c r="AF1173" s="459"/>
      <c r="AG1173" s="459"/>
      <c r="AH1173" s="459"/>
      <c r="AI1173" s="459"/>
      <c r="AJ1173" s="459"/>
      <c r="AK1173" s="459"/>
      <c r="AL1173" s="459"/>
      <c r="AM1173" s="459"/>
      <c r="AN1173" s="459"/>
      <c r="AO1173" s="460"/>
    </row>
    <row r="1174" spans="1:41" ht="18.75" hidden="1" customHeight="1">
      <c r="B1174" s="442" t="s">
        <v>413</v>
      </c>
      <c r="C1174" s="578"/>
      <c r="D1174" s="578"/>
      <c r="E1174" s="579"/>
      <c r="F1174" s="579"/>
      <c r="G1174" s="579"/>
      <c r="H1174" s="579"/>
      <c r="I1174" s="579"/>
      <c r="J1174" s="579"/>
      <c r="K1174" s="579"/>
      <c r="L1174" s="579"/>
      <c r="M1174" s="579"/>
      <c r="N1174" s="579"/>
      <c r="O1174" s="579"/>
      <c r="P1174" s="579"/>
      <c r="Q1174" s="580"/>
      <c r="R1174" s="579"/>
      <c r="S1174" s="579"/>
      <c r="T1174" s="579"/>
      <c r="U1174" s="578"/>
      <c r="V1174" s="581"/>
      <c r="W1174" s="578"/>
      <c r="X1174" s="578"/>
      <c r="Y1174" s="579"/>
      <c r="Z1174" s="579"/>
      <c r="AA1174" s="517">
        <f>SUMPRODUCT($E$999:$E$1154,AA999:AA1154)</f>
        <v>0</v>
      </c>
      <c r="AB1174" s="517">
        <f>SUMPRODUCT($E$999:$E$1154,AB999:AB1154)</f>
        <v>0</v>
      </c>
      <c r="AC1174" s="517">
        <f t="shared" ref="AC1174:AN1174" si="400">IF(AC997="kW",SUMPRODUCT($R$999:$R$1154,$P$999:$P$1154,AC999:AC1154),SUMPRODUCT($E$999:$E$1154,AC999:AC1154))</f>
        <v>0</v>
      </c>
      <c r="AD1174" s="517">
        <f t="shared" si="400"/>
        <v>0</v>
      </c>
      <c r="AE1174" s="517">
        <f t="shared" si="400"/>
        <v>0</v>
      </c>
      <c r="AF1174" s="517">
        <f t="shared" si="400"/>
        <v>0</v>
      </c>
      <c r="AG1174" s="517">
        <f t="shared" si="400"/>
        <v>0</v>
      </c>
      <c r="AH1174" s="517">
        <f t="shared" si="400"/>
        <v>0</v>
      </c>
      <c r="AI1174" s="517">
        <f t="shared" si="400"/>
        <v>0</v>
      </c>
      <c r="AJ1174" s="517">
        <f t="shared" si="400"/>
        <v>0</v>
      </c>
      <c r="AK1174" s="517">
        <f t="shared" si="400"/>
        <v>0</v>
      </c>
      <c r="AL1174" s="517">
        <f t="shared" si="400"/>
        <v>0</v>
      </c>
      <c r="AM1174" s="517">
        <f t="shared" si="400"/>
        <v>0</v>
      </c>
      <c r="AN1174" s="517">
        <f t="shared" si="400"/>
        <v>0</v>
      </c>
      <c r="AO1174" s="541"/>
    </row>
    <row r="1175" spans="1:41" ht="18.75" customHeight="1">
      <c r="B1175" s="534" t="s">
        <v>414</v>
      </c>
      <c r="C1175" s="542"/>
      <c r="D1175" s="543"/>
      <c r="E1175" s="543"/>
      <c r="F1175" s="543"/>
      <c r="G1175" s="543"/>
      <c r="H1175" s="543"/>
      <c r="I1175" s="543"/>
      <c r="J1175" s="543"/>
      <c r="K1175" s="543"/>
      <c r="L1175" s="543"/>
      <c r="M1175" s="543"/>
      <c r="N1175" s="543"/>
      <c r="O1175" s="543"/>
      <c r="P1175" s="543"/>
      <c r="Q1175" s="543"/>
      <c r="R1175" s="543"/>
      <c r="S1175" s="543"/>
      <c r="T1175" s="543"/>
      <c r="U1175" s="535"/>
      <c r="V1175" s="536"/>
      <c r="W1175" s="543"/>
      <c r="X1175" s="543"/>
      <c r="Y1175" s="543"/>
      <c r="Z1175" s="543"/>
      <c r="AA1175" s="544"/>
      <c r="AB1175" s="544"/>
      <c r="AC1175" s="544"/>
      <c r="AD1175" s="544"/>
      <c r="AE1175" s="544"/>
      <c r="AF1175" s="544"/>
      <c r="AG1175" s="544"/>
      <c r="AH1175" s="544"/>
      <c r="AI1175" s="544"/>
      <c r="AJ1175" s="544"/>
      <c r="AK1175" s="544"/>
      <c r="AL1175" s="544"/>
      <c r="AM1175" s="544"/>
      <c r="AN1175" s="544"/>
      <c r="AO1175" s="544"/>
    </row>
    <row r="1176" spans="1:41" ht="18.75" customHeight="1"/>
    <row r="1177" spans="1:41" ht="18.75" customHeight="1"/>
    <row r="1178" spans="1:41" ht="15.75" hidden="1" collapsed="1">
      <c r="B1178" s="441" t="s">
        <v>415</v>
      </c>
      <c r="C1178" s="483"/>
      <c r="D1178" s="601" t="s">
        <v>311</v>
      </c>
      <c r="E1178" s="474"/>
      <c r="F1178" s="601"/>
      <c r="G1178" s="474"/>
      <c r="H1178" s="474"/>
      <c r="I1178" s="474"/>
      <c r="J1178" s="474"/>
      <c r="K1178" s="474"/>
      <c r="L1178" s="474"/>
      <c r="M1178" s="474"/>
      <c r="N1178" s="474"/>
      <c r="O1178" s="474"/>
      <c r="P1178" s="474"/>
      <c r="Q1178" s="483"/>
      <c r="R1178" s="474"/>
      <c r="S1178" s="474"/>
      <c r="T1178" s="474"/>
      <c r="U1178" s="474"/>
      <c r="V1178" s="474"/>
      <c r="W1178" s="474"/>
      <c r="X1178" s="474"/>
      <c r="Y1178" s="474"/>
      <c r="Z1178" s="474"/>
      <c r="AA1178" s="478"/>
      <c r="AB1178" s="477"/>
      <c r="AC1178" s="477"/>
      <c r="AD1178" s="477"/>
      <c r="AE1178" s="477"/>
      <c r="AF1178" s="477"/>
      <c r="AG1178" s="477"/>
      <c r="AH1178" s="477"/>
      <c r="AI1178" s="477"/>
      <c r="AJ1178" s="477"/>
      <c r="AK1178" s="477"/>
      <c r="AL1178" s="477"/>
      <c r="AM1178" s="477"/>
      <c r="AN1178" s="477"/>
    </row>
    <row r="1179" spans="1:41" ht="60" hidden="1">
      <c r="B1179" s="701" t="s">
        <v>157</v>
      </c>
      <c r="C1179" s="703" t="s">
        <v>249</v>
      </c>
      <c r="D1179" s="485" t="s">
        <v>250</v>
      </c>
      <c r="E1179" s="705" t="s">
        <v>251</v>
      </c>
      <c r="F1179" s="706"/>
      <c r="G1179" s="706"/>
      <c r="H1179" s="706"/>
      <c r="I1179" s="706"/>
      <c r="J1179" s="706"/>
      <c r="K1179" s="706"/>
      <c r="L1179" s="706"/>
      <c r="M1179" s="707"/>
      <c r="N1179" s="610"/>
      <c r="O1179" s="610"/>
      <c r="P1179" s="703" t="s">
        <v>252</v>
      </c>
      <c r="Q1179" s="485" t="s">
        <v>253</v>
      </c>
      <c r="R1179" s="705" t="s">
        <v>254</v>
      </c>
      <c r="S1179" s="706"/>
      <c r="T1179" s="706"/>
      <c r="U1179" s="706"/>
      <c r="V1179" s="706"/>
      <c r="W1179" s="706"/>
      <c r="X1179" s="706"/>
      <c r="Y1179" s="706"/>
      <c r="Z1179" s="707"/>
      <c r="AA1179" s="709" t="s">
        <v>255</v>
      </c>
      <c r="AB1179" s="710"/>
      <c r="AC1179" s="710"/>
      <c r="AD1179" s="710"/>
      <c r="AE1179" s="710"/>
      <c r="AF1179" s="710"/>
      <c r="AG1179" s="710"/>
      <c r="AH1179" s="710"/>
      <c r="AI1179" s="710"/>
      <c r="AJ1179" s="710"/>
      <c r="AK1179" s="710"/>
      <c r="AL1179" s="710"/>
      <c r="AM1179" s="710"/>
      <c r="AN1179" s="710"/>
      <c r="AO1179" s="711"/>
    </row>
    <row r="1180" spans="1:41" ht="30" hidden="1">
      <c r="B1180" s="702"/>
      <c r="C1180" s="704"/>
      <c r="D1180" s="486">
        <v>2020</v>
      </c>
      <c r="E1180" s="486">
        <v>2021</v>
      </c>
      <c r="F1180" s="486">
        <v>2022</v>
      </c>
      <c r="G1180" s="486">
        <v>2023</v>
      </c>
      <c r="H1180" s="486">
        <v>2024</v>
      </c>
      <c r="I1180" s="486">
        <v>2025</v>
      </c>
      <c r="J1180" s="486">
        <v>2026</v>
      </c>
      <c r="K1180" s="486">
        <v>2027</v>
      </c>
      <c r="L1180" s="486">
        <v>2028</v>
      </c>
      <c r="M1180" s="486">
        <v>2029</v>
      </c>
      <c r="N1180" s="570"/>
      <c r="O1180" s="570"/>
      <c r="P1180" s="708"/>
      <c r="Q1180" s="486">
        <v>2020</v>
      </c>
      <c r="R1180" s="486">
        <v>2021</v>
      </c>
      <c r="S1180" s="486">
        <v>2022</v>
      </c>
      <c r="T1180" s="486">
        <v>2023</v>
      </c>
      <c r="U1180" s="486">
        <v>2024</v>
      </c>
      <c r="V1180" s="486">
        <v>2025</v>
      </c>
      <c r="W1180" s="486">
        <v>2026</v>
      </c>
      <c r="X1180" s="486">
        <v>2027</v>
      </c>
      <c r="Y1180" s="486">
        <v>2028</v>
      </c>
      <c r="Z1180" s="486">
        <v>2029</v>
      </c>
      <c r="AA1180" s="486" t="s">
        <v>431</v>
      </c>
      <c r="AB1180" s="486" t="s">
        <v>432</v>
      </c>
      <c r="AC1180" s="486" t="s">
        <v>433</v>
      </c>
      <c r="AD1180" s="486" t="s">
        <v>434</v>
      </c>
      <c r="AE1180" s="486" t="s">
        <v>435</v>
      </c>
      <c r="AF1180" s="486" t="s">
        <v>771</v>
      </c>
      <c r="AG1180" s="486" t="s">
        <v>771</v>
      </c>
      <c r="AH1180" s="486" t="s">
        <v>771</v>
      </c>
      <c r="AI1180" s="486" t="s">
        <v>771</v>
      </c>
      <c r="AJ1180" s="486" t="s">
        <v>771</v>
      </c>
      <c r="AK1180" s="486" t="s">
        <v>771</v>
      </c>
      <c r="AL1180" s="486" t="s">
        <v>771</v>
      </c>
      <c r="AM1180" s="486" t="s">
        <v>771</v>
      </c>
      <c r="AN1180" s="486" t="s">
        <v>771</v>
      </c>
      <c r="AO1180" s="487">
        <v>0</v>
      </c>
    </row>
    <row r="1181" spans="1:41" ht="15.75" hidden="1">
      <c r="B1181" s="588" t="s">
        <v>256</v>
      </c>
      <c r="C1181" s="489"/>
      <c r="D1181" s="489"/>
      <c r="E1181" s="489"/>
      <c r="F1181" s="489"/>
      <c r="G1181" s="489"/>
      <c r="H1181" s="489"/>
      <c r="I1181" s="489"/>
      <c r="J1181" s="489"/>
      <c r="K1181" s="489"/>
      <c r="L1181" s="489"/>
      <c r="M1181" s="489"/>
      <c r="N1181" s="489"/>
      <c r="O1181" s="489"/>
      <c r="P1181" s="490"/>
      <c r="Q1181" s="489"/>
      <c r="R1181" s="489"/>
      <c r="S1181" s="489"/>
      <c r="T1181" s="489"/>
      <c r="U1181" s="489"/>
      <c r="V1181" s="489"/>
      <c r="W1181" s="489"/>
      <c r="X1181" s="489"/>
      <c r="Y1181" s="489"/>
      <c r="Z1181" s="489"/>
      <c r="AA1181" s="354" t="s">
        <v>161</v>
      </c>
      <c r="AB1181" s="354" t="s">
        <v>161</v>
      </c>
      <c r="AC1181" s="354" t="s">
        <v>161</v>
      </c>
      <c r="AD1181" s="354" t="s">
        <v>161</v>
      </c>
      <c r="AE1181" s="354" t="s">
        <v>161</v>
      </c>
      <c r="AF1181" s="354">
        <v>0</v>
      </c>
      <c r="AG1181" s="354">
        <v>0</v>
      </c>
      <c r="AH1181" s="354">
        <v>0</v>
      </c>
      <c r="AI1181" s="354">
        <v>0</v>
      </c>
      <c r="AJ1181" s="354">
        <v>0</v>
      </c>
      <c r="AK1181" s="354">
        <v>0</v>
      </c>
      <c r="AL1181" s="354">
        <v>0</v>
      </c>
      <c r="AM1181" s="354">
        <v>0</v>
      </c>
      <c r="AN1181" s="354">
        <v>0</v>
      </c>
      <c r="AO1181" s="491"/>
    </row>
    <row r="1182" spans="1:41" ht="15.75" hidden="1" outlineLevel="1">
      <c r="B1182" s="488" t="s">
        <v>257</v>
      </c>
      <c r="C1182" s="489"/>
      <c r="D1182" s="489"/>
      <c r="E1182" s="489"/>
      <c r="F1182" s="489"/>
      <c r="G1182" s="489"/>
      <c r="H1182" s="489"/>
      <c r="I1182" s="489"/>
      <c r="J1182" s="489"/>
      <c r="K1182" s="489"/>
      <c r="L1182" s="489"/>
      <c r="M1182" s="489"/>
      <c r="N1182" s="489"/>
      <c r="O1182" s="489"/>
      <c r="P1182" s="490"/>
      <c r="Q1182" s="489"/>
      <c r="R1182" s="489"/>
      <c r="S1182" s="489"/>
      <c r="T1182" s="489"/>
      <c r="U1182" s="489"/>
      <c r="V1182" s="489"/>
      <c r="W1182" s="489"/>
      <c r="X1182" s="489"/>
      <c r="Y1182" s="489"/>
      <c r="Z1182" s="489"/>
      <c r="AA1182" s="354"/>
      <c r="AB1182" s="354"/>
      <c r="AC1182" s="354"/>
      <c r="AD1182" s="354"/>
      <c r="AE1182" s="354"/>
      <c r="AF1182" s="354"/>
      <c r="AG1182" s="354"/>
      <c r="AH1182" s="354"/>
      <c r="AI1182" s="354"/>
      <c r="AJ1182" s="354"/>
      <c r="AK1182" s="354"/>
      <c r="AL1182" s="354"/>
      <c r="AM1182" s="354"/>
      <c r="AN1182" s="354"/>
      <c r="AO1182" s="491"/>
    </row>
    <row r="1183" spans="1:41" hidden="1" outlineLevel="1">
      <c r="A1183" s="598">
        <v>1</v>
      </c>
      <c r="B1183" s="509" t="s">
        <v>83</v>
      </c>
      <c r="C1183" s="354" t="s">
        <v>258</v>
      </c>
      <c r="D1183" s="493"/>
      <c r="E1183" s="493"/>
      <c r="F1183" s="493"/>
      <c r="G1183" s="493"/>
      <c r="H1183" s="493"/>
      <c r="I1183" s="493"/>
      <c r="J1183" s="493"/>
      <c r="K1183" s="493"/>
      <c r="L1183" s="493"/>
      <c r="M1183" s="493"/>
      <c r="N1183" s="611"/>
      <c r="O1183" s="611"/>
      <c r="P1183" s="354"/>
      <c r="Q1183" s="493"/>
      <c r="R1183" s="493"/>
      <c r="S1183" s="493"/>
      <c r="T1183" s="493"/>
      <c r="U1183" s="493"/>
      <c r="V1183" s="493"/>
      <c r="W1183" s="493"/>
      <c r="X1183" s="493"/>
      <c r="Y1183" s="493"/>
      <c r="Z1183" s="493"/>
      <c r="AA1183" s="558"/>
      <c r="AB1183" s="558"/>
      <c r="AC1183" s="558"/>
      <c r="AD1183" s="558"/>
      <c r="AE1183" s="558"/>
      <c r="AF1183" s="558"/>
      <c r="AG1183" s="558"/>
      <c r="AH1183" s="553"/>
      <c r="AI1183" s="553"/>
      <c r="AJ1183" s="553"/>
      <c r="AK1183" s="553"/>
      <c r="AL1183" s="553"/>
      <c r="AM1183" s="553"/>
      <c r="AN1183" s="553"/>
      <c r="AO1183" s="494">
        <f>SUM(AA1183:AN1183)</f>
        <v>0</v>
      </c>
    </row>
    <row r="1184" spans="1:41" ht="15" hidden="1" customHeight="1" outlineLevel="1">
      <c r="A1184" s="598"/>
      <c r="B1184" s="492" t="s">
        <v>416</v>
      </c>
      <c r="C1184" s="354" t="s">
        <v>260</v>
      </c>
      <c r="D1184" s="493"/>
      <c r="E1184" s="493"/>
      <c r="F1184" s="493"/>
      <c r="G1184" s="493"/>
      <c r="H1184" s="493"/>
      <c r="I1184" s="493"/>
      <c r="J1184" s="493"/>
      <c r="K1184" s="493"/>
      <c r="L1184" s="493"/>
      <c r="M1184" s="493"/>
      <c r="N1184" s="611"/>
      <c r="O1184" s="611"/>
      <c r="P1184" s="582"/>
      <c r="Q1184" s="493"/>
      <c r="R1184" s="493"/>
      <c r="S1184" s="493"/>
      <c r="T1184" s="493"/>
      <c r="U1184" s="493"/>
      <c r="V1184" s="493"/>
      <c r="W1184" s="493"/>
      <c r="X1184" s="493"/>
      <c r="Y1184" s="493"/>
      <c r="Z1184" s="493"/>
      <c r="AA1184" s="554">
        <f>AA1183</f>
        <v>0</v>
      </c>
      <c r="AB1184" s="554">
        <f t="shared" ref="AB1184:AN1184" si="401">AB1183</f>
        <v>0</v>
      </c>
      <c r="AC1184" s="554">
        <f t="shared" si="401"/>
        <v>0</v>
      </c>
      <c r="AD1184" s="554">
        <f t="shared" si="401"/>
        <v>0</v>
      </c>
      <c r="AE1184" s="554">
        <f t="shared" si="401"/>
        <v>0</v>
      </c>
      <c r="AF1184" s="554">
        <f t="shared" si="401"/>
        <v>0</v>
      </c>
      <c r="AG1184" s="554">
        <f t="shared" si="401"/>
        <v>0</v>
      </c>
      <c r="AH1184" s="554">
        <f t="shared" si="401"/>
        <v>0</v>
      </c>
      <c r="AI1184" s="554">
        <f t="shared" si="401"/>
        <v>0</v>
      </c>
      <c r="AJ1184" s="554">
        <f t="shared" si="401"/>
        <v>0</v>
      </c>
      <c r="AK1184" s="554">
        <f t="shared" si="401"/>
        <v>0</v>
      </c>
      <c r="AL1184" s="554">
        <f t="shared" si="401"/>
        <v>0</v>
      </c>
      <c r="AM1184" s="554">
        <f t="shared" si="401"/>
        <v>0</v>
      </c>
      <c r="AN1184" s="554">
        <f t="shared" si="401"/>
        <v>0</v>
      </c>
      <c r="AO1184" s="495"/>
    </row>
    <row r="1185" spans="1:41" ht="15" hidden="1" customHeight="1" outlineLevel="1">
      <c r="A1185" s="598"/>
      <c r="B1185" s="496"/>
      <c r="C1185" s="497"/>
      <c r="D1185" s="497"/>
      <c r="E1185" s="497"/>
      <c r="F1185" s="497"/>
      <c r="G1185" s="497"/>
      <c r="H1185" s="497"/>
      <c r="I1185" s="497"/>
      <c r="J1185" s="497"/>
      <c r="K1185" s="497"/>
      <c r="L1185" s="497"/>
      <c r="M1185" s="497"/>
      <c r="N1185" s="497"/>
      <c r="O1185" s="497"/>
      <c r="P1185" s="498"/>
      <c r="Q1185" s="497"/>
      <c r="R1185" s="497"/>
      <c r="S1185" s="497"/>
      <c r="T1185" s="497"/>
      <c r="U1185" s="497"/>
      <c r="V1185" s="497"/>
      <c r="W1185" s="497"/>
      <c r="X1185" s="497"/>
      <c r="Y1185" s="497"/>
      <c r="Z1185" s="497"/>
      <c r="AA1185" s="555"/>
      <c r="AB1185" s="556"/>
      <c r="AC1185" s="556"/>
      <c r="AD1185" s="556"/>
      <c r="AE1185" s="556"/>
      <c r="AF1185" s="556"/>
      <c r="AG1185" s="556"/>
      <c r="AH1185" s="556"/>
      <c r="AI1185" s="556"/>
      <c r="AJ1185" s="556"/>
      <c r="AK1185" s="556"/>
      <c r="AL1185" s="556"/>
      <c r="AM1185" s="556"/>
      <c r="AN1185" s="556"/>
      <c r="AO1185" s="500"/>
    </row>
    <row r="1186" spans="1:41" ht="15" hidden="1" customHeight="1" outlineLevel="1">
      <c r="A1186" s="598">
        <v>2</v>
      </c>
      <c r="B1186" s="509" t="s">
        <v>84</v>
      </c>
      <c r="C1186" s="354" t="s">
        <v>258</v>
      </c>
      <c r="D1186" s="493"/>
      <c r="E1186" s="493"/>
      <c r="F1186" s="493"/>
      <c r="G1186" s="493"/>
      <c r="H1186" s="493"/>
      <c r="I1186" s="493"/>
      <c r="J1186" s="493"/>
      <c r="K1186" s="493"/>
      <c r="L1186" s="493"/>
      <c r="M1186" s="493"/>
      <c r="N1186" s="611"/>
      <c r="O1186" s="611"/>
      <c r="P1186" s="354"/>
      <c r="Q1186" s="493"/>
      <c r="R1186" s="493"/>
      <c r="S1186" s="493"/>
      <c r="T1186" s="493"/>
      <c r="U1186" s="493"/>
      <c r="V1186" s="493"/>
      <c r="W1186" s="493"/>
      <c r="X1186" s="493"/>
      <c r="Y1186" s="493"/>
      <c r="Z1186" s="493"/>
      <c r="AA1186" s="558"/>
      <c r="AB1186" s="558"/>
      <c r="AC1186" s="558"/>
      <c r="AD1186" s="558"/>
      <c r="AE1186" s="558"/>
      <c r="AF1186" s="558"/>
      <c r="AG1186" s="558"/>
      <c r="AH1186" s="553"/>
      <c r="AI1186" s="553"/>
      <c r="AJ1186" s="553"/>
      <c r="AK1186" s="553"/>
      <c r="AL1186" s="553"/>
      <c r="AM1186" s="553"/>
      <c r="AN1186" s="553"/>
      <c r="AO1186" s="494">
        <f>SUM(AA1186:AN1186)</f>
        <v>0</v>
      </c>
    </row>
    <row r="1187" spans="1:41" ht="15" hidden="1" customHeight="1" outlineLevel="1">
      <c r="A1187" s="598"/>
      <c r="B1187" s="492" t="s">
        <v>416</v>
      </c>
      <c r="C1187" s="354" t="s">
        <v>260</v>
      </c>
      <c r="D1187" s="493"/>
      <c r="E1187" s="493"/>
      <c r="F1187" s="493"/>
      <c r="G1187" s="493"/>
      <c r="H1187" s="493"/>
      <c r="I1187" s="493"/>
      <c r="J1187" s="493"/>
      <c r="K1187" s="493"/>
      <c r="L1187" s="493"/>
      <c r="M1187" s="493"/>
      <c r="N1187" s="611"/>
      <c r="O1187" s="611"/>
      <c r="P1187" s="582"/>
      <c r="Q1187" s="493"/>
      <c r="R1187" s="493"/>
      <c r="S1187" s="493"/>
      <c r="T1187" s="493"/>
      <c r="U1187" s="493"/>
      <c r="V1187" s="493"/>
      <c r="W1187" s="493"/>
      <c r="X1187" s="493"/>
      <c r="Y1187" s="493"/>
      <c r="Z1187" s="493"/>
      <c r="AA1187" s="554">
        <f>AA1186</f>
        <v>0</v>
      </c>
      <c r="AB1187" s="554">
        <f t="shared" ref="AB1187:AN1187" si="402">AB1186</f>
        <v>0</v>
      </c>
      <c r="AC1187" s="554">
        <f t="shared" si="402"/>
        <v>0</v>
      </c>
      <c r="AD1187" s="554">
        <f t="shared" si="402"/>
        <v>0</v>
      </c>
      <c r="AE1187" s="554">
        <f t="shared" si="402"/>
        <v>0</v>
      </c>
      <c r="AF1187" s="554">
        <f t="shared" si="402"/>
        <v>0</v>
      </c>
      <c r="AG1187" s="554">
        <f t="shared" si="402"/>
        <v>0</v>
      </c>
      <c r="AH1187" s="554">
        <f t="shared" si="402"/>
        <v>0</v>
      </c>
      <c r="AI1187" s="554">
        <f t="shared" si="402"/>
        <v>0</v>
      </c>
      <c r="AJ1187" s="554">
        <f t="shared" si="402"/>
        <v>0</v>
      </c>
      <c r="AK1187" s="554">
        <f t="shared" si="402"/>
        <v>0</v>
      </c>
      <c r="AL1187" s="554">
        <f t="shared" si="402"/>
        <v>0</v>
      </c>
      <c r="AM1187" s="554">
        <f t="shared" si="402"/>
        <v>0</v>
      </c>
      <c r="AN1187" s="554">
        <f t="shared" si="402"/>
        <v>0</v>
      </c>
      <c r="AO1187" s="495"/>
    </row>
    <row r="1188" spans="1:41" ht="15" hidden="1" customHeight="1" outlineLevel="1">
      <c r="A1188" s="598"/>
      <c r="B1188" s="496"/>
      <c r="C1188" s="497"/>
      <c r="D1188" s="502"/>
      <c r="E1188" s="502"/>
      <c r="F1188" s="502"/>
      <c r="G1188" s="502"/>
      <c r="H1188" s="502"/>
      <c r="I1188" s="502"/>
      <c r="J1188" s="502"/>
      <c r="K1188" s="502"/>
      <c r="L1188" s="502"/>
      <c r="M1188" s="502"/>
      <c r="N1188" s="502"/>
      <c r="O1188" s="502"/>
      <c r="P1188" s="498"/>
      <c r="Q1188" s="502"/>
      <c r="R1188" s="502"/>
      <c r="S1188" s="502"/>
      <c r="T1188" s="502"/>
      <c r="U1188" s="502"/>
      <c r="V1188" s="502"/>
      <c r="W1188" s="502"/>
      <c r="X1188" s="502"/>
      <c r="Y1188" s="502"/>
      <c r="Z1188" s="502"/>
      <c r="AA1188" s="555"/>
      <c r="AB1188" s="556"/>
      <c r="AC1188" s="556"/>
      <c r="AD1188" s="556"/>
      <c r="AE1188" s="556"/>
      <c r="AF1188" s="556"/>
      <c r="AG1188" s="556"/>
      <c r="AH1188" s="556"/>
      <c r="AI1188" s="556"/>
      <c r="AJ1188" s="556"/>
      <c r="AK1188" s="556"/>
      <c r="AL1188" s="556"/>
      <c r="AM1188" s="556"/>
      <c r="AN1188" s="556"/>
      <c r="AO1188" s="500"/>
    </row>
    <row r="1189" spans="1:41" ht="15" hidden="1" customHeight="1" outlineLevel="1">
      <c r="A1189" s="598">
        <v>3</v>
      </c>
      <c r="B1189" s="509" t="s">
        <v>82</v>
      </c>
      <c r="C1189" s="354" t="s">
        <v>258</v>
      </c>
      <c r="D1189" s="493"/>
      <c r="E1189" s="493"/>
      <c r="F1189" s="493"/>
      <c r="G1189" s="493"/>
      <c r="H1189" s="493"/>
      <c r="I1189" s="493"/>
      <c r="J1189" s="493"/>
      <c r="K1189" s="493"/>
      <c r="L1189" s="493"/>
      <c r="M1189" s="493"/>
      <c r="N1189" s="611"/>
      <c r="O1189" s="611"/>
      <c r="P1189" s="354"/>
      <c r="Q1189" s="493"/>
      <c r="R1189" s="493"/>
      <c r="S1189" s="493"/>
      <c r="T1189" s="493"/>
      <c r="U1189" s="493"/>
      <c r="V1189" s="493"/>
      <c r="W1189" s="493"/>
      <c r="X1189" s="493"/>
      <c r="Y1189" s="493"/>
      <c r="Z1189" s="493"/>
      <c r="AA1189" s="558"/>
      <c r="AB1189" s="558"/>
      <c r="AC1189" s="558"/>
      <c r="AD1189" s="558"/>
      <c r="AE1189" s="558"/>
      <c r="AF1189" s="558"/>
      <c r="AG1189" s="558"/>
      <c r="AH1189" s="553"/>
      <c r="AI1189" s="553"/>
      <c r="AJ1189" s="553"/>
      <c r="AK1189" s="553"/>
      <c r="AL1189" s="553"/>
      <c r="AM1189" s="553"/>
      <c r="AN1189" s="553"/>
      <c r="AO1189" s="494">
        <f>SUM(AA1189:AN1189)</f>
        <v>0</v>
      </c>
    </row>
    <row r="1190" spans="1:41" ht="15" hidden="1" customHeight="1" outlineLevel="1">
      <c r="A1190" s="598"/>
      <c r="B1190" s="492" t="s">
        <v>416</v>
      </c>
      <c r="C1190" s="354" t="s">
        <v>260</v>
      </c>
      <c r="D1190" s="493"/>
      <c r="E1190" s="493"/>
      <c r="F1190" s="493"/>
      <c r="G1190" s="493"/>
      <c r="H1190" s="493"/>
      <c r="I1190" s="493"/>
      <c r="J1190" s="493"/>
      <c r="K1190" s="493"/>
      <c r="L1190" s="493"/>
      <c r="M1190" s="493"/>
      <c r="N1190" s="611"/>
      <c r="O1190" s="611"/>
      <c r="P1190" s="582"/>
      <c r="Q1190" s="493"/>
      <c r="R1190" s="493"/>
      <c r="S1190" s="493"/>
      <c r="T1190" s="493"/>
      <c r="U1190" s="493"/>
      <c r="V1190" s="493"/>
      <c r="W1190" s="493"/>
      <c r="X1190" s="493"/>
      <c r="Y1190" s="493"/>
      <c r="Z1190" s="493"/>
      <c r="AA1190" s="554">
        <f>AA1189</f>
        <v>0</v>
      </c>
      <c r="AB1190" s="554">
        <f t="shared" ref="AB1190:AN1190" si="403">AB1189</f>
        <v>0</v>
      </c>
      <c r="AC1190" s="554">
        <f t="shared" si="403"/>
        <v>0</v>
      </c>
      <c r="AD1190" s="554">
        <f t="shared" si="403"/>
        <v>0</v>
      </c>
      <c r="AE1190" s="554">
        <f t="shared" si="403"/>
        <v>0</v>
      </c>
      <c r="AF1190" s="554">
        <f t="shared" si="403"/>
        <v>0</v>
      </c>
      <c r="AG1190" s="554">
        <f t="shared" si="403"/>
        <v>0</v>
      </c>
      <c r="AH1190" s="554">
        <f t="shared" si="403"/>
        <v>0</v>
      </c>
      <c r="AI1190" s="554">
        <f t="shared" si="403"/>
        <v>0</v>
      </c>
      <c r="AJ1190" s="554">
        <f t="shared" si="403"/>
        <v>0</v>
      </c>
      <c r="AK1190" s="554">
        <f t="shared" si="403"/>
        <v>0</v>
      </c>
      <c r="AL1190" s="554">
        <f t="shared" si="403"/>
        <v>0</v>
      </c>
      <c r="AM1190" s="554">
        <f t="shared" si="403"/>
        <v>0</v>
      </c>
      <c r="AN1190" s="554">
        <f t="shared" si="403"/>
        <v>0</v>
      </c>
      <c r="AO1190" s="495"/>
    </row>
    <row r="1191" spans="1:41" ht="15" hidden="1" customHeight="1" outlineLevel="1">
      <c r="A1191" s="598"/>
      <c r="B1191" s="492"/>
      <c r="C1191" s="503"/>
      <c r="D1191" s="354"/>
      <c r="E1191" s="354"/>
      <c r="F1191" s="354"/>
      <c r="G1191" s="354"/>
      <c r="H1191" s="354"/>
      <c r="I1191" s="354"/>
      <c r="J1191" s="354"/>
      <c r="K1191" s="354"/>
      <c r="L1191" s="354"/>
      <c r="M1191" s="354"/>
      <c r="N1191" s="354"/>
      <c r="O1191" s="354"/>
      <c r="P1191" s="354"/>
      <c r="Q1191" s="354"/>
      <c r="R1191" s="354"/>
      <c r="S1191" s="354"/>
      <c r="T1191" s="354"/>
      <c r="U1191" s="354"/>
      <c r="V1191" s="354"/>
      <c r="W1191" s="354"/>
      <c r="X1191" s="354"/>
      <c r="Y1191" s="354"/>
      <c r="Z1191" s="354"/>
      <c r="AA1191" s="555"/>
      <c r="AB1191" s="555"/>
      <c r="AC1191" s="555"/>
      <c r="AD1191" s="555"/>
      <c r="AE1191" s="555"/>
      <c r="AF1191" s="555"/>
      <c r="AG1191" s="555"/>
      <c r="AH1191" s="555"/>
      <c r="AI1191" s="555"/>
      <c r="AJ1191" s="555"/>
      <c r="AK1191" s="555"/>
      <c r="AL1191" s="555"/>
      <c r="AM1191" s="555"/>
      <c r="AN1191" s="555"/>
      <c r="AO1191" s="504"/>
    </row>
    <row r="1192" spans="1:41" ht="15" hidden="1" customHeight="1" outlineLevel="1">
      <c r="A1192" s="598">
        <v>4</v>
      </c>
      <c r="B1192" s="509" t="s">
        <v>85</v>
      </c>
      <c r="C1192" s="354" t="s">
        <v>258</v>
      </c>
      <c r="D1192" s="493"/>
      <c r="E1192" s="493"/>
      <c r="F1192" s="493"/>
      <c r="G1192" s="493"/>
      <c r="H1192" s="493"/>
      <c r="I1192" s="493"/>
      <c r="J1192" s="493"/>
      <c r="K1192" s="493"/>
      <c r="L1192" s="493"/>
      <c r="M1192" s="493"/>
      <c r="N1192" s="611"/>
      <c r="O1192" s="611"/>
      <c r="P1192" s="354"/>
      <c r="Q1192" s="493"/>
      <c r="R1192" s="493"/>
      <c r="S1192" s="493"/>
      <c r="T1192" s="493"/>
      <c r="U1192" s="493"/>
      <c r="V1192" s="493"/>
      <c r="W1192" s="493"/>
      <c r="X1192" s="493"/>
      <c r="Y1192" s="493"/>
      <c r="Z1192" s="493"/>
      <c r="AA1192" s="558"/>
      <c r="AB1192" s="558"/>
      <c r="AC1192" s="558"/>
      <c r="AD1192" s="558"/>
      <c r="AE1192" s="558"/>
      <c r="AF1192" s="558"/>
      <c r="AG1192" s="558"/>
      <c r="AH1192" s="553"/>
      <c r="AI1192" s="553"/>
      <c r="AJ1192" s="553"/>
      <c r="AK1192" s="553"/>
      <c r="AL1192" s="553"/>
      <c r="AM1192" s="553"/>
      <c r="AN1192" s="553"/>
      <c r="AO1192" s="494">
        <f>SUM(AA1192:AN1192)</f>
        <v>0</v>
      </c>
    </row>
    <row r="1193" spans="1:41" ht="15" hidden="1" customHeight="1" outlineLevel="1">
      <c r="A1193" s="598"/>
      <c r="B1193" s="492" t="s">
        <v>416</v>
      </c>
      <c r="C1193" s="354" t="s">
        <v>260</v>
      </c>
      <c r="D1193" s="493"/>
      <c r="E1193" s="493"/>
      <c r="F1193" s="493"/>
      <c r="G1193" s="493"/>
      <c r="H1193" s="493"/>
      <c r="I1193" s="493"/>
      <c r="J1193" s="493"/>
      <c r="K1193" s="493"/>
      <c r="L1193" s="493"/>
      <c r="M1193" s="493"/>
      <c r="N1193" s="611"/>
      <c r="O1193" s="611"/>
      <c r="P1193" s="582"/>
      <c r="Q1193" s="493"/>
      <c r="R1193" s="493"/>
      <c r="S1193" s="493"/>
      <c r="T1193" s="493"/>
      <c r="U1193" s="493"/>
      <c r="V1193" s="493"/>
      <c r="W1193" s="493"/>
      <c r="X1193" s="493"/>
      <c r="Y1193" s="493"/>
      <c r="Z1193" s="493"/>
      <c r="AA1193" s="554">
        <f>AA1192</f>
        <v>0</v>
      </c>
      <c r="AB1193" s="554">
        <f t="shared" ref="AB1193:AN1193" si="404">AB1192</f>
        <v>0</v>
      </c>
      <c r="AC1193" s="554">
        <f t="shared" si="404"/>
        <v>0</v>
      </c>
      <c r="AD1193" s="554">
        <f t="shared" si="404"/>
        <v>0</v>
      </c>
      <c r="AE1193" s="554">
        <f t="shared" si="404"/>
        <v>0</v>
      </c>
      <c r="AF1193" s="554">
        <f t="shared" si="404"/>
        <v>0</v>
      </c>
      <c r="AG1193" s="554">
        <f t="shared" si="404"/>
        <v>0</v>
      </c>
      <c r="AH1193" s="554">
        <f t="shared" si="404"/>
        <v>0</v>
      </c>
      <c r="AI1193" s="554">
        <f t="shared" si="404"/>
        <v>0</v>
      </c>
      <c r="AJ1193" s="554">
        <f t="shared" si="404"/>
        <v>0</v>
      </c>
      <c r="AK1193" s="554">
        <f t="shared" si="404"/>
        <v>0</v>
      </c>
      <c r="AL1193" s="554">
        <f t="shared" si="404"/>
        <v>0</v>
      </c>
      <c r="AM1193" s="554">
        <f t="shared" si="404"/>
        <v>0</v>
      </c>
      <c r="AN1193" s="554">
        <f t="shared" si="404"/>
        <v>0</v>
      </c>
      <c r="AO1193" s="495"/>
    </row>
    <row r="1194" spans="1:41" ht="15" hidden="1" customHeight="1" outlineLevel="1">
      <c r="A1194" s="598"/>
      <c r="B1194" s="492"/>
      <c r="C1194" s="503"/>
      <c r="D1194" s="502"/>
      <c r="E1194" s="502"/>
      <c r="F1194" s="502"/>
      <c r="G1194" s="502"/>
      <c r="H1194" s="502"/>
      <c r="I1194" s="502"/>
      <c r="J1194" s="502"/>
      <c r="K1194" s="502"/>
      <c r="L1194" s="502"/>
      <c r="M1194" s="502"/>
      <c r="N1194" s="502"/>
      <c r="O1194" s="502"/>
      <c r="P1194" s="354"/>
      <c r="Q1194" s="502"/>
      <c r="R1194" s="502"/>
      <c r="S1194" s="502"/>
      <c r="T1194" s="502"/>
      <c r="U1194" s="502"/>
      <c r="V1194" s="502"/>
      <c r="W1194" s="502"/>
      <c r="X1194" s="502"/>
      <c r="Y1194" s="502"/>
      <c r="Z1194" s="502"/>
      <c r="AA1194" s="555"/>
      <c r="AB1194" s="555"/>
      <c r="AC1194" s="555"/>
      <c r="AD1194" s="555"/>
      <c r="AE1194" s="555"/>
      <c r="AF1194" s="555"/>
      <c r="AG1194" s="555"/>
      <c r="AH1194" s="555"/>
      <c r="AI1194" s="555"/>
      <c r="AJ1194" s="555"/>
      <c r="AK1194" s="555"/>
      <c r="AL1194" s="555"/>
      <c r="AM1194" s="555"/>
      <c r="AN1194" s="555"/>
      <c r="AO1194" s="504"/>
    </row>
    <row r="1195" spans="1:41" ht="15" hidden="1" customHeight="1" outlineLevel="1">
      <c r="A1195" s="598">
        <v>5</v>
      </c>
      <c r="B1195" s="509" t="s">
        <v>86</v>
      </c>
      <c r="C1195" s="354" t="s">
        <v>258</v>
      </c>
      <c r="D1195" s="493"/>
      <c r="E1195" s="493"/>
      <c r="F1195" s="493"/>
      <c r="G1195" s="493"/>
      <c r="H1195" s="493"/>
      <c r="I1195" s="493"/>
      <c r="J1195" s="493"/>
      <c r="K1195" s="493"/>
      <c r="L1195" s="493"/>
      <c r="M1195" s="493"/>
      <c r="N1195" s="611"/>
      <c r="O1195" s="611"/>
      <c r="P1195" s="354"/>
      <c r="Q1195" s="493"/>
      <c r="R1195" s="493"/>
      <c r="S1195" s="493"/>
      <c r="T1195" s="493"/>
      <c r="U1195" s="493"/>
      <c r="V1195" s="493"/>
      <c r="W1195" s="493"/>
      <c r="X1195" s="493"/>
      <c r="Y1195" s="493"/>
      <c r="Z1195" s="493"/>
      <c r="AA1195" s="558"/>
      <c r="AB1195" s="558"/>
      <c r="AC1195" s="558"/>
      <c r="AD1195" s="558"/>
      <c r="AE1195" s="558"/>
      <c r="AF1195" s="558"/>
      <c r="AG1195" s="558"/>
      <c r="AH1195" s="553"/>
      <c r="AI1195" s="553"/>
      <c r="AJ1195" s="553"/>
      <c r="AK1195" s="553"/>
      <c r="AL1195" s="553"/>
      <c r="AM1195" s="553"/>
      <c r="AN1195" s="553"/>
      <c r="AO1195" s="494">
        <f>SUM(AA1195:AN1195)</f>
        <v>0</v>
      </c>
    </row>
    <row r="1196" spans="1:41" ht="15" hidden="1" customHeight="1" outlineLevel="1">
      <c r="A1196" s="598"/>
      <c r="B1196" s="492" t="s">
        <v>416</v>
      </c>
      <c r="C1196" s="354" t="s">
        <v>260</v>
      </c>
      <c r="D1196" s="493"/>
      <c r="E1196" s="493"/>
      <c r="F1196" s="493"/>
      <c r="G1196" s="493"/>
      <c r="H1196" s="493"/>
      <c r="I1196" s="493"/>
      <c r="J1196" s="493"/>
      <c r="K1196" s="493"/>
      <c r="L1196" s="493"/>
      <c r="M1196" s="493"/>
      <c r="N1196" s="611"/>
      <c r="O1196" s="611"/>
      <c r="P1196" s="582"/>
      <c r="Q1196" s="493"/>
      <c r="R1196" s="493"/>
      <c r="S1196" s="493"/>
      <c r="T1196" s="493"/>
      <c r="U1196" s="493"/>
      <c r="V1196" s="493"/>
      <c r="W1196" s="493"/>
      <c r="X1196" s="493"/>
      <c r="Y1196" s="493"/>
      <c r="Z1196" s="493"/>
      <c r="AA1196" s="554">
        <f>AA1195</f>
        <v>0</v>
      </c>
      <c r="AB1196" s="554">
        <f t="shared" ref="AB1196:AN1196" si="405">AB1195</f>
        <v>0</v>
      </c>
      <c r="AC1196" s="554">
        <f t="shared" si="405"/>
        <v>0</v>
      </c>
      <c r="AD1196" s="554">
        <f t="shared" si="405"/>
        <v>0</v>
      </c>
      <c r="AE1196" s="554">
        <f t="shared" si="405"/>
        <v>0</v>
      </c>
      <c r="AF1196" s="554">
        <f t="shared" si="405"/>
        <v>0</v>
      </c>
      <c r="AG1196" s="554">
        <f t="shared" si="405"/>
        <v>0</v>
      </c>
      <c r="AH1196" s="554">
        <f t="shared" si="405"/>
        <v>0</v>
      </c>
      <c r="AI1196" s="554">
        <f t="shared" si="405"/>
        <v>0</v>
      </c>
      <c r="AJ1196" s="554">
        <f t="shared" si="405"/>
        <v>0</v>
      </c>
      <c r="AK1196" s="554">
        <f t="shared" si="405"/>
        <v>0</v>
      </c>
      <c r="AL1196" s="554">
        <f t="shared" si="405"/>
        <v>0</v>
      </c>
      <c r="AM1196" s="554">
        <f t="shared" si="405"/>
        <v>0</v>
      </c>
      <c r="AN1196" s="554">
        <f t="shared" si="405"/>
        <v>0</v>
      </c>
      <c r="AO1196" s="495"/>
    </row>
    <row r="1197" spans="1:41" ht="15" hidden="1" customHeight="1" outlineLevel="1">
      <c r="A1197" s="598"/>
      <c r="B1197" s="492"/>
      <c r="C1197" s="354"/>
      <c r="D1197" s="354"/>
      <c r="E1197" s="354"/>
      <c r="F1197" s="354"/>
      <c r="G1197" s="354"/>
      <c r="H1197" s="354"/>
      <c r="I1197" s="354"/>
      <c r="J1197" s="354"/>
      <c r="K1197" s="354"/>
      <c r="L1197" s="354"/>
      <c r="M1197" s="354"/>
      <c r="N1197" s="354"/>
      <c r="O1197" s="354"/>
      <c r="P1197" s="354"/>
      <c r="Q1197" s="354"/>
      <c r="R1197" s="354"/>
      <c r="S1197" s="354"/>
      <c r="T1197" s="354"/>
      <c r="U1197" s="354"/>
      <c r="V1197" s="354"/>
      <c r="W1197" s="354"/>
      <c r="X1197" s="354"/>
      <c r="Y1197" s="354"/>
      <c r="Z1197" s="354"/>
      <c r="AA1197" s="563"/>
      <c r="AB1197" s="564"/>
      <c r="AC1197" s="564"/>
      <c r="AD1197" s="564"/>
      <c r="AE1197" s="564"/>
      <c r="AF1197" s="564"/>
      <c r="AG1197" s="564"/>
      <c r="AH1197" s="564"/>
      <c r="AI1197" s="564"/>
      <c r="AJ1197" s="564"/>
      <c r="AK1197" s="564"/>
      <c r="AL1197" s="564"/>
      <c r="AM1197" s="564"/>
      <c r="AN1197" s="564"/>
      <c r="AO1197" s="495"/>
    </row>
    <row r="1198" spans="1:41" ht="15" hidden="1" customHeight="1" outlineLevel="1">
      <c r="A1198" s="598"/>
      <c r="B1198" s="512" t="s">
        <v>261</v>
      </c>
      <c r="C1198" s="489"/>
      <c r="D1198" s="489"/>
      <c r="E1198" s="489"/>
      <c r="F1198" s="489"/>
      <c r="G1198" s="489"/>
      <c r="H1198" s="489"/>
      <c r="I1198" s="489"/>
      <c r="J1198" s="489"/>
      <c r="K1198" s="489"/>
      <c r="L1198" s="489"/>
      <c r="M1198" s="489"/>
      <c r="N1198" s="489"/>
      <c r="O1198" s="489"/>
      <c r="P1198" s="490"/>
      <c r="Q1198" s="489"/>
      <c r="R1198" s="489"/>
      <c r="S1198" s="489"/>
      <c r="T1198" s="489"/>
      <c r="U1198" s="489"/>
      <c r="V1198" s="489"/>
      <c r="W1198" s="489"/>
      <c r="X1198" s="489"/>
      <c r="Y1198" s="489"/>
      <c r="Z1198" s="489"/>
      <c r="AA1198" s="557"/>
      <c r="AB1198" s="557"/>
      <c r="AC1198" s="557"/>
      <c r="AD1198" s="557"/>
      <c r="AE1198" s="557"/>
      <c r="AF1198" s="557"/>
      <c r="AG1198" s="557"/>
      <c r="AH1198" s="557"/>
      <c r="AI1198" s="557"/>
      <c r="AJ1198" s="557"/>
      <c r="AK1198" s="557"/>
      <c r="AL1198" s="557"/>
      <c r="AM1198" s="557"/>
      <c r="AN1198" s="557"/>
      <c r="AO1198" s="491"/>
    </row>
    <row r="1199" spans="1:41" ht="15" hidden="1" customHeight="1" outlineLevel="1">
      <c r="A1199" s="598">
        <v>6</v>
      </c>
      <c r="B1199" s="509" t="s">
        <v>87</v>
      </c>
      <c r="C1199" s="354" t="s">
        <v>258</v>
      </c>
      <c r="D1199" s="493"/>
      <c r="E1199" s="493"/>
      <c r="F1199" s="493"/>
      <c r="G1199" s="493"/>
      <c r="H1199" s="493"/>
      <c r="I1199" s="493"/>
      <c r="J1199" s="493"/>
      <c r="K1199" s="493"/>
      <c r="L1199" s="493"/>
      <c r="M1199" s="493"/>
      <c r="N1199" s="493"/>
      <c r="O1199" s="493"/>
      <c r="P1199" s="493">
        <v>12</v>
      </c>
      <c r="Q1199" s="493"/>
      <c r="R1199" s="493"/>
      <c r="S1199" s="493"/>
      <c r="T1199" s="493"/>
      <c r="U1199" s="493"/>
      <c r="V1199" s="493"/>
      <c r="W1199" s="493"/>
      <c r="X1199" s="493"/>
      <c r="Y1199" s="493"/>
      <c r="Z1199" s="493"/>
      <c r="AA1199" s="558"/>
      <c r="AB1199" s="558"/>
      <c r="AC1199" s="558"/>
      <c r="AD1199" s="558"/>
      <c r="AE1199" s="558"/>
      <c r="AF1199" s="558"/>
      <c r="AG1199" s="558"/>
      <c r="AH1199" s="558"/>
      <c r="AI1199" s="558"/>
      <c r="AJ1199" s="558"/>
      <c r="AK1199" s="558"/>
      <c r="AL1199" s="558"/>
      <c r="AM1199" s="558"/>
      <c r="AN1199" s="558"/>
      <c r="AO1199" s="494">
        <f>SUM(AA1199:AN1199)</f>
        <v>0</v>
      </c>
    </row>
    <row r="1200" spans="1:41" hidden="1" outlineLevel="1">
      <c r="A1200" s="598"/>
      <c r="B1200" s="492" t="s">
        <v>416</v>
      </c>
      <c r="C1200" s="354" t="s">
        <v>260</v>
      </c>
      <c r="D1200" s="493"/>
      <c r="E1200" s="493"/>
      <c r="F1200" s="493"/>
      <c r="G1200" s="493"/>
      <c r="H1200" s="493"/>
      <c r="I1200" s="493"/>
      <c r="J1200" s="493"/>
      <c r="K1200" s="493"/>
      <c r="L1200" s="493"/>
      <c r="M1200" s="493"/>
      <c r="N1200" s="493"/>
      <c r="O1200" s="493"/>
      <c r="P1200" s="493">
        <f>P1199</f>
        <v>12</v>
      </c>
      <c r="Q1200" s="493"/>
      <c r="R1200" s="493"/>
      <c r="S1200" s="493"/>
      <c r="T1200" s="493"/>
      <c r="U1200" s="493"/>
      <c r="V1200" s="493"/>
      <c r="W1200" s="493"/>
      <c r="X1200" s="493"/>
      <c r="Y1200" s="493"/>
      <c r="Z1200" s="493"/>
      <c r="AA1200" s="554">
        <f>AA1199</f>
        <v>0</v>
      </c>
      <c r="AB1200" s="554">
        <f t="shared" ref="AB1200:AN1200" si="406">AB1199</f>
        <v>0</v>
      </c>
      <c r="AC1200" s="554">
        <f t="shared" si="406"/>
        <v>0</v>
      </c>
      <c r="AD1200" s="554">
        <f t="shared" si="406"/>
        <v>0</v>
      </c>
      <c r="AE1200" s="554">
        <f t="shared" si="406"/>
        <v>0</v>
      </c>
      <c r="AF1200" s="554">
        <f t="shared" si="406"/>
        <v>0</v>
      </c>
      <c r="AG1200" s="554">
        <f t="shared" si="406"/>
        <v>0</v>
      </c>
      <c r="AH1200" s="554">
        <f t="shared" si="406"/>
        <v>0</v>
      </c>
      <c r="AI1200" s="554">
        <f t="shared" si="406"/>
        <v>0</v>
      </c>
      <c r="AJ1200" s="554">
        <f t="shared" si="406"/>
        <v>0</v>
      </c>
      <c r="AK1200" s="554">
        <f t="shared" si="406"/>
        <v>0</v>
      </c>
      <c r="AL1200" s="554">
        <f t="shared" si="406"/>
        <v>0</v>
      </c>
      <c r="AM1200" s="554">
        <f t="shared" si="406"/>
        <v>0</v>
      </c>
      <c r="AN1200" s="554">
        <f t="shared" si="406"/>
        <v>0</v>
      </c>
      <c r="AO1200" s="506"/>
    </row>
    <row r="1201" spans="1:41" ht="15" hidden="1" customHeight="1" outlineLevel="1">
      <c r="A1201" s="598"/>
      <c r="B1201" s="505"/>
      <c r="C1201" s="507"/>
      <c r="D1201" s="354"/>
      <c r="E1201" s="354"/>
      <c r="F1201" s="354"/>
      <c r="G1201" s="354"/>
      <c r="H1201" s="354"/>
      <c r="I1201" s="354"/>
      <c r="J1201" s="354"/>
      <c r="K1201" s="354"/>
      <c r="L1201" s="354"/>
      <c r="M1201" s="354"/>
      <c r="N1201" s="354"/>
      <c r="O1201" s="354"/>
      <c r="P1201" s="354"/>
      <c r="Q1201" s="354"/>
      <c r="R1201" s="354"/>
      <c r="S1201" s="354"/>
      <c r="T1201" s="354"/>
      <c r="U1201" s="354"/>
      <c r="V1201" s="354"/>
      <c r="W1201" s="354"/>
      <c r="X1201" s="354"/>
      <c r="Y1201" s="354"/>
      <c r="Z1201" s="354"/>
      <c r="AA1201" s="559"/>
      <c r="AB1201" s="559"/>
      <c r="AC1201" s="559"/>
      <c r="AD1201" s="559"/>
      <c r="AE1201" s="559"/>
      <c r="AF1201" s="559"/>
      <c r="AG1201" s="559"/>
      <c r="AH1201" s="559"/>
      <c r="AI1201" s="559"/>
      <c r="AJ1201" s="559"/>
      <c r="AK1201" s="559"/>
      <c r="AL1201" s="559"/>
      <c r="AM1201" s="559"/>
      <c r="AN1201" s="559"/>
      <c r="AO1201" s="508"/>
    </row>
    <row r="1202" spans="1:41" ht="15" hidden="1" customHeight="1" outlineLevel="1">
      <c r="A1202" s="598">
        <v>7</v>
      </c>
      <c r="B1202" s="509" t="s">
        <v>88</v>
      </c>
      <c r="C1202" s="354" t="s">
        <v>258</v>
      </c>
      <c r="D1202" s="493"/>
      <c r="E1202" s="493"/>
      <c r="F1202" s="493"/>
      <c r="G1202" s="493"/>
      <c r="H1202" s="493"/>
      <c r="I1202" s="493"/>
      <c r="J1202" s="493"/>
      <c r="K1202" s="493"/>
      <c r="L1202" s="493"/>
      <c r="M1202" s="493"/>
      <c r="N1202" s="493"/>
      <c r="O1202" s="493"/>
      <c r="P1202" s="493">
        <v>12</v>
      </c>
      <c r="Q1202" s="493"/>
      <c r="R1202" s="493"/>
      <c r="S1202" s="493"/>
      <c r="T1202" s="493"/>
      <c r="U1202" s="493"/>
      <c r="V1202" s="493"/>
      <c r="W1202" s="493"/>
      <c r="X1202" s="493"/>
      <c r="Y1202" s="493"/>
      <c r="Z1202" s="493"/>
      <c r="AA1202" s="558"/>
      <c r="AB1202" s="558"/>
      <c r="AC1202" s="558"/>
      <c r="AD1202" s="558"/>
      <c r="AE1202" s="558"/>
      <c r="AF1202" s="558"/>
      <c r="AG1202" s="558"/>
      <c r="AH1202" s="558"/>
      <c r="AI1202" s="558"/>
      <c r="AJ1202" s="558"/>
      <c r="AK1202" s="558"/>
      <c r="AL1202" s="558"/>
      <c r="AM1202" s="558"/>
      <c r="AN1202" s="558"/>
      <c r="AO1202" s="494">
        <f>SUM(AA1202:AN1202)</f>
        <v>0</v>
      </c>
    </row>
    <row r="1203" spans="1:41" ht="15" hidden="1" customHeight="1" outlineLevel="1">
      <c r="A1203" s="598"/>
      <c r="B1203" s="492" t="s">
        <v>416</v>
      </c>
      <c r="C1203" s="354" t="s">
        <v>260</v>
      </c>
      <c r="D1203" s="493"/>
      <c r="E1203" s="493"/>
      <c r="F1203" s="493"/>
      <c r="G1203" s="493"/>
      <c r="H1203" s="493"/>
      <c r="I1203" s="493"/>
      <c r="J1203" s="493"/>
      <c r="K1203" s="493"/>
      <c r="L1203" s="493"/>
      <c r="M1203" s="493"/>
      <c r="N1203" s="493"/>
      <c r="O1203" s="493"/>
      <c r="P1203" s="493">
        <f>P1202</f>
        <v>12</v>
      </c>
      <c r="Q1203" s="493"/>
      <c r="R1203" s="493"/>
      <c r="S1203" s="493"/>
      <c r="T1203" s="493"/>
      <c r="U1203" s="493"/>
      <c r="V1203" s="493"/>
      <c r="W1203" s="493"/>
      <c r="X1203" s="493"/>
      <c r="Y1203" s="493"/>
      <c r="Z1203" s="493"/>
      <c r="AA1203" s="554">
        <f>AA1202</f>
        <v>0</v>
      </c>
      <c r="AB1203" s="554">
        <f t="shared" ref="AB1203:AN1203" si="407">AB1202</f>
        <v>0</v>
      </c>
      <c r="AC1203" s="554">
        <f t="shared" si="407"/>
        <v>0</v>
      </c>
      <c r="AD1203" s="554">
        <f t="shared" si="407"/>
        <v>0</v>
      </c>
      <c r="AE1203" s="554">
        <f t="shared" si="407"/>
        <v>0</v>
      </c>
      <c r="AF1203" s="554">
        <f t="shared" si="407"/>
        <v>0</v>
      </c>
      <c r="AG1203" s="554">
        <f t="shared" si="407"/>
        <v>0</v>
      </c>
      <c r="AH1203" s="554">
        <f t="shared" si="407"/>
        <v>0</v>
      </c>
      <c r="AI1203" s="554">
        <f t="shared" si="407"/>
        <v>0</v>
      </c>
      <c r="AJ1203" s="554">
        <f t="shared" si="407"/>
        <v>0</v>
      </c>
      <c r="AK1203" s="554">
        <f t="shared" si="407"/>
        <v>0</v>
      </c>
      <c r="AL1203" s="554">
        <f t="shared" si="407"/>
        <v>0</v>
      </c>
      <c r="AM1203" s="554">
        <f t="shared" si="407"/>
        <v>0</v>
      </c>
      <c r="AN1203" s="554">
        <f t="shared" si="407"/>
        <v>0</v>
      </c>
      <c r="AO1203" s="506"/>
    </row>
    <row r="1204" spans="1:41" ht="15" hidden="1" customHeight="1" outlineLevel="1">
      <c r="A1204" s="598"/>
      <c r="B1204" s="509"/>
      <c r="C1204" s="507"/>
      <c r="D1204" s="354"/>
      <c r="E1204" s="354"/>
      <c r="F1204" s="354"/>
      <c r="G1204" s="354"/>
      <c r="H1204" s="354"/>
      <c r="I1204" s="354"/>
      <c r="J1204" s="354"/>
      <c r="K1204" s="354"/>
      <c r="L1204" s="354"/>
      <c r="M1204" s="354"/>
      <c r="N1204" s="354"/>
      <c r="O1204" s="354"/>
      <c r="P1204" s="354"/>
      <c r="Q1204" s="354"/>
      <c r="R1204" s="354"/>
      <c r="S1204" s="354"/>
      <c r="T1204" s="354"/>
      <c r="U1204" s="354"/>
      <c r="V1204" s="354"/>
      <c r="W1204" s="354"/>
      <c r="X1204" s="354"/>
      <c r="Y1204" s="354"/>
      <c r="Z1204" s="354"/>
      <c r="AA1204" s="559"/>
      <c r="AB1204" s="560"/>
      <c r="AC1204" s="559"/>
      <c r="AD1204" s="559"/>
      <c r="AE1204" s="559"/>
      <c r="AF1204" s="559"/>
      <c r="AG1204" s="559"/>
      <c r="AH1204" s="559"/>
      <c r="AI1204" s="559"/>
      <c r="AJ1204" s="559"/>
      <c r="AK1204" s="559"/>
      <c r="AL1204" s="559"/>
      <c r="AM1204" s="559"/>
      <c r="AN1204" s="559"/>
      <c r="AO1204" s="508"/>
    </row>
    <row r="1205" spans="1:41" ht="15" hidden="1" customHeight="1" outlineLevel="1">
      <c r="A1205" s="598">
        <v>8</v>
      </c>
      <c r="B1205" s="509" t="s">
        <v>89</v>
      </c>
      <c r="C1205" s="354" t="s">
        <v>258</v>
      </c>
      <c r="D1205" s="493"/>
      <c r="E1205" s="493"/>
      <c r="F1205" s="493"/>
      <c r="G1205" s="493"/>
      <c r="H1205" s="493"/>
      <c r="I1205" s="493"/>
      <c r="J1205" s="493"/>
      <c r="K1205" s="493"/>
      <c r="L1205" s="493"/>
      <c r="M1205" s="493"/>
      <c r="N1205" s="493"/>
      <c r="O1205" s="493"/>
      <c r="P1205" s="493">
        <v>12</v>
      </c>
      <c r="Q1205" s="493"/>
      <c r="R1205" s="493"/>
      <c r="S1205" s="493"/>
      <c r="T1205" s="493"/>
      <c r="U1205" s="493"/>
      <c r="V1205" s="493"/>
      <c r="W1205" s="493"/>
      <c r="X1205" s="493"/>
      <c r="Y1205" s="493"/>
      <c r="Z1205" s="493"/>
      <c r="AA1205" s="558"/>
      <c r="AB1205" s="558"/>
      <c r="AC1205" s="558"/>
      <c r="AD1205" s="558"/>
      <c r="AE1205" s="558"/>
      <c r="AF1205" s="558"/>
      <c r="AG1205" s="558"/>
      <c r="AH1205" s="558"/>
      <c r="AI1205" s="558"/>
      <c r="AJ1205" s="558"/>
      <c r="AK1205" s="558"/>
      <c r="AL1205" s="558"/>
      <c r="AM1205" s="558"/>
      <c r="AN1205" s="558"/>
      <c r="AO1205" s="494">
        <f>SUM(AA1205:AN1205)</f>
        <v>0</v>
      </c>
    </row>
    <row r="1206" spans="1:41" ht="15" hidden="1" customHeight="1" outlineLevel="1">
      <c r="A1206" s="598"/>
      <c r="B1206" s="492" t="s">
        <v>416</v>
      </c>
      <c r="C1206" s="354" t="s">
        <v>260</v>
      </c>
      <c r="D1206" s="493"/>
      <c r="E1206" s="493"/>
      <c r="F1206" s="493"/>
      <c r="G1206" s="493"/>
      <c r="H1206" s="493"/>
      <c r="I1206" s="493"/>
      <c r="J1206" s="493"/>
      <c r="K1206" s="493"/>
      <c r="L1206" s="493"/>
      <c r="M1206" s="493"/>
      <c r="N1206" s="493"/>
      <c r="O1206" s="493"/>
      <c r="P1206" s="493">
        <f>P1205</f>
        <v>12</v>
      </c>
      <c r="Q1206" s="493"/>
      <c r="R1206" s="493"/>
      <c r="S1206" s="493"/>
      <c r="T1206" s="493"/>
      <c r="U1206" s="493"/>
      <c r="V1206" s="493"/>
      <c r="W1206" s="493"/>
      <c r="X1206" s="493"/>
      <c r="Y1206" s="493"/>
      <c r="Z1206" s="493"/>
      <c r="AA1206" s="554">
        <f>AA1205</f>
        <v>0</v>
      </c>
      <c r="AB1206" s="554">
        <f t="shared" ref="AB1206:AN1206" si="408">AB1205</f>
        <v>0</v>
      </c>
      <c r="AC1206" s="554">
        <f t="shared" si="408"/>
        <v>0</v>
      </c>
      <c r="AD1206" s="554">
        <f t="shared" si="408"/>
        <v>0</v>
      </c>
      <c r="AE1206" s="554">
        <f t="shared" si="408"/>
        <v>0</v>
      </c>
      <c r="AF1206" s="554">
        <f t="shared" si="408"/>
        <v>0</v>
      </c>
      <c r="AG1206" s="554">
        <f t="shared" si="408"/>
        <v>0</v>
      </c>
      <c r="AH1206" s="554">
        <f t="shared" si="408"/>
        <v>0</v>
      </c>
      <c r="AI1206" s="554">
        <f t="shared" si="408"/>
        <v>0</v>
      </c>
      <c r="AJ1206" s="554">
        <f t="shared" si="408"/>
        <v>0</v>
      </c>
      <c r="AK1206" s="554">
        <f t="shared" si="408"/>
        <v>0</v>
      </c>
      <c r="AL1206" s="554">
        <f t="shared" si="408"/>
        <v>0</v>
      </c>
      <c r="AM1206" s="554">
        <f t="shared" si="408"/>
        <v>0</v>
      </c>
      <c r="AN1206" s="554">
        <f t="shared" si="408"/>
        <v>0</v>
      </c>
      <c r="AO1206" s="506"/>
    </row>
    <row r="1207" spans="1:41" ht="15" hidden="1" customHeight="1" outlineLevel="1">
      <c r="A1207" s="598"/>
      <c r="B1207" s="509"/>
      <c r="C1207" s="507"/>
      <c r="D1207" s="511"/>
      <c r="E1207" s="511"/>
      <c r="F1207" s="511"/>
      <c r="G1207" s="511"/>
      <c r="H1207" s="511"/>
      <c r="I1207" s="511"/>
      <c r="J1207" s="511"/>
      <c r="K1207" s="511"/>
      <c r="L1207" s="511"/>
      <c r="M1207" s="511"/>
      <c r="N1207" s="511"/>
      <c r="O1207" s="511"/>
      <c r="P1207" s="354"/>
      <c r="Q1207" s="511"/>
      <c r="R1207" s="511"/>
      <c r="S1207" s="511"/>
      <c r="T1207" s="511"/>
      <c r="U1207" s="511"/>
      <c r="V1207" s="511"/>
      <c r="W1207" s="511"/>
      <c r="X1207" s="511"/>
      <c r="Y1207" s="511"/>
      <c r="Z1207" s="511"/>
      <c r="AA1207" s="559"/>
      <c r="AB1207" s="560"/>
      <c r="AC1207" s="559"/>
      <c r="AD1207" s="559"/>
      <c r="AE1207" s="559"/>
      <c r="AF1207" s="559"/>
      <c r="AG1207" s="559"/>
      <c r="AH1207" s="559"/>
      <c r="AI1207" s="559"/>
      <c r="AJ1207" s="559"/>
      <c r="AK1207" s="559"/>
      <c r="AL1207" s="559"/>
      <c r="AM1207" s="559"/>
      <c r="AN1207" s="559"/>
      <c r="AO1207" s="508"/>
    </row>
    <row r="1208" spans="1:41" ht="15" hidden="1" customHeight="1" outlineLevel="1">
      <c r="A1208" s="598">
        <v>9</v>
      </c>
      <c r="B1208" s="509" t="s">
        <v>90</v>
      </c>
      <c r="C1208" s="354" t="s">
        <v>258</v>
      </c>
      <c r="D1208" s="493"/>
      <c r="E1208" s="493"/>
      <c r="F1208" s="493"/>
      <c r="G1208" s="493"/>
      <c r="H1208" s="493"/>
      <c r="I1208" s="493"/>
      <c r="J1208" s="493"/>
      <c r="K1208" s="493"/>
      <c r="L1208" s="493"/>
      <c r="M1208" s="493"/>
      <c r="N1208" s="493"/>
      <c r="O1208" s="493"/>
      <c r="P1208" s="493">
        <v>12</v>
      </c>
      <c r="Q1208" s="493"/>
      <c r="R1208" s="493"/>
      <c r="S1208" s="493"/>
      <c r="T1208" s="493"/>
      <c r="U1208" s="493"/>
      <c r="V1208" s="493"/>
      <c r="W1208" s="493"/>
      <c r="X1208" s="493"/>
      <c r="Y1208" s="493"/>
      <c r="Z1208" s="493"/>
      <c r="AA1208" s="558"/>
      <c r="AB1208" s="558"/>
      <c r="AC1208" s="558"/>
      <c r="AD1208" s="558"/>
      <c r="AE1208" s="558"/>
      <c r="AF1208" s="558"/>
      <c r="AG1208" s="558"/>
      <c r="AH1208" s="558"/>
      <c r="AI1208" s="558"/>
      <c r="AJ1208" s="558"/>
      <c r="AK1208" s="558"/>
      <c r="AL1208" s="558"/>
      <c r="AM1208" s="558"/>
      <c r="AN1208" s="558"/>
      <c r="AO1208" s="494">
        <f>SUM(AA1208:AN1208)</f>
        <v>0</v>
      </c>
    </row>
    <row r="1209" spans="1:41" ht="15" hidden="1" customHeight="1" outlineLevel="1">
      <c r="A1209" s="598"/>
      <c r="B1209" s="492" t="s">
        <v>416</v>
      </c>
      <c r="C1209" s="354" t="s">
        <v>260</v>
      </c>
      <c r="D1209" s="493"/>
      <c r="E1209" s="493"/>
      <c r="F1209" s="493"/>
      <c r="G1209" s="493"/>
      <c r="H1209" s="493"/>
      <c r="I1209" s="493"/>
      <c r="J1209" s="493"/>
      <c r="K1209" s="493"/>
      <c r="L1209" s="493"/>
      <c r="M1209" s="493"/>
      <c r="N1209" s="493"/>
      <c r="O1209" s="493"/>
      <c r="P1209" s="493">
        <f>P1208</f>
        <v>12</v>
      </c>
      <c r="Q1209" s="493"/>
      <c r="R1209" s="493"/>
      <c r="S1209" s="493"/>
      <c r="T1209" s="493"/>
      <c r="U1209" s="493"/>
      <c r="V1209" s="493"/>
      <c r="W1209" s="493"/>
      <c r="X1209" s="493"/>
      <c r="Y1209" s="493"/>
      <c r="Z1209" s="493"/>
      <c r="AA1209" s="554">
        <f>AA1208</f>
        <v>0</v>
      </c>
      <c r="AB1209" s="554">
        <f t="shared" ref="AB1209:AN1209" si="409">AB1208</f>
        <v>0</v>
      </c>
      <c r="AC1209" s="554">
        <f t="shared" si="409"/>
        <v>0</v>
      </c>
      <c r="AD1209" s="554">
        <f t="shared" si="409"/>
        <v>0</v>
      </c>
      <c r="AE1209" s="554">
        <f t="shared" si="409"/>
        <v>0</v>
      </c>
      <c r="AF1209" s="554">
        <f t="shared" si="409"/>
        <v>0</v>
      </c>
      <c r="AG1209" s="554">
        <f t="shared" si="409"/>
        <v>0</v>
      </c>
      <c r="AH1209" s="554">
        <f t="shared" si="409"/>
        <v>0</v>
      </c>
      <c r="AI1209" s="554">
        <f t="shared" si="409"/>
        <v>0</v>
      </c>
      <c r="AJ1209" s="554">
        <f t="shared" si="409"/>
        <v>0</v>
      </c>
      <c r="AK1209" s="554">
        <f t="shared" si="409"/>
        <v>0</v>
      </c>
      <c r="AL1209" s="554">
        <f t="shared" si="409"/>
        <v>0</v>
      </c>
      <c r="AM1209" s="554">
        <f t="shared" si="409"/>
        <v>0</v>
      </c>
      <c r="AN1209" s="554">
        <f t="shared" si="409"/>
        <v>0</v>
      </c>
      <c r="AO1209" s="506"/>
    </row>
    <row r="1210" spans="1:41" ht="15" hidden="1" customHeight="1" outlineLevel="1">
      <c r="A1210" s="598"/>
      <c r="B1210" s="509"/>
      <c r="C1210" s="507"/>
      <c r="D1210" s="511"/>
      <c r="E1210" s="511"/>
      <c r="F1210" s="511"/>
      <c r="G1210" s="511"/>
      <c r="H1210" s="511"/>
      <c r="I1210" s="511"/>
      <c r="J1210" s="511"/>
      <c r="K1210" s="511"/>
      <c r="L1210" s="511"/>
      <c r="M1210" s="511"/>
      <c r="N1210" s="511"/>
      <c r="O1210" s="511"/>
      <c r="P1210" s="354"/>
      <c r="Q1210" s="511"/>
      <c r="R1210" s="511"/>
      <c r="S1210" s="511"/>
      <c r="T1210" s="511"/>
      <c r="U1210" s="511"/>
      <c r="V1210" s="511"/>
      <c r="W1210" s="511"/>
      <c r="X1210" s="511"/>
      <c r="Y1210" s="511"/>
      <c r="Z1210" s="511"/>
      <c r="AA1210" s="559"/>
      <c r="AB1210" s="559"/>
      <c r="AC1210" s="559"/>
      <c r="AD1210" s="559"/>
      <c r="AE1210" s="559"/>
      <c r="AF1210" s="559"/>
      <c r="AG1210" s="559"/>
      <c r="AH1210" s="559"/>
      <c r="AI1210" s="559"/>
      <c r="AJ1210" s="559"/>
      <c r="AK1210" s="559"/>
      <c r="AL1210" s="559"/>
      <c r="AM1210" s="559"/>
      <c r="AN1210" s="559"/>
      <c r="AO1210" s="508"/>
    </row>
    <row r="1211" spans="1:41" ht="15" hidden="1" customHeight="1" outlineLevel="1">
      <c r="A1211" s="598">
        <v>10</v>
      </c>
      <c r="B1211" s="509" t="s">
        <v>91</v>
      </c>
      <c r="C1211" s="354" t="s">
        <v>258</v>
      </c>
      <c r="D1211" s="493"/>
      <c r="E1211" s="493"/>
      <c r="F1211" s="493"/>
      <c r="G1211" s="493"/>
      <c r="H1211" s="493"/>
      <c r="I1211" s="493"/>
      <c r="J1211" s="493"/>
      <c r="K1211" s="493"/>
      <c r="L1211" s="493"/>
      <c r="M1211" s="493"/>
      <c r="N1211" s="493"/>
      <c r="O1211" s="493"/>
      <c r="P1211" s="493">
        <v>3</v>
      </c>
      <c r="Q1211" s="493"/>
      <c r="R1211" s="493"/>
      <c r="S1211" s="493"/>
      <c r="T1211" s="493"/>
      <c r="U1211" s="493"/>
      <c r="V1211" s="493"/>
      <c r="W1211" s="493"/>
      <c r="X1211" s="493"/>
      <c r="Y1211" s="493"/>
      <c r="Z1211" s="493"/>
      <c r="AA1211" s="558"/>
      <c r="AB1211" s="558"/>
      <c r="AC1211" s="558"/>
      <c r="AD1211" s="558"/>
      <c r="AE1211" s="558"/>
      <c r="AF1211" s="558"/>
      <c r="AG1211" s="558"/>
      <c r="AH1211" s="558"/>
      <c r="AI1211" s="558"/>
      <c r="AJ1211" s="558"/>
      <c r="AK1211" s="558"/>
      <c r="AL1211" s="558"/>
      <c r="AM1211" s="558"/>
      <c r="AN1211" s="558"/>
      <c r="AO1211" s="494">
        <f>SUM(AA1211:AN1211)</f>
        <v>0</v>
      </c>
    </row>
    <row r="1212" spans="1:41" ht="15" hidden="1" customHeight="1" outlineLevel="1">
      <c r="A1212" s="598"/>
      <c r="B1212" s="492" t="s">
        <v>416</v>
      </c>
      <c r="C1212" s="354" t="s">
        <v>260</v>
      </c>
      <c r="D1212" s="493"/>
      <c r="E1212" s="493"/>
      <c r="F1212" s="493"/>
      <c r="G1212" s="493"/>
      <c r="H1212" s="493"/>
      <c r="I1212" s="493"/>
      <c r="J1212" s="493"/>
      <c r="K1212" s="493"/>
      <c r="L1212" s="493"/>
      <c r="M1212" s="493"/>
      <c r="N1212" s="493"/>
      <c r="O1212" s="493"/>
      <c r="P1212" s="493">
        <f>P1211</f>
        <v>3</v>
      </c>
      <c r="Q1212" s="493"/>
      <c r="R1212" s="493"/>
      <c r="S1212" s="493"/>
      <c r="T1212" s="493"/>
      <c r="U1212" s="493"/>
      <c r="V1212" s="493"/>
      <c r="W1212" s="493"/>
      <c r="X1212" s="493"/>
      <c r="Y1212" s="493"/>
      <c r="Z1212" s="493"/>
      <c r="AA1212" s="554">
        <f>AA1211</f>
        <v>0</v>
      </c>
      <c r="AB1212" s="554">
        <f t="shared" ref="AB1212:AN1212" si="410">AB1211</f>
        <v>0</v>
      </c>
      <c r="AC1212" s="554">
        <f t="shared" si="410"/>
        <v>0</v>
      </c>
      <c r="AD1212" s="554">
        <f t="shared" si="410"/>
        <v>0</v>
      </c>
      <c r="AE1212" s="554">
        <f t="shared" si="410"/>
        <v>0</v>
      </c>
      <c r="AF1212" s="554">
        <f t="shared" si="410"/>
        <v>0</v>
      </c>
      <c r="AG1212" s="554">
        <f t="shared" si="410"/>
        <v>0</v>
      </c>
      <c r="AH1212" s="554">
        <f t="shared" si="410"/>
        <v>0</v>
      </c>
      <c r="AI1212" s="554">
        <f t="shared" si="410"/>
        <v>0</v>
      </c>
      <c r="AJ1212" s="554">
        <f t="shared" si="410"/>
        <v>0</v>
      </c>
      <c r="AK1212" s="554">
        <f t="shared" si="410"/>
        <v>0</v>
      </c>
      <c r="AL1212" s="554">
        <f t="shared" si="410"/>
        <v>0</v>
      </c>
      <c r="AM1212" s="554">
        <f t="shared" si="410"/>
        <v>0</v>
      </c>
      <c r="AN1212" s="554">
        <f t="shared" si="410"/>
        <v>0</v>
      </c>
      <c r="AO1212" s="506"/>
    </row>
    <row r="1213" spans="1:41" ht="15" hidden="1" customHeight="1" outlineLevel="1">
      <c r="A1213" s="598"/>
      <c r="B1213" s="509"/>
      <c r="C1213" s="507"/>
      <c r="D1213" s="511"/>
      <c r="E1213" s="511"/>
      <c r="F1213" s="511"/>
      <c r="G1213" s="511"/>
      <c r="H1213" s="511"/>
      <c r="I1213" s="511"/>
      <c r="J1213" s="511"/>
      <c r="K1213" s="511"/>
      <c r="L1213" s="511"/>
      <c r="M1213" s="511"/>
      <c r="N1213" s="511"/>
      <c r="O1213" s="511"/>
      <c r="P1213" s="354"/>
      <c r="Q1213" s="511"/>
      <c r="R1213" s="511"/>
      <c r="S1213" s="511"/>
      <c r="T1213" s="511"/>
      <c r="U1213" s="511"/>
      <c r="V1213" s="511"/>
      <c r="W1213" s="511"/>
      <c r="X1213" s="511"/>
      <c r="Y1213" s="511"/>
      <c r="Z1213" s="511"/>
      <c r="AA1213" s="559"/>
      <c r="AB1213" s="560"/>
      <c r="AC1213" s="559"/>
      <c r="AD1213" s="559"/>
      <c r="AE1213" s="559"/>
      <c r="AF1213" s="559"/>
      <c r="AG1213" s="559"/>
      <c r="AH1213" s="559"/>
      <c r="AI1213" s="559"/>
      <c r="AJ1213" s="559"/>
      <c r="AK1213" s="559"/>
      <c r="AL1213" s="559"/>
      <c r="AM1213" s="559"/>
      <c r="AN1213" s="559"/>
      <c r="AO1213" s="508"/>
    </row>
    <row r="1214" spans="1:41" ht="15" hidden="1" customHeight="1" outlineLevel="1">
      <c r="A1214" s="598"/>
      <c r="B1214" s="488" t="s">
        <v>264</v>
      </c>
      <c r="C1214" s="489"/>
      <c r="D1214" s="489"/>
      <c r="E1214" s="489"/>
      <c r="F1214" s="489"/>
      <c r="G1214" s="489"/>
      <c r="H1214" s="489"/>
      <c r="I1214" s="489"/>
      <c r="J1214" s="489"/>
      <c r="K1214" s="489"/>
      <c r="L1214" s="489"/>
      <c r="M1214" s="489"/>
      <c r="N1214" s="489"/>
      <c r="O1214" s="489"/>
      <c r="P1214" s="490"/>
      <c r="Q1214" s="489"/>
      <c r="R1214" s="489"/>
      <c r="S1214" s="489"/>
      <c r="T1214" s="489"/>
      <c r="U1214" s="489"/>
      <c r="V1214" s="489"/>
      <c r="W1214" s="489"/>
      <c r="X1214" s="489"/>
      <c r="Y1214" s="489"/>
      <c r="Z1214" s="489"/>
      <c r="AA1214" s="557"/>
      <c r="AB1214" s="557"/>
      <c r="AC1214" s="557"/>
      <c r="AD1214" s="557"/>
      <c r="AE1214" s="557"/>
      <c r="AF1214" s="557"/>
      <c r="AG1214" s="557"/>
      <c r="AH1214" s="557"/>
      <c r="AI1214" s="557"/>
      <c r="AJ1214" s="557"/>
      <c r="AK1214" s="557"/>
      <c r="AL1214" s="557"/>
      <c r="AM1214" s="557"/>
      <c r="AN1214" s="557"/>
      <c r="AO1214" s="491"/>
    </row>
    <row r="1215" spans="1:41" ht="15" hidden="1" customHeight="1" outlineLevel="1">
      <c r="A1215" s="598">
        <v>11</v>
      </c>
      <c r="B1215" s="509" t="s">
        <v>92</v>
      </c>
      <c r="C1215" s="354" t="s">
        <v>258</v>
      </c>
      <c r="D1215" s="493"/>
      <c r="E1215" s="493"/>
      <c r="F1215" s="493"/>
      <c r="G1215" s="493"/>
      <c r="H1215" s="493"/>
      <c r="I1215" s="493"/>
      <c r="J1215" s="493"/>
      <c r="K1215" s="493"/>
      <c r="L1215" s="493"/>
      <c r="M1215" s="493"/>
      <c r="N1215" s="493"/>
      <c r="O1215" s="493"/>
      <c r="P1215" s="493">
        <v>12</v>
      </c>
      <c r="Q1215" s="493"/>
      <c r="R1215" s="493"/>
      <c r="S1215" s="493"/>
      <c r="T1215" s="493"/>
      <c r="U1215" s="493"/>
      <c r="V1215" s="493"/>
      <c r="W1215" s="493"/>
      <c r="X1215" s="493"/>
      <c r="Y1215" s="493"/>
      <c r="Z1215" s="493"/>
      <c r="AA1215" s="567"/>
      <c r="AB1215" s="558"/>
      <c r="AC1215" s="558"/>
      <c r="AD1215" s="558"/>
      <c r="AE1215" s="558"/>
      <c r="AF1215" s="558"/>
      <c r="AG1215" s="558"/>
      <c r="AH1215" s="558"/>
      <c r="AI1215" s="558"/>
      <c r="AJ1215" s="558"/>
      <c r="AK1215" s="558"/>
      <c r="AL1215" s="558"/>
      <c r="AM1215" s="558"/>
      <c r="AN1215" s="558"/>
      <c r="AO1215" s="494">
        <f>SUM(AA1215:AN1215)</f>
        <v>0</v>
      </c>
    </row>
    <row r="1216" spans="1:41" ht="15" hidden="1" customHeight="1" outlineLevel="1">
      <c r="A1216" s="598"/>
      <c r="B1216" s="492" t="s">
        <v>416</v>
      </c>
      <c r="C1216" s="354" t="s">
        <v>260</v>
      </c>
      <c r="D1216" s="493"/>
      <c r="E1216" s="493"/>
      <c r="F1216" s="493"/>
      <c r="G1216" s="493"/>
      <c r="H1216" s="493"/>
      <c r="I1216" s="493"/>
      <c r="J1216" s="493"/>
      <c r="K1216" s="493"/>
      <c r="L1216" s="493"/>
      <c r="M1216" s="493"/>
      <c r="N1216" s="493"/>
      <c r="O1216" s="493"/>
      <c r="P1216" s="493">
        <f>P1215</f>
        <v>12</v>
      </c>
      <c r="Q1216" s="493"/>
      <c r="R1216" s="493"/>
      <c r="S1216" s="493"/>
      <c r="T1216" s="493"/>
      <c r="U1216" s="493"/>
      <c r="V1216" s="493"/>
      <c r="W1216" s="493"/>
      <c r="X1216" s="493"/>
      <c r="Y1216" s="493"/>
      <c r="Z1216" s="493"/>
      <c r="AA1216" s="554">
        <f>AA1215</f>
        <v>0</v>
      </c>
      <c r="AB1216" s="554">
        <f t="shared" ref="AB1216:AN1216" si="411">AB1215</f>
        <v>0</v>
      </c>
      <c r="AC1216" s="554">
        <f t="shared" si="411"/>
        <v>0</v>
      </c>
      <c r="AD1216" s="554">
        <f t="shared" si="411"/>
        <v>0</v>
      </c>
      <c r="AE1216" s="554">
        <f t="shared" si="411"/>
        <v>0</v>
      </c>
      <c r="AF1216" s="554">
        <f t="shared" si="411"/>
        <v>0</v>
      </c>
      <c r="AG1216" s="554">
        <f t="shared" si="411"/>
        <v>0</v>
      </c>
      <c r="AH1216" s="554">
        <f t="shared" si="411"/>
        <v>0</v>
      </c>
      <c r="AI1216" s="554">
        <f t="shared" si="411"/>
        <v>0</v>
      </c>
      <c r="AJ1216" s="554">
        <f t="shared" si="411"/>
        <v>0</v>
      </c>
      <c r="AK1216" s="554">
        <f t="shared" si="411"/>
        <v>0</v>
      </c>
      <c r="AL1216" s="554">
        <f t="shared" si="411"/>
        <v>0</v>
      </c>
      <c r="AM1216" s="554">
        <f t="shared" si="411"/>
        <v>0</v>
      </c>
      <c r="AN1216" s="554">
        <f t="shared" si="411"/>
        <v>0</v>
      </c>
      <c r="AO1216" s="495"/>
    </row>
    <row r="1217" spans="1:42" ht="15" hidden="1" customHeight="1" outlineLevel="1">
      <c r="A1217" s="598"/>
      <c r="B1217" s="510"/>
      <c r="C1217" s="503"/>
      <c r="D1217" s="354"/>
      <c r="E1217" s="354"/>
      <c r="F1217" s="354"/>
      <c r="G1217" s="354"/>
      <c r="H1217" s="354"/>
      <c r="I1217" s="354"/>
      <c r="J1217" s="354"/>
      <c r="K1217" s="354"/>
      <c r="L1217" s="354"/>
      <c r="M1217" s="354"/>
      <c r="N1217" s="354"/>
      <c r="O1217" s="354"/>
      <c r="P1217" s="354"/>
      <c r="Q1217" s="354"/>
      <c r="R1217" s="354"/>
      <c r="S1217" s="354"/>
      <c r="T1217" s="354"/>
      <c r="U1217" s="354"/>
      <c r="V1217" s="354"/>
      <c r="W1217" s="354"/>
      <c r="X1217" s="354"/>
      <c r="Y1217" s="354"/>
      <c r="Z1217" s="354"/>
      <c r="AA1217" s="555"/>
      <c r="AB1217" s="562"/>
      <c r="AC1217" s="562"/>
      <c r="AD1217" s="562"/>
      <c r="AE1217" s="562"/>
      <c r="AF1217" s="562"/>
      <c r="AG1217" s="562"/>
      <c r="AH1217" s="562"/>
      <c r="AI1217" s="562"/>
      <c r="AJ1217" s="562"/>
      <c r="AK1217" s="562"/>
      <c r="AL1217" s="562"/>
      <c r="AM1217" s="562"/>
      <c r="AN1217" s="562"/>
      <c r="AO1217" s="504"/>
    </row>
    <row r="1218" spans="1:42" ht="15" hidden="1" customHeight="1" outlineLevel="1">
      <c r="A1218" s="598">
        <v>12</v>
      </c>
      <c r="B1218" s="509" t="s">
        <v>94</v>
      </c>
      <c r="C1218" s="354" t="s">
        <v>258</v>
      </c>
      <c r="D1218" s="493"/>
      <c r="E1218" s="493"/>
      <c r="F1218" s="493"/>
      <c r="G1218" s="493"/>
      <c r="H1218" s="493"/>
      <c r="I1218" s="493"/>
      <c r="J1218" s="493"/>
      <c r="K1218" s="493"/>
      <c r="L1218" s="493"/>
      <c r="M1218" s="493"/>
      <c r="N1218" s="493"/>
      <c r="O1218" s="493"/>
      <c r="P1218" s="493">
        <v>12</v>
      </c>
      <c r="Q1218" s="493"/>
      <c r="R1218" s="493"/>
      <c r="S1218" s="493"/>
      <c r="T1218" s="493"/>
      <c r="U1218" s="493"/>
      <c r="V1218" s="493"/>
      <c r="W1218" s="493"/>
      <c r="X1218" s="493"/>
      <c r="Y1218" s="493"/>
      <c r="Z1218" s="493"/>
      <c r="AA1218" s="553"/>
      <c r="AB1218" s="558"/>
      <c r="AC1218" s="558"/>
      <c r="AD1218" s="558"/>
      <c r="AE1218" s="558"/>
      <c r="AF1218" s="558"/>
      <c r="AG1218" s="558"/>
      <c r="AH1218" s="558"/>
      <c r="AI1218" s="558"/>
      <c r="AJ1218" s="558"/>
      <c r="AK1218" s="558"/>
      <c r="AL1218" s="558"/>
      <c r="AM1218" s="558"/>
      <c r="AN1218" s="558"/>
      <c r="AO1218" s="494">
        <f>SUM(AA1218:AN1218)</f>
        <v>0</v>
      </c>
    </row>
    <row r="1219" spans="1:42" ht="15" hidden="1" customHeight="1" outlineLevel="1">
      <c r="A1219" s="598"/>
      <c r="B1219" s="492" t="s">
        <v>416</v>
      </c>
      <c r="C1219" s="354" t="s">
        <v>260</v>
      </c>
      <c r="D1219" s="493"/>
      <c r="E1219" s="493"/>
      <c r="F1219" s="493"/>
      <c r="G1219" s="493"/>
      <c r="H1219" s="493"/>
      <c r="I1219" s="493"/>
      <c r="J1219" s="493"/>
      <c r="K1219" s="493"/>
      <c r="L1219" s="493"/>
      <c r="M1219" s="493"/>
      <c r="N1219" s="493"/>
      <c r="O1219" s="493"/>
      <c r="P1219" s="493">
        <f>P1218</f>
        <v>12</v>
      </c>
      <c r="Q1219" s="493"/>
      <c r="R1219" s="493"/>
      <c r="S1219" s="493"/>
      <c r="T1219" s="493"/>
      <c r="U1219" s="493"/>
      <c r="V1219" s="493"/>
      <c r="W1219" s="493"/>
      <c r="X1219" s="493"/>
      <c r="Y1219" s="493"/>
      <c r="Z1219" s="493"/>
      <c r="AA1219" s="554">
        <f>AA1218</f>
        <v>0</v>
      </c>
      <c r="AB1219" s="554">
        <f t="shared" ref="AB1219:AN1219" si="412">AB1218</f>
        <v>0</v>
      </c>
      <c r="AC1219" s="554">
        <f t="shared" si="412"/>
        <v>0</v>
      </c>
      <c r="AD1219" s="554">
        <f t="shared" si="412"/>
        <v>0</v>
      </c>
      <c r="AE1219" s="554">
        <f t="shared" si="412"/>
        <v>0</v>
      </c>
      <c r="AF1219" s="554">
        <f t="shared" si="412"/>
        <v>0</v>
      </c>
      <c r="AG1219" s="554">
        <f t="shared" si="412"/>
        <v>0</v>
      </c>
      <c r="AH1219" s="554">
        <f t="shared" si="412"/>
        <v>0</v>
      </c>
      <c r="AI1219" s="554">
        <f t="shared" si="412"/>
        <v>0</v>
      </c>
      <c r="AJ1219" s="554">
        <f t="shared" si="412"/>
        <v>0</v>
      </c>
      <c r="AK1219" s="554">
        <f t="shared" si="412"/>
        <v>0</v>
      </c>
      <c r="AL1219" s="554">
        <f t="shared" si="412"/>
        <v>0</v>
      </c>
      <c r="AM1219" s="554">
        <f t="shared" si="412"/>
        <v>0</v>
      </c>
      <c r="AN1219" s="554">
        <f t="shared" si="412"/>
        <v>0</v>
      </c>
      <c r="AO1219" s="495"/>
    </row>
    <row r="1220" spans="1:42" ht="28.5" hidden="1" customHeight="1" outlineLevel="1">
      <c r="A1220" s="598"/>
      <c r="B1220" s="510"/>
      <c r="C1220" s="503"/>
      <c r="D1220" s="354"/>
      <c r="E1220" s="354"/>
      <c r="F1220" s="354"/>
      <c r="G1220" s="354"/>
      <c r="H1220" s="354"/>
      <c r="I1220" s="354"/>
      <c r="J1220" s="354"/>
      <c r="K1220" s="354"/>
      <c r="L1220" s="354"/>
      <c r="M1220" s="354"/>
      <c r="N1220" s="354"/>
      <c r="O1220" s="354"/>
      <c r="P1220" s="354"/>
      <c r="Q1220" s="354"/>
      <c r="R1220" s="354"/>
      <c r="S1220" s="354"/>
      <c r="T1220" s="354"/>
      <c r="U1220" s="354"/>
      <c r="V1220" s="354"/>
      <c r="W1220" s="354"/>
      <c r="X1220" s="354"/>
      <c r="Y1220" s="354"/>
      <c r="Z1220" s="354"/>
      <c r="AA1220" s="563"/>
      <c r="AB1220" s="563"/>
      <c r="AC1220" s="555"/>
      <c r="AD1220" s="555"/>
      <c r="AE1220" s="555"/>
      <c r="AF1220" s="555"/>
      <c r="AG1220" s="555"/>
      <c r="AH1220" s="555"/>
      <c r="AI1220" s="555"/>
      <c r="AJ1220" s="555"/>
      <c r="AK1220" s="555"/>
      <c r="AL1220" s="555"/>
      <c r="AM1220" s="555"/>
      <c r="AN1220" s="555"/>
      <c r="AO1220" s="504"/>
    </row>
    <row r="1221" spans="1:42" ht="15" hidden="1" customHeight="1" outlineLevel="1">
      <c r="A1221" s="598">
        <v>13</v>
      </c>
      <c r="B1221" s="509" t="s">
        <v>93</v>
      </c>
      <c r="C1221" s="354" t="s">
        <v>258</v>
      </c>
      <c r="D1221" s="493"/>
      <c r="E1221" s="493"/>
      <c r="F1221" s="493"/>
      <c r="G1221" s="493"/>
      <c r="H1221" s="493"/>
      <c r="I1221" s="493"/>
      <c r="J1221" s="493"/>
      <c r="K1221" s="493"/>
      <c r="L1221" s="493"/>
      <c r="M1221" s="493"/>
      <c r="N1221" s="493"/>
      <c r="O1221" s="493"/>
      <c r="P1221" s="493">
        <v>12</v>
      </c>
      <c r="Q1221" s="493"/>
      <c r="R1221" s="493"/>
      <c r="S1221" s="493"/>
      <c r="T1221" s="493"/>
      <c r="U1221" s="493"/>
      <c r="V1221" s="493"/>
      <c r="W1221" s="493"/>
      <c r="X1221" s="493"/>
      <c r="Y1221" s="493"/>
      <c r="Z1221" s="493"/>
      <c r="AA1221" s="553"/>
      <c r="AB1221" s="558"/>
      <c r="AC1221" s="558"/>
      <c r="AD1221" s="558"/>
      <c r="AE1221" s="558"/>
      <c r="AF1221" s="558"/>
      <c r="AG1221" s="558"/>
      <c r="AH1221" s="558"/>
      <c r="AI1221" s="558"/>
      <c r="AJ1221" s="558"/>
      <c r="AK1221" s="558"/>
      <c r="AL1221" s="558"/>
      <c r="AM1221" s="558"/>
      <c r="AN1221" s="558"/>
      <c r="AO1221" s="494">
        <f>SUM(AA1221:AN1221)</f>
        <v>0</v>
      </c>
    </row>
    <row r="1222" spans="1:42" ht="15" hidden="1" customHeight="1" outlineLevel="1">
      <c r="A1222" s="598"/>
      <c r="B1222" s="492" t="s">
        <v>416</v>
      </c>
      <c r="C1222" s="354" t="s">
        <v>260</v>
      </c>
      <c r="D1222" s="493"/>
      <c r="E1222" s="493"/>
      <c r="F1222" s="493"/>
      <c r="G1222" s="493"/>
      <c r="H1222" s="493"/>
      <c r="I1222" s="493"/>
      <c r="J1222" s="493"/>
      <c r="K1222" s="493"/>
      <c r="L1222" s="493"/>
      <c r="M1222" s="493"/>
      <c r="N1222" s="493"/>
      <c r="O1222" s="493"/>
      <c r="P1222" s="493">
        <f>P1221</f>
        <v>12</v>
      </c>
      <c r="Q1222" s="493"/>
      <c r="R1222" s="493"/>
      <c r="S1222" s="493"/>
      <c r="T1222" s="493"/>
      <c r="U1222" s="493"/>
      <c r="V1222" s="493"/>
      <c r="W1222" s="493"/>
      <c r="X1222" s="493"/>
      <c r="Y1222" s="493"/>
      <c r="Z1222" s="493"/>
      <c r="AA1222" s="554">
        <f>AA1221</f>
        <v>0</v>
      </c>
      <c r="AB1222" s="554">
        <f t="shared" ref="AB1222:AN1222" si="413">AB1221</f>
        <v>0</v>
      </c>
      <c r="AC1222" s="554">
        <f t="shared" si="413"/>
        <v>0</v>
      </c>
      <c r="AD1222" s="554">
        <f t="shared" si="413"/>
        <v>0</v>
      </c>
      <c r="AE1222" s="554">
        <f t="shared" si="413"/>
        <v>0</v>
      </c>
      <c r="AF1222" s="554">
        <f t="shared" si="413"/>
        <v>0</v>
      </c>
      <c r="AG1222" s="554">
        <f t="shared" si="413"/>
        <v>0</v>
      </c>
      <c r="AH1222" s="554">
        <f t="shared" si="413"/>
        <v>0</v>
      </c>
      <c r="AI1222" s="554">
        <f t="shared" si="413"/>
        <v>0</v>
      </c>
      <c r="AJ1222" s="554">
        <f t="shared" si="413"/>
        <v>0</v>
      </c>
      <c r="AK1222" s="554">
        <f t="shared" si="413"/>
        <v>0</v>
      </c>
      <c r="AL1222" s="554">
        <f t="shared" si="413"/>
        <v>0</v>
      </c>
      <c r="AM1222" s="554">
        <f t="shared" si="413"/>
        <v>0</v>
      </c>
      <c r="AN1222" s="554">
        <f t="shared" si="413"/>
        <v>0</v>
      </c>
      <c r="AO1222" s="504"/>
    </row>
    <row r="1223" spans="1:42" ht="15" hidden="1" customHeight="1" outlineLevel="1">
      <c r="A1223" s="598"/>
      <c r="B1223" s="510"/>
      <c r="C1223" s="503"/>
      <c r="D1223" s="354"/>
      <c r="E1223" s="354"/>
      <c r="F1223" s="354"/>
      <c r="G1223" s="354"/>
      <c r="H1223" s="354"/>
      <c r="I1223" s="354"/>
      <c r="J1223" s="354"/>
      <c r="K1223" s="354"/>
      <c r="L1223" s="354"/>
      <c r="M1223" s="354"/>
      <c r="N1223" s="354"/>
      <c r="O1223" s="354"/>
      <c r="P1223" s="354"/>
      <c r="Q1223" s="354"/>
      <c r="R1223" s="354"/>
      <c r="S1223" s="354"/>
      <c r="T1223" s="354"/>
      <c r="U1223" s="354"/>
      <c r="V1223" s="354"/>
      <c r="W1223" s="354"/>
      <c r="X1223" s="354"/>
      <c r="Y1223" s="354"/>
      <c r="Z1223" s="354"/>
      <c r="AA1223" s="555"/>
      <c r="AB1223" s="555"/>
      <c r="AC1223" s="555"/>
      <c r="AD1223" s="555"/>
      <c r="AE1223" s="555"/>
      <c r="AF1223" s="555"/>
      <c r="AG1223" s="555"/>
      <c r="AH1223" s="555"/>
      <c r="AI1223" s="555"/>
      <c r="AJ1223" s="555"/>
      <c r="AK1223" s="555"/>
      <c r="AL1223" s="555"/>
      <c r="AM1223" s="555"/>
      <c r="AN1223" s="555"/>
      <c r="AO1223" s="504"/>
    </row>
    <row r="1224" spans="1:42" ht="15" hidden="1" customHeight="1" outlineLevel="1">
      <c r="A1224" s="598"/>
      <c r="B1224" s="488" t="s">
        <v>265</v>
      </c>
      <c r="C1224" s="489"/>
      <c r="D1224" s="490"/>
      <c r="E1224" s="490"/>
      <c r="F1224" s="490"/>
      <c r="G1224" s="490"/>
      <c r="H1224" s="490"/>
      <c r="I1224" s="490"/>
      <c r="J1224" s="490"/>
      <c r="K1224" s="490"/>
      <c r="L1224" s="490"/>
      <c r="M1224" s="490"/>
      <c r="N1224" s="490"/>
      <c r="O1224" s="490"/>
      <c r="P1224" s="490"/>
      <c r="Q1224" s="490"/>
      <c r="R1224" s="489"/>
      <c r="S1224" s="489"/>
      <c r="T1224" s="489"/>
      <c r="U1224" s="489"/>
      <c r="V1224" s="489"/>
      <c r="W1224" s="489"/>
      <c r="X1224" s="489"/>
      <c r="Y1224" s="489"/>
      <c r="Z1224" s="489"/>
      <c r="AA1224" s="557"/>
      <c r="AB1224" s="557"/>
      <c r="AC1224" s="557"/>
      <c r="AD1224" s="557"/>
      <c r="AE1224" s="557"/>
      <c r="AF1224" s="557"/>
      <c r="AG1224" s="557"/>
      <c r="AH1224" s="557"/>
      <c r="AI1224" s="557"/>
      <c r="AJ1224" s="557"/>
      <c r="AK1224" s="557"/>
      <c r="AL1224" s="557"/>
      <c r="AM1224" s="557"/>
      <c r="AN1224" s="557"/>
      <c r="AO1224" s="491"/>
    </row>
    <row r="1225" spans="1:42" ht="15" hidden="1" customHeight="1" outlineLevel="1">
      <c r="A1225" s="598">
        <v>14</v>
      </c>
      <c r="B1225" s="510" t="s">
        <v>95</v>
      </c>
      <c r="C1225" s="354" t="s">
        <v>258</v>
      </c>
      <c r="D1225" s="493"/>
      <c r="E1225" s="493"/>
      <c r="F1225" s="493"/>
      <c r="G1225" s="493"/>
      <c r="H1225" s="493"/>
      <c r="I1225" s="493"/>
      <c r="J1225" s="493"/>
      <c r="K1225" s="493"/>
      <c r="L1225" s="493"/>
      <c r="M1225" s="493"/>
      <c r="N1225" s="493"/>
      <c r="O1225" s="493"/>
      <c r="P1225" s="493">
        <v>12</v>
      </c>
      <c r="Q1225" s="493"/>
      <c r="R1225" s="493"/>
      <c r="S1225" s="493"/>
      <c r="T1225" s="493"/>
      <c r="U1225" s="493"/>
      <c r="V1225" s="493"/>
      <c r="W1225" s="493"/>
      <c r="X1225" s="493"/>
      <c r="Y1225" s="493"/>
      <c r="Z1225" s="493"/>
      <c r="AA1225" s="553"/>
      <c r="AB1225" s="553"/>
      <c r="AC1225" s="553"/>
      <c r="AD1225" s="553"/>
      <c r="AE1225" s="553"/>
      <c r="AF1225" s="553"/>
      <c r="AG1225" s="553"/>
      <c r="AH1225" s="553"/>
      <c r="AI1225" s="553"/>
      <c r="AJ1225" s="553"/>
      <c r="AK1225" s="553"/>
      <c r="AL1225" s="553"/>
      <c r="AM1225" s="553"/>
      <c r="AN1225" s="553"/>
      <c r="AO1225" s="494">
        <f>SUM(AA1225:AN1225)</f>
        <v>0</v>
      </c>
    </row>
    <row r="1226" spans="1:42" ht="15" hidden="1" customHeight="1" outlineLevel="1">
      <c r="A1226" s="598"/>
      <c r="B1226" s="492" t="s">
        <v>416</v>
      </c>
      <c r="C1226" s="354" t="s">
        <v>260</v>
      </c>
      <c r="D1226" s="493"/>
      <c r="E1226" s="493"/>
      <c r="F1226" s="493"/>
      <c r="G1226" s="493"/>
      <c r="H1226" s="493"/>
      <c r="I1226" s="493"/>
      <c r="J1226" s="493"/>
      <c r="K1226" s="493"/>
      <c r="L1226" s="493"/>
      <c r="M1226" s="493"/>
      <c r="N1226" s="493"/>
      <c r="O1226" s="493"/>
      <c r="P1226" s="493">
        <f>P1225</f>
        <v>12</v>
      </c>
      <c r="Q1226" s="493"/>
      <c r="R1226" s="493"/>
      <c r="S1226" s="493"/>
      <c r="T1226" s="493"/>
      <c r="U1226" s="493"/>
      <c r="V1226" s="493"/>
      <c r="W1226" s="493"/>
      <c r="X1226" s="493"/>
      <c r="Y1226" s="493"/>
      <c r="Z1226" s="493"/>
      <c r="AA1226" s="554">
        <f>AA1225</f>
        <v>0</v>
      </c>
      <c r="AB1226" s="554">
        <f t="shared" ref="AB1226:AN1226" si="414">AB1225</f>
        <v>0</v>
      </c>
      <c r="AC1226" s="554">
        <f t="shared" si="414"/>
        <v>0</v>
      </c>
      <c r="AD1226" s="554">
        <f t="shared" si="414"/>
        <v>0</v>
      </c>
      <c r="AE1226" s="554">
        <f t="shared" si="414"/>
        <v>0</v>
      </c>
      <c r="AF1226" s="554">
        <f t="shared" si="414"/>
        <v>0</v>
      </c>
      <c r="AG1226" s="554">
        <f t="shared" si="414"/>
        <v>0</v>
      </c>
      <c r="AH1226" s="554">
        <f t="shared" si="414"/>
        <v>0</v>
      </c>
      <c r="AI1226" s="554">
        <f t="shared" si="414"/>
        <v>0</v>
      </c>
      <c r="AJ1226" s="554">
        <f t="shared" si="414"/>
        <v>0</v>
      </c>
      <c r="AK1226" s="554">
        <f t="shared" si="414"/>
        <v>0</v>
      </c>
      <c r="AL1226" s="554">
        <f t="shared" si="414"/>
        <v>0</v>
      </c>
      <c r="AM1226" s="554">
        <f t="shared" si="414"/>
        <v>0</v>
      </c>
      <c r="AN1226" s="554">
        <f t="shared" si="414"/>
        <v>0</v>
      </c>
      <c r="AO1226" s="495"/>
    </row>
    <row r="1227" spans="1:42" ht="15" hidden="1" customHeight="1" outlineLevel="1">
      <c r="A1227" s="598"/>
      <c r="B1227" s="510"/>
      <c r="C1227" s="503"/>
      <c r="D1227" s="354"/>
      <c r="E1227" s="354"/>
      <c r="F1227" s="354"/>
      <c r="G1227" s="354"/>
      <c r="H1227" s="354"/>
      <c r="I1227" s="354"/>
      <c r="J1227" s="354"/>
      <c r="K1227" s="354"/>
      <c r="L1227" s="354"/>
      <c r="M1227" s="354"/>
      <c r="N1227" s="354"/>
      <c r="O1227" s="354"/>
      <c r="P1227" s="582"/>
      <c r="Q1227" s="354"/>
      <c r="R1227" s="354"/>
      <c r="S1227" s="354"/>
      <c r="T1227" s="354"/>
      <c r="U1227" s="354"/>
      <c r="V1227" s="354"/>
      <c r="W1227" s="354"/>
      <c r="X1227" s="354"/>
      <c r="Y1227" s="354"/>
      <c r="Z1227" s="354"/>
      <c r="AA1227" s="555"/>
      <c r="AB1227" s="555"/>
      <c r="AC1227" s="555"/>
      <c r="AD1227" s="555"/>
      <c r="AE1227" s="555"/>
      <c r="AF1227" s="555"/>
      <c r="AG1227" s="555"/>
      <c r="AH1227" s="555"/>
      <c r="AI1227" s="555"/>
      <c r="AJ1227" s="555"/>
      <c r="AK1227" s="555"/>
      <c r="AL1227" s="555"/>
      <c r="AM1227" s="555"/>
      <c r="AN1227" s="555"/>
      <c r="AO1227" s="499"/>
    </row>
    <row r="1228" spans="1:42" ht="15" hidden="1" customHeight="1" outlineLevel="1">
      <c r="A1228" s="598"/>
      <c r="B1228" s="488" t="s">
        <v>266</v>
      </c>
      <c r="C1228" s="354"/>
      <c r="D1228" s="354"/>
      <c r="E1228" s="354"/>
      <c r="F1228" s="354"/>
      <c r="G1228" s="354"/>
      <c r="H1228" s="354"/>
      <c r="I1228" s="354"/>
      <c r="J1228" s="354"/>
      <c r="K1228" s="354"/>
      <c r="L1228" s="354"/>
      <c r="M1228" s="354"/>
      <c r="N1228" s="354"/>
      <c r="O1228" s="354"/>
      <c r="P1228" s="354"/>
      <c r="Q1228" s="354"/>
      <c r="R1228" s="354"/>
      <c r="S1228" s="354"/>
      <c r="T1228" s="354"/>
      <c r="U1228" s="354"/>
      <c r="V1228" s="354"/>
      <c r="W1228" s="354"/>
      <c r="X1228" s="354"/>
      <c r="Y1228" s="354"/>
      <c r="Z1228" s="354"/>
      <c r="AA1228" s="555"/>
      <c r="AB1228" s="555"/>
      <c r="AC1228" s="555"/>
      <c r="AD1228" s="555"/>
      <c r="AE1228" s="555"/>
      <c r="AF1228" s="555"/>
      <c r="AG1228" s="559"/>
      <c r="AH1228" s="559"/>
      <c r="AI1228" s="559"/>
      <c r="AJ1228" s="559"/>
      <c r="AK1228" s="559"/>
      <c r="AL1228" s="559"/>
      <c r="AM1228" s="559"/>
      <c r="AN1228" s="559"/>
      <c r="AO1228" s="587"/>
    </row>
    <row r="1229" spans="1:42" ht="15" hidden="1" customHeight="1" outlineLevel="1">
      <c r="A1229" s="598">
        <v>15</v>
      </c>
      <c r="B1229" s="492" t="s">
        <v>96</v>
      </c>
      <c r="C1229" s="354" t="s">
        <v>258</v>
      </c>
      <c r="D1229" s="493"/>
      <c r="E1229" s="493"/>
      <c r="F1229" s="493"/>
      <c r="G1229" s="493"/>
      <c r="H1229" s="493"/>
      <c r="I1229" s="493"/>
      <c r="J1229" s="493"/>
      <c r="K1229" s="493"/>
      <c r="L1229" s="493"/>
      <c r="M1229" s="493"/>
      <c r="N1229" s="493"/>
      <c r="O1229" s="493"/>
      <c r="P1229" s="493">
        <v>0</v>
      </c>
      <c r="Q1229" s="493"/>
      <c r="R1229" s="493"/>
      <c r="S1229" s="493"/>
      <c r="T1229" s="493"/>
      <c r="U1229" s="493"/>
      <c r="V1229" s="493"/>
      <c r="W1229" s="493"/>
      <c r="X1229" s="493"/>
      <c r="Y1229" s="493"/>
      <c r="Z1229" s="493"/>
      <c r="AA1229" s="553"/>
      <c r="AB1229" s="553"/>
      <c r="AC1229" s="553"/>
      <c r="AD1229" s="553"/>
      <c r="AE1229" s="553"/>
      <c r="AF1229" s="553"/>
      <c r="AG1229" s="553"/>
      <c r="AH1229" s="553"/>
      <c r="AI1229" s="553"/>
      <c r="AJ1229" s="553"/>
      <c r="AK1229" s="553"/>
      <c r="AL1229" s="553"/>
      <c r="AM1229" s="553"/>
      <c r="AN1229" s="553"/>
      <c r="AO1229" s="606">
        <f>SUM(AA1229:AN1229)</f>
        <v>0</v>
      </c>
      <c r="AP1229" s="604"/>
    </row>
    <row r="1230" spans="1:42" s="484" customFormat="1" hidden="1" outlineLevel="1">
      <c r="A1230" s="598"/>
      <c r="B1230" s="492" t="s">
        <v>416</v>
      </c>
      <c r="C1230" s="354" t="s">
        <v>260</v>
      </c>
      <c r="D1230" s="493"/>
      <c r="E1230" s="493"/>
      <c r="F1230" s="493"/>
      <c r="G1230" s="493"/>
      <c r="H1230" s="493"/>
      <c r="I1230" s="493"/>
      <c r="J1230" s="493"/>
      <c r="K1230" s="493"/>
      <c r="L1230" s="493"/>
      <c r="M1230" s="493"/>
      <c r="N1230" s="493"/>
      <c r="O1230" s="493"/>
      <c r="P1230" s="493">
        <f>P1229</f>
        <v>0</v>
      </c>
      <c r="Q1230" s="493"/>
      <c r="R1230" s="493"/>
      <c r="S1230" s="493"/>
      <c r="T1230" s="493"/>
      <c r="U1230" s="493"/>
      <c r="V1230" s="493"/>
      <c r="W1230" s="493"/>
      <c r="X1230" s="493"/>
      <c r="Y1230" s="493"/>
      <c r="Z1230" s="493"/>
      <c r="AA1230" s="554">
        <f>AA1229</f>
        <v>0</v>
      </c>
      <c r="AB1230" s="554">
        <f>AB1229</f>
        <v>0</v>
      </c>
      <c r="AC1230" s="554">
        <f t="shared" ref="AC1230:AE1230" si="415">AC1229</f>
        <v>0</v>
      </c>
      <c r="AD1230" s="554">
        <f t="shared" si="415"/>
        <v>0</v>
      </c>
      <c r="AE1230" s="554">
        <f t="shared" si="415"/>
        <v>0</v>
      </c>
      <c r="AF1230" s="554">
        <f>AF1229</f>
        <v>0</v>
      </c>
      <c r="AG1230" s="554">
        <f t="shared" ref="AG1230:AN1230" si="416">AG1229</f>
        <v>0</v>
      </c>
      <c r="AH1230" s="554">
        <f t="shared" si="416"/>
        <v>0</v>
      </c>
      <c r="AI1230" s="554">
        <f t="shared" si="416"/>
        <v>0</v>
      </c>
      <c r="AJ1230" s="554">
        <f t="shared" si="416"/>
        <v>0</v>
      </c>
      <c r="AK1230" s="554">
        <f t="shared" si="416"/>
        <v>0</v>
      </c>
      <c r="AL1230" s="554">
        <f t="shared" si="416"/>
        <v>0</v>
      </c>
      <c r="AM1230" s="554">
        <f t="shared" si="416"/>
        <v>0</v>
      </c>
      <c r="AN1230" s="554">
        <f t="shared" si="416"/>
        <v>0</v>
      </c>
      <c r="AO1230" s="495"/>
      <c r="AP1230" s="605"/>
    </row>
    <row r="1231" spans="1:42" hidden="1" outlineLevel="1">
      <c r="A1231" s="598"/>
      <c r="B1231" s="510"/>
      <c r="C1231" s="503"/>
      <c r="D1231" s="354"/>
      <c r="E1231" s="354"/>
      <c r="F1231" s="354"/>
      <c r="G1231" s="354"/>
      <c r="H1231" s="354"/>
      <c r="I1231" s="354"/>
      <c r="J1231" s="354"/>
      <c r="K1231" s="354"/>
      <c r="L1231" s="354"/>
      <c r="M1231" s="354"/>
      <c r="N1231" s="354"/>
      <c r="O1231" s="354"/>
      <c r="P1231" s="354"/>
      <c r="Q1231" s="354"/>
      <c r="R1231" s="354"/>
      <c r="S1231" s="354"/>
      <c r="T1231" s="354"/>
      <c r="U1231" s="354"/>
      <c r="V1231" s="354"/>
      <c r="W1231" s="354"/>
      <c r="X1231" s="354"/>
      <c r="Y1231" s="354"/>
      <c r="Z1231" s="354"/>
      <c r="AA1231" s="555"/>
      <c r="AB1231" s="555"/>
      <c r="AC1231" s="555"/>
      <c r="AD1231" s="555"/>
      <c r="AE1231" s="555"/>
      <c r="AF1231" s="555"/>
      <c r="AG1231" s="555"/>
      <c r="AH1231" s="555"/>
      <c r="AI1231" s="555"/>
      <c r="AJ1231" s="555"/>
      <c r="AK1231" s="555"/>
      <c r="AL1231" s="555"/>
      <c r="AM1231" s="555"/>
      <c r="AN1231" s="555"/>
      <c r="AO1231" s="504"/>
      <c r="AP1231" s="604"/>
    </row>
    <row r="1232" spans="1:42" hidden="1" outlineLevel="1">
      <c r="A1232" s="598">
        <v>16</v>
      </c>
      <c r="B1232" s="516" t="s">
        <v>97</v>
      </c>
      <c r="C1232" s="354" t="s">
        <v>258</v>
      </c>
      <c r="D1232" s="493"/>
      <c r="E1232" s="493"/>
      <c r="F1232" s="493"/>
      <c r="G1232" s="493"/>
      <c r="H1232" s="493"/>
      <c r="I1232" s="493"/>
      <c r="J1232" s="493"/>
      <c r="K1232" s="493"/>
      <c r="L1232" s="493"/>
      <c r="M1232" s="493"/>
      <c r="N1232" s="493"/>
      <c r="O1232" s="493"/>
      <c r="P1232" s="493">
        <v>0</v>
      </c>
      <c r="Q1232" s="493"/>
      <c r="R1232" s="493"/>
      <c r="S1232" s="493"/>
      <c r="T1232" s="493"/>
      <c r="U1232" s="493"/>
      <c r="V1232" s="493"/>
      <c r="W1232" s="493"/>
      <c r="X1232" s="493"/>
      <c r="Y1232" s="493"/>
      <c r="Z1232" s="493"/>
      <c r="AA1232" s="553"/>
      <c r="AB1232" s="553"/>
      <c r="AC1232" s="553"/>
      <c r="AD1232" s="553"/>
      <c r="AE1232" s="553"/>
      <c r="AF1232" s="553"/>
      <c r="AG1232" s="553"/>
      <c r="AH1232" s="553"/>
      <c r="AI1232" s="553"/>
      <c r="AJ1232" s="553"/>
      <c r="AK1232" s="553"/>
      <c r="AL1232" s="553"/>
      <c r="AM1232" s="553"/>
      <c r="AN1232" s="553"/>
      <c r="AO1232" s="494">
        <f>SUM(AA1232:AN1232)</f>
        <v>0</v>
      </c>
    </row>
    <row r="1233" spans="1:41" hidden="1" outlineLevel="1">
      <c r="A1233" s="598"/>
      <c r="B1233" s="492" t="s">
        <v>416</v>
      </c>
      <c r="C1233" s="354" t="s">
        <v>260</v>
      </c>
      <c r="D1233" s="493"/>
      <c r="E1233" s="493"/>
      <c r="F1233" s="493"/>
      <c r="G1233" s="493"/>
      <c r="H1233" s="493"/>
      <c r="I1233" s="493"/>
      <c r="J1233" s="493"/>
      <c r="K1233" s="493"/>
      <c r="L1233" s="493"/>
      <c r="M1233" s="493"/>
      <c r="N1233" s="493"/>
      <c r="O1233" s="493"/>
      <c r="P1233" s="493">
        <f>P1232</f>
        <v>0</v>
      </c>
      <c r="Q1233" s="493"/>
      <c r="R1233" s="493"/>
      <c r="S1233" s="493"/>
      <c r="T1233" s="493"/>
      <c r="U1233" s="493"/>
      <c r="V1233" s="493"/>
      <c r="W1233" s="493"/>
      <c r="X1233" s="493"/>
      <c r="Y1233" s="493"/>
      <c r="Z1233" s="493"/>
      <c r="AA1233" s="554">
        <f>AA1232</f>
        <v>0</v>
      </c>
      <c r="AB1233" s="554">
        <f t="shared" ref="AB1233:AM1233" si="417">AB1232</f>
        <v>0</v>
      </c>
      <c r="AC1233" s="554">
        <f t="shared" si="417"/>
        <v>0</v>
      </c>
      <c r="AD1233" s="554">
        <f t="shared" si="417"/>
        <v>0</v>
      </c>
      <c r="AE1233" s="554">
        <f t="shared" si="417"/>
        <v>0</v>
      </c>
      <c r="AF1233" s="554">
        <f t="shared" si="417"/>
        <v>0</v>
      </c>
      <c r="AG1233" s="554">
        <f t="shared" si="417"/>
        <v>0</v>
      </c>
      <c r="AH1233" s="554">
        <f t="shared" si="417"/>
        <v>0</v>
      </c>
      <c r="AI1233" s="554">
        <f t="shared" si="417"/>
        <v>0</v>
      </c>
      <c r="AJ1233" s="554">
        <f t="shared" si="417"/>
        <v>0</v>
      </c>
      <c r="AK1233" s="554">
        <f t="shared" si="417"/>
        <v>0</v>
      </c>
      <c r="AL1233" s="554">
        <f t="shared" si="417"/>
        <v>0</v>
      </c>
      <c r="AM1233" s="554">
        <f t="shared" si="417"/>
        <v>0</v>
      </c>
      <c r="AN1233" s="554">
        <f>AN1232</f>
        <v>0</v>
      </c>
      <c r="AO1233" s="495"/>
    </row>
    <row r="1234" spans="1:41" s="484" customFormat="1" hidden="1" outlineLevel="1">
      <c r="A1234" s="598"/>
      <c r="B1234" s="516"/>
      <c r="C1234" s="354"/>
      <c r="D1234" s="354"/>
      <c r="E1234" s="354"/>
      <c r="F1234" s="354"/>
      <c r="G1234" s="354"/>
      <c r="H1234" s="354"/>
      <c r="I1234" s="354"/>
      <c r="J1234" s="354"/>
      <c r="K1234" s="354"/>
      <c r="L1234" s="354"/>
      <c r="M1234" s="354"/>
      <c r="N1234" s="354"/>
      <c r="O1234" s="354"/>
      <c r="P1234" s="354"/>
      <c r="Q1234" s="354"/>
      <c r="R1234" s="354"/>
      <c r="S1234" s="354"/>
      <c r="T1234" s="354"/>
      <c r="U1234" s="354"/>
      <c r="V1234" s="354"/>
      <c r="W1234" s="354"/>
      <c r="X1234" s="354"/>
      <c r="Y1234" s="354"/>
      <c r="Z1234" s="354"/>
      <c r="AA1234" s="555"/>
      <c r="AB1234" s="555"/>
      <c r="AC1234" s="555"/>
      <c r="AD1234" s="555"/>
      <c r="AE1234" s="555"/>
      <c r="AF1234" s="555"/>
      <c r="AG1234" s="559"/>
      <c r="AH1234" s="559"/>
      <c r="AI1234" s="559"/>
      <c r="AJ1234" s="559"/>
      <c r="AK1234" s="559"/>
      <c r="AL1234" s="559"/>
      <c r="AM1234" s="559"/>
      <c r="AN1234" s="559"/>
      <c r="AO1234" s="508"/>
    </row>
    <row r="1235" spans="1:41" s="484" customFormat="1" ht="15.75" hidden="1" outlineLevel="1">
      <c r="A1235" s="598"/>
      <c r="B1235" s="589" t="s">
        <v>267</v>
      </c>
      <c r="C1235" s="513"/>
      <c r="D1235" s="490"/>
      <c r="E1235" s="489"/>
      <c r="F1235" s="489"/>
      <c r="G1235" s="489"/>
      <c r="H1235" s="489"/>
      <c r="I1235" s="489"/>
      <c r="J1235" s="489"/>
      <c r="K1235" s="489"/>
      <c r="L1235" s="489"/>
      <c r="M1235" s="489"/>
      <c r="N1235" s="489"/>
      <c r="O1235" s="489"/>
      <c r="P1235" s="490"/>
      <c r="Q1235" s="489"/>
      <c r="R1235" s="489"/>
      <c r="S1235" s="489"/>
      <c r="T1235" s="489"/>
      <c r="U1235" s="489"/>
      <c r="V1235" s="489"/>
      <c r="W1235" s="489"/>
      <c r="X1235" s="489"/>
      <c r="Y1235" s="489"/>
      <c r="Z1235" s="489"/>
      <c r="AA1235" s="557"/>
      <c r="AB1235" s="557"/>
      <c r="AC1235" s="557"/>
      <c r="AD1235" s="557"/>
      <c r="AE1235" s="557"/>
      <c r="AF1235" s="557"/>
      <c r="AG1235" s="557"/>
      <c r="AH1235" s="557"/>
      <c r="AI1235" s="557"/>
      <c r="AJ1235" s="557"/>
      <c r="AK1235" s="557"/>
      <c r="AL1235" s="557"/>
      <c r="AM1235" s="557"/>
      <c r="AN1235" s="557"/>
      <c r="AO1235" s="491"/>
    </row>
    <row r="1236" spans="1:41" s="484" customFormat="1" hidden="1" outlineLevel="1">
      <c r="A1236" s="598">
        <v>17</v>
      </c>
      <c r="B1236" s="509" t="s">
        <v>223</v>
      </c>
      <c r="C1236" s="354" t="s">
        <v>258</v>
      </c>
      <c r="D1236" s="493"/>
      <c r="E1236" s="493"/>
      <c r="F1236" s="493"/>
      <c r="G1236" s="493"/>
      <c r="H1236" s="493"/>
      <c r="I1236" s="493"/>
      <c r="J1236" s="493"/>
      <c r="K1236" s="493"/>
      <c r="L1236" s="493"/>
      <c r="M1236" s="493"/>
      <c r="N1236" s="493"/>
      <c r="O1236" s="493"/>
      <c r="P1236" s="493">
        <v>12</v>
      </c>
      <c r="Q1236" s="493"/>
      <c r="R1236" s="493"/>
      <c r="S1236" s="493"/>
      <c r="T1236" s="493"/>
      <c r="U1236" s="493"/>
      <c r="V1236" s="493"/>
      <c r="W1236" s="493"/>
      <c r="X1236" s="493"/>
      <c r="Y1236" s="493"/>
      <c r="Z1236" s="493"/>
      <c r="AA1236" s="567"/>
      <c r="AB1236" s="553"/>
      <c r="AC1236" s="553"/>
      <c r="AD1236" s="553"/>
      <c r="AE1236" s="553"/>
      <c r="AF1236" s="553"/>
      <c r="AG1236" s="553"/>
      <c r="AH1236" s="558"/>
      <c r="AI1236" s="558"/>
      <c r="AJ1236" s="558"/>
      <c r="AK1236" s="558"/>
      <c r="AL1236" s="558"/>
      <c r="AM1236" s="558"/>
      <c r="AN1236" s="558"/>
      <c r="AO1236" s="494">
        <f>SUM(AA1236:AN1236)</f>
        <v>0</v>
      </c>
    </row>
    <row r="1237" spans="1:41" hidden="1" outlineLevel="1">
      <c r="A1237" s="598"/>
      <c r="B1237" s="492" t="s">
        <v>416</v>
      </c>
      <c r="C1237" s="354" t="s">
        <v>260</v>
      </c>
      <c r="D1237" s="493"/>
      <c r="E1237" s="493"/>
      <c r="F1237" s="493"/>
      <c r="G1237" s="493"/>
      <c r="H1237" s="493"/>
      <c r="I1237" s="493"/>
      <c r="J1237" s="493"/>
      <c r="K1237" s="493"/>
      <c r="L1237" s="493"/>
      <c r="M1237" s="493"/>
      <c r="N1237" s="493"/>
      <c r="O1237" s="493"/>
      <c r="P1237" s="493">
        <f>P1236</f>
        <v>12</v>
      </c>
      <c r="Q1237" s="493"/>
      <c r="R1237" s="493"/>
      <c r="S1237" s="493"/>
      <c r="T1237" s="493"/>
      <c r="U1237" s="493"/>
      <c r="V1237" s="493"/>
      <c r="W1237" s="493"/>
      <c r="X1237" s="493"/>
      <c r="Y1237" s="493"/>
      <c r="Z1237" s="493"/>
      <c r="AA1237" s="554">
        <f>AA1236</f>
        <v>0</v>
      </c>
      <c r="AB1237" s="554">
        <f t="shared" ref="AB1237:AN1237" si="418">AB1236</f>
        <v>0</v>
      </c>
      <c r="AC1237" s="554">
        <f t="shared" si="418"/>
        <v>0</v>
      </c>
      <c r="AD1237" s="554">
        <f t="shared" si="418"/>
        <v>0</v>
      </c>
      <c r="AE1237" s="554">
        <f t="shared" si="418"/>
        <v>0</v>
      </c>
      <c r="AF1237" s="554">
        <f t="shared" si="418"/>
        <v>0</v>
      </c>
      <c r="AG1237" s="554">
        <f t="shared" si="418"/>
        <v>0</v>
      </c>
      <c r="AH1237" s="554">
        <f t="shared" si="418"/>
        <v>0</v>
      </c>
      <c r="AI1237" s="554">
        <f t="shared" si="418"/>
        <v>0</v>
      </c>
      <c r="AJ1237" s="554">
        <f t="shared" si="418"/>
        <v>0</v>
      </c>
      <c r="AK1237" s="554">
        <f t="shared" si="418"/>
        <v>0</v>
      </c>
      <c r="AL1237" s="554">
        <f t="shared" si="418"/>
        <v>0</v>
      </c>
      <c r="AM1237" s="554">
        <f t="shared" si="418"/>
        <v>0</v>
      </c>
      <c r="AN1237" s="554">
        <f t="shared" si="418"/>
        <v>0</v>
      </c>
      <c r="AO1237" s="504"/>
    </row>
    <row r="1238" spans="1:41" hidden="1" outlineLevel="1">
      <c r="A1238" s="598"/>
      <c r="B1238" s="492"/>
      <c r="C1238" s="354"/>
      <c r="D1238" s="354"/>
      <c r="E1238" s="354"/>
      <c r="F1238" s="354"/>
      <c r="G1238" s="354"/>
      <c r="H1238" s="354"/>
      <c r="I1238" s="354"/>
      <c r="J1238" s="354"/>
      <c r="K1238" s="354"/>
      <c r="L1238" s="354"/>
      <c r="M1238" s="354"/>
      <c r="N1238" s="354"/>
      <c r="O1238" s="354"/>
      <c r="P1238" s="354"/>
      <c r="Q1238" s="354"/>
      <c r="R1238" s="354"/>
      <c r="S1238" s="354"/>
      <c r="T1238" s="354"/>
      <c r="U1238" s="354"/>
      <c r="V1238" s="354"/>
      <c r="W1238" s="354"/>
      <c r="X1238" s="354"/>
      <c r="Y1238" s="354"/>
      <c r="Z1238" s="354"/>
      <c r="AA1238" s="563"/>
      <c r="AB1238" s="566"/>
      <c r="AC1238" s="566"/>
      <c r="AD1238" s="566"/>
      <c r="AE1238" s="566"/>
      <c r="AF1238" s="566"/>
      <c r="AG1238" s="566"/>
      <c r="AH1238" s="566"/>
      <c r="AI1238" s="566"/>
      <c r="AJ1238" s="566"/>
      <c r="AK1238" s="566"/>
      <c r="AL1238" s="566"/>
      <c r="AM1238" s="566"/>
      <c r="AN1238" s="566"/>
      <c r="AO1238" s="504"/>
    </row>
    <row r="1239" spans="1:41" hidden="1" outlineLevel="1">
      <c r="A1239" s="598">
        <v>18</v>
      </c>
      <c r="B1239" s="509" t="s">
        <v>220</v>
      </c>
      <c r="C1239" s="354" t="s">
        <v>258</v>
      </c>
      <c r="D1239" s="493"/>
      <c r="E1239" s="493"/>
      <c r="F1239" s="493"/>
      <c r="G1239" s="493"/>
      <c r="H1239" s="493"/>
      <c r="I1239" s="493"/>
      <c r="J1239" s="493"/>
      <c r="K1239" s="493"/>
      <c r="L1239" s="493"/>
      <c r="M1239" s="493"/>
      <c r="N1239" s="493"/>
      <c r="O1239" s="493"/>
      <c r="P1239" s="493">
        <v>12</v>
      </c>
      <c r="Q1239" s="493"/>
      <c r="R1239" s="493"/>
      <c r="S1239" s="493"/>
      <c r="T1239" s="493"/>
      <c r="U1239" s="493"/>
      <c r="V1239" s="493"/>
      <c r="W1239" s="493"/>
      <c r="X1239" s="493"/>
      <c r="Y1239" s="493"/>
      <c r="Z1239" s="493"/>
      <c r="AA1239" s="567"/>
      <c r="AB1239" s="553"/>
      <c r="AC1239" s="553"/>
      <c r="AD1239" s="553"/>
      <c r="AE1239" s="553"/>
      <c r="AF1239" s="553"/>
      <c r="AG1239" s="553"/>
      <c r="AH1239" s="558"/>
      <c r="AI1239" s="558"/>
      <c r="AJ1239" s="558"/>
      <c r="AK1239" s="558"/>
      <c r="AL1239" s="558"/>
      <c r="AM1239" s="558"/>
      <c r="AN1239" s="558"/>
      <c r="AO1239" s="494">
        <f>SUM(AA1239:AN1239)</f>
        <v>0</v>
      </c>
    </row>
    <row r="1240" spans="1:41" hidden="1" outlineLevel="1">
      <c r="A1240" s="598"/>
      <c r="B1240" s="492" t="s">
        <v>416</v>
      </c>
      <c r="C1240" s="354" t="s">
        <v>260</v>
      </c>
      <c r="D1240" s="493"/>
      <c r="E1240" s="493"/>
      <c r="F1240" s="493"/>
      <c r="G1240" s="493"/>
      <c r="H1240" s="493"/>
      <c r="I1240" s="493"/>
      <c r="J1240" s="493"/>
      <c r="K1240" s="493"/>
      <c r="L1240" s="493"/>
      <c r="M1240" s="493"/>
      <c r="N1240" s="493"/>
      <c r="O1240" s="493"/>
      <c r="P1240" s="493">
        <f>P1239</f>
        <v>12</v>
      </c>
      <c r="Q1240" s="493"/>
      <c r="R1240" s="493"/>
      <c r="S1240" s="493"/>
      <c r="T1240" s="493"/>
      <c r="U1240" s="493"/>
      <c r="V1240" s="493"/>
      <c r="W1240" s="493"/>
      <c r="X1240" s="493"/>
      <c r="Y1240" s="493"/>
      <c r="Z1240" s="493"/>
      <c r="AA1240" s="554">
        <f>AA1239</f>
        <v>0</v>
      </c>
      <c r="AB1240" s="554">
        <f t="shared" ref="AB1240:AN1240" si="419">AB1239</f>
        <v>0</v>
      </c>
      <c r="AC1240" s="554">
        <f t="shared" si="419"/>
        <v>0</v>
      </c>
      <c r="AD1240" s="554">
        <f t="shared" si="419"/>
        <v>0</v>
      </c>
      <c r="AE1240" s="554">
        <f t="shared" si="419"/>
        <v>0</v>
      </c>
      <c r="AF1240" s="554">
        <f t="shared" si="419"/>
        <v>0</v>
      </c>
      <c r="AG1240" s="554">
        <f t="shared" si="419"/>
        <v>0</v>
      </c>
      <c r="AH1240" s="554">
        <f t="shared" si="419"/>
        <v>0</v>
      </c>
      <c r="AI1240" s="554">
        <f t="shared" si="419"/>
        <v>0</v>
      </c>
      <c r="AJ1240" s="554">
        <f t="shared" si="419"/>
        <v>0</v>
      </c>
      <c r="AK1240" s="554">
        <f t="shared" si="419"/>
        <v>0</v>
      </c>
      <c r="AL1240" s="554">
        <f t="shared" si="419"/>
        <v>0</v>
      </c>
      <c r="AM1240" s="554">
        <f t="shared" si="419"/>
        <v>0</v>
      </c>
      <c r="AN1240" s="554">
        <f t="shared" si="419"/>
        <v>0</v>
      </c>
      <c r="AO1240" s="504"/>
    </row>
    <row r="1241" spans="1:41" hidden="1" outlineLevel="1">
      <c r="A1241" s="598"/>
      <c r="B1241" s="514"/>
      <c r="C1241" s="354"/>
      <c r="D1241" s="354"/>
      <c r="E1241" s="354"/>
      <c r="F1241" s="354"/>
      <c r="G1241" s="354"/>
      <c r="H1241" s="354"/>
      <c r="I1241" s="354"/>
      <c r="J1241" s="354"/>
      <c r="K1241" s="354"/>
      <c r="L1241" s="354"/>
      <c r="M1241" s="354"/>
      <c r="N1241" s="354"/>
      <c r="O1241" s="354"/>
      <c r="P1241" s="354"/>
      <c r="Q1241" s="354"/>
      <c r="R1241" s="354"/>
      <c r="S1241" s="354"/>
      <c r="T1241" s="354"/>
      <c r="U1241" s="354"/>
      <c r="V1241" s="354"/>
      <c r="W1241" s="354"/>
      <c r="X1241" s="354"/>
      <c r="Y1241" s="354"/>
      <c r="Z1241" s="354"/>
      <c r="AA1241" s="564"/>
      <c r="AB1241" s="565"/>
      <c r="AC1241" s="565"/>
      <c r="AD1241" s="565"/>
      <c r="AE1241" s="565"/>
      <c r="AF1241" s="565"/>
      <c r="AG1241" s="565"/>
      <c r="AH1241" s="565"/>
      <c r="AI1241" s="565"/>
      <c r="AJ1241" s="565"/>
      <c r="AK1241" s="565"/>
      <c r="AL1241" s="565"/>
      <c r="AM1241" s="565"/>
      <c r="AN1241" s="565"/>
      <c r="AO1241" s="495"/>
    </row>
    <row r="1242" spans="1:41" hidden="1" outlineLevel="1">
      <c r="A1242" s="598">
        <v>19</v>
      </c>
      <c r="B1242" s="509" t="s">
        <v>222</v>
      </c>
      <c r="C1242" s="354" t="s">
        <v>258</v>
      </c>
      <c r="D1242" s="493"/>
      <c r="E1242" s="493"/>
      <c r="F1242" s="493"/>
      <c r="G1242" s="493"/>
      <c r="H1242" s="493"/>
      <c r="I1242" s="493"/>
      <c r="J1242" s="493"/>
      <c r="K1242" s="493"/>
      <c r="L1242" s="493"/>
      <c r="M1242" s="493"/>
      <c r="N1242" s="493"/>
      <c r="O1242" s="493"/>
      <c r="P1242" s="493">
        <v>12</v>
      </c>
      <c r="Q1242" s="493"/>
      <c r="R1242" s="493"/>
      <c r="S1242" s="493"/>
      <c r="T1242" s="493"/>
      <c r="U1242" s="493"/>
      <c r="V1242" s="493"/>
      <c r="W1242" s="493"/>
      <c r="X1242" s="493"/>
      <c r="Y1242" s="493"/>
      <c r="Z1242" s="493"/>
      <c r="AA1242" s="567"/>
      <c r="AB1242" s="553"/>
      <c r="AC1242" s="553"/>
      <c r="AD1242" s="553"/>
      <c r="AE1242" s="553"/>
      <c r="AF1242" s="553"/>
      <c r="AG1242" s="553"/>
      <c r="AH1242" s="558"/>
      <c r="AI1242" s="558"/>
      <c r="AJ1242" s="558"/>
      <c r="AK1242" s="558"/>
      <c r="AL1242" s="558"/>
      <c r="AM1242" s="558"/>
      <c r="AN1242" s="558"/>
      <c r="AO1242" s="494">
        <f>SUM(AA1242:AN1242)</f>
        <v>0</v>
      </c>
    </row>
    <row r="1243" spans="1:41" hidden="1" outlineLevel="1">
      <c r="A1243" s="598"/>
      <c r="B1243" s="492" t="s">
        <v>416</v>
      </c>
      <c r="C1243" s="354" t="s">
        <v>260</v>
      </c>
      <c r="D1243" s="493"/>
      <c r="E1243" s="493"/>
      <c r="F1243" s="493"/>
      <c r="G1243" s="493"/>
      <c r="H1243" s="493"/>
      <c r="I1243" s="493"/>
      <c r="J1243" s="493"/>
      <c r="K1243" s="493"/>
      <c r="L1243" s="493"/>
      <c r="M1243" s="493"/>
      <c r="N1243" s="493"/>
      <c r="O1243" s="493"/>
      <c r="P1243" s="493">
        <f>P1242</f>
        <v>12</v>
      </c>
      <c r="Q1243" s="493"/>
      <c r="R1243" s="493"/>
      <c r="S1243" s="493"/>
      <c r="T1243" s="493"/>
      <c r="U1243" s="493"/>
      <c r="V1243" s="493"/>
      <c r="W1243" s="493"/>
      <c r="X1243" s="493"/>
      <c r="Y1243" s="493"/>
      <c r="Z1243" s="493"/>
      <c r="AA1243" s="554">
        <f>AA1242</f>
        <v>0</v>
      </c>
      <c r="AB1243" s="554">
        <f t="shared" ref="AB1243:AN1243" si="420">AB1242</f>
        <v>0</v>
      </c>
      <c r="AC1243" s="554">
        <f t="shared" si="420"/>
        <v>0</v>
      </c>
      <c r="AD1243" s="554">
        <f t="shared" si="420"/>
        <v>0</v>
      </c>
      <c r="AE1243" s="554">
        <f t="shared" si="420"/>
        <v>0</v>
      </c>
      <c r="AF1243" s="554">
        <f t="shared" si="420"/>
        <v>0</v>
      </c>
      <c r="AG1243" s="554">
        <f t="shared" si="420"/>
        <v>0</v>
      </c>
      <c r="AH1243" s="554">
        <f t="shared" si="420"/>
        <v>0</v>
      </c>
      <c r="AI1243" s="554">
        <f t="shared" si="420"/>
        <v>0</v>
      </c>
      <c r="AJ1243" s="554">
        <f t="shared" si="420"/>
        <v>0</v>
      </c>
      <c r="AK1243" s="554">
        <f t="shared" si="420"/>
        <v>0</v>
      </c>
      <c r="AL1243" s="554">
        <f t="shared" si="420"/>
        <v>0</v>
      </c>
      <c r="AM1243" s="554">
        <f t="shared" si="420"/>
        <v>0</v>
      </c>
      <c r="AN1243" s="554">
        <f t="shared" si="420"/>
        <v>0</v>
      </c>
      <c r="AO1243" s="495"/>
    </row>
    <row r="1244" spans="1:41" hidden="1" outlineLevel="1">
      <c r="A1244" s="598"/>
      <c r="B1244" s="514"/>
      <c r="C1244" s="354"/>
      <c r="D1244" s="354"/>
      <c r="E1244" s="354"/>
      <c r="F1244" s="354"/>
      <c r="G1244" s="354"/>
      <c r="H1244" s="354"/>
      <c r="I1244" s="354"/>
      <c r="J1244" s="354"/>
      <c r="K1244" s="354"/>
      <c r="L1244" s="354"/>
      <c r="M1244" s="354"/>
      <c r="N1244" s="354"/>
      <c r="O1244" s="354"/>
      <c r="P1244" s="354"/>
      <c r="Q1244" s="354"/>
      <c r="R1244" s="354"/>
      <c r="S1244" s="354"/>
      <c r="T1244" s="354"/>
      <c r="U1244" s="354"/>
      <c r="V1244" s="354"/>
      <c r="W1244" s="354"/>
      <c r="X1244" s="354"/>
      <c r="Y1244" s="354"/>
      <c r="Z1244" s="354"/>
      <c r="AA1244" s="555"/>
      <c r="AB1244" s="555"/>
      <c r="AC1244" s="555"/>
      <c r="AD1244" s="555"/>
      <c r="AE1244" s="555"/>
      <c r="AF1244" s="555"/>
      <c r="AG1244" s="555"/>
      <c r="AH1244" s="555"/>
      <c r="AI1244" s="555"/>
      <c r="AJ1244" s="555"/>
      <c r="AK1244" s="555"/>
      <c r="AL1244" s="555"/>
      <c r="AM1244" s="555"/>
      <c r="AN1244" s="555"/>
      <c r="AO1244" s="504"/>
    </row>
    <row r="1245" spans="1:41" hidden="1" outlineLevel="1">
      <c r="A1245" s="598">
        <v>20</v>
      </c>
      <c r="B1245" s="509" t="s">
        <v>221</v>
      </c>
      <c r="C1245" s="354" t="s">
        <v>258</v>
      </c>
      <c r="D1245" s="493"/>
      <c r="E1245" s="493"/>
      <c r="F1245" s="493"/>
      <c r="G1245" s="493"/>
      <c r="H1245" s="493"/>
      <c r="I1245" s="493"/>
      <c r="J1245" s="493"/>
      <c r="K1245" s="493"/>
      <c r="L1245" s="493"/>
      <c r="M1245" s="493"/>
      <c r="N1245" s="493"/>
      <c r="O1245" s="493"/>
      <c r="P1245" s="493">
        <v>12</v>
      </c>
      <c r="Q1245" s="493"/>
      <c r="R1245" s="493"/>
      <c r="S1245" s="493"/>
      <c r="T1245" s="493"/>
      <c r="U1245" s="493"/>
      <c r="V1245" s="493"/>
      <c r="W1245" s="493"/>
      <c r="X1245" s="493"/>
      <c r="Y1245" s="493"/>
      <c r="Z1245" s="493"/>
      <c r="AA1245" s="567"/>
      <c r="AB1245" s="553"/>
      <c r="AC1245" s="553"/>
      <c r="AD1245" s="553"/>
      <c r="AE1245" s="553"/>
      <c r="AF1245" s="553"/>
      <c r="AG1245" s="553"/>
      <c r="AH1245" s="558"/>
      <c r="AI1245" s="558"/>
      <c r="AJ1245" s="558"/>
      <c r="AK1245" s="558"/>
      <c r="AL1245" s="558"/>
      <c r="AM1245" s="558"/>
      <c r="AN1245" s="558"/>
      <c r="AO1245" s="494">
        <f>SUM(AA1245:AN1245)</f>
        <v>0</v>
      </c>
    </row>
    <row r="1246" spans="1:41" hidden="1" outlineLevel="1">
      <c r="A1246" s="598"/>
      <c r="B1246" s="492" t="s">
        <v>416</v>
      </c>
      <c r="C1246" s="354" t="s">
        <v>260</v>
      </c>
      <c r="D1246" s="493"/>
      <c r="E1246" s="493"/>
      <c r="F1246" s="493"/>
      <c r="G1246" s="493"/>
      <c r="H1246" s="493"/>
      <c r="I1246" s="493"/>
      <c r="J1246" s="493"/>
      <c r="K1246" s="493"/>
      <c r="L1246" s="493"/>
      <c r="M1246" s="493"/>
      <c r="N1246" s="493"/>
      <c r="O1246" s="493"/>
      <c r="P1246" s="493">
        <f>P1245</f>
        <v>12</v>
      </c>
      <c r="Q1246" s="493"/>
      <c r="R1246" s="493"/>
      <c r="S1246" s="493"/>
      <c r="T1246" s="493"/>
      <c r="U1246" s="493"/>
      <c r="V1246" s="493"/>
      <c r="W1246" s="493"/>
      <c r="X1246" s="493"/>
      <c r="Y1246" s="493"/>
      <c r="Z1246" s="493"/>
      <c r="AA1246" s="554">
        <f t="shared" ref="AA1246:AN1246" si="421">AA1245</f>
        <v>0</v>
      </c>
      <c r="AB1246" s="554">
        <f t="shared" si="421"/>
        <v>0</v>
      </c>
      <c r="AC1246" s="554">
        <f t="shared" si="421"/>
        <v>0</v>
      </c>
      <c r="AD1246" s="554">
        <f t="shared" si="421"/>
        <v>0</v>
      </c>
      <c r="AE1246" s="554">
        <f t="shared" si="421"/>
        <v>0</v>
      </c>
      <c r="AF1246" s="554">
        <f t="shared" si="421"/>
        <v>0</v>
      </c>
      <c r="AG1246" s="554">
        <f t="shared" si="421"/>
        <v>0</v>
      </c>
      <c r="AH1246" s="554">
        <f t="shared" si="421"/>
        <v>0</v>
      </c>
      <c r="AI1246" s="554">
        <f t="shared" si="421"/>
        <v>0</v>
      </c>
      <c r="AJ1246" s="554">
        <f t="shared" si="421"/>
        <v>0</v>
      </c>
      <c r="AK1246" s="554">
        <f t="shared" si="421"/>
        <v>0</v>
      </c>
      <c r="AL1246" s="554">
        <f t="shared" si="421"/>
        <v>0</v>
      </c>
      <c r="AM1246" s="554">
        <f t="shared" si="421"/>
        <v>0</v>
      </c>
      <c r="AN1246" s="554">
        <f t="shared" si="421"/>
        <v>0</v>
      </c>
      <c r="AO1246" s="504"/>
    </row>
    <row r="1247" spans="1:41" ht="15.75" hidden="1" outlineLevel="1">
      <c r="A1247" s="598"/>
      <c r="B1247" s="515"/>
      <c r="C1247" s="498"/>
      <c r="D1247" s="354"/>
      <c r="E1247" s="354"/>
      <c r="F1247" s="354"/>
      <c r="G1247" s="354"/>
      <c r="H1247" s="354"/>
      <c r="I1247" s="354"/>
      <c r="J1247" s="354"/>
      <c r="K1247" s="354"/>
      <c r="L1247" s="354"/>
      <c r="M1247" s="354"/>
      <c r="N1247" s="354"/>
      <c r="O1247" s="354"/>
      <c r="P1247" s="498"/>
      <c r="Q1247" s="354"/>
      <c r="R1247" s="354"/>
      <c r="S1247" s="354"/>
      <c r="T1247" s="354"/>
      <c r="U1247" s="354"/>
      <c r="V1247" s="354"/>
      <c r="W1247" s="354"/>
      <c r="X1247" s="354"/>
      <c r="Y1247" s="354"/>
      <c r="Z1247" s="354"/>
      <c r="AA1247" s="555"/>
      <c r="AB1247" s="555"/>
      <c r="AC1247" s="555"/>
      <c r="AD1247" s="555"/>
      <c r="AE1247" s="555"/>
      <c r="AF1247" s="555"/>
      <c r="AG1247" s="555"/>
      <c r="AH1247" s="555"/>
      <c r="AI1247" s="555"/>
      <c r="AJ1247" s="555"/>
      <c r="AK1247" s="555"/>
      <c r="AL1247" s="555"/>
      <c r="AM1247" s="555"/>
      <c r="AN1247" s="555"/>
      <c r="AO1247" s="504"/>
    </row>
    <row r="1248" spans="1:41" ht="15.75" hidden="1" outlineLevel="1">
      <c r="A1248" s="598"/>
      <c r="B1248" s="588" t="s">
        <v>268</v>
      </c>
      <c r="C1248" s="354"/>
      <c r="D1248" s="354"/>
      <c r="E1248" s="354"/>
      <c r="F1248" s="354"/>
      <c r="G1248" s="354"/>
      <c r="H1248" s="354"/>
      <c r="I1248" s="354"/>
      <c r="J1248" s="354"/>
      <c r="K1248" s="354"/>
      <c r="L1248" s="354"/>
      <c r="M1248" s="354"/>
      <c r="N1248" s="354"/>
      <c r="O1248" s="354"/>
      <c r="P1248" s="354"/>
      <c r="Q1248" s="354"/>
      <c r="R1248" s="354"/>
      <c r="S1248" s="354"/>
      <c r="T1248" s="354"/>
      <c r="U1248" s="354"/>
      <c r="V1248" s="354"/>
      <c r="W1248" s="354"/>
      <c r="X1248" s="354"/>
      <c r="Y1248" s="354"/>
      <c r="Z1248" s="354"/>
      <c r="AA1248" s="563"/>
      <c r="AB1248" s="566"/>
      <c r="AC1248" s="566"/>
      <c r="AD1248" s="566"/>
      <c r="AE1248" s="566"/>
      <c r="AF1248" s="566"/>
      <c r="AG1248" s="566"/>
      <c r="AH1248" s="566"/>
      <c r="AI1248" s="566"/>
      <c r="AJ1248" s="566"/>
      <c r="AK1248" s="566"/>
      <c r="AL1248" s="566"/>
      <c r="AM1248" s="566"/>
      <c r="AN1248" s="566"/>
      <c r="AO1248" s="504"/>
    </row>
    <row r="1249" spans="1:41" ht="15.75" hidden="1" outlineLevel="1">
      <c r="A1249" s="598"/>
      <c r="B1249" s="488" t="s">
        <v>269</v>
      </c>
      <c r="C1249" s="354"/>
      <c r="D1249" s="354"/>
      <c r="E1249" s="354"/>
      <c r="F1249" s="354"/>
      <c r="G1249" s="354"/>
      <c r="H1249" s="354"/>
      <c r="I1249" s="354"/>
      <c r="J1249" s="354"/>
      <c r="K1249" s="354"/>
      <c r="L1249" s="354"/>
      <c r="M1249" s="354"/>
      <c r="N1249" s="354"/>
      <c r="O1249" s="354"/>
      <c r="P1249" s="354"/>
      <c r="Q1249" s="354"/>
      <c r="R1249" s="354"/>
      <c r="S1249" s="354"/>
      <c r="T1249" s="354"/>
      <c r="U1249" s="354"/>
      <c r="V1249" s="354"/>
      <c r="W1249" s="354"/>
      <c r="X1249" s="354"/>
      <c r="Y1249" s="354"/>
      <c r="Z1249" s="354"/>
      <c r="AA1249" s="563"/>
      <c r="AB1249" s="566"/>
      <c r="AC1249" s="566"/>
      <c r="AD1249" s="566"/>
      <c r="AE1249" s="566"/>
      <c r="AF1249" s="566"/>
      <c r="AG1249" s="566"/>
      <c r="AH1249" s="566"/>
      <c r="AI1249" s="566"/>
      <c r="AJ1249" s="566"/>
      <c r="AK1249" s="566"/>
      <c r="AL1249" s="566"/>
      <c r="AM1249" s="566"/>
      <c r="AN1249" s="566"/>
      <c r="AO1249" s="504"/>
    </row>
    <row r="1250" spans="1:41" hidden="1" outlineLevel="1">
      <c r="A1250" s="598">
        <v>21</v>
      </c>
      <c r="B1250" s="509" t="s">
        <v>16</v>
      </c>
      <c r="C1250" s="354" t="s">
        <v>258</v>
      </c>
      <c r="D1250" s="493"/>
      <c r="E1250" s="493"/>
      <c r="F1250" s="493"/>
      <c r="G1250" s="493"/>
      <c r="H1250" s="493"/>
      <c r="I1250" s="493"/>
      <c r="J1250" s="493"/>
      <c r="K1250" s="493"/>
      <c r="L1250" s="493"/>
      <c r="M1250" s="493"/>
      <c r="N1250" s="611"/>
      <c r="O1250" s="611"/>
      <c r="P1250" s="354"/>
      <c r="Q1250" s="493"/>
      <c r="R1250" s="493"/>
      <c r="S1250" s="493"/>
      <c r="T1250" s="493"/>
      <c r="U1250" s="493"/>
      <c r="V1250" s="493"/>
      <c r="W1250" s="493"/>
      <c r="X1250" s="493"/>
      <c r="Y1250" s="493"/>
      <c r="Z1250" s="493"/>
      <c r="AA1250" s="553"/>
      <c r="AB1250" s="553"/>
      <c r="AC1250" s="553"/>
      <c r="AD1250" s="553"/>
      <c r="AE1250" s="553"/>
      <c r="AF1250" s="553"/>
      <c r="AG1250" s="553"/>
      <c r="AH1250" s="553"/>
      <c r="AI1250" s="553"/>
      <c r="AJ1250" s="553"/>
      <c r="AK1250" s="553"/>
      <c r="AL1250" s="553"/>
      <c r="AM1250" s="553"/>
      <c r="AN1250" s="553"/>
      <c r="AO1250" s="494">
        <f>SUM(AA1250:AN1250)</f>
        <v>0</v>
      </c>
    </row>
    <row r="1251" spans="1:41" hidden="1" outlineLevel="1">
      <c r="A1251" s="598"/>
      <c r="B1251" s="492" t="s">
        <v>416</v>
      </c>
      <c r="C1251" s="354" t="s">
        <v>260</v>
      </c>
      <c r="D1251" s="493"/>
      <c r="E1251" s="493"/>
      <c r="F1251" s="493"/>
      <c r="G1251" s="493"/>
      <c r="H1251" s="493"/>
      <c r="I1251" s="493"/>
      <c r="J1251" s="493"/>
      <c r="K1251" s="493"/>
      <c r="L1251" s="493"/>
      <c r="M1251" s="493"/>
      <c r="N1251" s="611"/>
      <c r="O1251" s="611"/>
      <c r="P1251" s="354"/>
      <c r="Q1251" s="493"/>
      <c r="R1251" s="493"/>
      <c r="S1251" s="493"/>
      <c r="T1251" s="493"/>
      <c r="U1251" s="493"/>
      <c r="V1251" s="493"/>
      <c r="W1251" s="493"/>
      <c r="X1251" s="493"/>
      <c r="Y1251" s="493"/>
      <c r="Z1251" s="493"/>
      <c r="AA1251" s="554">
        <f>AA1250</f>
        <v>0</v>
      </c>
      <c r="AB1251" s="554">
        <f t="shared" ref="AB1251:AN1251" si="422">AB1250</f>
        <v>0</v>
      </c>
      <c r="AC1251" s="554">
        <f t="shared" si="422"/>
        <v>0</v>
      </c>
      <c r="AD1251" s="554">
        <f t="shared" si="422"/>
        <v>0</v>
      </c>
      <c r="AE1251" s="554">
        <f t="shared" si="422"/>
        <v>0</v>
      </c>
      <c r="AF1251" s="554">
        <f t="shared" si="422"/>
        <v>0</v>
      </c>
      <c r="AG1251" s="554">
        <f t="shared" si="422"/>
        <v>0</v>
      </c>
      <c r="AH1251" s="554">
        <f t="shared" si="422"/>
        <v>0</v>
      </c>
      <c r="AI1251" s="554">
        <f t="shared" si="422"/>
        <v>0</v>
      </c>
      <c r="AJ1251" s="554">
        <f t="shared" si="422"/>
        <v>0</v>
      </c>
      <c r="AK1251" s="554">
        <f t="shared" si="422"/>
        <v>0</v>
      </c>
      <c r="AL1251" s="554">
        <f t="shared" si="422"/>
        <v>0</v>
      </c>
      <c r="AM1251" s="554">
        <f t="shared" si="422"/>
        <v>0</v>
      </c>
      <c r="AN1251" s="554">
        <f t="shared" si="422"/>
        <v>0</v>
      </c>
      <c r="AO1251" s="504"/>
    </row>
    <row r="1252" spans="1:41" ht="15" hidden="1" customHeight="1" outlineLevel="1">
      <c r="A1252" s="598"/>
      <c r="B1252" s="492"/>
      <c r="C1252" s="354"/>
      <c r="D1252" s="354"/>
      <c r="E1252" s="354"/>
      <c r="F1252" s="354"/>
      <c r="G1252" s="354"/>
      <c r="H1252" s="354"/>
      <c r="I1252" s="354"/>
      <c r="J1252" s="354"/>
      <c r="K1252" s="354"/>
      <c r="L1252" s="354"/>
      <c r="M1252" s="354"/>
      <c r="N1252" s="354"/>
      <c r="O1252" s="354"/>
      <c r="P1252" s="354"/>
      <c r="Q1252" s="354"/>
      <c r="R1252" s="354"/>
      <c r="S1252" s="354"/>
      <c r="T1252" s="354"/>
      <c r="U1252" s="354"/>
      <c r="V1252" s="354"/>
      <c r="W1252" s="354"/>
      <c r="X1252" s="354"/>
      <c r="Y1252" s="354"/>
      <c r="Z1252" s="354"/>
      <c r="AA1252" s="563"/>
      <c r="AB1252" s="566"/>
      <c r="AC1252" s="566"/>
      <c r="AD1252" s="566"/>
      <c r="AE1252" s="566"/>
      <c r="AF1252" s="566"/>
      <c r="AG1252" s="566"/>
      <c r="AH1252" s="566"/>
      <c r="AI1252" s="566"/>
      <c r="AJ1252" s="566"/>
      <c r="AK1252" s="566"/>
      <c r="AL1252" s="566"/>
      <c r="AM1252" s="566"/>
      <c r="AN1252" s="566"/>
      <c r="AO1252" s="504"/>
    </row>
    <row r="1253" spans="1:41" ht="15" hidden="1" customHeight="1" outlineLevel="1">
      <c r="A1253" s="598">
        <v>22</v>
      </c>
      <c r="B1253" s="509" t="s">
        <v>171</v>
      </c>
      <c r="C1253" s="354" t="s">
        <v>258</v>
      </c>
      <c r="D1253" s="493"/>
      <c r="E1253" s="493"/>
      <c r="F1253" s="493"/>
      <c r="G1253" s="493"/>
      <c r="H1253" s="493"/>
      <c r="I1253" s="493"/>
      <c r="J1253" s="493"/>
      <c r="K1253" s="493"/>
      <c r="L1253" s="493"/>
      <c r="M1253" s="493"/>
      <c r="N1253" s="611"/>
      <c r="O1253" s="611"/>
      <c r="P1253" s="354"/>
      <c r="Q1253" s="493"/>
      <c r="R1253" s="493"/>
      <c r="S1253" s="493"/>
      <c r="T1253" s="493"/>
      <c r="U1253" s="493"/>
      <c r="V1253" s="493"/>
      <c r="W1253" s="493"/>
      <c r="X1253" s="493"/>
      <c r="Y1253" s="493"/>
      <c r="Z1253" s="493"/>
      <c r="AA1253" s="553"/>
      <c r="AB1253" s="553"/>
      <c r="AC1253" s="553"/>
      <c r="AD1253" s="553"/>
      <c r="AE1253" s="553"/>
      <c r="AF1253" s="553"/>
      <c r="AG1253" s="553"/>
      <c r="AH1253" s="553"/>
      <c r="AI1253" s="553"/>
      <c r="AJ1253" s="553"/>
      <c r="AK1253" s="553"/>
      <c r="AL1253" s="553"/>
      <c r="AM1253" s="553"/>
      <c r="AN1253" s="553"/>
      <c r="AO1253" s="494">
        <f>SUM(AA1253:AN1253)</f>
        <v>0</v>
      </c>
    </row>
    <row r="1254" spans="1:41" ht="15" hidden="1" customHeight="1" outlineLevel="1">
      <c r="A1254" s="598"/>
      <c r="B1254" s="492" t="s">
        <v>416</v>
      </c>
      <c r="C1254" s="354" t="s">
        <v>260</v>
      </c>
      <c r="D1254" s="493"/>
      <c r="E1254" s="493"/>
      <c r="F1254" s="493"/>
      <c r="G1254" s="493"/>
      <c r="H1254" s="493"/>
      <c r="I1254" s="493"/>
      <c r="J1254" s="493"/>
      <c r="K1254" s="493"/>
      <c r="L1254" s="493"/>
      <c r="M1254" s="493"/>
      <c r="N1254" s="611"/>
      <c r="O1254" s="611"/>
      <c r="P1254" s="354"/>
      <c r="Q1254" s="493"/>
      <c r="R1254" s="493"/>
      <c r="S1254" s="493"/>
      <c r="T1254" s="493"/>
      <c r="U1254" s="493"/>
      <c r="V1254" s="493"/>
      <c r="W1254" s="493"/>
      <c r="X1254" s="493"/>
      <c r="Y1254" s="493"/>
      <c r="Z1254" s="493"/>
      <c r="AA1254" s="554">
        <f>AA1253</f>
        <v>0</v>
      </c>
      <c r="AB1254" s="554">
        <f t="shared" ref="AB1254:AN1254" si="423">AB1253</f>
        <v>0</v>
      </c>
      <c r="AC1254" s="554">
        <f t="shared" si="423"/>
        <v>0</v>
      </c>
      <c r="AD1254" s="554">
        <f t="shared" si="423"/>
        <v>0</v>
      </c>
      <c r="AE1254" s="554">
        <f t="shared" si="423"/>
        <v>0</v>
      </c>
      <c r="AF1254" s="554">
        <f t="shared" si="423"/>
        <v>0</v>
      </c>
      <c r="AG1254" s="554">
        <f t="shared" si="423"/>
        <v>0</v>
      </c>
      <c r="AH1254" s="554">
        <f t="shared" si="423"/>
        <v>0</v>
      </c>
      <c r="AI1254" s="554">
        <f t="shared" si="423"/>
        <v>0</v>
      </c>
      <c r="AJ1254" s="554">
        <f t="shared" si="423"/>
        <v>0</v>
      </c>
      <c r="AK1254" s="554">
        <f t="shared" si="423"/>
        <v>0</v>
      </c>
      <c r="AL1254" s="554">
        <f t="shared" si="423"/>
        <v>0</v>
      </c>
      <c r="AM1254" s="554">
        <f t="shared" si="423"/>
        <v>0</v>
      </c>
      <c r="AN1254" s="554">
        <f t="shared" si="423"/>
        <v>0</v>
      </c>
      <c r="AO1254" s="504"/>
    </row>
    <row r="1255" spans="1:41" ht="15" hidden="1" customHeight="1" outlineLevel="1">
      <c r="A1255" s="598"/>
      <c r="B1255" s="492"/>
      <c r="C1255" s="354"/>
      <c r="D1255" s="354"/>
      <c r="E1255" s="354"/>
      <c r="F1255" s="354"/>
      <c r="G1255" s="354"/>
      <c r="H1255" s="354"/>
      <c r="I1255" s="354"/>
      <c r="J1255" s="354"/>
      <c r="K1255" s="354"/>
      <c r="L1255" s="354"/>
      <c r="M1255" s="354"/>
      <c r="N1255" s="354"/>
      <c r="O1255" s="354"/>
      <c r="P1255" s="354"/>
      <c r="Q1255" s="354"/>
      <c r="R1255" s="354"/>
      <c r="S1255" s="354"/>
      <c r="T1255" s="354"/>
      <c r="U1255" s="354"/>
      <c r="V1255" s="354"/>
      <c r="W1255" s="354"/>
      <c r="X1255" s="354"/>
      <c r="Y1255" s="354"/>
      <c r="Z1255" s="354"/>
      <c r="AA1255" s="563"/>
      <c r="AB1255" s="566"/>
      <c r="AC1255" s="566"/>
      <c r="AD1255" s="566"/>
      <c r="AE1255" s="566"/>
      <c r="AF1255" s="566"/>
      <c r="AG1255" s="566"/>
      <c r="AH1255" s="566"/>
      <c r="AI1255" s="566"/>
      <c r="AJ1255" s="566"/>
      <c r="AK1255" s="566"/>
      <c r="AL1255" s="566"/>
      <c r="AM1255" s="566"/>
      <c r="AN1255" s="566"/>
      <c r="AO1255" s="504"/>
    </row>
    <row r="1256" spans="1:41" ht="15" hidden="1" customHeight="1" outlineLevel="1">
      <c r="A1256" s="598">
        <v>23</v>
      </c>
      <c r="B1256" s="509" t="s">
        <v>19</v>
      </c>
      <c r="C1256" s="354" t="s">
        <v>258</v>
      </c>
      <c r="D1256" s="493"/>
      <c r="E1256" s="493"/>
      <c r="F1256" s="493"/>
      <c r="G1256" s="493"/>
      <c r="H1256" s="493"/>
      <c r="I1256" s="493"/>
      <c r="J1256" s="493"/>
      <c r="K1256" s="493"/>
      <c r="L1256" s="493"/>
      <c r="M1256" s="493"/>
      <c r="N1256" s="611"/>
      <c r="O1256" s="611"/>
      <c r="P1256" s="354"/>
      <c r="Q1256" s="493"/>
      <c r="R1256" s="493"/>
      <c r="S1256" s="493"/>
      <c r="T1256" s="493"/>
      <c r="U1256" s="493"/>
      <c r="V1256" s="493"/>
      <c r="W1256" s="493"/>
      <c r="X1256" s="493"/>
      <c r="Y1256" s="493"/>
      <c r="Z1256" s="493"/>
      <c r="AA1256" s="553"/>
      <c r="AB1256" s="553"/>
      <c r="AC1256" s="553"/>
      <c r="AD1256" s="553"/>
      <c r="AE1256" s="553"/>
      <c r="AF1256" s="553"/>
      <c r="AG1256" s="553"/>
      <c r="AH1256" s="553"/>
      <c r="AI1256" s="553"/>
      <c r="AJ1256" s="553"/>
      <c r="AK1256" s="553"/>
      <c r="AL1256" s="553"/>
      <c r="AM1256" s="553"/>
      <c r="AN1256" s="553"/>
      <c r="AO1256" s="494">
        <f>SUM(AA1256:AN1256)</f>
        <v>0</v>
      </c>
    </row>
    <row r="1257" spans="1:41" ht="15" hidden="1" customHeight="1" outlineLevel="1">
      <c r="A1257" s="598"/>
      <c r="B1257" s="492" t="s">
        <v>416</v>
      </c>
      <c r="C1257" s="354" t="s">
        <v>260</v>
      </c>
      <c r="D1257" s="493"/>
      <c r="E1257" s="493"/>
      <c r="F1257" s="493"/>
      <c r="G1257" s="493"/>
      <c r="H1257" s="493"/>
      <c r="I1257" s="493"/>
      <c r="J1257" s="493"/>
      <c r="K1257" s="493"/>
      <c r="L1257" s="493"/>
      <c r="M1257" s="493"/>
      <c r="N1257" s="611"/>
      <c r="O1257" s="611"/>
      <c r="P1257" s="354"/>
      <c r="Q1257" s="493"/>
      <c r="R1257" s="493"/>
      <c r="S1257" s="493"/>
      <c r="T1257" s="493"/>
      <c r="U1257" s="493"/>
      <c r="V1257" s="493"/>
      <c r="W1257" s="493"/>
      <c r="X1257" s="493"/>
      <c r="Y1257" s="493"/>
      <c r="Z1257" s="493"/>
      <c r="AA1257" s="554">
        <f>AA1256</f>
        <v>0</v>
      </c>
      <c r="AB1257" s="554">
        <f t="shared" ref="AB1257:AN1257" si="424">AB1256</f>
        <v>0</v>
      </c>
      <c r="AC1257" s="554">
        <f t="shared" si="424"/>
        <v>0</v>
      </c>
      <c r="AD1257" s="554">
        <f t="shared" si="424"/>
        <v>0</v>
      </c>
      <c r="AE1257" s="554">
        <f t="shared" si="424"/>
        <v>0</v>
      </c>
      <c r="AF1257" s="554">
        <f t="shared" si="424"/>
        <v>0</v>
      </c>
      <c r="AG1257" s="554">
        <f t="shared" si="424"/>
        <v>0</v>
      </c>
      <c r="AH1257" s="554">
        <f t="shared" si="424"/>
        <v>0</v>
      </c>
      <c r="AI1257" s="554">
        <f t="shared" si="424"/>
        <v>0</v>
      </c>
      <c r="AJ1257" s="554">
        <f t="shared" si="424"/>
        <v>0</v>
      </c>
      <c r="AK1257" s="554">
        <f t="shared" si="424"/>
        <v>0</v>
      </c>
      <c r="AL1257" s="554">
        <f t="shared" si="424"/>
        <v>0</v>
      </c>
      <c r="AM1257" s="554">
        <f t="shared" si="424"/>
        <v>0</v>
      </c>
      <c r="AN1257" s="554">
        <f t="shared" si="424"/>
        <v>0</v>
      </c>
      <c r="AO1257" s="504"/>
    </row>
    <row r="1258" spans="1:41" ht="15" hidden="1" customHeight="1" outlineLevel="1">
      <c r="A1258" s="598"/>
      <c r="B1258" s="514"/>
      <c r="C1258" s="354"/>
      <c r="D1258" s="354"/>
      <c r="E1258" s="354"/>
      <c r="F1258" s="354"/>
      <c r="G1258" s="354"/>
      <c r="H1258" s="354"/>
      <c r="I1258" s="354"/>
      <c r="J1258" s="354"/>
      <c r="K1258" s="354"/>
      <c r="L1258" s="354"/>
      <c r="M1258" s="354"/>
      <c r="N1258" s="354"/>
      <c r="O1258" s="354"/>
      <c r="P1258" s="354"/>
      <c r="Q1258" s="354"/>
      <c r="R1258" s="354"/>
      <c r="S1258" s="354"/>
      <c r="T1258" s="354"/>
      <c r="U1258" s="354"/>
      <c r="V1258" s="354"/>
      <c r="W1258" s="354"/>
      <c r="X1258" s="354"/>
      <c r="Y1258" s="354"/>
      <c r="Z1258" s="354"/>
      <c r="AA1258" s="563"/>
      <c r="AB1258" s="566"/>
      <c r="AC1258" s="566"/>
      <c r="AD1258" s="566"/>
      <c r="AE1258" s="566"/>
      <c r="AF1258" s="566"/>
      <c r="AG1258" s="566"/>
      <c r="AH1258" s="566"/>
      <c r="AI1258" s="566"/>
      <c r="AJ1258" s="566"/>
      <c r="AK1258" s="566"/>
      <c r="AL1258" s="566"/>
      <c r="AM1258" s="566"/>
      <c r="AN1258" s="566"/>
      <c r="AO1258" s="504"/>
    </row>
    <row r="1259" spans="1:41" ht="15" hidden="1" customHeight="1" outlineLevel="1">
      <c r="A1259" s="598">
        <v>24</v>
      </c>
      <c r="B1259" s="509" t="s">
        <v>20</v>
      </c>
      <c r="C1259" s="354" t="s">
        <v>258</v>
      </c>
      <c r="D1259" s="493"/>
      <c r="E1259" s="493"/>
      <c r="F1259" s="493"/>
      <c r="G1259" s="493"/>
      <c r="H1259" s="493"/>
      <c r="I1259" s="493"/>
      <c r="J1259" s="493"/>
      <c r="K1259" s="493"/>
      <c r="L1259" s="493"/>
      <c r="M1259" s="493"/>
      <c r="N1259" s="611"/>
      <c r="O1259" s="611"/>
      <c r="P1259" s="354"/>
      <c r="Q1259" s="493"/>
      <c r="R1259" s="493"/>
      <c r="S1259" s="493"/>
      <c r="T1259" s="493"/>
      <c r="U1259" s="493"/>
      <c r="V1259" s="493"/>
      <c r="W1259" s="493"/>
      <c r="X1259" s="493"/>
      <c r="Y1259" s="493"/>
      <c r="Z1259" s="493"/>
      <c r="AA1259" s="553"/>
      <c r="AB1259" s="553"/>
      <c r="AC1259" s="553"/>
      <c r="AD1259" s="553"/>
      <c r="AE1259" s="553"/>
      <c r="AF1259" s="553"/>
      <c r="AG1259" s="553"/>
      <c r="AH1259" s="553"/>
      <c r="AI1259" s="553"/>
      <c r="AJ1259" s="553"/>
      <c r="AK1259" s="553"/>
      <c r="AL1259" s="553"/>
      <c r="AM1259" s="553"/>
      <c r="AN1259" s="553"/>
      <c r="AO1259" s="494">
        <f>SUM(AA1259:AN1259)</f>
        <v>0</v>
      </c>
    </row>
    <row r="1260" spans="1:41" ht="15" hidden="1" customHeight="1" outlineLevel="1">
      <c r="A1260" s="598"/>
      <c r="B1260" s="492" t="s">
        <v>416</v>
      </c>
      <c r="C1260" s="354" t="s">
        <v>260</v>
      </c>
      <c r="D1260" s="493"/>
      <c r="E1260" s="493"/>
      <c r="F1260" s="493"/>
      <c r="G1260" s="493"/>
      <c r="H1260" s="493"/>
      <c r="I1260" s="493"/>
      <c r="J1260" s="493"/>
      <c r="K1260" s="493"/>
      <c r="L1260" s="493"/>
      <c r="M1260" s="493"/>
      <c r="N1260" s="611"/>
      <c r="O1260" s="611"/>
      <c r="P1260" s="354"/>
      <c r="Q1260" s="493"/>
      <c r="R1260" s="493"/>
      <c r="S1260" s="493"/>
      <c r="T1260" s="493"/>
      <c r="U1260" s="493"/>
      <c r="V1260" s="493"/>
      <c r="W1260" s="493"/>
      <c r="X1260" s="493"/>
      <c r="Y1260" s="493"/>
      <c r="Z1260" s="493"/>
      <c r="AA1260" s="554">
        <f>AA1259</f>
        <v>0</v>
      </c>
      <c r="AB1260" s="554">
        <f t="shared" ref="AB1260:AN1260" si="425">AB1259</f>
        <v>0</v>
      </c>
      <c r="AC1260" s="554">
        <f t="shared" si="425"/>
        <v>0</v>
      </c>
      <c r="AD1260" s="554">
        <f t="shared" si="425"/>
        <v>0</v>
      </c>
      <c r="AE1260" s="554">
        <f t="shared" si="425"/>
        <v>0</v>
      </c>
      <c r="AF1260" s="554">
        <f t="shared" si="425"/>
        <v>0</v>
      </c>
      <c r="AG1260" s="554">
        <f t="shared" si="425"/>
        <v>0</v>
      </c>
      <c r="AH1260" s="554">
        <f t="shared" si="425"/>
        <v>0</v>
      </c>
      <c r="AI1260" s="554">
        <f t="shared" si="425"/>
        <v>0</v>
      </c>
      <c r="AJ1260" s="554">
        <f t="shared" si="425"/>
        <v>0</v>
      </c>
      <c r="AK1260" s="554">
        <f t="shared" si="425"/>
        <v>0</v>
      </c>
      <c r="AL1260" s="554">
        <f t="shared" si="425"/>
        <v>0</v>
      </c>
      <c r="AM1260" s="554">
        <f t="shared" si="425"/>
        <v>0</v>
      </c>
      <c r="AN1260" s="554">
        <f t="shared" si="425"/>
        <v>0</v>
      </c>
      <c r="AO1260" s="504"/>
    </row>
    <row r="1261" spans="1:41" ht="15" hidden="1" customHeight="1" outlineLevel="1">
      <c r="A1261" s="598"/>
      <c r="B1261" s="492"/>
      <c r="C1261" s="354"/>
      <c r="D1261" s="354"/>
      <c r="E1261" s="354"/>
      <c r="F1261" s="354"/>
      <c r="G1261" s="354"/>
      <c r="H1261" s="354"/>
      <c r="I1261" s="354"/>
      <c r="J1261" s="354"/>
      <c r="K1261" s="354"/>
      <c r="L1261" s="354"/>
      <c r="M1261" s="354"/>
      <c r="N1261" s="354"/>
      <c r="O1261" s="354"/>
      <c r="P1261" s="354"/>
      <c r="Q1261" s="354"/>
      <c r="R1261" s="354"/>
      <c r="S1261" s="354"/>
      <c r="T1261" s="354"/>
      <c r="U1261" s="354"/>
      <c r="V1261" s="354"/>
      <c r="W1261" s="354"/>
      <c r="X1261" s="354"/>
      <c r="Y1261" s="354"/>
      <c r="Z1261" s="354"/>
      <c r="AA1261" s="555"/>
      <c r="AB1261" s="566"/>
      <c r="AC1261" s="566"/>
      <c r="AD1261" s="566"/>
      <c r="AE1261" s="566"/>
      <c r="AF1261" s="566"/>
      <c r="AG1261" s="566"/>
      <c r="AH1261" s="566"/>
      <c r="AI1261" s="566"/>
      <c r="AJ1261" s="566"/>
      <c r="AK1261" s="566"/>
      <c r="AL1261" s="566"/>
      <c r="AM1261" s="566"/>
      <c r="AN1261" s="566"/>
      <c r="AO1261" s="504"/>
    </row>
    <row r="1262" spans="1:41" ht="15" hidden="1" customHeight="1" outlineLevel="1">
      <c r="A1262" s="598"/>
      <c r="B1262" s="488" t="s">
        <v>271</v>
      </c>
      <c r="C1262" s="354"/>
      <c r="D1262" s="354"/>
      <c r="E1262" s="354"/>
      <c r="F1262" s="354"/>
      <c r="G1262" s="354"/>
      <c r="H1262" s="354"/>
      <c r="I1262" s="354"/>
      <c r="J1262" s="354"/>
      <c r="K1262" s="354"/>
      <c r="L1262" s="354"/>
      <c r="M1262" s="354"/>
      <c r="N1262" s="354"/>
      <c r="O1262" s="354"/>
      <c r="P1262" s="354"/>
      <c r="Q1262" s="354"/>
      <c r="R1262" s="354"/>
      <c r="S1262" s="354"/>
      <c r="T1262" s="354"/>
      <c r="U1262" s="354"/>
      <c r="V1262" s="354"/>
      <c r="W1262" s="354"/>
      <c r="X1262" s="354"/>
      <c r="Y1262" s="354"/>
      <c r="Z1262" s="354"/>
      <c r="AA1262" s="555"/>
      <c r="AB1262" s="566"/>
      <c r="AC1262" s="566"/>
      <c r="AD1262" s="566"/>
      <c r="AE1262" s="566"/>
      <c r="AF1262" s="566"/>
      <c r="AG1262" s="566"/>
      <c r="AH1262" s="566"/>
      <c r="AI1262" s="566"/>
      <c r="AJ1262" s="566"/>
      <c r="AK1262" s="566"/>
      <c r="AL1262" s="566"/>
      <c r="AM1262" s="566"/>
      <c r="AN1262" s="566"/>
      <c r="AO1262" s="504"/>
    </row>
    <row r="1263" spans="1:41" ht="15" hidden="1" customHeight="1" outlineLevel="1">
      <c r="A1263" s="598">
        <v>25</v>
      </c>
      <c r="B1263" s="509" t="s">
        <v>21</v>
      </c>
      <c r="C1263" s="354" t="s">
        <v>258</v>
      </c>
      <c r="D1263" s="493"/>
      <c r="E1263" s="493"/>
      <c r="F1263" s="493"/>
      <c r="G1263" s="493"/>
      <c r="H1263" s="493"/>
      <c r="I1263" s="493"/>
      <c r="J1263" s="493"/>
      <c r="K1263" s="493"/>
      <c r="L1263" s="493"/>
      <c r="M1263" s="493"/>
      <c r="N1263" s="493"/>
      <c r="O1263" s="493"/>
      <c r="P1263" s="493">
        <v>12</v>
      </c>
      <c r="Q1263" s="493"/>
      <c r="R1263" s="493"/>
      <c r="S1263" s="493"/>
      <c r="T1263" s="493"/>
      <c r="U1263" s="493"/>
      <c r="V1263" s="493"/>
      <c r="W1263" s="493"/>
      <c r="X1263" s="493"/>
      <c r="Y1263" s="493"/>
      <c r="Z1263" s="493"/>
      <c r="AA1263" s="567"/>
      <c r="AB1263" s="558"/>
      <c r="AC1263" s="558"/>
      <c r="AD1263" s="558"/>
      <c r="AE1263" s="558"/>
      <c r="AF1263" s="558"/>
      <c r="AG1263" s="558"/>
      <c r="AH1263" s="558"/>
      <c r="AI1263" s="558"/>
      <c r="AJ1263" s="558"/>
      <c r="AK1263" s="558"/>
      <c r="AL1263" s="558"/>
      <c r="AM1263" s="558"/>
      <c r="AN1263" s="558"/>
      <c r="AO1263" s="494">
        <f>SUM(AA1263:AN1263)</f>
        <v>0</v>
      </c>
    </row>
    <row r="1264" spans="1:41" ht="15" hidden="1" customHeight="1" outlineLevel="1">
      <c r="A1264" s="598"/>
      <c r="B1264" s="492" t="s">
        <v>416</v>
      </c>
      <c r="C1264" s="354" t="s">
        <v>260</v>
      </c>
      <c r="D1264" s="493"/>
      <c r="E1264" s="493"/>
      <c r="F1264" s="493"/>
      <c r="G1264" s="493"/>
      <c r="H1264" s="493"/>
      <c r="I1264" s="493"/>
      <c r="J1264" s="493"/>
      <c r="K1264" s="493"/>
      <c r="L1264" s="493"/>
      <c r="M1264" s="493"/>
      <c r="N1264" s="493"/>
      <c r="O1264" s="493"/>
      <c r="P1264" s="493">
        <f>P1263</f>
        <v>12</v>
      </c>
      <c r="Q1264" s="493"/>
      <c r="R1264" s="493"/>
      <c r="S1264" s="493"/>
      <c r="T1264" s="493"/>
      <c r="U1264" s="493"/>
      <c r="V1264" s="493"/>
      <c r="W1264" s="493"/>
      <c r="X1264" s="493"/>
      <c r="Y1264" s="493"/>
      <c r="Z1264" s="493"/>
      <c r="AA1264" s="554">
        <f>AA1263</f>
        <v>0</v>
      </c>
      <c r="AB1264" s="554">
        <f t="shared" ref="AB1264:AN1264" si="426">AB1263</f>
        <v>0</v>
      </c>
      <c r="AC1264" s="554">
        <f t="shared" si="426"/>
        <v>0</v>
      </c>
      <c r="AD1264" s="554">
        <f t="shared" si="426"/>
        <v>0</v>
      </c>
      <c r="AE1264" s="554">
        <f t="shared" si="426"/>
        <v>0</v>
      </c>
      <c r="AF1264" s="554">
        <f t="shared" si="426"/>
        <v>0</v>
      </c>
      <c r="AG1264" s="554">
        <f t="shared" si="426"/>
        <v>0</v>
      </c>
      <c r="AH1264" s="554">
        <f t="shared" si="426"/>
        <v>0</v>
      </c>
      <c r="AI1264" s="554">
        <f t="shared" si="426"/>
        <v>0</v>
      </c>
      <c r="AJ1264" s="554">
        <f t="shared" si="426"/>
        <v>0</v>
      </c>
      <c r="AK1264" s="554">
        <f t="shared" si="426"/>
        <v>0</v>
      </c>
      <c r="AL1264" s="554">
        <f t="shared" si="426"/>
        <v>0</v>
      </c>
      <c r="AM1264" s="554">
        <f t="shared" si="426"/>
        <v>0</v>
      </c>
      <c r="AN1264" s="554">
        <f t="shared" si="426"/>
        <v>0</v>
      </c>
      <c r="AO1264" s="504"/>
    </row>
    <row r="1265" spans="1:41" ht="15" hidden="1" customHeight="1" outlineLevel="1">
      <c r="A1265" s="598"/>
      <c r="B1265" s="492"/>
      <c r="C1265" s="354"/>
      <c r="D1265" s="354"/>
      <c r="E1265" s="354"/>
      <c r="F1265" s="354"/>
      <c r="G1265" s="354"/>
      <c r="H1265" s="354"/>
      <c r="I1265" s="354"/>
      <c r="J1265" s="354"/>
      <c r="K1265" s="354"/>
      <c r="L1265" s="354"/>
      <c r="M1265" s="354"/>
      <c r="N1265" s="354"/>
      <c r="O1265" s="354"/>
      <c r="P1265" s="354"/>
      <c r="Q1265" s="354"/>
      <c r="R1265" s="354"/>
      <c r="S1265" s="354"/>
      <c r="T1265" s="354"/>
      <c r="U1265" s="354"/>
      <c r="V1265" s="354"/>
      <c r="W1265" s="354"/>
      <c r="X1265" s="354"/>
      <c r="Y1265" s="354"/>
      <c r="Z1265" s="354"/>
      <c r="AA1265" s="555"/>
      <c r="AB1265" s="566"/>
      <c r="AC1265" s="566"/>
      <c r="AD1265" s="566"/>
      <c r="AE1265" s="566"/>
      <c r="AF1265" s="566"/>
      <c r="AG1265" s="566"/>
      <c r="AH1265" s="566"/>
      <c r="AI1265" s="566"/>
      <c r="AJ1265" s="566"/>
      <c r="AK1265" s="566"/>
      <c r="AL1265" s="566"/>
      <c r="AM1265" s="566"/>
      <c r="AN1265" s="566"/>
      <c r="AO1265" s="504"/>
    </row>
    <row r="1266" spans="1:41" ht="15" hidden="1" customHeight="1" outlineLevel="1">
      <c r="A1266" s="598">
        <v>26</v>
      </c>
      <c r="B1266" s="509" t="s">
        <v>22</v>
      </c>
      <c r="C1266" s="354" t="s">
        <v>258</v>
      </c>
      <c r="D1266" s="493"/>
      <c r="E1266" s="493"/>
      <c r="F1266" s="493"/>
      <c r="G1266" s="493"/>
      <c r="H1266" s="493"/>
      <c r="I1266" s="493"/>
      <c r="J1266" s="493"/>
      <c r="K1266" s="493"/>
      <c r="L1266" s="493"/>
      <c r="M1266" s="493"/>
      <c r="N1266" s="493"/>
      <c r="O1266" s="493"/>
      <c r="P1266" s="493">
        <v>12</v>
      </c>
      <c r="Q1266" s="493"/>
      <c r="R1266" s="493"/>
      <c r="S1266" s="493"/>
      <c r="T1266" s="493"/>
      <c r="U1266" s="493"/>
      <c r="V1266" s="493"/>
      <c r="W1266" s="493"/>
      <c r="X1266" s="493"/>
      <c r="Y1266" s="493"/>
      <c r="Z1266" s="493"/>
      <c r="AA1266" s="567"/>
      <c r="AB1266" s="558"/>
      <c r="AC1266" s="558"/>
      <c r="AD1266" s="558"/>
      <c r="AE1266" s="558"/>
      <c r="AF1266" s="558"/>
      <c r="AG1266" s="558"/>
      <c r="AH1266" s="558"/>
      <c r="AI1266" s="558"/>
      <c r="AJ1266" s="558"/>
      <c r="AK1266" s="558"/>
      <c r="AL1266" s="558"/>
      <c r="AM1266" s="558"/>
      <c r="AN1266" s="558"/>
      <c r="AO1266" s="494">
        <f>SUM(AA1266:AN1266)</f>
        <v>0</v>
      </c>
    </row>
    <row r="1267" spans="1:41" ht="15" hidden="1" customHeight="1" outlineLevel="1">
      <c r="A1267" s="598"/>
      <c r="B1267" s="492" t="s">
        <v>416</v>
      </c>
      <c r="C1267" s="354" t="s">
        <v>260</v>
      </c>
      <c r="D1267" s="493"/>
      <c r="E1267" s="493"/>
      <c r="F1267" s="493"/>
      <c r="G1267" s="493"/>
      <c r="H1267" s="493"/>
      <c r="I1267" s="493"/>
      <c r="J1267" s="493"/>
      <c r="K1267" s="493"/>
      <c r="L1267" s="493"/>
      <c r="M1267" s="493"/>
      <c r="N1267" s="493"/>
      <c r="O1267" s="493"/>
      <c r="P1267" s="493">
        <f>P1266</f>
        <v>12</v>
      </c>
      <c r="Q1267" s="493"/>
      <c r="R1267" s="493"/>
      <c r="S1267" s="493"/>
      <c r="T1267" s="493"/>
      <c r="U1267" s="493"/>
      <c r="V1267" s="493"/>
      <c r="W1267" s="493"/>
      <c r="X1267" s="493"/>
      <c r="Y1267" s="493"/>
      <c r="Z1267" s="493"/>
      <c r="AA1267" s="554">
        <f>AA1266</f>
        <v>0</v>
      </c>
      <c r="AB1267" s="554">
        <f t="shared" ref="AB1267:AN1267" si="427">AB1266</f>
        <v>0</v>
      </c>
      <c r="AC1267" s="554">
        <f t="shared" si="427"/>
        <v>0</v>
      </c>
      <c r="AD1267" s="554">
        <f t="shared" si="427"/>
        <v>0</v>
      </c>
      <c r="AE1267" s="554">
        <f t="shared" si="427"/>
        <v>0</v>
      </c>
      <c r="AF1267" s="554">
        <f t="shared" si="427"/>
        <v>0</v>
      </c>
      <c r="AG1267" s="554">
        <f t="shared" si="427"/>
        <v>0</v>
      </c>
      <c r="AH1267" s="554">
        <f t="shared" si="427"/>
        <v>0</v>
      </c>
      <c r="AI1267" s="554">
        <f t="shared" si="427"/>
        <v>0</v>
      </c>
      <c r="AJ1267" s="554">
        <f t="shared" si="427"/>
        <v>0</v>
      </c>
      <c r="AK1267" s="554">
        <f t="shared" si="427"/>
        <v>0</v>
      </c>
      <c r="AL1267" s="554">
        <f t="shared" si="427"/>
        <v>0</v>
      </c>
      <c r="AM1267" s="554">
        <f t="shared" si="427"/>
        <v>0</v>
      </c>
      <c r="AN1267" s="554">
        <f t="shared" si="427"/>
        <v>0</v>
      </c>
      <c r="AO1267" s="504"/>
    </row>
    <row r="1268" spans="1:41" ht="15" hidden="1" customHeight="1" outlineLevel="1">
      <c r="A1268" s="598"/>
      <c r="B1268" s="492"/>
      <c r="C1268" s="354"/>
      <c r="D1268" s="354"/>
      <c r="E1268" s="354"/>
      <c r="F1268" s="354"/>
      <c r="G1268" s="354"/>
      <c r="H1268" s="354"/>
      <c r="I1268" s="354"/>
      <c r="J1268" s="354"/>
      <c r="K1268" s="354"/>
      <c r="L1268" s="354"/>
      <c r="M1268" s="354"/>
      <c r="N1268" s="354"/>
      <c r="O1268" s="354"/>
      <c r="P1268" s="354"/>
      <c r="Q1268" s="354"/>
      <c r="R1268" s="354"/>
      <c r="S1268" s="354"/>
      <c r="T1268" s="354"/>
      <c r="U1268" s="354"/>
      <c r="V1268" s="354"/>
      <c r="W1268" s="354"/>
      <c r="X1268" s="354"/>
      <c r="Y1268" s="354"/>
      <c r="Z1268" s="354"/>
      <c r="AA1268" s="555"/>
      <c r="AB1268" s="566"/>
      <c r="AC1268" s="566"/>
      <c r="AD1268" s="566"/>
      <c r="AE1268" s="566"/>
      <c r="AF1268" s="566"/>
      <c r="AG1268" s="566"/>
      <c r="AH1268" s="566"/>
      <c r="AI1268" s="566"/>
      <c r="AJ1268" s="566"/>
      <c r="AK1268" s="566"/>
      <c r="AL1268" s="566"/>
      <c r="AM1268" s="566"/>
      <c r="AN1268" s="566"/>
      <c r="AO1268" s="504"/>
    </row>
    <row r="1269" spans="1:41" ht="15" hidden="1" customHeight="1" outlineLevel="1">
      <c r="A1269" s="598">
        <v>27</v>
      </c>
      <c r="B1269" s="509" t="s">
        <v>23</v>
      </c>
      <c r="C1269" s="354" t="s">
        <v>258</v>
      </c>
      <c r="D1269" s="493"/>
      <c r="E1269" s="493"/>
      <c r="F1269" s="493"/>
      <c r="G1269" s="493"/>
      <c r="H1269" s="493"/>
      <c r="I1269" s="493"/>
      <c r="J1269" s="493"/>
      <c r="K1269" s="493"/>
      <c r="L1269" s="493"/>
      <c r="M1269" s="493"/>
      <c r="N1269" s="493"/>
      <c r="O1269" s="493"/>
      <c r="P1269" s="493">
        <v>12</v>
      </c>
      <c r="Q1269" s="493"/>
      <c r="R1269" s="493"/>
      <c r="S1269" s="493"/>
      <c r="T1269" s="493"/>
      <c r="U1269" s="493"/>
      <c r="V1269" s="493"/>
      <c r="W1269" s="493"/>
      <c r="X1269" s="493"/>
      <c r="Y1269" s="493"/>
      <c r="Z1269" s="493"/>
      <c r="AA1269" s="567"/>
      <c r="AB1269" s="558"/>
      <c r="AC1269" s="558"/>
      <c r="AD1269" s="558"/>
      <c r="AE1269" s="558"/>
      <c r="AF1269" s="558"/>
      <c r="AG1269" s="558"/>
      <c r="AH1269" s="558"/>
      <c r="AI1269" s="558"/>
      <c r="AJ1269" s="558"/>
      <c r="AK1269" s="558"/>
      <c r="AL1269" s="558"/>
      <c r="AM1269" s="558"/>
      <c r="AN1269" s="558"/>
      <c r="AO1269" s="494">
        <f>SUM(AA1269:AN1269)</f>
        <v>0</v>
      </c>
    </row>
    <row r="1270" spans="1:41" ht="15" hidden="1" customHeight="1" outlineLevel="1">
      <c r="A1270" s="598"/>
      <c r="B1270" s="492" t="s">
        <v>416</v>
      </c>
      <c r="C1270" s="354" t="s">
        <v>260</v>
      </c>
      <c r="D1270" s="493"/>
      <c r="E1270" s="493"/>
      <c r="F1270" s="493"/>
      <c r="G1270" s="493"/>
      <c r="H1270" s="493"/>
      <c r="I1270" s="493"/>
      <c r="J1270" s="493"/>
      <c r="K1270" s="493"/>
      <c r="L1270" s="493"/>
      <c r="M1270" s="493"/>
      <c r="N1270" s="493"/>
      <c r="O1270" s="493"/>
      <c r="P1270" s="493">
        <f>P1269</f>
        <v>12</v>
      </c>
      <c r="Q1270" s="493"/>
      <c r="R1270" s="493"/>
      <c r="S1270" s="493"/>
      <c r="T1270" s="493"/>
      <c r="U1270" s="493"/>
      <c r="V1270" s="493"/>
      <c r="W1270" s="493"/>
      <c r="X1270" s="493"/>
      <c r="Y1270" s="493"/>
      <c r="Z1270" s="493"/>
      <c r="AA1270" s="554">
        <f>AA1269</f>
        <v>0</v>
      </c>
      <c r="AB1270" s="554">
        <f t="shared" ref="AB1270:AN1270" si="428">AB1269</f>
        <v>0</v>
      </c>
      <c r="AC1270" s="554">
        <f t="shared" si="428"/>
        <v>0</v>
      </c>
      <c r="AD1270" s="554">
        <f t="shared" si="428"/>
        <v>0</v>
      </c>
      <c r="AE1270" s="554">
        <f t="shared" si="428"/>
        <v>0</v>
      </c>
      <c r="AF1270" s="554">
        <f t="shared" si="428"/>
        <v>0</v>
      </c>
      <c r="AG1270" s="554">
        <f t="shared" si="428"/>
        <v>0</v>
      </c>
      <c r="AH1270" s="554">
        <f t="shared" si="428"/>
        <v>0</v>
      </c>
      <c r="AI1270" s="554">
        <f t="shared" si="428"/>
        <v>0</v>
      </c>
      <c r="AJ1270" s="554">
        <f t="shared" si="428"/>
        <v>0</v>
      </c>
      <c r="AK1270" s="554">
        <f t="shared" si="428"/>
        <v>0</v>
      </c>
      <c r="AL1270" s="554">
        <f t="shared" si="428"/>
        <v>0</v>
      </c>
      <c r="AM1270" s="554">
        <f t="shared" si="428"/>
        <v>0</v>
      </c>
      <c r="AN1270" s="554">
        <f t="shared" si="428"/>
        <v>0</v>
      </c>
      <c r="AO1270" s="504"/>
    </row>
    <row r="1271" spans="1:41" ht="15" hidden="1" customHeight="1" outlineLevel="1">
      <c r="A1271" s="598"/>
      <c r="B1271" s="492"/>
      <c r="C1271" s="354"/>
      <c r="D1271" s="354"/>
      <c r="E1271" s="354"/>
      <c r="F1271" s="354"/>
      <c r="G1271" s="354"/>
      <c r="H1271" s="354"/>
      <c r="I1271" s="354"/>
      <c r="J1271" s="354"/>
      <c r="K1271" s="354"/>
      <c r="L1271" s="354"/>
      <c r="M1271" s="354"/>
      <c r="N1271" s="354"/>
      <c r="O1271" s="354"/>
      <c r="P1271" s="354"/>
      <c r="Q1271" s="354"/>
      <c r="R1271" s="354"/>
      <c r="S1271" s="354"/>
      <c r="T1271" s="354"/>
      <c r="U1271" s="354"/>
      <c r="V1271" s="354"/>
      <c r="W1271" s="354"/>
      <c r="X1271" s="354"/>
      <c r="Y1271" s="354"/>
      <c r="Z1271" s="354"/>
      <c r="AA1271" s="555"/>
      <c r="AB1271" s="566"/>
      <c r="AC1271" s="566"/>
      <c r="AD1271" s="566"/>
      <c r="AE1271" s="566"/>
      <c r="AF1271" s="566"/>
      <c r="AG1271" s="566"/>
      <c r="AH1271" s="566"/>
      <c r="AI1271" s="566"/>
      <c r="AJ1271" s="566"/>
      <c r="AK1271" s="566"/>
      <c r="AL1271" s="566"/>
      <c r="AM1271" s="566"/>
      <c r="AN1271" s="566"/>
      <c r="AO1271" s="504"/>
    </row>
    <row r="1272" spans="1:41" ht="15" hidden="1" customHeight="1" outlineLevel="1">
      <c r="A1272" s="598">
        <v>28</v>
      </c>
      <c r="B1272" s="509" t="s">
        <v>24</v>
      </c>
      <c r="C1272" s="354" t="s">
        <v>258</v>
      </c>
      <c r="D1272" s="493"/>
      <c r="E1272" s="493"/>
      <c r="F1272" s="493"/>
      <c r="G1272" s="493"/>
      <c r="H1272" s="493"/>
      <c r="I1272" s="493"/>
      <c r="J1272" s="493"/>
      <c r="K1272" s="493"/>
      <c r="L1272" s="493"/>
      <c r="M1272" s="493"/>
      <c r="N1272" s="493"/>
      <c r="O1272" s="493"/>
      <c r="P1272" s="493">
        <v>12</v>
      </c>
      <c r="Q1272" s="493"/>
      <c r="R1272" s="493"/>
      <c r="S1272" s="493"/>
      <c r="T1272" s="493"/>
      <c r="U1272" s="493"/>
      <c r="V1272" s="493"/>
      <c r="W1272" s="493"/>
      <c r="X1272" s="493"/>
      <c r="Y1272" s="493"/>
      <c r="Z1272" s="493"/>
      <c r="AA1272" s="567"/>
      <c r="AB1272" s="558"/>
      <c r="AC1272" s="558"/>
      <c r="AD1272" s="558"/>
      <c r="AE1272" s="558"/>
      <c r="AF1272" s="558"/>
      <c r="AG1272" s="558"/>
      <c r="AH1272" s="558"/>
      <c r="AI1272" s="558"/>
      <c r="AJ1272" s="558"/>
      <c r="AK1272" s="558"/>
      <c r="AL1272" s="558"/>
      <c r="AM1272" s="558"/>
      <c r="AN1272" s="558"/>
      <c r="AO1272" s="494">
        <f>SUM(AA1272:AN1272)</f>
        <v>0</v>
      </c>
    </row>
    <row r="1273" spans="1:41" ht="15" hidden="1" customHeight="1" outlineLevel="1">
      <c r="A1273" s="598"/>
      <c r="B1273" s="492" t="s">
        <v>416</v>
      </c>
      <c r="C1273" s="354" t="s">
        <v>260</v>
      </c>
      <c r="D1273" s="493"/>
      <c r="E1273" s="493"/>
      <c r="F1273" s="493"/>
      <c r="G1273" s="493"/>
      <c r="H1273" s="493"/>
      <c r="I1273" s="493"/>
      <c r="J1273" s="493"/>
      <c r="K1273" s="493"/>
      <c r="L1273" s="493"/>
      <c r="M1273" s="493"/>
      <c r="N1273" s="493"/>
      <c r="O1273" s="493"/>
      <c r="P1273" s="493">
        <f>P1272</f>
        <v>12</v>
      </c>
      <c r="Q1273" s="493"/>
      <c r="R1273" s="493"/>
      <c r="S1273" s="493"/>
      <c r="T1273" s="493"/>
      <c r="U1273" s="493"/>
      <c r="V1273" s="493"/>
      <c r="W1273" s="493"/>
      <c r="X1273" s="493"/>
      <c r="Y1273" s="493"/>
      <c r="Z1273" s="493"/>
      <c r="AA1273" s="554">
        <f>AA1272</f>
        <v>0</v>
      </c>
      <c r="AB1273" s="554">
        <f>AB1272</f>
        <v>0</v>
      </c>
      <c r="AC1273" s="554">
        <f t="shared" ref="AC1273:AF1273" si="429">AC1272</f>
        <v>0</v>
      </c>
      <c r="AD1273" s="554">
        <f t="shared" si="429"/>
        <v>0</v>
      </c>
      <c r="AE1273" s="554">
        <f t="shared" si="429"/>
        <v>0</v>
      </c>
      <c r="AF1273" s="554">
        <f t="shared" si="429"/>
        <v>0</v>
      </c>
      <c r="AG1273" s="554">
        <f>AG1272</f>
        <v>0</v>
      </c>
      <c r="AH1273" s="554">
        <f t="shared" ref="AH1273:AN1273" si="430">AH1272</f>
        <v>0</v>
      </c>
      <c r="AI1273" s="554">
        <f t="shared" si="430"/>
        <v>0</v>
      </c>
      <c r="AJ1273" s="554">
        <f t="shared" si="430"/>
        <v>0</v>
      </c>
      <c r="AK1273" s="554">
        <f t="shared" si="430"/>
        <v>0</v>
      </c>
      <c r="AL1273" s="554">
        <f t="shared" si="430"/>
        <v>0</v>
      </c>
      <c r="AM1273" s="554">
        <f t="shared" si="430"/>
        <v>0</v>
      </c>
      <c r="AN1273" s="554">
        <f t="shared" si="430"/>
        <v>0</v>
      </c>
      <c r="AO1273" s="504"/>
    </row>
    <row r="1274" spans="1:41" ht="15" hidden="1" customHeight="1" outlineLevel="1">
      <c r="A1274" s="598"/>
      <c r="B1274" s="492"/>
      <c r="C1274" s="354"/>
      <c r="D1274" s="354"/>
      <c r="E1274" s="354"/>
      <c r="F1274" s="354"/>
      <c r="G1274" s="354"/>
      <c r="H1274" s="354"/>
      <c r="I1274" s="354"/>
      <c r="J1274" s="354"/>
      <c r="K1274" s="354"/>
      <c r="L1274" s="354"/>
      <c r="M1274" s="354"/>
      <c r="N1274" s="354"/>
      <c r="O1274" s="354"/>
      <c r="P1274" s="354"/>
      <c r="Q1274" s="354"/>
      <c r="R1274" s="354"/>
      <c r="S1274" s="354"/>
      <c r="T1274" s="354"/>
      <c r="U1274" s="354"/>
      <c r="V1274" s="354"/>
      <c r="W1274" s="354"/>
      <c r="X1274" s="354"/>
      <c r="Y1274" s="354"/>
      <c r="Z1274" s="354"/>
      <c r="AA1274" s="555"/>
      <c r="AB1274" s="566"/>
      <c r="AC1274" s="566"/>
      <c r="AD1274" s="566"/>
      <c r="AE1274" s="566"/>
      <c r="AF1274" s="566"/>
      <c r="AG1274" s="566"/>
      <c r="AH1274" s="566"/>
      <c r="AI1274" s="566"/>
      <c r="AJ1274" s="566"/>
      <c r="AK1274" s="566"/>
      <c r="AL1274" s="566"/>
      <c r="AM1274" s="566"/>
      <c r="AN1274" s="566"/>
      <c r="AO1274" s="504"/>
    </row>
    <row r="1275" spans="1:41" ht="15" hidden="1" customHeight="1" outlineLevel="1">
      <c r="A1275" s="598">
        <v>29</v>
      </c>
      <c r="B1275" s="509" t="s">
        <v>25</v>
      </c>
      <c r="C1275" s="354" t="s">
        <v>258</v>
      </c>
      <c r="D1275" s="493"/>
      <c r="E1275" s="493"/>
      <c r="F1275" s="493"/>
      <c r="G1275" s="493"/>
      <c r="H1275" s="493"/>
      <c r="I1275" s="493"/>
      <c r="J1275" s="493"/>
      <c r="K1275" s="493"/>
      <c r="L1275" s="493"/>
      <c r="M1275" s="493"/>
      <c r="N1275" s="493"/>
      <c r="O1275" s="493"/>
      <c r="P1275" s="493">
        <v>3</v>
      </c>
      <c r="Q1275" s="493"/>
      <c r="R1275" s="493"/>
      <c r="S1275" s="493"/>
      <c r="T1275" s="493"/>
      <c r="U1275" s="493"/>
      <c r="V1275" s="493"/>
      <c r="W1275" s="493"/>
      <c r="X1275" s="493"/>
      <c r="Y1275" s="493"/>
      <c r="Z1275" s="493"/>
      <c r="AA1275" s="567"/>
      <c r="AB1275" s="558"/>
      <c r="AC1275" s="558"/>
      <c r="AD1275" s="558"/>
      <c r="AE1275" s="558"/>
      <c r="AF1275" s="558"/>
      <c r="AG1275" s="558"/>
      <c r="AH1275" s="558"/>
      <c r="AI1275" s="558"/>
      <c r="AJ1275" s="558"/>
      <c r="AK1275" s="558"/>
      <c r="AL1275" s="558"/>
      <c r="AM1275" s="558"/>
      <c r="AN1275" s="558"/>
      <c r="AO1275" s="494">
        <f>SUM(AA1275:AN1275)</f>
        <v>0</v>
      </c>
    </row>
    <row r="1276" spans="1:41" ht="15" hidden="1" customHeight="1" outlineLevel="1">
      <c r="A1276" s="598"/>
      <c r="B1276" s="492" t="s">
        <v>416</v>
      </c>
      <c r="C1276" s="354" t="s">
        <v>260</v>
      </c>
      <c r="D1276" s="493"/>
      <c r="E1276" s="493"/>
      <c r="F1276" s="493"/>
      <c r="G1276" s="493"/>
      <c r="H1276" s="493"/>
      <c r="I1276" s="493"/>
      <c r="J1276" s="493"/>
      <c r="K1276" s="493"/>
      <c r="L1276" s="493"/>
      <c r="M1276" s="493"/>
      <c r="N1276" s="493"/>
      <c r="O1276" s="493"/>
      <c r="P1276" s="493">
        <f>P1275</f>
        <v>3</v>
      </c>
      <c r="Q1276" s="493"/>
      <c r="R1276" s="493"/>
      <c r="S1276" s="493"/>
      <c r="T1276" s="493"/>
      <c r="U1276" s="493"/>
      <c r="V1276" s="493"/>
      <c r="W1276" s="493"/>
      <c r="X1276" s="493"/>
      <c r="Y1276" s="493"/>
      <c r="Z1276" s="493"/>
      <c r="AA1276" s="554">
        <f>AA1275</f>
        <v>0</v>
      </c>
      <c r="AB1276" s="554">
        <f t="shared" ref="AB1276:AN1276" si="431">AB1275</f>
        <v>0</v>
      </c>
      <c r="AC1276" s="554">
        <f t="shared" si="431"/>
        <v>0</v>
      </c>
      <c r="AD1276" s="554">
        <f t="shared" si="431"/>
        <v>0</v>
      </c>
      <c r="AE1276" s="554">
        <f t="shared" si="431"/>
        <v>0</v>
      </c>
      <c r="AF1276" s="554">
        <f t="shared" si="431"/>
        <v>0</v>
      </c>
      <c r="AG1276" s="554">
        <f t="shared" si="431"/>
        <v>0</v>
      </c>
      <c r="AH1276" s="554">
        <f t="shared" si="431"/>
        <v>0</v>
      </c>
      <c r="AI1276" s="554">
        <f t="shared" si="431"/>
        <v>0</v>
      </c>
      <c r="AJ1276" s="554">
        <f t="shared" si="431"/>
        <v>0</v>
      </c>
      <c r="AK1276" s="554">
        <f t="shared" si="431"/>
        <v>0</v>
      </c>
      <c r="AL1276" s="554">
        <f t="shared" si="431"/>
        <v>0</v>
      </c>
      <c r="AM1276" s="554">
        <f t="shared" si="431"/>
        <v>0</v>
      </c>
      <c r="AN1276" s="554">
        <f t="shared" si="431"/>
        <v>0</v>
      </c>
      <c r="AO1276" s="504"/>
    </row>
    <row r="1277" spans="1:41" ht="15" hidden="1" customHeight="1" outlineLevel="1">
      <c r="A1277" s="598"/>
      <c r="B1277" s="492"/>
      <c r="C1277" s="354"/>
      <c r="D1277" s="354"/>
      <c r="E1277" s="354"/>
      <c r="F1277" s="354"/>
      <c r="G1277" s="354"/>
      <c r="H1277" s="354"/>
      <c r="I1277" s="354"/>
      <c r="J1277" s="354"/>
      <c r="K1277" s="354"/>
      <c r="L1277" s="354"/>
      <c r="M1277" s="354"/>
      <c r="N1277" s="354"/>
      <c r="O1277" s="354"/>
      <c r="P1277" s="354"/>
      <c r="Q1277" s="354"/>
      <c r="R1277" s="354"/>
      <c r="S1277" s="354"/>
      <c r="T1277" s="354"/>
      <c r="U1277" s="354"/>
      <c r="V1277" s="354"/>
      <c r="W1277" s="354"/>
      <c r="X1277" s="354"/>
      <c r="Y1277" s="354"/>
      <c r="Z1277" s="354"/>
      <c r="AA1277" s="555"/>
      <c r="AB1277" s="566"/>
      <c r="AC1277" s="566"/>
      <c r="AD1277" s="566"/>
      <c r="AE1277" s="566"/>
      <c r="AF1277" s="566"/>
      <c r="AG1277" s="566"/>
      <c r="AH1277" s="566"/>
      <c r="AI1277" s="566"/>
      <c r="AJ1277" s="566"/>
      <c r="AK1277" s="566"/>
      <c r="AL1277" s="566"/>
      <c r="AM1277" s="566"/>
      <c r="AN1277" s="566"/>
      <c r="AO1277" s="504"/>
    </row>
    <row r="1278" spans="1:41" ht="15" hidden="1" customHeight="1" outlineLevel="1">
      <c r="A1278" s="598">
        <v>30</v>
      </c>
      <c r="B1278" s="509" t="s">
        <v>27</v>
      </c>
      <c r="C1278" s="354" t="s">
        <v>258</v>
      </c>
      <c r="D1278" s="493"/>
      <c r="E1278" s="493"/>
      <c r="F1278" s="493"/>
      <c r="G1278" s="493"/>
      <c r="H1278" s="493"/>
      <c r="I1278" s="493"/>
      <c r="J1278" s="493"/>
      <c r="K1278" s="493"/>
      <c r="L1278" s="493"/>
      <c r="M1278" s="493"/>
      <c r="N1278" s="493"/>
      <c r="O1278" s="493"/>
      <c r="P1278" s="493">
        <v>12</v>
      </c>
      <c r="Q1278" s="493"/>
      <c r="R1278" s="493"/>
      <c r="S1278" s="493"/>
      <c r="T1278" s="493"/>
      <c r="U1278" s="493"/>
      <c r="V1278" s="493"/>
      <c r="W1278" s="493"/>
      <c r="X1278" s="493"/>
      <c r="Y1278" s="493"/>
      <c r="Z1278" s="493"/>
      <c r="AA1278" s="567"/>
      <c r="AB1278" s="558"/>
      <c r="AC1278" s="558"/>
      <c r="AD1278" s="558"/>
      <c r="AE1278" s="558"/>
      <c r="AF1278" s="558"/>
      <c r="AG1278" s="558"/>
      <c r="AH1278" s="558"/>
      <c r="AI1278" s="558"/>
      <c r="AJ1278" s="558"/>
      <c r="AK1278" s="558"/>
      <c r="AL1278" s="558"/>
      <c r="AM1278" s="558"/>
      <c r="AN1278" s="558"/>
      <c r="AO1278" s="494">
        <f>SUM(AA1278:AN1278)</f>
        <v>0</v>
      </c>
    </row>
    <row r="1279" spans="1:41" ht="15" hidden="1" customHeight="1" outlineLevel="1">
      <c r="A1279" s="598"/>
      <c r="B1279" s="492" t="s">
        <v>416</v>
      </c>
      <c r="C1279" s="354" t="s">
        <v>260</v>
      </c>
      <c r="D1279" s="493"/>
      <c r="E1279" s="493"/>
      <c r="F1279" s="493"/>
      <c r="G1279" s="493"/>
      <c r="H1279" s="493"/>
      <c r="I1279" s="493"/>
      <c r="J1279" s="493"/>
      <c r="K1279" s="493"/>
      <c r="L1279" s="493"/>
      <c r="M1279" s="493"/>
      <c r="N1279" s="493"/>
      <c r="O1279" s="493"/>
      <c r="P1279" s="493">
        <f>P1278</f>
        <v>12</v>
      </c>
      <c r="Q1279" s="493"/>
      <c r="R1279" s="493"/>
      <c r="S1279" s="493"/>
      <c r="T1279" s="493"/>
      <c r="U1279" s="493"/>
      <c r="V1279" s="493"/>
      <c r="W1279" s="493"/>
      <c r="X1279" s="493"/>
      <c r="Y1279" s="493"/>
      <c r="Z1279" s="493"/>
      <c r="AA1279" s="554">
        <f>AA1278</f>
        <v>0</v>
      </c>
      <c r="AB1279" s="554">
        <f t="shared" ref="AB1279:AN1279" si="432">AB1278</f>
        <v>0</v>
      </c>
      <c r="AC1279" s="554">
        <f t="shared" si="432"/>
        <v>0</v>
      </c>
      <c r="AD1279" s="554">
        <f t="shared" si="432"/>
        <v>0</v>
      </c>
      <c r="AE1279" s="554">
        <f t="shared" si="432"/>
        <v>0</v>
      </c>
      <c r="AF1279" s="554">
        <f t="shared" si="432"/>
        <v>0</v>
      </c>
      <c r="AG1279" s="554">
        <f t="shared" si="432"/>
        <v>0</v>
      </c>
      <c r="AH1279" s="554">
        <f t="shared" si="432"/>
        <v>0</v>
      </c>
      <c r="AI1279" s="554">
        <f t="shared" si="432"/>
        <v>0</v>
      </c>
      <c r="AJ1279" s="554">
        <f t="shared" si="432"/>
        <v>0</v>
      </c>
      <c r="AK1279" s="554">
        <f t="shared" si="432"/>
        <v>0</v>
      </c>
      <c r="AL1279" s="554">
        <f t="shared" si="432"/>
        <v>0</v>
      </c>
      <c r="AM1279" s="554">
        <f t="shared" si="432"/>
        <v>0</v>
      </c>
      <c r="AN1279" s="554">
        <f t="shared" si="432"/>
        <v>0</v>
      </c>
      <c r="AO1279" s="504"/>
    </row>
    <row r="1280" spans="1:41" ht="15" hidden="1" customHeight="1" outlineLevel="1">
      <c r="A1280" s="598"/>
      <c r="B1280" s="492"/>
      <c r="C1280" s="354"/>
      <c r="D1280" s="354"/>
      <c r="E1280" s="354"/>
      <c r="F1280" s="354"/>
      <c r="G1280" s="354"/>
      <c r="H1280" s="354"/>
      <c r="I1280" s="354"/>
      <c r="J1280" s="354"/>
      <c r="K1280" s="354"/>
      <c r="L1280" s="354"/>
      <c r="M1280" s="354"/>
      <c r="N1280" s="354"/>
      <c r="O1280" s="354"/>
      <c r="P1280" s="354"/>
      <c r="Q1280" s="354"/>
      <c r="R1280" s="354"/>
      <c r="S1280" s="354"/>
      <c r="T1280" s="354"/>
      <c r="U1280" s="354"/>
      <c r="V1280" s="354"/>
      <c r="W1280" s="354"/>
      <c r="X1280" s="354"/>
      <c r="Y1280" s="354"/>
      <c r="Z1280" s="354"/>
      <c r="AA1280" s="555"/>
      <c r="AB1280" s="566"/>
      <c r="AC1280" s="566"/>
      <c r="AD1280" s="566"/>
      <c r="AE1280" s="566"/>
      <c r="AF1280" s="566"/>
      <c r="AG1280" s="566"/>
      <c r="AH1280" s="566"/>
      <c r="AI1280" s="566"/>
      <c r="AJ1280" s="566"/>
      <c r="AK1280" s="566"/>
      <c r="AL1280" s="566"/>
      <c r="AM1280" s="566"/>
      <c r="AN1280" s="566"/>
      <c r="AO1280" s="504"/>
    </row>
    <row r="1281" spans="1:41" ht="15" hidden="1" customHeight="1" outlineLevel="1">
      <c r="A1281" s="598">
        <v>31</v>
      </c>
      <c r="B1281" s="509" t="s">
        <v>29</v>
      </c>
      <c r="C1281" s="354" t="s">
        <v>258</v>
      </c>
      <c r="D1281" s="493"/>
      <c r="E1281" s="493"/>
      <c r="F1281" s="493"/>
      <c r="G1281" s="493"/>
      <c r="H1281" s="493"/>
      <c r="I1281" s="493"/>
      <c r="J1281" s="493"/>
      <c r="K1281" s="493"/>
      <c r="L1281" s="493"/>
      <c r="M1281" s="493"/>
      <c r="N1281" s="493"/>
      <c r="O1281" s="493"/>
      <c r="P1281" s="493">
        <v>12</v>
      </c>
      <c r="Q1281" s="493"/>
      <c r="R1281" s="493"/>
      <c r="S1281" s="493"/>
      <c r="T1281" s="493"/>
      <c r="U1281" s="493"/>
      <c r="V1281" s="493"/>
      <c r="W1281" s="493"/>
      <c r="X1281" s="493"/>
      <c r="Y1281" s="493"/>
      <c r="Z1281" s="493"/>
      <c r="AA1281" s="567"/>
      <c r="AB1281" s="558"/>
      <c r="AC1281" s="558"/>
      <c r="AD1281" s="558"/>
      <c r="AE1281" s="558"/>
      <c r="AF1281" s="558"/>
      <c r="AG1281" s="558"/>
      <c r="AH1281" s="558"/>
      <c r="AI1281" s="558"/>
      <c r="AJ1281" s="558"/>
      <c r="AK1281" s="558"/>
      <c r="AL1281" s="558"/>
      <c r="AM1281" s="558"/>
      <c r="AN1281" s="558"/>
      <c r="AO1281" s="494">
        <f>SUM(AA1281:AN1281)</f>
        <v>0</v>
      </c>
    </row>
    <row r="1282" spans="1:41" ht="15" hidden="1" customHeight="1" outlineLevel="1">
      <c r="A1282" s="598"/>
      <c r="B1282" s="492" t="s">
        <v>416</v>
      </c>
      <c r="C1282" s="354" t="s">
        <v>260</v>
      </c>
      <c r="D1282" s="493"/>
      <c r="E1282" s="493"/>
      <c r="F1282" s="493"/>
      <c r="G1282" s="493"/>
      <c r="H1282" s="493"/>
      <c r="I1282" s="493"/>
      <c r="J1282" s="493"/>
      <c r="K1282" s="493"/>
      <c r="L1282" s="493"/>
      <c r="M1282" s="493"/>
      <c r="N1282" s="493"/>
      <c r="O1282" s="493"/>
      <c r="P1282" s="493">
        <f>P1281</f>
        <v>12</v>
      </c>
      <c r="Q1282" s="493"/>
      <c r="R1282" s="493"/>
      <c r="S1282" s="493"/>
      <c r="T1282" s="493"/>
      <c r="U1282" s="493"/>
      <c r="V1282" s="493"/>
      <c r="W1282" s="493"/>
      <c r="X1282" s="493"/>
      <c r="Y1282" s="493"/>
      <c r="Z1282" s="493"/>
      <c r="AA1282" s="554">
        <f>AA1281</f>
        <v>0</v>
      </c>
      <c r="AB1282" s="554">
        <f t="shared" ref="AB1282:AN1282" si="433">AB1281</f>
        <v>0</v>
      </c>
      <c r="AC1282" s="554">
        <f t="shared" si="433"/>
        <v>0</v>
      </c>
      <c r="AD1282" s="554">
        <f t="shared" si="433"/>
        <v>0</v>
      </c>
      <c r="AE1282" s="554">
        <f t="shared" si="433"/>
        <v>0</v>
      </c>
      <c r="AF1282" s="554">
        <f t="shared" si="433"/>
        <v>0</v>
      </c>
      <c r="AG1282" s="554">
        <f t="shared" si="433"/>
        <v>0</v>
      </c>
      <c r="AH1282" s="554">
        <f t="shared" si="433"/>
        <v>0</v>
      </c>
      <c r="AI1282" s="554">
        <f t="shared" si="433"/>
        <v>0</v>
      </c>
      <c r="AJ1282" s="554">
        <f t="shared" si="433"/>
        <v>0</v>
      </c>
      <c r="AK1282" s="554">
        <f t="shared" si="433"/>
        <v>0</v>
      </c>
      <c r="AL1282" s="554">
        <f t="shared" si="433"/>
        <v>0</v>
      </c>
      <c r="AM1282" s="554">
        <f t="shared" si="433"/>
        <v>0</v>
      </c>
      <c r="AN1282" s="554">
        <f t="shared" si="433"/>
        <v>0</v>
      </c>
      <c r="AO1282" s="504"/>
    </row>
    <row r="1283" spans="1:41" ht="15" hidden="1" customHeight="1" outlineLevel="1">
      <c r="A1283" s="598"/>
      <c r="B1283" s="509"/>
      <c r="C1283" s="354"/>
      <c r="D1283" s="354"/>
      <c r="E1283" s="354"/>
      <c r="F1283" s="354"/>
      <c r="G1283" s="354"/>
      <c r="H1283" s="354"/>
      <c r="I1283" s="354"/>
      <c r="J1283" s="354"/>
      <c r="K1283" s="354"/>
      <c r="L1283" s="354"/>
      <c r="M1283" s="354"/>
      <c r="N1283" s="354"/>
      <c r="O1283" s="354"/>
      <c r="P1283" s="354"/>
      <c r="Q1283" s="354"/>
      <c r="R1283" s="354"/>
      <c r="S1283" s="354"/>
      <c r="T1283" s="354"/>
      <c r="U1283" s="354"/>
      <c r="V1283" s="354"/>
      <c r="W1283" s="354"/>
      <c r="X1283" s="354"/>
      <c r="Y1283" s="354"/>
      <c r="Z1283" s="354"/>
      <c r="AA1283" s="555"/>
      <c r="AB1283" s="566"/>
      <c r="AC1283" s="566"/>
      <c r="AD1283" s="566"/>
      <c r="AE1283" s="566"/>
      <c r="AF1283" s="566"/>
      <c r="AG1283" s="566"/>
      <c r="AH1283" s="566"/>
      <c r="AI1283" s="566"/>
      <c r="AJ1283" s="566"/>
      <c r="AK1283" s="566"/>
      <c r="AL1283" s="566"/>
      <c r="AM1283" s="566"/>
      <c r="AN1283" s="566"/>
      <c r="AO1283" s="504"/>
    </row>
    <row r="1284" spans="1:41" ht="15" hidden="1" customHeight="1" outlineLevel="1">
      <c r="A1284" s="598">
        <v>32</v>
      </c>
      <c r="B1284" s="509" t="s">
        <v>28</v>
      </c>
      <c r="C1284" s="354" t="s">
        <v>258</v>
      </c>
      <c r="D1284" s="493"/>
      <c r="E1284" s="493"/>
      <c r="F1284" s="493"/>
      <c r="G1284" s="493"/>
      <c r="H1284" s="493"/>
      <c r="I1284" s="493"/>
      <c r="J1284" s="493"/>
      <c r="K1284" s="493"/>
      <c r="L1284" s="493"/>
      <c r="M1284" s="493"/>
      <c r="N1284" s="493"/>
      <c r="O1284" s="493"/>
      <c r="P1284" s="493">
        <v>12</v>
      </c>
      <c r="Q1284" s="493"/>
      <c r="R1284" s="493"/>
      <c r="S1284" s="493"/>
      <c r="T1284" s="493"/>
      <c r="U1284" s="493"/>
      <c r="V1284" s="493"/>
      <c r="W1284" s="493"/>
      <c r="X1284" s="493"/>
      <c r="Y1284" s="493"/>
      <c r="Z1284" s="493"/>
      <c r="AA1284" s="567"/>
      <c r="AB1284" s="558"/>
      <c r="AC1284" s="558"/>
      <c r="AD1284" s="558"/>
      <c r="AE1284" s="558"/>
      <c r="AF1284" s="558"/>
      <c r="AG1284" s="558"/>
      <c r="AH1284" s="558"/>
      <c r="AI1284" s="558"/>
      <c r="AJ1284" s="558"/>
      <c r="AK1284" s="558"/>
      <c r="AL1284" s="558"/>
      <c r="AM1284" s="558"/>
      <c r="AN1284" s="558"/>
      <c r="AO1284" s="494">
        <f>SUM(AA1284:AN1284)</f>
        <v>0</v>
      </c>
    </row>
    <row r="1285" spans="1:41" ht="15" hidden="1" customHeight="1" outlineLevel="1">
      <c r="A1285" s="598"/>
      <c r="B1285" s="492" t="s">
        <v>416</v>
      </c>
      <c r="C1285" s="354" t="s">
        <v>260</v>
      </c>
      <c r="D1285" s="493"/>
      <c r="E1285" s="493"/>
      <c r="F1285" s="493"/>
      <c r="G1285" s="493"/>
      <c r="H1285" s="493"/>
      <c r="I1285" s="493"/>
      <c r="J1285" s="493"/>
      <c r="K1285" s="493"/>
      <c r="L1285" s="493"/>
      <c r="M1285" s="493"/>
      <c r="N1285" s="493"/>
      <c r="O1285" s="493"/>
      <c r="P1285" s="493">
        <f>P1284</f>
        <v>12</v>
      </c>
      <c r="Q1285" s="493"/>
      <c r="R1285" s="493"/>
      <c r="S1285" s="493"/>
      <c r="T1285" s="493"/>
      <c r="U1285" s="493"/>
      <c r="V1285" s="493"/>
      <c r="W1285" s="493"/>
      <c r="X1285" s="493"/>
      <c r="Y1285" s="493"/>
      <c r="Z1285" s="493"/>
      <c r="AA1285" s="554">
        <f>AA1284</f>
        <v>0</v>
      </c>
      <c r="AB1285" s="554">
        <f t="shared" ref="AB1285:AN1285" si="434">AB1284</f>
        <v>0</v>
      </c>
      <c r="AC1285" s="554">
        <f t="shared" si="434"/>
        <v>0</v>
      </c>
      <c r="AD1285" s="554">
        <f t="shared" si="434"/>
        <v>0</v>
      </c>
      <c r="AE1285" s="554">
        <f t="shared" si="434"/>
        <v>0</v>
      </c>
      <c r="AF1285" s="554">
        <f t="shared" si="434"/>
        <v>0</v>
      </c>
      <c r="AG1285" s="554">
        <f t="shared" si="434"/>
        <v>0</v>
      </c>
      <c r="AH1285" s="554">
        <f t="shared" si="434"/>
        <v>0</v>
      </c>
      <c r="AI1285" s="554">
        <f t="shared" si="434"/>
        <v>0</v>
      </c>
      <c r="AJ1285" s="554">
        <f t="shared" si="434"/>
        <v>0</v>
      </c>
      <c r="AK1285" s="554">
        <f t="shared" si="434"/>
        <v>0</v>
      </c>
      <c r="AL1285" s="554">
        <f t="shared" si="434"/>
        <v>0</v>
      </c>
      <c r="AM1285" s="554">
        <f t="shared" si="434"/>
        <v>0</v>
      </c>
      <c r="AN1285" s="554">
        <f t="shared" si="434"/>
        <v>0</v>
      </c>
      <c r="AO1285" s="504"/>
    </row>
    <row r="1286" spans="1:41" ht="15" hidden="1" customHeight="1" outlineLevel="1">
      <c r="A1286" s="598"/>
      <c r="B1286" s="509"/>
      <c r="C1286" s="354"/>
      <c r="D1286" s="354"/>
      <c r="E1286" s="354"/>
      <c r="F1286" s="354"/>
      <c r="G1286" s="354"/>
      <c r="H1286" s="354"/>
      <c r="I1286" s="354"/>
      <c r="J1286" s="354"/>
      <c r="K1286" s="354"/>
      <c r="L1286" s="354"/>
      <c r="M1286" s="354"/>
      <c r="N1286" s="354"/>
      <c r="O1286" s="354"/>
      <c r="P1286" s="354"/>
      <c r="Q1286" s="354"/>
      <c r="R1286" s="354"/>
      <c r="S1286" s="354"/>
      <c r="T1286" s="354"/>
      <c r="U1286" s="354"/>
      <c r="V1286" s="354"/>
      <c r="W1286" s="354"/>
      <c r="X1286" s="354"/>
      <c r="Y1286" s="354"/>
      <c r="Z1286" s="354"/>
      <c r="AA1286" s="555"/>
      <c r="AB1286" s="566"/>
      <c r="AC1286" s="566"/>
      <c r="AD1286" s="566"/>
      <c r="AE1286" s="566"/>
      <c r="AF1286" s="566"/>
      <c r="AG1286" s="566"/>
      <c r="AH1286" s="566"/>
      <c r="AI1286" s="566"/>
      <c r="AJ1286" s="566"/>
      <c r="AK1286" s="566"/>
      <c r="AL1286" s="566"/>
      <c r="AM1286" s="566"/>
      <c r="AN1286" s="566"/>
      <c r="AO1286" s="504"/>
    </row>
    <row r="1287" spans="1:41" ht="15" hidden="1" customHeight="1" outlineLevel="1">
      <c r="A1287" s="598"/>
      <c r="B1287" s="488" t="s">
        <v>275</v>
      </c>
      <c r="C1287" s="354"/>
      <c r="D1287" s="354"/>
      <c r="E1287" s="354"/>
      <c r="F1287" s="354"/>
      <c r="G1287" s="354"/>
      <c r="H1287" s="354"/>
      <c r="I1287" s="354"/>
      <c r="J1287" s="354"/>
      <c r="K1287" s="354"/>
      <c r="L1287" s="354"/>
      <c r="M1287" s="354"/>
      <c r="N1287" s="354"/>
      <c r="O1287" s="354"/>
      <c r="P1287" s="354"/>
      <c r="Q1287" s="354"/>
      <c r="R1287" s="354"/>
      <c r="S1287" s="354"/>
      <c r="T1287" s="354"/>
      <c r="U1287" s="354"/>
      <c r="V1287" s="354"/>
      <c r="W1287" s="354"/>
      <c r="X1287" s="354"/>
      <c r="Y1287" s="354"/>
      <c r="Z1287" s="354"/>
      <c r="AA1287" s="555"/>
      <c r="AB1287" s="566"/>
      <c r="AC1287" s="566"/>
      <c r="AD1287" s="566"/>
      <c r="AE1287" s="566"/>
      <c r="AF1287" s="566"/>
      <c r="AG1287" s="566"/>
      <c r="AH1287" s="566"/>
      <c r="AI1287" s="566"/>
      <c r="AJ1287" s="566"/>
      <c r="AK1287" s="566"/>
      <c r="AL1287" s="566"/>
      <c r="AM1287" s="566"/>
      <c r="AN1287" s="566"/>
      <c r="AO1287" s="504"/>
    </row>
    <row r="1288" spans="1:41" ht="15" hidden="1" customHeight="1" outlineLevel="1">
      <c r="A1288" s="598">
        <v>33</v>
      </c>
      <c r="B1288" s="509" t="s">
        <v>276</v>
      </c>
      <c r="C1288" s="354" t="s">
        <v>258</v>
      </c>
      <c r="D1288" s="493"/>
      <c r="E1288" s="493"/>
      <c r="F1288" s="493"/>
      <c r="G1288" s="493"/>
      <c r="H1288" s="493"/>
      <c r="I1288" s="493"/>
      <c r="J1288" s="493"/>
      <c r="K1288" s="493"/>
      <c r="L1288" s="493"/>
      <c r="M1288" s="493"/>
      <c r="N1288" s="493"/>
      <c r="O1288" s="493"/>
      <c r="P1288" s="493">
        <v>0</v>
      </c>
      <c r="Q1288" s="493"/>
      <c r="R1288" s="493"/>
      <c r="S1288" s="493"/>
      <c r="T1288" s="493"/>
      <c r="U1288" s="493"/>
      <c r="V1288" s="493"/>
      <c r="W1288" s="493"/>
      <c r="X1288" s="493"/>
      <c r="Y1288" s="493"/>
      <c r="Z1288" s="493"/>
      <c r="AA1288" s="567"/>
      <c r="AB1288" s="558"/>
      <c r="AC1288" s="558"/>
      <c r="AD1288" s="558"/>
      <c r="AE1288" s="558"/>
      <c r="AF1288" s="558"/>
      <c r="AG1288" s="558"/>
      <c r="AH1288" s="558"/>
      <c r="AI1288" s="558"/>
      <c r="AJ1288" s="558"/>
      <c r="AK1288" s="558"/>
      <c r="AL1288" s="558"/>
      <c r="AM1288" s="558"/>
      <c r="AN1288" s="558"/>
      <c r="AO1288" s="494">
        <f>SUM(AA1288:AN1288)</f>
        <v>0</v>
      </c>
    </row>
    <row r="1289" spans="1:41" ht="15" hidden="1" customHeight="1" outlineLevel="1">
      <c r="A1289" s="598"/>
      <c r="B1289" s="492" t="s">
        <v>416</v>
      </c>
      <c r="C1289" s="354" t="s">
        <v>260</v>
      </c>
      <c r="D1289" s="493"/>
      <c r="E1289" s="493"/>
      <c r="F1289" s="493"/>
      <c r="G1289" s="493"/>
      <c r="H1289" s="493"/>
      <c r="I1289" s="493"/>
      <c r="J1289" s="493"/>
      <c r="K1289" s="493"/>
      <c r="L1289" s="493"/>
      <c r="M1289" s="493"/>
      <c r="N1289" s="493"/>
      <c r="O1289" s="493"/>
      <c r="P1289" s="493">
        <f>P1288</f>
        <v>0</v>
      </c>
      <c r="Q1289" s="493"/>
      <c r="R1289" s="493"/>
      <c r="S1289" s="493"/>
      <c r="T1289" s="493"/>
      <c r="U1289" s="493"/>
      <c r="V1289" s="493"/>
      <c r="W1289" s="493"/>
      <c r="X1289" s="493"/>
      <c r="Y1289" s="493"/>
      <c r="Z1289" s="493"/>
      <c r="AA1289" s="554">
        <f>AA1288</f>
        <v>0</v>
      </c>
      <c r="AB1289" s="554">
        <f t="shared" ref="AB1289:AN1289" si="435">AB1288</f>
        <v>0</v>
      </c>
      <c r="AC1289" s="554">
        <f t="shared" si="435"/>
        <v>0</v>
      </c>
      <c r="AD1289" s="554">
        <f t="shared" si="435"/>
        <v>0</v>
      </c>
      <c r="AE1289" s="554">
        <f t="shared" si="435"/>
        <v>0</v>
      </c>
      <c r="AF1289" s="554">
        <f t="shared" si="435"/>
        <v>0</v>
      </c>
      <c r="AG1289" s="554">
        <f t="shared" si="435"/>
        <v>0</v>
      </c>
      <c r="AH1289" s="554">
        <f t="shared" si="435"/>
        <v>0</v>
      </c>
      <c r="AI1289" s="554">
        <f t="shared" si="435"/>
        <v>0</v>
      </c>
      <c r="AJ1289" s="554">
        <f t="shared" si="435"/>
        <v>0</v>
      </c>
      <c r="AK1289" s="554">
        <f t="shared" si="435"/>
        <v>0</v>
      </c>
      <c r="AL1289" s="554">
        <f t="shared" si="435"/>
        <v>0</v>
      </c>
      <c r="AM1289" s="554">
        <f t="shared" si="435"/>
        <v>0</v>
      </c>
      <c r="AN1289" s="554">
        <f t="shared" si="435"/>
        <v>0</v>
      </c>
      <c r="AO1289" s="504"/>
    </row>
    <row r="1290" spans="1:41" ht="15" hidden="1" customHeight="1" outlineLevel="1">
      <c r="A1290" s="598"/>
      <c r="B1290" s="509"/>
      <c r="C1290" s="354"/>
      <c r="D1290" s="354"/>
      <c r="E1290" s="354"/>
      <c r="F1290" s="354"/>
      <c r="G1290" s="354"/>
      <c r="H1290" s="354"/>
      <c r="I1290" s="354"/>
      <c r="J1290" s="354"/>
      <c r="K1290" s="354"/>
      <c r="L1290" s="354"/>
      <c r="M1290" s="354"/>
      <c r="N1290" s="354"/>
      <c r="O1290" s="354"/>
      <c r="P1290" s="354"/>
      <c r="Q1290" s="354"/>
      <c r="R1290" s="354"/>
      <c r="S1290" s="354"/>
      <c r="T1290" s="354"/>
      <c r="U1290" s="354"/>
      <c r="V1290" s="354"/>
      <c r="W1290" s="354"/>
      <c r="X1290" s="354"/>
      <c r="Y1290" s="354"/>
      <c r="Z1290" s="354"/>
      <c r="AA1290" s="555"/>
      <c r="AB1290" s="566"/>
      <c r="AC1290" s="566"/>
      <c r="AD1290" s="566"/>
      <c r="AE1290" s="566"/>
      <c r="AF1290" s="566"/>
      <c r="AG1290" s="566"/>
      <c r="AH1290" s="566"/>
      <c r="AI1290" s="566"/>
      <c r="AJ1290" s="566"/>
      <c r="AK1290" s="566"/>
      <c r="AL1290" s="566"/>
      <c r="AM1290" s="566"/>
      <c r="AN1290" s="566"/>
      <c r="AO1290" s="504"/>
    </row>
    <row r="1291" spans="1:41" ht="15" hidden="1" customHeight="1" outlineLevel="1">
      <c r="A1291" s="598">
        <v>34</v>
      </c>
      <c r="B1291" s="509" t="s">
        <v>187</v>
      </c>
      <c r="C1291" s="354" t="s">
        <v>258</v>
      </c>
      <c r="D1291" s="493"/>
      <c r="E1291" s="493"/>
      <c r="F1291" s="493"/>
      <c r="G1291" s="493"/>
      <c r="H1291" s="493"/>
      <c r="I1291" s="493"/>
      <c r="J1291" s="493"/>
      <c r="K1291" s="493"/>
      <c r="L1291" s="493"/>
      <c r="M1291" s="493"/>
      <c r="N1291" s="493"/>
      <c r="O1291" s="493"/>
      <c r="P1291" s="493">
        <v>0</v>
      </c>
      <c r="Q1291" s="493"/>
      <c r="R1291" s="493"/>
      <c r="S1291" s="493"/>
      <c r="T1291" s="493"/>
      <c r="U1291" s="493"/>
      <c r="V1291" s="493"/>
      <c r="W1291" s="493"/>
      <c r="X1291" s="493"/>
      <c r="Y1291" s="493"/>
      <c r="Z1291" s="493"/>
      <c r="AA1291" s="567"/>
      <c r="AB1291" s="558"/>
      <c r="AC1291" s="558"/>
      <c r="AD1291" s="558"/>
      <c r="AE1291" s="558"/>
      <c r="AF1291" s="558"/>
      <c r="AG1291" s="558"/>
      <c r="AH1291" s="558"/>
      <c r="AI1291" s="558"/>
      <c r="AJ1291" s="558"/>
      <c r="AK1291" s="558"/>
      <c r="AL1291" s="558"/>
      <c r="AM1291" s="558"/>
      <c r="AN1291" s="558"/>
      <c r="AO1291" s="494">
        <f>SUM(AA1291:AN1291)</f>
        <v>0</v>
      </c>
    </row>
    <row r="1292" spans="1:41" ht="15" hidden="1" customHeight="1" outlineLevel="1">
      <c r="A1292" s="598"/>
      <c r="B1292" s="492" t="s">
        <v>416</v>
      </c>
      <c r="C1292" s="354" t="s">
        <v>260</v>
      </c>
      <c r="D1292" s="493"/>
      <c r="E1292" s="493"/>
      <c r="F1292" s="493"/>
      <c r="G1292" s="493"/>
      <c r="H1292" s="493"/>
      <c r="I1292" s="493"/>
      <c r="J1292" s="493"/>
      <c r="K1292" s="493"/>
      <c r="L1292" s="493"/>
      <c r="M1292" s="493"/>
      <c r="N1292" s="493"/>
      <c r="O1292" s="493"/>
      <c r="P1292" s="493">
        <f>P1291</f>
        <v>0</v>
      </c>
      <c r="Q1292" s="493"/>
      <c r="R1292" s="493"/>
      <c r="S1292" s="493"/>
      <c r="T1292" s="493"/>
      <c r="U1292" s="493"/>
      <c r="V1292" s="493"/>
      <c r="W1292" s="493"/>
      <c r="X1292" s="493"/>
      <c r="Y1292" s="493"/>
      <c r="Z1292" s="493"/>
      <c r="AA1292" s="554">
        <f>AA1291</f>
        <v>0</v>
      </c>
      <c r="AB1292" s="554">
        <f t="shared" ref="AB1292:AN1292" si="436">AB1291</f>
        <v>0</v>
      </c>
      <c r="AC1292" s="554">
        <f t="shared" si="436"/>
        <v>0</v>
      </c>
      <c r="AD1292" s="554">
        <f t="shared" si="436"/>
        <v>0</v>
      </c>
      <c r="AE1292" s="554">
        <f t="shared" si="436"/>
        <v>0</v>
      </c>
      <c r="AF1292" s="554">
        <f t="shared" si="436"/>
        <v>0</v>
      </c>
      <c r="AG1292" s="554">
        <f t="shared" si="436"/>
        <v>0</v>
      </c>
      <c r="AH1292" s="554">
        <f t="shared" si="436"/>
        <v>0</v>
      </c>
      <c r="AI1292" s="554">
        <f t="shared" si="436"/>
        <v>0</v>
      </c>
      <c r="AJ1292" s="554">
        <f t="shared" si="436"/>
        <v>0</v>
      </c>
      <c r="AK1292" s="554">
        <f t="shared" si="436"/>
        <v>0</v>
      </c>
      <c r="AL1292" s="554">
        <f t="shared" si="436"/>
        <v>0</v>
      </c>
      <c r="AM1292" s="554">
        <f t="shared" si="436"/>
        <v>0</v>
      </c>
      <c r="AN1292" s="554">
        <f t="shared" si="436"/>
        <v>0</v>
      </c>
      <c r="AO1292" s="504"/>
    </row>
    <row r="1293" spans="1:41" ht="15" hidden="1" customHeight="1" outlineLevel="1">
      <c r="A1293" s="598"/>
      <c r="B1293" s="509"/>
      <c r="C1293" s="354"/>
      <c r="D1293" s="354"/>
      <c r="E1293" s="354"/>
      <c r="F1293" s="354"/>
      <c r="G1293" s="354"/>
      <c r="H1293" s="354"/>
      <c r="I1293" s="354"/>
      <c r="J1293" s="354"/>
      <c r="K1293" s="354"/>
      <c r="L1293" s="354"/>
      <c r="M1293" s="354"/>
      <c r="N1293" s="354"/>
      <c r="O1293" s="354"/>
      <c r="P1293" s="354"/>
      <c r="Q1293" s="354"/>
      <c r="R1293" s="354"/>
      <c r="S1293" s="354"/>
      <c r="T1293" s="354"/>
      <c r="U1293" s="354"/>
      <c r="V1293" s="354"/>
      <c r="W1293" s="354"/>
      <c r="X1293" s="354"/>
      <c r="Y1293" s="354"/>
      <c r="Z1293" s="354"/>
      <c r="AA1293" s="555"/>
      <c r="AB1293" s="566"/>
      <c r="AC1293" s="566"/>
      <c r="AD1293" s="566"/>
      <c r="AE1293" s="566"/>
      <c r="AF1293" s="566"/>
      <c r="AG1293" s="566"/>
      <c r="AH1293" s="566"/>
      <c r="AI1293" s="566"/>
      <c r="AJ1293" s="566"/>
      <c r="AK1293" s="566"/>
      <c r="AL1293" s="566"/>
      <c r="AM1293" s="566"/>
      <c r="AN1293" s="566"/>
      <c r="AO1293" s="504"/>
    </row>
    <row r="1294" spans="1:41" ht="15" hidden="1" customHeight="1" outlineLevel="1">
      <c r="A1294" s="598">
        <v>35</v>
      </c>
      <c r="B1294" s="509" t="s">
        <v>43</v>
      </c>
      <c r="C1294" s="354" t="s">
        <v>258</v>
      </c>
      <c r="D1294" s="493"/>
      <c r="E1294" s="493"/>
      <c r="F1294" s="493"/>
      <c r="G1294" s="493"/>
      <c r="H1294" s="493"/>
      <c r="I1294" s="493"/>
      <c r="J1294" s="493"/>
      <c r="K1294" s="493"/>
      <c r="L1294" s="493"/>
      <c r="M1294" s="493"/>
      <c r="N1294" s="493"/>
      <c r="O1294" s="493"/>
      <c r="P1294" s="493">
        <v>0</v>
      </c>
      <c r="Q1294" s="493"/>
      <c r="R1294" s="493"/>
      <c r="S1294" s="493"/>
      <c r="T1294" s="493"/>
      <c r="U1294" s="493"/>
      <c r="V1294" s="493"/>
      <c r="W1294" s="493"/>
      <c r="X1294" s="493"/>
      <c r="Y1294" s="493"/>
      <c r="Z1294" s="493"/>
      <c r="AA1294" s="567"/>
      <c r="AB1294" s="558"/>
      <c r="AC1294" s="558"/>
      <c r="AD1294" s="558"/>
      <c r="AE1294" s="558"/>
      <c r="AF1294" s="558"/>
      <c r="AG1294" s="558"/>
      <c r="AH1294" s="558"/>
      <c r="AI1294" s="558"/>
      <c r="AJ1294" s="558"/>
      <c r="AK1294" s="558"/>
      <c r="AL1294" s="558"/>
      <c r="AM1294" s="558"/>
      <c r="AN1294" s="558"/>
      <c r="AO1294" s="494">
        <f>SUM(AA1294:AN1294)</f>
        <v>0</v>
      </c>
    </row>
    <row r="1295" spans="1:41" ht="15" hidden="1" customHeight="1" outlineLevel="1">
      <c r="A1295" s="598"/>
      <c r="B1295" s="492" t="s">
        <v>416</v>
      </c>
      <c r="C1295" s="354" t="s">
        <v>260</v>
      </c>
      <c r="D1295" s="493"/>
      <c r="E1295" s="493"/>
      <c r="F1295" s="493"/>
      <c r="G1295" s="493"/>
      <c r="H1295" s="493"/>
      <c r="I1295" s="493"/>
      <c r="J1295" s="493"/>
      <c r="K1295" s="493"/>
      <c r="L1295" s="493"/>
      <c r="M1295" s="493"/>
      <c r="N1295" s="493"/>
      <c r="O1295" s="493"/>
      <c r="P1295" s="493">
        <f>P1294</f>
        <v>0</v>
      </c>
      <c r="Q1295" s="493"/>
      <c r="R1295" s="493"/>
      <c r="S1295" s="493"/>
      <c r="T1295" s="493"/>
      <c r="U1295" s="493"/>
      <c r="V1295" s="493"/>
      <c r="W1295" s="493"/>
      <c r="X1295" s="493"/>
      <c r="Y1295" s="493"/>
      <c r="Z1295" s="493"/>
      <c r="AA1295" s="554">
        <f>AA1294</f>
        <v>0</v>
      </c>
      <c r="AB1295" s="554">
        <f t="shared" ref="AB1295:AN1295" si="437">AB1294</f>
        <v>0</v>
      </c>
      <c r="AC1295" s="554">
        <f t="shared" si="437"/>
        <v>0</v>
      </c>
      <c r="AD1295" s="554">
        <f t="shared" si="437"/>
        <v>0</v>
      </c>
      <c r="AE1295" s="554">
        <f t="shared" si="437"/>
        <v>0</v>
      </c>
      <c r="AF1295" s="554">
        <f t="shared" si="437"/>
        <v>0</v>
      </c>
      <c r="AG1295" s="554">
        <f t="shared" si="437"/>
        <v>0</v>
      </c>
      <c r="AH1295" s="554">
        <f t="shared" si="437"/>
        <v>0</v>
      </c>
      <c r="AI1295" s="554">
        <f t="shared" si="437"/>
        <v>0</v>
      </c>
      <c r="AJ1295" s="554">
        <f t="shared" si="437"/>
        <v>0</v>
      </c>
      <c r="AK1295" s="554">
        <f t="shared" si="437"/>
        <v>0</v>
      </c>
      <c r="AL1295" s="554">
        <f t="shared" si="437"/>
        <v>0</v>
      </c>
      <c r="AM1295" s="554">
        <f t="shared" si="437"/>
        <v>0</v>
      </c>
      <c r="AN1295" s="554">
        <f t="shared" si="437"/>
        <v>0</v>
      </c>
      <c r="AO1295" s="504"/>
    </row>
    <row r="1296" spans="1:41" ht="15" hidden="1" customHeight="1" outlineLevel="1">
      <c r="A1296" s="598"/>
      <c r="B1296" s="492"/>
      <c r="C1296" s="354"/>
      <c r="D1296" s="354"/>
      <c r="E1296" s="354"/>
      <c r="F1296" s="354"/>
      <c r="G1296" s="354"/>
      <c r="H1296" s="354"/>
      <c r="I1296" s="354"/>
      <c r="J1296" s="354"/>
      <c r="K1296" s="354"/>
      <c r="L1296" s="354"/>
      <c r="M1296" s="354"/>
      <c r="N1296" s="354"/>
      <c r="O1296" s="354"/>
      <c r="P1296" s="354"/>
      <c r="Q1296" s="354"/>
      <c r="R1296" s="354"/>
      <c r="S1296" s="354"/>
      <c r="T1296" s="354"/>
      <c r="U1296" s="354"/>
      <c r="V1296" s="354"/>
      <c r="W1296" s="354"/>
      <c r="X1296" s="354"/>
      <c r="Y1296" s="354"/>
      <c r="Z1296" s="354"/>
      <c r="AA1296" s="555"/>
      <c r="AB1296" s="566"/>
      <c r="AC1296" s="566"/>
      <c r="AD1296" s="566"/>
      <c r="AE1296" s="566"/>
      <c r="AF1296" s="566"/>
      <c r="AG1296" s="566"/>
      <c r="AH1296" s="566"/>
      <c r="AI1296" s="566"/>
      <c r="AJ1296" s="566"/>
      <c r="AK1296" s="566"/>
      <c r="AL1296" s="566"/>
      <c r="AM1296" s="566"/>
      <c r="AN1296" s="566"/>
      <c r="AO1296" s="504"/>
    </row>
    <row r="1297" spans="1:41" ht="15" hidden="1" customHeight="1" outlineLevel="1">
      <c r="A1297" s="598"/>
      <c r="B1297" s="488" t="s">
        <v>277</v>
      </c>
      <c r="C1297" s="354"/>
      <c r="D1297" s="354"/>
      <c r="E1297" s="354"/>
      <c r="F1297" s="354"/>
      <c r="G1297" s="354"/>
      <c r="H1297" s="354"/>
      <c r="I1297" s="354"/>
      <c r="J1297" s="354"/>
      <c r="K1297" s="354"/>
      <c r="L1297" s="354"/>
      <c r="M1297" s="354"/>
      <c r="N1297" s="354"/>
      <c r="O1297" s="354"/>
      <c r="P1297" s="354"/>
      <c r="Q1297" s="354"/>
      <c r="R1297" s="354"/>
      <c r="S1297" s="354"/>
      <c r="T1297" s="354"/>
      <c r="U1297" s="354"/>
      <c r="V1297" s="354"/>
      <c r="W1297" s="354"/>
      <c r="X1297" s="354"/>
      <c r="Y1297" s="354"/>
      <c r="Z1297" s="354"/>
      <c r="AA1297" s="555"/>
      <c r="AB1297" s="566"/>
      <c r="AC1297" s="566"/>
      <c r="AD1297" s="566"/>
      <c r="AE1297" s="566"/>
      <c r="AF1297" s="566"/>
      <c r="AG1297" s="566"/>
      <c r="AH1297" s="566"/>
      <c r="AI1297" s="566"/>
      <c r="AJ1297" s="566"/>
      <c r="AK1297" s="566"/>
      <c r="AL1297" s="566"/>
      <c r="AM1297" s="566"/>
      <c r="AN1297" s="566"/>
      <c r="AO1297" s="504"/>
    </row>
    <row r="1298" spans="1:41" ht="15" hidden="1" customHeight="1" outlineLevel="1">
      <c r="A1298" s="598">
        <v>36</v>
      </c>
      <c r="B1298" s="509" t="s">
        <v>278</v>
      </c>
      <c r="C1298" s="354" t="s">
        <v>258</v>
      </c>
      <c r="D1298" s="493"/>
      <c r="E1298" s="493"/>
      <c r="F1298" s="493"/>
      <c r="G1298" s="493"/>
      <c r="H1298" s="493"/>
      <c r="I1298" s="493"/>
      <c r="J1298" s="493"/>
      <c r="K1298" s="493"/>
      <c r="L1298" s="493"/>
      <c r="M1298" s="493"/>
      <c r="N1298" s="493"/>
      <c r="O1298" s="493"/>
      <c r="P1298" s="493">
        <v>12</v>
      </c>
      <c r="Q1298" s="493"/>
      <c r="R1298" s="493"/>
      <c r="S1298" s="493"/>
      <c r="T1298" s="493"/>
      <c r="U1298" s="493"/>
      <c r="V1298" s="493"/>
      <c r="W1298" s="493"/>
      <c r="X1298" s="493"/>
      <c r="Y1298" s="493"/>
      <c r="Z1298" s="493"/>
      <c r="AA1298" s="567"/>
      <c r="AB1298" s="558"/>
      <c r="AC1298" s="558"/>
      <c r="AD1298" s="558"/>
      <c r="AE1298" s="558"/>
      <c r="AF1298" s="558"/>
      <c r="AG1298" s="558"/>
      <c r="AH1298" s="558"/>
      <c r="AI1298" s="558"/>
      <c r="AJ1298" s="558"/>
      <c r="AK1298" s="558"/>
      <c r="AL1298" s="558"/>
      <c r="AM1298" s="558"/>
      <c r="AN1298" s="558"/>
      <c r="AO1298" s="494">
        <f>SUM(AA1298:AN1298)</f>
        <v>0</v>
      </c>
    </row>
    <row r="1299" spans="1:41" ht="15" hidden="1" customHeight="1" outlineLevel="1">
      <c r="A1299" s="598"/>
      <c r="B1299" s="492" t="s">
        <v>416</v>
      </c>
      <c r="C1299" s="354" t="s">
        <v>260</v>
      </c>
      <c r="D1299" s="493"/>
      <c r="E1299" s="493"/>
      <c r="F1299" s="493"/>
      <c r="G1299" s="493"/>
      <c r="H1299" s="493"/>
      <c r="I1299" s="493"/>
      <c r="J1299" s="493"/>
      <c r="K1299" s="493"/>
      <c r="L1299" s="493"/>
      <c r="M1299" s="493"/>
      <c r="N1299" s="493"/>
      <c r="O1299" s="493"/>
      <c r="P1299" s="493">
        <f>P1298</f>
        <v>12</v>
      </c>
      <c r="Q1299" s="493"/>
      <c r="R1299" s="493"/>
      <c r="S1299" s="493"/>
      <c r="T1299" s="493"/>
      <c r="U1299" s="493"/>
      <c r="V1299" s="493"/>
      <c r="W1299" s="493"/>
      <c r="X1299" s="493"/>
      <c r="Y1299" s="493"/>
      <c r="Z1299" s="493"/>
      <c r="AA1299" s="554">
        <f>AA1298</f>
        <v>0</v>
      </c>
      <c r="AB1299" s="554">
        <f t="shared" ref="AB1299:AN1299" si="438">AB1298</f>
        <v>0</v>
      </c>
      <c r="AC1299" s="554">
        <f t="shared" si="438"/>
        <v>0</v>
      </c>
      <c r="AD1299" s="554">
        <f t="shared" si="438"/>
        <v>0</v>
      </c>
      <c r="AE1299" s="554">
        <f t="shared" si="438"/>
        <v>0</v>
      </c>
      <c r="AF1299" s="554">
        <f t="shared" si="438"/>
        <v>0</v>
      </c>
      <c r="AG1299" s="554">
        <f t="shared" si="438"/>
        <v>0</v>
      </c>
      <c r="AH1299" s="554">
        <f t="shared" si="438"/>
        <v>0</v>
      </c>
      <c r="AI1299" s="554">
        <f t="shared" si="438"/>
        <v>0</v>
      </c>
      <c r="AJ1299" s="554">
        <f t="shared" si="438"/>
        <v>0</v>
      </c>
      <c r="AK1299" s="554">
        <f t="shared" si="438"/>
        <v>0</v>
      </c>
      <c r="AL1299" s="554">
        <f t="shared" si="438"/>
        <v>0</v>
      </c>
      <c r="AM1299" s="554">
        <f t="shared" si="438"/>
        <v>0</v>
      </c>
      <c r="AN1299" s="554">
        <f t="shared" si="438"/>
        <v>0</v>
      </c>
      <c r="AO1299" s="504"/>
    </row>
    <row r="1300" spans="1:41" ht="28.5" hidden="1" customHeight="1" outlineLevel="1">
      <c r="A1300" s="598"/>
      <c r="B1300" s="509"/>
      <c r="C1300" s="354"/>
      <c r="D1300" s="354"/>
      <c r="E1300" s="354"/>
      <c r="F1300" s="354"/>
      <c r="G1300" s="354"/>
      <c r="H1300" s="354"/>
      <c r="I1300" s="354"/>
      <c r="J1300" s="354"/>
      <c r="K1300" s="354"/>
      <c r="L1300" s="354"/>
      <c r="M1300" s="354"/>
      <c r="N1300" s="354"/>
      <c r="O1300" s="354"/>
      <c r="P1300" s="354"/>
      <c r="Q1300" s="354"/>
      <c r="R1300" s="354"/>
      <c r="S1300" s="354"/>
      <c r="T1300" s="354"/>
      <c r="U1300" s="354"/>
      <c r="V1300" s="354"/>
      <c r="W1300" s="354"/>
      <c r="X1300" s="354"/>
      <c r="Y1300" s="354"/>
      <c r="Z1300" s="354"/>
      <c r="AA1300" s="555"/>
      <c r="AB1300" s="566"/>
      <c r="AC1300" s="566"/>
      <c r="AD1300" s="566"/>
      <c r="AE1300" s="566"/>
      <c r="AF1300" s="566"/>
      <c r="AG1300" s="566"/>
      <c r="AH1300" s="566"/>
      <c r="AI1300" s="566"/>
      <c r="AJ1300" s="566"/>
      <c r="AK1300" s="566"/>
      <c r="AL1300" s="566"/>
      <c r="AM1300" s="566"/>
      <c r="AN1300" s="566"/>
      <c r="AO1300" s="504"/>
    </row>
    <row r="1301" spans="1:41" ht="15" hidden="1" customHeight="1" outlineLevel="1">
      <c r="A1301" s="598">
        <v>37</v>
      </c>
      <c r="B1301" s="509" t="s">
        <v>279</v>
      </c>
      <c r="C1301" s="354" t="s">
        <v>258</v>
      </c>
      <c r="D1301" s="493"/>
      <c r="E1301" s="493"/>
      <c r="F1301" s="493"/>
      <c r="G1301" s="493"/>
      <c r="H1301" s="493"/>
      <c r="I1301" s="493"/>
      <c r="J1301" s="493"/>
      <c r="K1301" s="493"/>
      <c r="L1301" s="493"/>
      <c r="M1301" s="493"/>
      <c r="N1301" s="493"/>
      <c r="O1301" s="493"/>
      <c r="P1301" s="493">
        <v>12</v>
      </c>
      <c r="Q1301" s="493"/>
      <c r="R1301" s="493"/>
      <c r="S1301" s="493"/>
      <c r="T1301" s="493"/>
      <c r="U1301" s="493"/>
      <c r="V1301" s="493"/>
      <c r="W1301" s="493"/>
      <c r="X1301" s="493"/>
      <c r="Y1301" s="493"/>
      <c r="Z1301" s="493"/>
      <c r="AA1301" s="567"/>
      <c r="AB1301" s="558"/>
      <c r="AC1301" s="558"/>
      <c r="AD1301" s="558"/>
      <c r="AE1301" s="558"/>
      <c r="AF1301" s="558"/>
      <c r="AG1301" s="558"/>
      <c r="AH1301" s="558"/>
      <c r="AI1301" s="558"/>
      <c r="AJ1301" s="558"/>
      <c r="AK1301" s="558"/>
      <c r="AL1301" s="558"/>
      <c r="AM1301" s="558"/>
      <c r="AN1301" s="558"/>
      <c r="AO1301" s="494">
        <f>SUM(AA1301:AN1301)</f>
        <v>0</v>
      </c>
    </row>
    <row r="1302" spans="1:41" ht="15" hidden="1" customHeight="1" outlineLevel="1">
      <c r="A1302" s="598"/>
      <c r="B1302" s="492" t="s">
        <v>416</v>
      </c>
      <c r="C1302" s="354" t="s">
        <v>260</v>
      </c>
      <c r="D1302" s="493"/>
      <c r="E1302" s="493"/>
      <c r="F1302" s="493"/>
      <c r="G1302" s="493"/>
      <c r="H1302" s="493"/>
      <c r="I1302" s="493"/>
      <c r="J1302" s="493"/>
      <c r="K1302" s="493"/>
      <c r="L1302" s="493"/>
      <c r="M1302" s="493"/>
      <c r="N1302" s="493"/>
      <c r="O1302" s="493"/>
      <c r="P1302" s="493">
        <f>P1301</f>
        <v>12</v>
      </c>
      <c r="Q1302" s="493"/>
      <c r="R1302" s="493"/>
      <c r="S1302" s="493"/>
      <c r="T1302" s="493"/>
      <c r="U1302" s="493"/>
      <c r="V1302" s="493"/>
      <c r="W1302" s="493"/>
      <c r="X1302" s="493"/>
      <c r="Y1302" s="493"/>
      <c r="Z1302" s="493"/>
      <c r="AA1302" s="554">
        <f>AA1301</f>
        <v>0</v>
      </c>
      <c r="AB1302" s="554">
        <f t="shared" ref="AB1302:AN1302" si="439">AB1301</f>
        <v>0</v>
      </c>
      <c r="AC1302" s="554">
        <f t="shared" si="439"/>
        <v>0</v>
      </c>
      <c r="AD1302" s="554">
        <f t="shared" si="439"/>
        <v>0</v>
      </c>
      <c r="AE1302" s="554">
        <f t="shared" si="439"/>
        <v>0</v>
      </c>
      <c r="AF1302" s="554">
        <f t="shared" si="439"/>
        <v>0</v>
      </c>
      <c r="AG1302" s="554">
        <f t="shared" si="439"/>
        <v>0</v>
      </c>
      <c r="AH1302" s="554">
        <f t="shared" si="439"/>
        <v>0</v>
      </c>
      <c r="AI1302" s="554">
        <f t="shared" si="439"/>
        <v>0</v>
      </c>
      <c r="AJ1302" s="554">
        <f t="shared" si="439"/>
        <v>0</v>
      </c>
      <c r="AK1302" s="554">
        <f t="shared" si="439"/>
        <v>0</v>
      </c>
      <c r="AL1302" s="554">
        <f t="shared" si="439"/>
        <v>0</v>
      </c>
      <c r="AM1302" s="554">
        <f t="shared" si="439"/>
        <v>0</v>
      </c>
      <c r="AN1302" s="554">
        <f t="shared" si="439"/>
        <v>0</v>
      </c>
      <c r="AO1302" s="504"/>
    </row>
    <row r="1303" spans="1:41" ht="15" hidden="1" customHeight="1" outlineLevel="1">
      <c r="A1303" s="598"/>
      <c r="B1303" s="509"/>
      <c r="C1303" s="354"/>
      <c r="D1303" s="354"/>
      <c r="E1303" s="354"/>
      <c r="F1303" s="354"/>
      <c r="G1303" s="354"/>
      <c r="H1303" s="354"/>
      <c r="I1303" s="354"/>
      <c r="J1303" s="354"/>
      <c r="K1303" s="354"/>
      <c r="L1303" s="354"/>
      <c r="M1303" s="354"/>
      <c r="N1303" s="354"/>
      <c r="O1303" s="354"/>
      <c r="P1303" s="354"/>
      <c r="Q1303" s="354"/>
      <c r="R1303" s="354"/>
      <c r="S1303" s="354"/>
      <c r="T1303" s="354"/>
      <c r="U1303" s="354"/>
      <c r="V1303" s="354"/>
      <c r="W1303" s="354"/>
      <c r="X1303" s="354"/>
      <c r="Y1303" s="354"/>
      <c r="Z1303" s="354"/>
      <c r="AA1303" s="555"/>
      <c r="AB1303" s="566"/>
      <c r="AC1303" s="566"/>
      <c r="AD1303" s="566"/>
      <c r="AE1303" s="566"/>
      <c r="AF1303" s="566"/>
      <c r="AG1303" s="566"/>
      <c r="AH1303" s="566"/>
      <c r="AI1303" s="566"/>
      <c r="AJ1303" s="566"/>
      <c r="AK1303" s="566"/>
      <c r="AL1303" s="566"/>
      <c r="AM1303" s="566"/>
      <c r="AN1303" s="566"/>
      <c r="AO1303" s="504"/>
    </row>
    <row r="1304" spans="1:41" ht="15" hidden="1" customHeight="1" outlineLevel="1">
      <c r="A1304" s="598">
        <v>38</v>
      </c>
      <c r="B1304" s="509" t="s">
        <v>280</v>
      </c>
      <c r="C1304" s="354" t="s">
        <v>258</v>
      </c>
      <c r="D1304" s="493"/>
      <c r="E1304" s="493"/>
      <c r="F1304" s="493"/>
      <c r="G1304" s="493"/>
      <c r="H1304" s="493"/>
      <c r="I1304" s="493"/>
      <c r="J1304" s="493"/>
      <c r="K1304" s="493"/>
      <c r="L1304" s="493"/>
      <c r="M1304" s="493"/>
      <c r="N1304" s="493"/>
      <c r="O1304" s="493"/>
      <c r="P1304" s="493">
        <v>12</v>
      </c>
      <c r="Q1304" s="493"/>
      <c r="R1304" s="493"/>
      <c r="S1304" s="493"/>
      <c r="T1304" s="493"/>
      <c r="U1304" s="493"/>
      <c r="V1304" s="493"/>
      <c r="W1304" s="493"/>
      <c r="X1304" s="493"/>
      <c r="Y1304" s="493"/>
      <c r="Z1304" s="493"/>
      <c r="AA1304" s="567"/>
      <c r="AB1304" s="558"/>
      <c r="AC1304" s="558"/>
      <c r="AD1304" s="558"/>
      <c r="AE1304" s="558"/>
      <c r="AF1304" s="558"/>
      <c r="AG1304" s="558"/>
      <c r="AH1304" s="558"/>
      <c r="AI1304" s="558"/>
      <c r="AJ1304" s="558"/>
      <c r="AK1304" s="558"/>
      <c r="AL1304" s="558"/>
      <c r="AM1304" s="558"/>
      <c r="AN1304" s="558"/>
      <c r="AO1304" s="494">
        <f>SUM(AA1304:AN1304)</f>
        <v>0</v>
      </c>
    </row>
    <row r="1305" spans="1:41" ht="15" hidden="1" customHeight="1" outlineLevel="1">
      <c r="A1305" s="598"/>
      <c r="B1305" s="492" t="s">
        <v>416</v>
      </c>
      <c r="C1305" s="354" t="s">
        <v>260</v>
      </c>
      <c r="D1305" s="493"/>
      <c r="E1305" s="493"/>
      <c r="F1305" s="493"/>
      <c r="G1305" s="493"/>
      <c r="H1305" s="493"/>
      <c r="I1305" s="493"/>
      <c r="J1305" s="493"/>
      <c r="K1305" s="493"/>
      <c r="L1305" s="493"/>
      <c r="M1305" s="493"/>
      <c r="N1305" s="493"/>
      <c r="O1305" s="493"/>
      <c r="P1305" s="493">
        <f>P1304</f>
        <v>12</v>
      </c>
      <c r="Q1305" s="493"/>
      <c r="R1305" s="493"/>
      <c r="S1305" s="493"/>
      <c r="T1305" s="493"/>
      <c r="U1305" s="493"/>
      <c r="V1305" s="493"/>
      <c r="W1305" s="493"/>
      <c r="X1305" s="493"/>
      <c r="Y1305" s="493"/>
      <c r="Z1305" s="493"/>
      <c r="AA1305" s="554">
        <f>AA1304</f>
        <v>0</v>
      </c>
      <c r="AB1305" s="554">
        <f t="shared" ref="AB1305:AN1305" si="440">AB1304</f>
        <v>0</v>
      </c>
      <c r="AC1305" s="554">
        <f t="shared" si="440"/>
        <v>0</v>
      </c>
      <c r="AD1305" s="554">
        <f t="shared" si="440"/>
        <v>0</v>
      </c>
      <c r="AE1305" s="554">
        <f t="shared" si="440"/>
        <v>0</v>
      </c>
      <c r="AF1305" s="554">
        <f t="shared" si="440"/>
        <v>0</v>
      </c>
      <c r="AG1305" s="554">
        <f t="shared" si="440"/>
        <v>0</v>
      </c>
      <c r="AH1305" s="554">
        <f t="shared" si="440"/>
        <v>0</v>
      </c>
      <c r="AI1305" s="554">
        <f t="shared" si="440"/>
        <v>0</v>
      </c>
      <c r="AJ1305" s="554">
        <f t="shared" si="440"/>
        <v>0</v>
      </c>
      <c r="AK1305" s="554">
        <f t="shared" si="440"/>
        <v>0</v>
      </c>
      <c r="AL1305" s="554">
        <f t="shared" si="440"/>
        <v>0</v>
      </c>
      <c r="AM1305" s="554">
        <f t="shared" si="440"/>
        <v>0</v>
      </c>
      <c r="AN1305" s="554">
        <f t="shared" si="440"/>
        <v>0</v>
      </c>
      <c r="AO1305" s="504"/>
    </row>
    <row r="1306" spans="1:41" ht="15" hidden="1" customHeight="1" outlineLevel="1">
      <c r="A1306" s="598"/>
      <c r="B1306" s="509"/>
      <c r="C1306" s="354"/>
      <c r="D1306" s="354"/>
      <c r="E1306" s="354"/>
      <c r="F1306" s="354"/>
      <c r="G1306" s="354"/>
      <c r="H1306" s="354"/>
      <c r="I1306" s="354"/>
      <c r="J1306" s="354"/>
      <c r="K1306" s="354"/>
      <c r="L1306" s="354"/>
      <c r="M1306" s="354"/>
      <c r="N1306" s="354"/>
      <c r="O1306" s="354"/>
      <c r="P1306" s="354"/>
      <c r="Q1306" s="354"/>
      <c r="R1306" s="354"/>
      <c r="S1306" s="354"/>
      <c r="T1306" s="354"/>
      <c r="U1306" s="354"/>
      <c r="V1306" s="354"/>
      <c r="W1306" s="354"/>
      <c r="X1306" s="354"/>
      <c r="Y1306" s="354"/>
      <c r="Z1306" s="354"/>
      <c r="AA1306" s="555"/>
      <c r="AB1306" s="566"/>
      <c r="AC1306" s="566"/>
      <c r="AD1306" s="566"/>
      <c r="AE1306" s="566"/>
      <c r="AF1306" s="566"/>
      <c r="AG1306" s="566"/>
      <c r="AH1306" s="566"/>
      <c r="AI1306" s="566"/>
      <c r="AJ1306" s="566"/>
      <c r="AK1306" s="566"/>
      <c r="AL1306" s="566"/>
      <c r="AM1306" s="566"/>
      <c r="AN1306" s="566"/>
      <c r="AO1306" s="504"/>
    </row>
    <row r="1307" spans="1:41" ht="15" hidden="1" customHeight="1" outlineLevel="1">
      <c r="A1307" s="598">
        <v>39</v>
      </c>
      <c r="B1307" s="509" t="s">
        <v>281</v>
      </c>
      <c r="C1307" s="354" t="s">
        <v>258</v>
      </c>
      <c r="D1307" s="493"/>
      <c r="E1307" s="493"/>
      <c r="F1307" s="493"/>
      <c r="G1307" s="493"/>
      <c r="H1307" s="493"/>
      <c r="I1307" s="493"/>
      <c r="J1307" s="493"/>
      <c r="K1307" s="493"/>
      <c r="L1307" s="493"/>
      <c r="M1307" s="493"/>
      <c r="N1307" s="493"/>
      <c r="O1307" s="493"/>
      <c r="P1307" s="493">
        <v>12</v>
      </c>
      <c r="Q1307" s="493"/>
      <c r="R1307" s="493"/>
      <c r="S1307" s="493"/>
      <c r="T1307" s="493"/>
      <c r="U1307" s="493"/>
      <c r="V1307" s="493"/>
      <c r="W1307" s="493"/>
      <c r="X1307" s="493"/>
      <c r="Y1307" s="493"/>
      <c r="Z1307" s="493"/>
      <c r="AA1307" s="567"/>
      <c r="AB1307" s="558"/>
      <c r="AC1307" s="558"/>
      <c r="AD1307" s="558"/>
      <c r="AE1307" s="558"/>
      <c r="AF1307" s="558"/>
      <c r="AG1307" s="558"/>
      <c r="AH1307" s="558"/>
      <c r="AI1307" s="558"/>
      <c r="AJ1307" s="558"/>
      <c r="AK1307" s="558"/>
      <c r="AL1307" s="558"/>
      <c r="AM1307" s="558"/>
      <c r="AN1307" s="558"/>
      <c r="AO1307" s="494">
        <f>SUM(AA1307:AN1307)</f>
        <v>0</v>
      </c>
    </row>
    <row r="1308" spans="1:41" ht="15" hidden="1" customHeight="1" outlineLevel="1">
      <c r="A1308" s="598"/>
      <c r="B1308" s="492" t="s">
        <v>416</v>
      </c>
      <c r="C1308" s="354" t="s">
        <v>260</v>
      </c>
      <c r="D1308" s="493"/>
      <c r="E1308" s="493"/>
      <c r="F1308" s="493"/>
      <c r="G1308" s="493"/>
      <c r="H1308" s="493"/>
      <c r="I1308" s="493"/>
      <c r="J1308" s="493"/>
      <c r="K1308" s="493"/>
      <c r="L1308" s="493"/>
      <c r="M1308" s="493"/>
      <c r="N1308" s="493"/>
      <c r="O1308" s="493"/>
      <c r="P1308" s="493">
        <f>P1307</f>
        <v>12</v>
      </c>
      <c r="Q1308" s="493"/>
      <c r="R1308" s="493"/>
      <c r="S1308" s="493"/>
      <c r="T1308" s="493"/>
      <c r="U1308" s="493"/>
      <c r="V1308" s="493"/>
      <c r="W1308" s="493"/>
      <c r="X1308" s="493"/>
      <c r="Y1308" s="493"/>
      <c r="Z1308" s="493"/>
      <c r="AA1308" s="554">
        <f>AA1307</f>
        <v>0</v>
      </c>
      <c r="AB1308" s="554">
        <f t="shared" ref="AB1308:AN1308" si="441">AB1307</f>
        <v>0</v>
      </c>
      <c r="AC1308" s="554">
        <f t="shared" si="441"/>
        <v>0</v>
      </c>
      <c r="AD1308" s="554">
        <f t="shared" si="441"/>
        <v>0</v>
      </c>
      <c r="AE1308" s="554">
        <f t="shared" si="441"/>
        <v>0</v>
      </c>
      <c r="AF1308" s="554">
        <f t="shared" si="441"/>
        <v>0</v>
      </c>
      <c r="AG1308" s="554">
        <f t="shared" si="441"/>
        <v>0</v>
      </c>
      <c r="AH1308" s="554">
        <f t="shared" si="441"/>
        <v>0</v>
      </c>
      <c r="AI1308" s="554">
        <f t="shared" si="441"/>
        <v>0</v>
      </c>
      <c r="AJ1308" s="554">
        <f t="shared" si="441"/>
        <v>0</v>
      </c>
      <c r="AK1308" s="554">
        <f t="shared" si="441"/>
        <v>0</v>
      </c>
      <c r="AL1308" s="554">
        <f t="shared" si="441"/>
        <v>0</v>
      </c>
      <c r="AM1308" s="554">
        <f t="shared" si="441"/>
        <v>0</v>
      </c>
      <c r="AN1308" s="554">
        <f t="shared" si="441"/>
        <v>0</v>
      </c>
      <c r="AO1308" s="504"/>
    </row>
    <row r="1309" spans="1:41" ht="15" hidden="1" customHeight="1" outlineLevel="1">
      <c r="A1309" s="598"/>
      <c r="B1309" s="509"/>
      <c r="C1309" s="354"/>
      <c r="D1309" s="354"/>
      <c r="E1309" s="354"/>
      <c r="F1309" s="354"/>
      <c r="G1309" s="354"/>
      <c r="H1309" s="354"/>
      <c r="I1309" s="354"/>
      <c r="J1309" s="354"/>
      <c r="K1309" s="354"/>
      <c r="L1309" s="354"/>
      <c r="M1309" s="354"/>
      <c r="N1309" s="354"/>
      <c r="O1309" s="354"/>
      <c r="P1309" s="354"/>
      <c r="Q1309" s="354"/>
      <c r="R1309" s="354"/>
      <c r="S1309" s="354"/>
      <c r="T1309" s="354"/>
      <c r="U1309" s="354"/>
      <c r="V1309" s="354"/>
      <c r="W1309" s="354"/>
      <c r="X1309" s="354"/>
      <c r="Y1309" s="354"/>
      <c r="Z1309" s="354"/>
      <c r="AA1309" s="555"/>
      <c r="AB1309" s="566"/>
      <c r="AC1309" s="566"/>
      <c r="AD1309" s="566"/>
      <c r="AE1309" s="566"/>
      <c r="AF1309" s="566"/>
      <c r="AG1309" s="566"/>
      <c r="AH1309" s="566"/>
      <c r="AI1309" s="566"/>
      <c r="AJ1309" s="566"/>
      <c r="AK1309" s="566"/>
      <c r="AL1309" s="566"/>
      <c r="AM1309" s="566"/>
      <c r="AN1309" s="566"/>
      <c r="AO1309" s="504"/>
    </row>
    <row r="1310" spans="1:41" ht="15" hidden="1" customHeight="1" outlineLevel="1">
      <c r="A1310" s="598">
        <v>40</v>
      </c>
      <c r="B1310" s="509" t="s">
        <v>282</v>
      </c>
      <c r="C1310" s="354" t="s">
        <v>258</v>
      </c>
      <c r="D1310" s="493"/>
      <c r="E1310" s="493"/>
      <c r="F1310" s="493"/>
      <c r="G1310" s="493"/>
      <c r="H1310" s="493"/>
      <c r="I1310" s="493"/>
      <c r="J1310" s="493"/>
      <c r="K1310" s="493"/>
      <c r="L1310" s="493"/>
      <c r="M1310" s="493"/>
      <c r="N1310" s="493"/>
      <c r="O1310" s="493"/>
      <c r="P1310" s="493">
        <v>12</v>
      </c>
      <c r="Q1310" s="493"/>
      <c r="R1310" s="493"/>
      <c r="S1310" s="493"/>
      <c r="T1310" s="493"/>
      <c r="U1310" s="493"/>
      <c r="V1310" s="493"/>
      <c r="W1310" s="493"/>
      <c r="X1310" s="493"/>
      <c r="Y1310" s="493"/>
      <c r="Z1310" s="493"/>
      <c r="AA1310" s="567"/>
      <c r="AB1310" s="558"/>
      <c r="AC1310" s="558"/>
      <c r="AD1310" s="558"/>
      <c r="AE1310" s="558"/>
      <c r="AF1310" s="558"/>
      <c r="AG1310" s="558"/>
      <c r="AH1310" s="558"/>
      <c r="AI1310" s="558"/>
      <c r="AJ1310" s="558"/>
      <c r="AK1310" s="558"/>
      <c r="AL1310" s="558"/>
      <c r="AM1310" s="558"/>
      <c r="AN1310" s="558"/>
      <c r="AO1310" s="494">
        <f>SUM(AA1310:AN1310)</f>
        <v>0</v>
      </c>
    </row>
    <row r="1311" spans="1:41" ht="15" hidden="1" customHeight="1" outlineLevel="1">
      <c r="A1311" s="598"/>
      <c r="B1311" s="492" t="s">
        <v>416</v>
      </c>
      <c r="C1311" s="354" t="s">
        <v>260</v>
      </c>
      <c r="D1311" s="493"/>
      <c r="E1311" s="493"/>
      <c r="F1311" s="493"/>
      <c r="G1311" s="493"/>
      <c r="H1311" s="493"/>
      <c r="I1311" s="493"/>
      <c r="J1311" s="493"/>
      <c r="K1311" s="493"/>
      <c r="L1311" s="493"/>
      <c r="M1311" s="493"/>
      <c r="N1311" s="493"/>
      <c r="O1311" s="493"/>
      <c r="P1311" s="493">
        <f>P1310</f>
        <v>12</v>
      </c>
      <c r="Q1311" s="493"/>
      <c r="R1311" s="493"/>
      <c r="S1311" s="493"/>
      <c r="T1311" s="493"/>
      <c r="U1311" s="493"/>
      <c r="V1311" s="493"/>
      <c r="W1311" s="493"/>
      <c r="X1311" s="493"/>
      <c r="Y1311" s="493"/>
      <c r="Z1311" s="493"/>
      <c r="AA1311" s="554">
        <f>AA1310</f>
        <v>0</v>
      </c>
      <c r="AB1311" s="554">
        <f t="shared" ref="AB1311:AN1311" si="442">AB1310</f>
        <v>0</v>
      </c>
      <c r="AC1311" s="554">
        <f t="shared" si="442"/>
        <v>0</v>
      </c>
      <c r="AD1311" s="554">
        <f t="shared" si="442"/>
        <v>0</v>
      </c>
      <c r="AE1311" s="554">
        <f t="shared" si="442"/>
        <v>0</v>
      </c>
      <c r="AF1311" s="554">
        <f t="shared" si="442"/>
        <v>0</v>
      </c>
      <c r="AG1311" s="554">
        <f t="shared" si="442"/>
        <v>0</v>
      </c>
      <c r="AH1311" s="554">
        <f t="shared" si="442"/>
        <v>0</v>
      </c>
      <c r="AI1311" s="554">
        <f t="shared" si="442"/>
        <v>0</v>
      </c>
      <c r="AJ1311" s="554">
        <f t="shared" si="442"/>
        <v>0</v>
      </c>
      <c r="AK1311" s="554">
        <f t="shared" si="442"/>
        <v>0</v>
      </c>
      <c r="AL1311" s="554">
        <f t="shared" si="442"/>
        <v>0</v>
      </c>
      <c r="AM1311" s="554">
        <f t="shared" si="442"/>
        <v>0</v>
      </c>
      <c r="AN1311" s="554">
        <f t="shared" si="442"/>
        <v>0</v>
      </c>
      <c r="AO1311" s="504"/>
    </row>
    <row r="1312" spans="1:41" ht="15" hidden="1" customHeight="1" outlineLevel="1">
      <c r="A1312" s="598"/>
      <c r="B1312" s="509"/>
      <c r="C1312" s="354"/>
      <c r="D1312" s="354"/>
      <c r="E1312" s="354"/>
      <c r="F1312" s="354"/>
      <c r="G1312" s="354"/>
      <c r="H1312" s="354"/>
      <c r="I1312" s="354"/>
      <c r="J1312" s="354"/>
      <c r="K1312" s="354"/>
      <c r="L1312" s="354"/>
      <c r="M1312" s="354"/>
      <c r="N1312" s="354"/>
      <c r="O1312" s="354"/>
      <c r="P1312" s="354"/>
      <c r="Q1312" s="354"/>
      <c r="R1312" s="354"/>
      <c r="S1312" s="354"/>
      <c r="T1312" s="354"/>
      <c r="U1312" s="354"/>
      <c r="V1312" s="354"/>
      <c r="W1312" s="354"/>
      <c r="X1312" s="354"/>
      <c r="Y1312" s="354"/>
      <c r="Z1312" s="354"/>
      <c r="AA1312" s="555"/>
      <c r="AB1312" s="566"/>
      <c r="AC1312" s="566"/>
      <c r="AD1312" s="566"/>
      <c r="AE1312" s="566"/>
      <c r="AF1312" s="566"/>
      <c r="AG1312" s="566"/>
      <c r="AH1312" s="566"/>
      <c r="AI1312" s="566"/>
      <c r="AJ1312" s="566"/>
      <c r="AK1312" s="566"/>
      <c r="AL1312" s="566"/>
      <c r="AM1312" s="566"/>
      <c r="AN1312" s="566"/>
      <c r="AO1312" s="504"/>
    </row>
    <row r="1313" spans="1:41" ht="15" hidden="1" customHeight="1" outlineLevel="1">
      <c r="A1313" s="598">
        <v>41</v>
      </c>
      <c r="B1313" s="509" t="s">
        <v>283</v>
      </c>
      <c r="C1313" s="354" t="s">
        <v>258</v>
      </c>
      <c r="D1313" s="493"/>
      <c r="E1313" s="493"/>
      <c r="F1313" s="493"/>
      <c r="G1313" s="493"/>
      <c r="H1313" s="493"/>
      <c r="I1313" s="493"/>
      <c r="J1313" s="493"/>
      <c r="K1313" s="493"/>
      <c r="L1313" s="493"/>
      <c r="M1313" s="493"/>
      <c r="N1313" s="493"/>
      <c r="O1313" s="493"/>
      <c r="P1313" s="493">
        <v>12</v>
      </c>
      <c r="Q1313" s="493"/>
      <c r="R1313" s="493"/>
      <c r="S1313" s="493"/>
      <c r="T1313" s="493"/>
      <c r="U1313" s="493"/>
      <c r="V1313" s="493"/>
      <c r="W1313" s="493"/>
      <c r="X1313" s="493"/>
      <c r="Y1313" s="493"/>
      <c r="Z1313" s="493"/>
      <c r="AA1313" s="567"/>
      <c r="AB1313" s="558"/>
      <c r="AC1313" s="558"/>
      <c r="AD1313" s="558"/>
      <c r="AE1313" s="558"/>
      <c r="AF1313" s="558"/>
      <c r="AG1313" s="558"/>
      <c r="AH1313" s="558"/>
      <c r="AI1313" s="558"/>
      <c r="AJ1313" s="558"/>
      <c r="AK1313" s="558"/>
      <c r="AL1313" s="558"/>
      <c r="AM1313" s="558"/>
      <c r="AN1313" s="558"/>
      <c r="AO1313" s="494">
        <f>SUM(AA1313:AN1313)</f>
        <v>0</v>
      </c>
    </row>
    <row r="1314" spans="1:41" ht="15" hidden="1" customHeight="1" outlineLevel="1">
      <c r="A1314" s="598"/>
      <c r="B1314" s="492" t="s">
        <v>416</v>
      </c>
      <c r="C1314" s="354" t="s">
        <v>260</v>
      </c>
      <c r="D1314" s="493"/>
      <c r="E1314" s="493"/>
      <c r="F1314" s="493"/>
      <c r="G1314" s="493"/>
      <c r="H1314" s="493"/>
      <c r="I1314" s="493"/>
      <c r="J1314" s="493"/>
      <c r="K1314" s="493"/>
      <c r="L1314" s="493"/>
      <c r="M1314" s="493"/>
      <c r="N1314" s="493"/>
      <c r="O1314" s="493"/>
      <c r="P1314" s="493">
        <f>P1313</f>
        <v>12</v>
      </c>
      <c r="Q1314" s="493"/>
      <c r="R1314" s="493"/>
      <c r="S1314" s="493"/>
      <c r="T1314" s="493"/>
      <c r="U1314" s="493"/>
      <c r="V1314" s="493"/>
      <c r="W1314" s="493"/>
      <c r="X1314" s="493"/>
      <c r="Y1314" s="493"/>
      <c r="Z1314" s="493"/>
      <c r="AA1314" s="554">
        <f>AA1313</f>
        <v>0</v>
      </c>
      <c r="AB1314" s="554">
        <f t="shared" ref="AB1314:AN1314" si="443">AB1313</f>
        <v>0</v>
      </c>
      <c r="AC1314" s="554">
        <f t="shared" si="443"/>
        <v>0</v>
      </c>
      <c r="AD1314" s="554">
        <f t="shared" si="443"/>
        <v>0</v>
      </c>
      <c r="AE1314" s="554">
        <f t="shared" si="443"/>
        <v>0</v>
      </c>
      <c r="AF1314" s="554">
        <f t="shared" si="443"/>
        <v>0</v>
      </c>
      <c r="AG1314" s="554">
        <f t="shared" si="443"/>
        <v>0</v>
      </c>
      <c r="AH1314" s="554">
        <f t="shared" si="443"/>
        <v>0</v>
      </c>
      <c r="AI1314" s="554">
        <f t="shared" si="443"/>
        <v>0</v>
      </c>
      <c r="AJ1314" s="554">
        <f t="shared" si="443"/>
        <v>0</v>
      </c>
      <c r="AK1314" s="554">
        <f t="shared" si="443"/>
        <v>0</v>
      </c>
      <c r="AL1314" s="554">
        <f t="shared" si="443"/>
        <v>0</v>
      </c>
      <c r="AM1314" s="554">
        <f t="shared" si="443"/>
        <v>0</v>
      </c>
      <c r="AN1314" s="554">
        <f t="shared" si="443"/>
        <v>0</v>
      </c>
      <c r="AO1314" s="504"/>
    </row>
    <row r="1315" spans="1:41" ht="28.5" hidden="1" customHeight="1" outlineLevel="1">
      <c r="A1315" s="598"/>
      <c r="B1315" s="509"/>
      <c r="C1315" s="354"/>
      <c r="D1315" s="354"/>
      <c r="E1315" s="354"/>
      <c r="F1315" s="354"/>
      <c r="G1315" s="354"/>
      <c r="H1315" s="354"/>
      <c r="I1315" s="354"/>
      <c r="J1315" s="354"/>
      <c r="K1315" s="354"/>
      <c r="L1315" s="354"/>
      <c r="M1315" s="354"/>
      <c r="N1315" s="354"/>
      <c r="O1315" s="354"/>
      <c r="P1315" s="354"/>
      <c r="Q1315" s="354"/>
      <c r="R1315" s="354"/>
      <c r="S1315" s="354"/>
      <c r="T1315" s="354"/>
      <c r="U1315" s="354"/>
      <c r="V1315" s="354"/>
      <c r="W1315" s="354"/>
      <c r="X1315" s="354"/>
      <c r="Y1315" s="354"/>
      <c r="Z1315" s="354"/>
      <c r="AA1315" s="555"/>
      <c r="AB1315" s="566"/>
      <c r="AC1315" s="566"/>
      <c r="AD1315" s="566"/>
      <c r="AE1315" s="566"/>
      <c r="AF1315" s="566"/>
      <c r="AG1315" s="566"/>
      <c r="AH1315" s="566"/>
      <c r="AI1315" s="566"/>
      <c r="AJ1315" s="566"/>
      <c r="AK1315" s="566"/>
      <c r="AL1315" s="566"/>
      <c r="AM1315" s="566"/>
      <c r="AN1315" s="566"/>
      <c r="AO1315" s="504"/>
    </row>
    <row r="1316" spans="1:41" ht="15" hidden="1" customHeight="1" outlineLevel="1">
      <c r="A1316" s="598">
        <v>42</v>
      </c>
      <c r="B1316" s="509" t="s">
        <v>284</v>
      </c>
      <c r="C1316" s="354" t="s">
        <v>258</v>
      </c>
      <c r="D1316" s="493"/>
      <c r="E1316" s="493"/>
      <c r="F1316" s="493"/>
      <c r="G1316" s="493"/>
      <c r="H1316" s="493"/>
      <c r="I1316" s="493"/>
      <c r="J1316" s="493"/>
      <c r="K1316" s="493"/>
      <c r="L1316" s="493"/>
      <c r="M1316" s="493"/>
      <c r="N1316" s="611"/>
      <c r="O1316" s="611"/>
      <c r="P1316" s="354"/>
      <c r="Q1316" s="493"/>
      <c r="R1316" s="493"/>
      <c r="S1316" s="493"/>
      <c r="T1316" s="493"/>
      <c r="U1316" s="493"/>
      <c r="V1316" s="493"/>
      <c r="W1316" s="493"/>
      <c r="X1316" s="493"/>
      <c r="Y1316" s="493"/>
      <c r="Z1316" s="493"/>
      <c r="AA1316" s="567"/>
      <c r="AB1316" s="558"/>
      <c r="AC1316" s="558"/>
      <c r="AD1316" s="558"/>
      <c r="AE1316" s="558"/>
      <c r="AF1316" s="558"/>
      <c r="AG1316" s="558"/>
      <c r="AH1316" s="558"/>
      <c r="AI1316" s="558"/>
      <c r="AJ1316" s="558"/>
      <c r="AK1316" s="558"/>
      <c r="AL1316" s="558"/>
      <c r="AM1316" s="558"/>
      <c r="AN1316" s="558"/>
      <c r="AO1316" s="494">
        <f>SUM(AA1316:AN1316)</f>
        <v>0</v>
      </c>
    </row>
    <row r="1317" spans="1:41" ht="15" hidden="1" customHeight="1" outlineLevel="1">
      <c r="A1317" s="598"/>
      <c r="B1317" s="492" t="s">
        <v>416</v>
      </c>
      <c r="C1317" s="354" t="s">
        <v>260</v>
      </c>
      <c r="D1317" s="493"/>
      <c r="E1317" s="493"/>
      <c r="F1317" s="493"/>
      <c r="G1317" s="493"/>
      <c r="H1317" s="493"/>
      <c r="I1317" s="493"/>
      <c r="J1317" s="493"/>
      <c r="K1317" s="493"/>
      <c r="L1317" s="493"/>
      <c r="M1317" s="493"/>
      <c r="N1317" s="611"/>
      <c r="O1317" s="611"/>
      <c r="P1317" s="582"/>
      <c r="Q1317" s="493"/>
      <c r="R1317" s="493"/>
      <c r="S1317" s="493"/>
      <c r="T1317" s="493"/>
      <c r="U1317" s="493"/>
      <c r="V1317" s="493"/>
      <c r="W1317" s="493"/>
      <c r="X1317" s="493"/>
      <c r="Y1317" s="493"/>
      <c r="Z1317" s="493"/>
      <c r="AA1317" s="554">
        <f>AA1316</f>
        <v>0</v>
      </c>
      <c r="AB1317" s="554">
        <f t="shared" ref="AB1317:AN1317" si="444">AB1316</f>
        <v>0</v>
      </c>
      <c r="AC1317" s="554">
        <f t="shared" si="444"/>
        <v>0</v>
      </c>
      <c r="AD1317" s="554">
        <f t="shared" si="444"/>
        <v>0</v>
      </c>
      <c r="AE1317" s="554">
        <f t="shared" si="444"/>
        <v>0</v>
      </c>
      <c r="AF1317" s="554">
        <f t="shared" si="444"/>
        <v>0</v>
      </c>
      <c r="AG1317" s="554">
        <f t="shared" si="444"/>
        <v>0</v>
      </c>
      <c r="AH1317" s="554">
        <f t="shared" si="444"/>
        <v>0</v>
      </c>
      <c r="AI1317" s="554">
        <f t="shared" si="444"/>
        <v>0</v>
      </c>
      <c r="AJ1317" s="554">
        <f t="shared" si="444"/>
        <v>0</v>
      </c>
      <c r="AK1317" s="554">
        <f t="shared" si="444"/>
        <v>0</v>
      </c>
      <c r="AL1317" s="554">
        <f t="shared" si="444"/>
        <v>0</v>
      </c>
      <c r="AM1317" s="554">
        <f t="shared" si="444"/>
        <v>0</v>
      </c>
      <c r="AN1317" s="554">
        <f t="shared" si="444"/>
        <v>0</v>
      </c>
      <c r="AO1317" s="504"/>
    </row>
    <row r="1318" spans="1:41" ht="28.5" hidden="1" customHeight="1" outlineLevel="1">
      <c r="A1318" s="598"/>
      <c r="B1318" s="509"/>
      <c r="C1318" s="354"/>
      <c r="D1318" s="354"/>
      <c r="E1318" s="354"/>
      <c r="F1318" s="354"/>
      <c r="G1318" s="354"/>
      <c r="H1318" s="354"/>
      <c r="I1318" s="354"/>
      <c r="J1318" s="354"/>
      <c r="K1318" s="354"/>
      <c r="L1318" s="354"/>
      <c r="M1318" s="354"/>
      <c r="N1318" s="354"/>
      <c r="O1318" s="354"/>
      <c r="P1318" s="354"/>
      <c r="Q1318" s="354"/>
      <c r="R1318" s="354"/>
      <c r="S1318" s="354"/>
      <c r="T1318" s="354"/>
      <c r="U1318" s="354"/>
      <c r="V1318" s="354"/>
      <c r="W1318" s="354"/>
      <c r="X1318" s="354"/>
      <c r="Y1318" s="354"/>
      <c r="Z1318" s="354"/>
      <c r="AA1318" s="555"/>
      <c r="AB1318" s="566"/>
      <c r="AC1318" s="566"/>
      <c r="AD1318" s="566"/>
      <c r="AE1318" s="566"/>
      <c r="AF1318" s="566"/>
      <c r="AG1318" s="566"/>
      <c r="AH1318" s="566"/>
      <c r="AI1318" s="566"/>
      <c r="AJ1318" s="566"/>
      <c r="AK1318" s="566"/>
      <c r="AL1318" s="566"/>
      <c r="AM1318" s="566"/>
      <c r="AN1318" s="566"/>
      <c r="AO1318" s="504"/>
    </row>
    <row r="1319" spans="1:41" ht="15" hidden="1" customHeight="1" outlineLevel="1">
      <c r="A1319" s="598">
        <v>43</v>
      </c>
      <c r="B1319" s="509" t="s">
        <v>285</v>
      </c>
      <c r="C1319" s="354" t="s">
        <v>258</v>
      </c>
      <c r="D1319" s="493"/>
      <c r="E1319" s="493"/>
      <c r="F1319" s="493"/>
      <c r="G1319" s="493"/>
      <c r="H1319" s="493"/>
      <c r="I1319" s="493"/>
      <c r="J1319" s="493"/>
      <c r="K1319" s="493"/>
      <c r="L1319" s="493"/>
      <c r="M1319" s="493"/>
      <c r="N1319" s="493"/>
      <c r="O1319" s="493"/>
      <c r="P1319" s="493">
        <v>12</v>
      </c>
      <c r="Q1319" s="493"/>
      <c r="R1319" s="493"/>
      <c r="S1319" s="493"/>
      <c r="T1319" s="493"/>
      <c r="U1319" s="493"/>
      <c r="V1319" s="493"/>
      <c r="W1319" s="493"/>
      <c r="X1319" s="493"/>
      <c r="Y1319" s="493"/>
      <c r="Z1319" s="493"/>
      <c r="AA1319" s="567"/>
      <c r="AB1319" s="558"/>
      <c r="AC1319" s="558"/>
      <c r="AD1319" s="558"/>
      <c r="AE1319" s="558"/>
      <c r="AF1319" s="558"/>
      <c r="AG1319" s="558"/>
      <c r="AH1319" s="558"/>
      <c r="AI1319" s="558"/>
      <c r="AJ1319" s="558"/>
      <c r="AK1319" s="558"/>
      <c r="AL1319" s="558"/>
      <c r="AM1319" s="558"/>
      <c r="AN1319" s="558"/>
      <c r="AO1319" s="494">
        <f>SUM(AA1319:AN1319)</f>
        <v>0</v>
      </c>
    </row>
    <row r="1320" spans="1:41" ht="15" hidden="1" customHeight="1" outlineLevel="1">
      <c r="A1320" s="598"/>
      <c r="B1320" s="492" t="s">
        <v>416</v>
      </c>
      <c r="C1320" s="354" t="s">
        <v>260</v>
      </c>
      <c r="D1320" s="493"/>
      <c r="E1320" s="493"/>
      <c r="F1320" s="493"/>
      <c r="G1320" s="493"/>
      <c r="H1320" s="493"/>
      <c r="I1320" s="493"/>
      <c r="J1320" s="493"/>
      <c r="K1320" s="493"/>
      <c r="L1320" s="493"/>
      <c r="M1320" s="493"/>
      <c r="N1320" s="493"/>
      <c r="O1320" s="493"/>
      <c r="P1320" s="493">
        <f>P1319</f>
        <v>12</v>
      </c>
      <c r="Q1320" s="493"/>
      <c r="R1320" s="493"/>
      <c r="S1320" s="493"/>
      <c r="T1320" s="493"/>
      <c r="U1320" s="493"/>
      <c r="V1320" s="493"/>
      <c r="W1320" s="493"/>
      <c r="X1320" s="493"/>
      <c r="Y1320" s="493"/>
      <c r="Z1320" s="493"/>
      <c r="AA1320" s="554">
        <f>AA1319</f>
        <v>0</v>
      </c>
      <c r="AB1320" s="554">
        <f t="shared" ref="AB1320:AN1320" si="445">AB1319</f>
        <v>0</v>
      </c>
      <c r="AC1320" s="554">
        <f t="shared" si="445"/>
        <v>0</v>
      </c>
      <c r="AD1320" s="554">
        <f t="shared" si="445"/>
        <v>0</v>
      </c>
      <c r="AE1320" s="554">
        <f t="shared" si="445"/>
        <v>0</v>
      </c>
      <c r="AF1320" s="554">
        <f t="shared" si="445"/>
        <v>0</v>
      </c>
      <c r="AG1320" s="554">
        <f t="shared" si="445"/>
        <v>0</v>
      </c>
      <c r="AH1320" s="554">
        <f t="shared" si="445"/>
        <v>0</v>
      </c>
      <c r="AI1320" s="554">
        <f t="shared" si="445"/>
        <v>0</v>
      </c>
      <c r="AJ1320" s="554">
        <f t="shared" si="445"/>
        <v>0</v>
      </c>
      <c r="AK1320" s="554">
        <f t="shared" si="445"/>
        <v>0</v>
      </c>
      <c r="AL1320" s="554">
        <f t="shared" si="445"/>
        <v>0</v>
      </c>
      <c r="AM1320" s="554">
        <f t="shared" si="445"/>
        <v>0</v>
      </c>
      <c r="AN1320" s="554">
        <f t="shared" si="445"/>
        <v>0</v>
      </c>
      <c r="AO1320" s="504"/>
    </row>
    <row r="1321" spans="1:41" ht="15" hidden="1" customHeight="1" outlineLevel="1">
      <c r="A1321" s="598"/>
      <c r="B1321" s="509"/>
      <c r="C1321" s="354"/>
      <c r="D1321" s="354"/>
      <c r="E1321" s="354"/>
      <c r="F1321" s="354"/>
      <c r="G1321" s="354"/>
      <c r="H1321" s="354"/>
      <c r="I1321" s="354"/>
      <c r="J1321" s="354"/>
      <c r="K1321" s="354"/>
      <c r="L1321" s="354"/>
      <c r="M1321" s="354"/>
      <c r="N1321" s="354"/>
      <c r="O1321" s="354"/>
      <c r="P1321" s="354"/>
      <c r="Q1321" s="354"/>
      <c r="R1321" s="354"/>
      <c r="S1321" s="354"/>
      <c r="T1321" s="354"/>
      <c r="U1321" s="354"/>
      <c r="V1321" s="354"/>
      <c r="W1321" s="354"/>
      <c r="X1321" s="354"/>
      <c r="Y1321" s="354"/>
      <c r="Z1321" s="354"/>
      <c r="AA1321" s="555"/>
      <c r="AB1321" s="566"/>
      <c r="AC1321" s="566"/>
      <c r="AD1321" s="566"/>
      <c r="AE1321" s="566"/>
      <c r="AF1321" s="566"/>
      <c r="AG1321" s="566"/>
      <c r="AH1321" s="566"/>
      <c r="AI1321" s="566"/>
      <c r="AJ1321" s="566"/>
      <c r="AK1321" s="566"/>
      <c r="AL1321" s="566"/>
      <c r="AM1321" s="566"/>
      <c r="AN1321" s="566"/>
      <c r="AO1321" s="504"/>
    </row>
    <row r="1322" spans="1:41" ht="15" hidden="1" customHeight="1" outlineLevel="1">
      <c r="A1322" s="598">
        <v>44</v>
      </c>
      <c r="B1322" s="509" t="s">
        <v>286</v>
      </c>
      <c r="C1322" s="354" t="s">
        <v>258</v>
      </c>
      <c r="D1322" s="493"/>
      <c r="E1322" s="493"/>
      <c r="F1322" s="493"/>
      <c r="G1322" s="493"/>
      <c r="H1322" s="493"/>
      <c r="I1322" s="493"/>
      <c r="J1322" s="493"/>
      <c r="K1322" s="493"/>
      <c r="L1322" s="493"/>
      <c r="M1322" s="493"/>
      <c r="N1322" s="493"/>
      <c r="O1322" s="493"/>
      <c r="P1322" s="493">
        <v>12</v>
      </c>
      <c r="Q1322" s="493"/>
      <c r="R1322" s="493"/>
      <c r="S1322" s="493"/>
      <c r="T1322" s="493"/>
      <c r="U1322" s="493"/>
      <c r="V1322" s="493"/>
      <c r="W1322" s="493"/>
      <c r="X1322" s="493"/>
      <c r="Y1322" s="493"/>
      <c r="Z1322" s="493"/>
      <c r="AA1322" s="567"/>
      <c r="AB1322" s="558"/>
      <c r="AC1322" s="558"/>
      <c r="AD1322" s="558"/>
      <c r="AE1322" s="558"/>
      <c r="AF1322" s="558"/>
      <c r="AG1322" s="558"/>
      <c r="AH1322" s="558"/>
      <c r="AI1322" s="558"/>
      <c r="AJ1322" s="558"/>
      <c r="AK1322" s="558"/>
      <c r="AL1322" s="558"/>
      <c r="AM1322" s="558"/>
      <c r="AN1322" s="558"/>
      <c r="AO1322" s="494">
        <f>SUM(AA1322:AN1322)</f>
        <v>0</v>
      </c>
    </row>
    <row r="1323" spans="1:41" ht="15" hidden="1" customHeight="1" outlineLevel="1">
      <c r="A1323" s="598"/>
      <c r="B1323" s="492" t="s">
        <v>416</v>
      </c>
      <c r="C1323" s="354" t="s">
        <v>260</v>
      </c>
      <c r="D1323" s="493"/>
      <c r="E1323" s="493"/>
      <c r="F1323" s="493"/>
      <c r="G1323" s="493"/>
      <c r="H1323" s="493"/>
      <c r="I1323" s="493"/>
      <c r="J1323" s="493"/>
      <c r="K1323" s="493"/>
      <c r="L1323" s="493"/>
      <c r="M1323" s="493"/>
      <c r="N1323" s="493"/>
      <c r="O1323" s="493"/>
      <c r="P1323" s="493">
        <f>P1322</f>
        <v>12</v>
      </c>
      <c r="Q1323" s="493"/>
      <c r="R1323" s="493"/>
      <c r="S1323" s="493"/>
      <c r="T1323" s="493"/>
      <c r="U1323" s="493"/>
      <c r="V1323" s="493"/>
      <c r="W1323" s="493"/>
      <c r="X1323" s="493"/>
      <c r="Y1323" s="493"/>
      <c r="Z1323" s="493"/>
      <c r="AA1323" s="554">
        <f>AA1322</f>
        <v>0</v>
      </c>
      <c r="AB1323" s="554">
        <f t="shared" ref="AB1323:AN1323" si="446">AB1322</f>
        <v>0</v>
      </c>
      <c r="AC1323" s="554">
        <f t="shared" si="446"/>
        <v>0</v>
      </c>
      <c r="AD1323" s="554">
        <f t="shared" si="446"/>
        <v>0</v>
      </c>
      <c r="AE1323" s="554">
        <f t="shared" si="446"/>
        <v>0</v>
      </c>
      <c r="AF1323" s="554">
        <f t="shared" si="446"/>
        <v>0</v>
      </c>
      <c r="AG1323" s="554">
        <f t="shared" si="446"/>
        <v>0</v>
      </c>
      <c r="AH1323" s="554">
        <f t="shared" si="446"/>
        <v>0</v>
      </c>
      <c r="AI1323" s="554">
        <f t="shared" si="446"/>
        <v>0</v>
      </c>
      <c r="AJ1323" s="554">
        <f t="shared" si="446"/>
        <v>0</v>
      </c>
      <c r="AK1323" s="554">
        <f t="shared" si="446"/>
        <v>0</v>
      </c>
      <c r="AL1323" s="554">
        <f t="shared" si="446"/>
        <v>0</v>
      </c>
      <c r="AM1323" s="554">
        <f t="shared" si="446"/>
        <v>0</v>
      </c>
      <c r="AN1323" s="554">
        <f t="shared" si="446"/>
        <v>0</v>
      </c>
      <c r="AO1323" s="504"/>
    </row>
    <row r="1324" spans="1:41" ht="28.5" hidden="1" customHeight="1" outlineLevel="1">
      <c r="A1324" s="598"/>
      <c r="B1324" s="509"/>
      <c r="C1324" s="354"/>
      <c r="D1324" s="354"/>
      <c r="E1324" s="354"/>
      <c r="F1324" s="354"/>
      <c r="G1324" s="354"/>
      <c r="H1324" s="354"/>
      <c r="I1324" s="354"/>
      <c r="J1324" s="354"/>
      <c r="K1324" s="354"/>
      <c r="L1324" s="354"/>
      <c r="M1324" s="354"/>
      <c r="N1324" s="354"/>
      <c r="O1324" s="354"/>
      <c r="P1324" s="354"/>
      <c r="Q1324" s="354"/>
      <c r="R1324" s="354"/>
      <c r="S1324" s="354"/>
      <c r="T1324" s="354"/>
      <c r="U1324" s="354"/>
      <c r="V1324" s="354"/>
      <c r="W1324" s="354"/>
      <c r="X1324" s="354"/>
      <c r="Y1324" s="354"/>
      <c r="Z1324" s="354"/>
      <c r="AA1324" s="555"/>
      <c r="AB1324" s="566"/>
      <c r="AC1324" s="566"/>
      <c r="AD1324" s="566"/>
      <c r="AE1324" s="566"/>
      <c r="AF1324" s="566"/>
      <c r="AG1324" s="566"/>
      <c r="AH1324" s="566"/>
      <c r="AI1324" s="566"/>
      <c r="AJ1324" s="566"/>
      <c r="AK1324" s="566"/>
      <c r="AL1324" s="566"/>
      <c r="AM1324" s="566"/>
      <c r="AN1324" s="566"/>
      <c r="AO1324" s="504"/>
    </row>
    <row r="1325" spans="1:41" ht="15" hidden="1" customHeight="1" outlineLevel="1">
      <c r="A1325" s="598">
        <v>45</v>
      </c>
      <c r="B1325" s="509" t="s">
        <v>287</v>
      </c>
      <c r="C1325" s="354" t="s">
        <v>258</v>
      </c>
      <c r="D1325" s="493"/>
      <c r="E1325" s="493"/>
      <c r="F1325" s="493"/>
      <c r="G1325" s="493"/>
      <c r="H1325" s="493"/>
      <c r="I1325" s="493"/>
      <c r="J1325" s="493"/>
      <c r="K1325" s="493"/>
      <c r="L1325" s="493"/>
      <c r="M1325" s="493"/>
      <c r="N1325" s="493"/>
      <c r="O1325" s="493"/>
      <c r="P1325" s="493">
        <v>12</v>
      </c>
      <c r="Q1325" s="493"/>
      <c r="R1325" s="493"/>
      <c r="S1325" s="493"/>
      <c r="T1325" s="493"/>
      <c r="U1325" s="493"/>
      <c r="V1325" s="493"/>
      <c r="W1325" s="493"/>
      <c r="X1325" s="493"/>
      <c r="Y1325" s="493"/>
      <c r="Z1325" s="493"/>
      <c r="AA1325" s="567"/>
      <c r="AB1325" s="558"/>
      <c r="AC1325" s="558"/>
      <c r="AD1325" s="558"/>
      <c r="AE1325" s="558"/>
      <c r="AF1325" s="558"/>
      <c r="AG1325" s="558"/>
      <c r="AH1325" s="558"/>
      <c r="AI1325" s="558"/>
      <c r="AJ1325" s="558"/>
      <c r="AK1325" s="558"/>
      <c r="AL1325" s="558"/>
      <c r="AM1325" s="558"/>
      <c r="AN1325" s="558"/>
      <c r="AO1325" s="494">
        <f>SUM(AA1325:AN1325)</f>
        <v>0</v>
      </c>
    </row>
    <row r="1326" spans="1:41" ht="15" hidden="1" customHeight="1" outlineLevel="1">
      <c r="A1326" s="598"/>
      <c r="B1326" s="492" t="s">
        <v>416</v>
      </c>
      <c r="C1326" s="354" t="s">
        <v>260</v>
      </c>
      <c r="D1326" s="493"/>
      <c r="E1326" s="493"/>
      <c r="F1326" s="493"/>
      <c r="G1326" s="493"/>
      <c r="H1326" s="493"/>
      <c r="I1326" s="493"/>
      <c r="J1326" s="493"/>
      <c r="K1326" s="493"/>
      <c r="L1326" s="493"/>
      <c r="M1326" s="493"/>
      <c r="N1326" s="493"/>
      <c r="O1326" s="493"/>
      <c r="P1326" s="493">
        <f>P1325</f>
        <v>12</v>
      </c>
      <c r="Q1326" s="493"/>
      <c r="R1326" s="493"/>
      <c r="S1326" s="493"/>
      <c r="T1326" s="493"/>
      <c r="U1326" s="493"/>
      <c r="V1326" s="493"/>
      <c r="W1326" s="493"/>
      <c r="X1326" s="493"/>
      <c r="Y1326" s="493"/>
      <c r="Z1326" s="493"/>
      <c r="AA1326" s="554">
        <f>AA1325</f>
        <v>0</v>
      </c>
      <c r="AB1326" s="554">
        <f t="shared" ref="AB1326:AN1326" si="447">AB1325</f>
        <v>0</v>
      </c>
      <c r="AC1326" s="554">
        <f t="shared" si="447"/>
        <v>0</v>
      </c>
      <c r="AD1326" s="554">
        <f t="shared" si="447"/>
        <v>0</v>
      </c>
      <c r="AE1326" s="554">
        <f t="shared" si="447"/>
        <v>0</v>
      </c>
      <c r="AF1326" s="554">
        <f t="shared" si="447"/>
        <v>0</v>
      </c>
      <c r="AG1326" s="554">
        <f t="shared" si="447"/>
        <v>0</v>
      </c>
      <c r="AH1326" s="554">
        <f t="shared" si="447"/>
        <v>0</v>
      </c>
      <c r="AI1326" s="554">
        <f t="shared" si="447"/>
        <v>0</v>
      </c>
      <c r="AJ1326" s="554">
        <f t="shared" si="447"/>
        <v>0</v>
      </c>
      <c r="AK1326" s="554">
        <f t="shared" si="447"/>
        <v>0</v>
      </c>
      <c r="AL1326" s="554">
        <f t="shared" si="447"/>
        <v>0</v>
      </c>
      <c r="AM1326" s="554">
        <f t="shared" si="447"/>
        <v>0</v>
      </c>
      <c r="AN1326" s="554">
        <f t="shared" si="447"/>
        <v>0</v>
      </c>
      <c r="AO1326" s="504"/>
    </row>
    <row r="1327" spans="1:41" ht="32.65" hidden="1" customHeight="1" outlineLevel="1">
      <c r="A1327" s="598"/>
      <c r="B1327" s="509"/>
      <c r="C1327" s="354"/>
      <c r="D1327" s="354"/>
      <c r="E1327" s="354"/>
      <c r="F1327" s="354"/>
      <c r="G1327" s="354"/>
      <c r="H1327" s="354"/>
      <c r="I1327" s="354"/>
      <c r="J1327" s="354"/>
      <c r="K1327" s="354"/>
      <c r="L1327" s="354"/>
      <c r="M1327" s="354"/>
      <c r="N1327" s="354"/>
      <c r="O1327" s="354"/>
      <c r="P1327" s="354"/>
      <c r="Q1327" s="354"/>
      <c r="R1327" s="354"/>
      <c r="S1327" s="354"/>
      <c r="T1327" s="354"/>
      <c r="U1327" s="354"/>
      <c r="V1327" s="354"/>
      <c r="W1327" s="354"/>
      <c r="X1327" s="354"/>
      <c r="Y1327" s="354"/>
      <c r="Z1327" s="354"/>
      <c r="AA1327" s="555"/>
      <c r="AB1327" s="566"/>
      <c r="AC1327" s="566"/>
      <c r="AD1327" s="566"/>
      <c r="AE1327" s="566"/>
      <c r="AF1327" s="566"/>
      <c r="AG1327" s="566"/>
      <c r="AH1327" s="566"/>
      <c r="AI1327" s="566"/>
      <c r="AJ1327" s="566"/>
      <c r="AK1327" s="566"/>
      <c r="AL1327" s="566"/>
      <c r="AM1327" s="566"/>
      <c r="AN1327" s="566"/>
      <c r="AO1327" s="504"/>
    </row>
    <row r="1328" spans="1:41" ht="15" hidden="1" customHeight="1" outlineLevel="1">
      <c r="A1328" s="598">
        <v>46</v>
      </c>
      <c r="B1328" s="509" t="s">
        <v>288</v>
      </c>
      <c r="C1328" s="354" t="s">
        <v>258</v>
      </c>
      <c r="D1328" s="493"/>
      <c r="E1328" s="493"/>
      <c r="F1328" s="493"/>
      <c r="G1328" s="493"/>
      <c r="H1328" s="493"/>
      <c r="I1328" s="493"/>
      <c r="J1328" s="493"/>
      <c r="K1328" s="493"/>
      <c r="L1328" s="493"/>
      <c r="M1328" s="493"/>
      <c r="N1328" s="493"/>
      <c r="O1328" s="493"/>
      <c r="P1328" s="493">
        <v>12</v>
      </c>
      <c r="Q1328" s="493"/>
      <c r="R1328" s="493"/>
      <c r="S1328" s="493"/>
      <c r="T1328" s="493"/>
      <c r="U1328" s="493"/>
      <c r="V1328" s="493"/>
      <c r="W1328" s="493"/>
      <c r="X1328" s="493"/>
      <c r="Y1328" s="493"/>
      <c r="Z1328" s="493"/>
      <c r="AA1328" s="567"/>
      <c r="AB1328" s="558"/>
      <c r="AC1328" s="558"/>
      <c r="AD1328" s="558"/>
      <c r="AE1328" s="558"/>
      <c r="AF1328" s="558"/>
      <c r="AG1328" s="558"/>
      <c r="AH1328" s="558"/>
      <c r="AI1328" s="558"/>
      <c r="AJ1328" s="558"/>
      <c r="AK1328" s="558"/>
      <c r="AL1328" s="558"/>
      <c r="AM1328" s="558"/>
      <c r="AN1328" s="558"/>
      <c r="AO1328" s="494">
        <f>SUM(AA1328:AN1328)</f>
        <v>0</v>
      </c>
    </row>
    <row r="1329" spans="1:41" ht="15" hidden="1" customHeight="1" outlineLevel="1">
      <c r="A1329" s="598"/>
      <c r="B1329" s="492" t="s">
        <v>416</v>
      </c>
      <c r="C1329" s="354" t="s">
        <v>260</v>
      </c>
      <c r="D1329" s="493"/>
      <c r="E1329" s="493"/>
      <c r="F1329" s="493"/>
      <c r="G1329" s="493"/>
      <c r="H1329" s="493"/>
      <c r="I1329" s="493"/>
      <c r="J1329" s="493"/>
      <c r="K1329" s="493"/>
      <c r="L1329" s="493"/>
      <c r="M1329" s="493"/>
      <c r="N1329" s="493"/>
      <c r="O1329" s="493"/>
      <c r="P1329" s="493">
        <f>P1328</f>
        <v>12</v>
      </c>
      <c r="Q1329" s="493"/>
      <c r="R1329" s="493"/>
      <c r="S1329" s="493"/>
      <c r="T1329" s="493"/>
      <c r="U1329" s="493"/>
      <c r="V1329" s="493"/>
      <c r="W1329" s="493"/>
      <c r="X1329" s="493"/>
      <c r="Y1329" s="493"/>
      <c r="Z1329" s="493"/>
      <c r="AA1329" s="554">
        <f>AA1328</f>
        <v>0</v>
      </c>
      <c r="AB1329" s="554">
        <f t="shared" ref="AB1329:AN1329" si="448">AB1328</f>
        <v>0</v>
      </c>
      <c r="AC1329" s="554">
        <f t="shared" si="448"/>
        <v>0</v>
      </c>
      <c r="AD1329" s="554">
        <f t="shared" si="448"/>
        <v>0</v>
      </c>
      <c r="AE1329" s="554">
        <f t="shared" si="448"/>
        <v>0</v>
      </c>
      <c r="AF1329" s="554">
        <f t="shared" si="448"/>
        <v>0</v>
      </c>
      <c r="AG1329" s="554">
        <f t="shared" si="448"/>
        <v>0</v>
      </c>
      <c r="AH1329" s="554">
        <f t="shared" si="448"/>
        <v>0</v>
      </c>
      <c r="AI1329" s="554">
        <f t="shared" si="448"/>
        <v>0</v>
      </c>
      <c r="AJ1329" s="554">
        <f t="shared" si="448"/>
        <v>0</v>
      </c>
      <c r="AK1329" s="554">
        <f t="shared" si="448"/>
        <v>0</v>
      </c>
      <c r="AL1329" s="554">
        <f t="shared" si="448"/>
        <v>0</v>
      </c>
      <c r="AM1329" s="554">
        <f t="shared" si="448"/>
        <v>0</v>
      </c>
      <c r="AN1329" s="554">
        <f t="shared" si="448"/>
        <v>0</v>
      </c>
      <c r="AO1329" s="504"/>
    </row>
    <row r="1330" spans="1:41" ht="31.9" hidden="1" customHeight="1" outlineLevel="1">
      <c r="A1330" s="598"/>
      <c r="B1330" s="509"/>
      <c r="C1330" s="354"/>
      <c r="D1330" s="354"/>
      <c r="E1330" s="354"/>
      <c r="F1330" s="354"/>
      <c r="G1330" s="354"/>
      <c r="H1330" s="354"/>
      <c r="I1330" s="354"/>
      <c r="J1330" s="354"/>
      <c r="K1330" s="354"/>
      <c r="L1330" s="354"/>
      <c r="M1330" s="354"/>
      <c r="N1330" s="354"/>
      <c r="O1330" s="354"/>
      <c r="P1330" s="354"/>
      <c r="Q1330" s="354"/>
      <c r="R1330" s="354"/>
      <c r="S1330" s="354"/>
      <c r="T1330" s="354"/>
      <c r="U1330" s="354"/>
      <c r="V1330" s="354"/>
      <c r="W1330" s="354"/>
      <c r="X1330" s="354"/>
      <c r="Y1330" s="354"/>
      <c r="Z1330" s="354"/>
      <c r="AA1330" s="555"/>
      <c r="AB1330" s="566"/>
      <c r="AC1330" s="566"/>
      <c r="AD1330" s="566"/>
      <c r="AE1330" s="566"/>
      <c r="AF1330" s="566"/>
      <c r="AG1330" s="566"/>
      <c r="AH1330" s="566"/>
      <c r="AI1330" s="566"/>
      <c r="AJ1330" s="566"/>
      <c r="AK1330" s="566"/>
      <c r="AL1330" s="566"/>
      <c r="AM1330" s="566"/>
      <c r="AN1330" s="566"/>
      <c r="AO1330" s="504"/>
    </row>
    <row r="1331" spans="1:41" ht="15" hidden="1" customHeight="1" outlineLevel="1">
      <c r="A1331" s="598">
        <v>47</v>
      </c>
      <c r="B1331" s="509" t="s">
        <v>289</v>
      </c>
      <c r="C1331" s="354" t="s">
        <v>258</v>
      </c>
      <c r="D1331" s="493"/>
      <c r="E1331" s="493"/>
      <c r="F1331" s="493"/>
      <c r="G1331" s="493"/>
      <c r="H1331" s="493"/>
      <c r="I1331" s="493"/>
      <c r="J1331" s="493"/>
      <c r="K1331" s="493"/>
      <c r="L1331" s="493"/>
      <c r="M1331" s="493"/>
      <c r="N1331" s="493"/>
      <c r="O1331" s="493"/>
      <c r="P1331" s="493">
        <v>12</v>
      </c>
      <c r="Q1331" s="493"/>
      <c r="R1331" s="493"/>
      <c r="S1331" s="493"/>
      <c r="T1331" s="493"/>
      <c r="U1331" s="493"/>
      <c r="V1331" s="493"/>
      <c r="W1331" s="493"/>
      <c r="X1331" s="493"/>
      <c r="Y1331" s="493"/>
      <c r="Z1331" s="493"/>
      <c r="AA1331" s="567"/>
      <c r="AB1331" s="558"/>
      <c r="AC1331" s="558"/>
      <c r="AD1331" s="558"/>
      <c r="AE1331" s="558"/>
      <c r="AF1331" s="558"/>
      <c r="AG1331" s="558"/>
      <c r="AH1331" s="558"/>
      <c r="AI1331" s="558"/>
      <c r="AJ1331" s="558"/>
      <c r="AK1331" s="558"/>
      <c r="AL1331" s="558"/>
      <c r="AM1331" s="558"/>
      <c r="AN1331" s="558"/>
      <c r="AO1331" s="494">
        <f>SUM(AA1331:AN1331)</f>
        <v>0</v>
      </c>
    </row>
    <row r="1332" spans="1:41" ht="15" hidden="1" customHeight="1" outlineLevel="1">
      <c r="A1332" s="598"/>
      <c r="B1332" s="492" t="s">
        <v>416</v>
      </c>
      <c r="C1332" s="354" t="s">
        <v>260</v>
      </c>
      <c r="D1332" s="493"/>
      <c r="E1332" s="493"/>
      <c r="F1332" s="493"/>
      <c r="G1332" s="493"/>
      <c r="H1332" s="493"/>
      <c r="I1332" s="493"/>
      <c r="J1332" s="493"/>
      <c r="K1332" s="493"/>
      <c r="L1332" s="493"/>
      <c r="M1332" s="493"/>
      <c r="N1332" s="493"/>
      <c r="O1332" s="493"/>
      <c r="P1332" s="493">
        <f>P1331</f>
        <v>12</v>
      </c>
      <c r="Q1332" s="493"/>
      <c r="R1332" s="493"/>
      <c r="S1332" s="493"/>
      <c r="T1332" s="493"/>
      <c r="U1332" s="493"/>
      <c r="V1332" s="493"/>
      <c r="W1332" s="493"/>
      <c r="X1332" s="493"/>
      <c r="Y1332" s="493"/>
      <c r="Z1332" s="493"/>
      <c r="AA1332" s="554">
        <f>AA1331</f>
        <v>0</v>
      </c>
      <c r="AB1332" s="554">
        <f t="shared" ref="AB1332:AN1332" si="449">AB1331</f>
        <v>0</v>
      </c>
      <c r="AC1332" s="554">
        <f t="shared" si="449"/>
        <v>0</v>
      </c>
      <c r="AD1332" s="554">
        <f t="shared" si="449"/>
        <v>0</v>
      </c>
      <c r="AE1332" s="554">
        <f t="shared" si="449"/>
        <v>0</v>
      </c>
      <c r="AF1332" s="554">
        <f t="shared" si="449"/>
        <v>0</v>
      </c>
      <c r="AG1332" s="554">
        <f t="shared" si="449"/>
        <v>0</v>
      </c>
      <c r="AH1332" s="554">
        <f t="shared" si="449"/>
        <v>0</v>
      </c>
      <c r="AI1332" s="554">
        <f t="shared" si="449"/>
        <v>0</v>
      </c>
      <c r="AJ1332" s="554">
        <f t="shared" si="449"/>
        <v>0</v>
      </c>
      <c r="AK1332" s="554">
        <f t="shared" si="449"/>
        <v>0</v>
      </c>
      <c r="AL1332" s="554">
        <f t="shared" si="449"/>
        <v>0</v>
      </c>
      <c r="AM1332" s="554">
        <f t="shared" si="449"/>
        <v>0</v>
      </c>
      <c r="AN1332" s="554">
        <f t="shared" si="449"/>
        <v>0</v>
      </c>
      <c r="AO1332" s="504"/>
    </row>
    <row r="1333" spans="1:41" ht="35.65" hidden="1" customHeight="1" outlineLevel="1">
      <c r="A1333" s="598"/>
      <c r="B1333" s="509"/>
      <c r="C1333" s="354"/>
      <c r="D1333" s="354"/>
      <c r="E1333" s="354"/>
      <c r="F1333" s="354"/>
      <c r="G1333" s="354"/>
      <c r="H1333" s="354"/>
      <c r="I1333" s="354"/>
      <c r="J1333" s="354"/>
      <c r="K1333" s="354"/>
      <c r="L1333" s="354"/>
      <c r="M1333" s="354"/>
      <c r="N1333" s="354"/>
      <c r="O1333" s="354"/>
      <c r="P1333" s="354"/>
      <c r="Q1333" s="354"/>
      <c r="R1333" s="354"/>
      <c r="S1333" s="354"/>
      <c r="T1333" s="354"/>
      <c r="U1333" s="354"/>
      <c r="V1333" s="354"/>
      <c r="W1333" s="354"/>
      <c r="X1333" s="354"/>
      <c r="Y1333" s="354"/>
      <c r="Z1333" s="354"/>
      <c r="AA1333" s="555"/>
      <c r="AB1333" s="566"/>
      <c r="AC1333" s="566"/>
      <c r="AD1333" s="566"/>
      <c r="AE1333" s="566"/>
      <c r="AF1333" s="566"/>
      <c r="AG1333" s="566"/>
      <c r="AH1333" s="566"/>
      <c r="AI1333" s="566"/>
      <c r="AJ1333" s="566"/>
      <c r="AK1333" s="566"/>
      <c r="AL1333" s="566"/>
      <c r="AM1333" s="566"/>
      <c r="AN1333" s="566"/>
      <c r="AO1333" s="504"/>
    </row>
    <row r="1334" spans="1:41" ht="15" hidden="1" customHeight="1" outlineLevel="1">
      <c r="A1334" s="598">
        <v>48</v>
      </c>
      <c r="B1334" s="509" t="s">
        <v>290</v>
      </c>
      <c r="C1334" s="354" t="s">
        <v>258</v>
      </c>
      <c r="D1334" s="493"/>
      <c r="E1334" s="493"/>
      <c r="F1334" s="493"/>
      <c r="G1334" s="493"/>
      <c r="H1334" s="493"/>
      <c r="I1334" s="493"/>
      <c r="J1334" s="493"/>
      <c r="K1334" s="493"/>
      <c r="L1334" s="493"/>
      <c r="M1334" s="493"/>
      <c r="N1334" s="493"/>
      <c r="O1334" s="493"/>
      <c r="P1334" s="493">
        <v>12</v>
      </c>
      <c r="Q1334" s="493"/>
      <c r="R1334" s="493"/>
      <c r="S1334" s="493"/>
      <c r="T1334" s="493"/>
      <c r="U1334" s="493"/>
      <c r="V1334" s="493"/>
      <c r="W1334" s="493"/>
      <c r="X1334" s="493"/>
      <c r="Y1334" s="493"/>
      <c r="Z1334" s="493"/>
      <c r="AA1334" s="567"/>
      <c r="AB1334" s="558"/>
      <c r="AC1334" s="558"/>
      <c r="AD1334" s="558"/>
      <c r="AE1334" s="558"/>
      <c r="AF1334" s="558"/>
      <c r="AG1334" s="558"/>
      <c r="AH1334" s="558"/>
      <c r="AI1334" s="558"/>
      <c r="AJ1334" s="558"/>
      <c r="AK1334" s="558"/>
      <c r="AL1334" s="558"/>
      <c r="AM1334" s="558"/>
      <c r="AN1334" s="558"/>
      <c r="AO1334" s="494">
        <f>SUM(AA1334:AN1334)</f>
        <v>0</v>
      </c>
    </row>
    <row r="1335" spans="1:41" ht="15" hidden="1" customHeight="1" outlineLevel="1">
      <c r="A1335" s="598"/>
      <c r="B1335" s="492" t="s">
        <v>416</v>
      </c>
      <c r="C1335" s="354" t="s">
        <v>260</v>
      </c>
      <c r="D1335" s="493"/>
      <c r="E1335" s="493"/>
      <c r="F1335" s="493"/>
      <c r="G1335" s="493"/>
      <c r="H1335" s="493"/>
      <c r="I1335" s="493"/>
      <c r="J1335" s="493"/>
      <c r="K1335" s="493"/>
      <c r="L1335" s="493"/>
      <c r="M1335" s="493"/>
      <c r="N1335" s="493"/>
      <c r="O1335" s="493"/>
      <c r="P1335" s="493">
        <f>P1334</f>
        <v>12</v>
      </c>
      <c r="Q1335" s="493"/>
      <c r="R1335" s="493"/>
      <c r="S1335" s="493"/>
      <c r="T1335" s="493"/>
      <c r="U1335" s="493"/>
      <c r="V1335" s="493"/>
      <c r="W1335" s="493"/>
      <c r="X1335" s="493"/>
      <c r="Y1335" s="493"/>
      <c r="Z1335" s="493"/>
      <c r="AA1335" s="554">
        <f>AA1334</f>
        <v>0</v>
      </c>
      <c r="AB1335" s="554">
        <f t="shared" ref="AB1335:AN1335" si="450">AB1334</f>
        <v>0</v>
      </c>
      <c r="AC1335" s="554">
        <f t="shared" si="450"/>
        <v>0</v>
      </c>
      <c r="AD1335" s="554">
        <f t="shared" si="450"/>
        <v>0</v>
      </c>
      <c r="AE1335" s="554">
        <f t="shared" si="450"/>
        <v>0</v>
      </c>
      <c r="AF1335" s="554">
        <f t="shared" si="450"/>
        <v>0</v>
      </c>
      <c r="AG1335" s="554">
        <f t="shared" si="450"/>
        <v>0</v>
      </c>
      <c r="AH1335" s="554">
        <f t="shared" si="450"/>
        <v>0</v>
      </c>
      <c r="AI1335" s="554">
        <f t="shared" si="450"/>
        <v>0</v>
      </c>
      <c r="AJ1335" s="554">
        <f t="shared" si="450"/>
        <v>0</v>
      </c>
      <c r="AK1335" s="554">
        <f t="shared" si="450"/>
        <v>0</v>
      </c>
      <c r="AL1335" s="554">
        <f t="shared" si="450"/>
        <v>0</v>
      </c>
      <c r="AM1335" s="554">
        <f t="shared" si="450"/>
        <v>0</v>
      </c>
      <c r="AN1335" s="554">
        <f t="shared" si="450"/>
        <v>0</v>
      </c>
      <c r="AO1335" s="504"/>
    </row>
    <row r="1336" spans="1:41" ht="39.75" hidden="1" customHeight="1" outlineLevel="1">
      <c r="A1336" s="598"/>
      <c r="B1336" s="509"/>
      <c r="C1336" s="354"/>
      <c r="D1336" s="354"/>
      <c r="E1336" s="354"/>
      <c r="F1336" s="354"/>
      <c r="G1336" s="354"/>
      <c r="H1336" s="354"/>
      <c r="I1336" s="354"/>
      <c r="J1336" s="354"/>
      <c r="K1336" s="354"/>
      <c r="L1336" s="354"/>
      <c r="M1336" s="354"/>
      <c r="N1336" s="354"/>
      <c r="O1336" s="354"/>
      <c r="P1336" s="354"/>
      <c r="Q1336" s="354"/>
      <c r="R1336" s="354"/>
      <c r="S1336" s="354"/>
      <c r="T1336" s="354"/>
      <c r="U1336" s="354"/>
      <c r="V1336" s="354"/>
      <c r="W1336" s="354"/>
      <c r="X1336" s="354"/>
      <c r="Y1336" s="354"/>
      <c r="Z1336" s="354"/>
      <c r="AA1336" s="555"/>
      <c r="AB1336" s="566"/>
      <c r="AC1336" s="566"/>
      <c r="AD1336" s="566"/>
      <c r="AE1336" s="566"/>
      <c r="AF1336" s="566"/>
      <c r="AG1336" s="566"/>
      <c r="AH1336" s="566"/>
      <c r="AI1336" s="566"/>
      <c r="AJ1336" s="566"/>
      <c r="AK1336" s="566"/>
      <c r="AL1336" s="566"/>
      <c r="AM1336" s="566"/>
      <c r="AN1336" s="566"/>
      <c r="AO1336" s="504"/>
    </row>
    <row r="1337" spans="1:41" ht="15" hidden="1" customHeight="1" outlineLevel="1">
      <c r="A1337" s="598">
        <v>49</v>
      </c>
      <c r="B1337" s="509" t="s">
        <v>291</v>
      </c>
      <c r="C1337" s="354" t="s">
        <v>258</v>
      </c>
      <c r="D1337" s="493"/>
      <c r="E1337" s="493"/>
      <c r="F1337" s="493"/>
      <c r="G1337" s="493"/>
      <c r="H1337" s="493"/>
      <c r="I1337" s="493"/>
      <c r="J1337" s="493"/>
      <c r="K1337" s="493"/>
      <c r="L1337" s="493"/>
      <c r="M1337" s="493"/>
      <c r="N1337" s="493"/>
      <c r="O1337" s="493"/>
      <c r="P1337" s="493">
        <v>12</v>
      </c>
      <c r="Q1337" s="493"/>
      <c r="R1337" s="493"/>
      <c r="S1337" s="493"/>
      <c r="T1337" s="493"/>
      <c r="U1337" s="493"/>
      <c r="V1337" s="493"/>
      <c r="W1337" s="493"/>
      <c r="X1337" s="493"/>
      <c r="Y1337" s="493"/>
      <c r="Z1337" s="493"/>
      <c r="AA1337" s="567"/>
      <c r="AB1337" s="558"/>
      <c r="AC1337" s="558"/>
      <c r="AD1337" s="558"/>
      <c r="AE1337" s="558"/>
      <c r="AF1337" s="558"/>
      <c r="AG1337" s="558"/>
      <c r="AH1337" s="558"/>
      <c r="AI1337" s="558"/>
      <c r="AJ1337" s="558"/>
      <c r="AK1337" s="558"/>
      <c r="AL1337" s="558"/>
      <c r="AM1337" s="558"/>
      <c r="AN1337" s="558"/>
      <c r="AO1337" s="494">
        <f>SUM(AA1337:AN1337)</f>
        <v>0</v>
      </c>
    </row>
    <row r="1338" spans="1:41" ht="15" hidden="1" customHeight="1" outlineLevel="1">
      <c r="A1338" s="568"/>
      <c r="B1338" s="492" t="s">
        <v>416</v>
      </c>
      <c r="C1338" s="354" t="s">
        <v>260</v>
      </c>
      <c r="D1338" s="493"/>
      <c r="E1338" s="493"/>
      <c r="F1338" s="493"/>
      <c r="G1338" s="493"/>
      <c r="H1338" s="493"/>
      <c r="I1338" s="493"/>
      <c r="J1338" s="493"/>
      <c r="K1338" s="493"/>
      <c r="L1338" s="493"/>
      <c r="M1338" s="493"/>
      <c r="N1338" s="493"/>
      <c r="O1338" s="493"/>
      <c r="P1338" s="493">
        <f>P1337</f>
        <v>12</v>
      </c>
      <c r="Q1338" s="493"/>
      <c r="R1338" s="493"/>
      <c r="S1338" s="493"/>
      <c r="T1338" s="493"/>
      <c r="U1338" s="493"/>
      <c r="V1338" s="493"/>
      <c r="W1338" s="493"/>
      <c r="X1338" s="493"/>
      <c r="Y1338" s="493"/>
      <c r="Z1338" s="493"/>
      <c r="AA1338" s="554">
        <f>AA1337</f>
        <v>0</v>
      </c>
      <c r="AB1338" s="554">
        <f t="shared" ref="AB1338:AN1338" si="451">AB1337</f>
        <v>0</v>
      </c>
      <c r="AC1338" s="554">
        <f t="shared" si="451"/>
        <v>0</v>
      </c>
      <c r="AD1338" s="554">
        <f t="shared" si="451"/>
        <v>0</v>
      </c>
      <c r="AE1338" s="554">
        <f t="shared" si="451"/>
        <v>0</v>
      </c>
      <c r="AF1338" s="554">
        <f t="shared" si="451"/>
        <v>0</v>
      </c>
      <c r="AG1338" s="554">
        <f t="shared" si="451"/>
        <v>0</v>
      </c>
      <c r="AH1338" s="554">
        <f t="shared" si="451"/>
        <v>0</v>
      </c>
      <c r="AI1338" s="554">
        <f t="shared" si="451"/>
        <v>0</v>
      </c>
      <c r="AJ1338" s="554">
        <f t="shared" si="451"/>
        <v>0</v>
      </c>
      <c r="AK1338" s="554">
        <f t="shared" si="451"/>
        <v>0</v>
      </c>
      <c r="AL1338" s="554">
        <f t="shared" si="451"/>
        <v>0</v>
      </c>
      <c r="AM1338" s="554">
        <f t="shared" si="451"/>
        <v>0</v>
      </c>
      <c r="AN1338" s="554">
        <f t="shared" si="451"/>
        <v>0</v>
      </c>
      <c r="AO1338" s="504"/>
    </row>
    <row r="1339" spans="1:41" ht="33" hidden="1" customHeight="1" outlineLevel="1">
      <c r="A1339" s="568"/>
      <c r="B1339" s="492"/>
      <c r="C1339" s="503"/>
      <c r="D1339" s="354"/>
      <c r="E1339" s="354"/>
      <c r="F1339" s="354"/>
      <c r="G1339" s="354"/>
      <c r="H1339" s="354"/>
      <c r="I1339" s="354"/>
      <c r="J1339" s="354"/>
      <c r="K1339" s="354"/>
      <c r="L1339" s="354"/>
      <c r="M1339" s="354"/>
      <c r="N1339" s="354"/>
      <c r="O1339" s="354"/>
      <c r="P1339" s="354"/>
      <c r="Q1339" s="354"/>
      <c r="R1339" s="354"/>
      <c r="S1339" s="354"/>
      <c r="T1339" s="354"/>
      <c r="U1339" s="354"/>
      <c r="V1339" s="354"/>
      <c r="W1339" s="354"/>
      <c r="X1339" s="354"/>
      <c r="Y1339" s="354"/>
      <c r="Z1339" s="354"/>
      <c r="AA1339" s="499"/>
      <c r="AB1339" s="499"/>
      <c r="AC1339" s="499"/>
      <c r="AD1339" s="499"/>
      <c r="AE1339" s="499"/>
      <c r="AF1339" s="499"/>
      <c r="AG1339" s="499"/>
      <c r="AH1339" s="499"/>
      <c r="AI1339" s="499"/>
      <c r="AJ1339" s="499"/>
      <c r="AK1339" s="499"/>
      <c r="AL1339" s="499"/>
      <c r="AM1339" s="499"/>
      <c r="AN1339" s="499"/>
      <c r="AO1339" s="504"/>
    </row>
    <row r="1340" spans="1:41" ht="15" hidden="1" customHeight="1" collapsed="1">
      <c r="A1340" s="598"/>
      <c r="B1340" s="518" t="s">
        <v>417</v>
      </c>
      <c r="C1340" s="519"/>
      <c r="D1340" s="519">
        <f>SUM(D1183:D1338)</f>
        <v>0</v>
      </c>
      <c r="E1340" s="519"/>
      <c r="F1340" s="519"/>
      <c r="G1340" s="519"/>
      <c r="H1340" s="519"/>
      <c r="I1340" s="519"/>
      <c r="J1340" s="519"/>
      <c r="K1340" s="519"/>
      <c r="L1340" s="519"/>
      <c r="M1340" s="519"/>
      <c r="N1340" s="519"/>
      <c r="O1340" s="519"/>
      <c r="P1340" s="519"/>
      <c r="Q1340" s="519">
        <f>SUM(Q1183:Q1338)</f>
        <v>0</v>
      </c>
      <c r="R1340" s="519"/>
      <c r="S1340" s="519"/>
      <c r="T1340" s="519"/>
      <c r="U1340" s="519"/>
      <c r="V1340" s="519"/>
      <c r="W1340" s="519"/>
      <c r="X1340" s="519"/>
      <c r="Y1340" s="519"/>
      <c r="Z1340" s="519"/>
      <c r="AA1340" s="519">
        <f>IF(AA1181="kWh",SUMPRODUCT(D1183:D1338,AA1183:AA1338))</f>
        <v>0</v>
      </c>
      <c r="AB1340" s="519">
        <f>IF(AB1181="kWh",SUMPRODUCT(D1183:D1338,AB1183:AB1338))</f>
        <v>0</v>
      </c>
      <c r="AC1340" s="519">
        <f>IF(AC1181="kw",SUMPRODUCT(P1183:P1338,Q1183:Q1338,AC1183:AC1338),SUMPRODUCT(D1183:D1338,AC1183:AC1338))</f>
        <v>0</v>
      </c>
      <c r="AD1340" s="519">
        <f>IF(AD1181="kw",SUMPRODUCT(P1183:P1338,Q1183:Q1338,AD1183:AD1338),SUMPRODUCT(D1183:D1338,AD1183:AD1338))</f>
        <v>0</v>
      </c>
      <c r="AE1340" s="519">
        <f>IF(AE1181="kw",SUMPRODUCT(P1183:P1338,Q1183:Q1338,AE1183:AE1338),SUMPRODUCT(D1183:D1338,AE1183:AE1338))</f>
        <v>0</v>
      </c>
      <c r="AF1340" s="519">
        <f>IF(AF1181="kw",SUMPRODUCT(P1183:P1338,Q1183:Q1338,AF1183:AF1338),SUMPRODUCT(D1183:D1338,AF1183:AF1338))</f>
        <v>0</v>
      </c>
      <c r="AG1340" s="519">
        <f>IF(AG1181="kw",SUMPRODUCT(P1183:P1338,Q1183:Q1338,AG1183:AG1338),SUMPRODUCT(D1183:D1338,AG1183:AG1338))</f>
        <v>0</v>
      </c>
      <c r="AH1340" s="519">
        <f>IF(AH1181="kw",SUMPRODUCT(P1183:P1338,Q1183:Q1338,AH1183:AH1338),SUMPRODUCT(D1183:D1338,AH1183:AH1338))</f>
        <v>0</v>
      </c>
      <c r="AI1340" s="519">
        <f>IF(AI1181="kw",SUMPRODUCT(P1183:P1338,Q1183:Q1338,AI1183:AI1338),SUMPRODUCT(D1183:D1338,AI1183:AI1338))</f>
        <v>0</v>
      </c>
      <c r="AJ1340" s="519">
        <f>IF(AJ1181="kw",SUMPRODUCT(P1183:P1338,Q1183:Q1338,AJ1183:AJ1338),SUMPRODUCT(D1183:D1338,AJ1183:AJ1338))</f>
        <v>0</v>
      </c>
      <c r="AK1340" s="519">
        <f>IF(AK1181="kw",SUMPRODUCT(P1183:P1338,Q1183:Q1338,AK1183:AK1338),SUMPRODUCT(D1183:D1338,AK1183:AK1338))</f>
        <v>0</v>
      </c>
      <c r="AL1340" s="519">
        <f>IF(AL1181="kw",SUMPRODUCT(P1183:P1338,Q1183:Q1338,AL1183:AL1338),SUMPRODUCT(D1183:D1338,AL1183:AL1338))</f>
        <v>0</v>
      </c>
      <c r="AM1340" s="519">
        <f>IF(AM1181="kw",SUMPRODUCT(P1183:P1338,Q1183:Q1338,AM1183:AM1338),SUMPRODUCT(D1183:D1338,AM1183:AM1338))</f>
        <v>0</v>
      </c>
      <c r="AN1340" s="519">
        <f>IF(AN1181="kw",SUMPRODUCT(P1183:P1338,Q1183:Q1338,AN1183:AN1338),SUMPRODUCT(D1183:D1338,AN1183:AN1338))</f>
        <v>0</v>
      </c>
      <c r="AO1340" s="520"/>
    </row>
    <row r="1341" spans="1:41" ht="15" hidden="1" customHeight="1">
      <c r="A1341" s="598"/>
      <c r="B1341" s="545" t="s">
        <v>418</v>
      </c>
      <c r="C1341" s="546"/>
      <c r="D1341" s="546"/>
      <c r="E1341" s="546"/>
      <c r="F1341" s="546"/>
      <c r="G1341" s="546"/>
      <c r="H1341" s="546"/>
      <c r="I1341" s="546"/>
      <c r="J1341" s="546"/>
      <c r="K1341" s="546"/>
      <c r="L1341" s="546"/>
      <c r="M1341" s="546"/>
      <c r="N1341" s="546"/>
      <c r="O1341" s="546"/>
      <c r="P1341" s="546"/>
      <c r="Q1341" s="546"/>
      <c r="R1341" s="546"/>
      <c r="S1341" s="546"/>
      <c r="T1341" s="546"/>
      <c r="U1341" s="546"/>
      <c r="V1341" s="546"/>
      <c r="W1341" s="546"/>
      <c r="X1341" s="546"/>
      <c r="Y1341" s="546"/>
      <c r="Z1341" s="546"/>
      <c r="AA1341" s="546">
        <v>6364469</v>
      </c>
      <c r="AB1341" s="546">
        <v>1997655</v>
      </c>
      <c r="AC1341" s="546">
        <v>10311200</v>
      </c>
      <c r="AD1341" s="546">
        <v>36218</v>
      </c>
      <c r="AE1341" s="546">
        <v>126044</v>
      </c>
      <c r="AF1341" s="546">
        <v>0</v>
      </c>
      <c r="AG1341" s="546">
        <v>0</v>
      </c>
      <c r="AH1341" s="546">
        <v>0</v>
      </c>
      <c r="AI1341" s="546">
        <v>0</v>
      </c>
      <c r="AJ1341" s="546">
        <v>0</v>
      </c>
      <c r="AK1341" s="546">
        <v>0</v>
      </c>
      <c r="AL1341" s="546">
        <v>0</v>
      </c>
      <c r="AM1341" s="546">
        <v>0</v>
      </c>
      <c r="AN1341" s="546">
        <v>0</v>
      </c>
      <c r="AO1341" s="576"/>
    </row>
    <row r="1342" spans="1:41" hidden="1">
      <c r="B1342" s="590"/>
      <c r="C1342" s="548"/>
      <c r="D1342" s="549"/>
      <c r="E1342" s="549"/>
      <c r="F1342" s="549"/>
      <c r="G1342" s="549"/>
      <c r="H1342" s="549"/>
      <c r="I1342" s="549"/>
      <c r="J1342" s="549"/>
      <c r="K1342" s="549"/>
      <c r="L1342" s="549"/>
      <c r="M1342" s="549"/>
      <c r="N1342" s="549"/>
      <c r="O1342" s="549"/>
      <c r="P1342" s="549"/>
      <c r="Q1342" s="550"/>
      <c r="R1342" s="549"/>
      <c r="S1342" s="549"/>
      <c r="T1342" s="549"/>
      <c r="U1342" s="551"/>
      <c r="V1342" s="551"/>
      <c r="W1342" s="551"/>
      <c r="X1342" s="551"/>
      <c r="Y1342" s="549"/>
      <c r="Z1342" s="549"/>
      <c r="AA1342" s="552"/>
      <c r="AB1342" s="552"/>
      <c r="AC1342" s="552"/>
      <c r="AD1342" s="552"/>
      <c r="AE1342" s="552"/>
      <c r="AF1342" s="552"/>
      <c r="AG1342" s="552"/>
      <c r="AH1342" s="552"/>
      <c r="AI1342" s="552"/>
      <c r="AJ1342" s="552"/>
      <c r="AK1342" s="552"/>
      <c r="AL1342" s="552"/>
      <c r="AM1342" s="552"/>
      <c r="AN1342" s="552"/>
      <c r="AO1342" s="465"/>
    </row>
    <row r="1343" spans="1:41" hidden="1">
      <c r="B1343" s="516" t="s">
        <v>419</v>
      </c>
      <c r="C1343" s="523"/>
      <c r="D1343" s="523"/>
      <c r="E1343" s="537"/>
      <c r="F1343" s="537"/>
      <c r="G1343" s="537"/>
      <c r="H1343" s="537"/>
      <c r="I1343" s="537"/>
      <c r="J1343" s="537"/>
      <c r="K1343" s="537"/>
      <c r="L1343" s="537"/>
      <c r="M1343" s="537"/>
      <c r="N1343" s="537"/>
      <c r="O1343" s="537"/>
      <c r="P1343" s="537"/>
      <c r="Q1343" s="354"/>
      <c r="R1343" s="525"/>
      <c r="S1343" s="525"/>
      <c r="T1343" s="525"/>
      <c r="U1343" s="524"/>
      <c r="V1343" s="524"/>
      <c r="W1343" s="524"/>
      <c r="X1343" s="524"/>
      <c r="Y1343" s="525"/>
      <c r="Z1343" s="525"/>
      <c r="AA1343" s="526">
        <v>0</v>
      </c>
      <c r="AB1343" s="526">
        <v>0</v>
      </c>
      <c r="AC1343" s="526">
        <v>0</v>
      </c>
      <c r="AD1343" s="526">
        <v>0</v>
      </c>
      <c r="AE1343" s="526">
        <v>0</v>
      </c>
      <c r="AF1343" s="526">
        <v>0</v>
      </c>
      <c r="AG1343" s="526">
        <v>0</v>
      </c>
      <c r="AH1343" s="526">
        <v>0</v>
      </c>
      <c r="AI1343" s="526">
        <v>0</v>
      </c>
      <c r="AJ1343" s="526">
        <v>0</v>
      </c>
      <c r="AK1343" s="526">
        <v>0</v>
      </c>
      <c r="AL1343" s="526">
        <v>0</v>
      </c>
      <c r="AM1343" s="526">
        <v>0</v>
      </c>
      <c r="AN1343" s="526">
        <v>0</v>
      </c>
      <c r="AO1343" s="577"/>
    </row>
    <row r="1344" spans="1:41" hidden="1">
      <c r="B1344" s="516" t="s">
        <v>420</v>
      </c>
      <c r="C1344" s="527"/>
      <c r="D1344" s="484"/>
      <c r="E1344" s="481"/>
      <c r="F1344" s="481"/>
      <c r="G1344" s="481"/>
      <c r="H1344" s="481"/>
      <c r="I1344" s="481"/>
      <c r="J1344" s="481"/>
      <c r="K1344" s="481"/>
      <c r="L1344" s="481"/>
      <c r="M1344" s="481"/>
      <c r="N1344" s="481"/>
      <c r="O1344" s="481"/>
      <c r="P1344" s="481"/>
      <c r="Q1344" s="354"/>
      <c r="R1344" s="481"/>
      <c r="S1344" s="481"/>
      <c r="T1344" s="481"/>
      <c r="U1344" s="484"/>
      <c r="V1344" s="484"/>
      <c r="W1344" s="484"/>
      <c r="X1344" s="484"/>
      <c r="Y1344" s="481"/>
      <c r="Z1344" s="481"/>
      <c r="AA1344" s="463">
        <v>0</v>
      </c>
      <c r="AB1344" s="463">
        <v>0</v>
      </c>
      <c r="AC1344" s="463">
        <v>0</v>
      </c>
      <c r="AD1344" s="463">
        <v>0</v>
      </c>
      <c r="AE1344" s="463">
        <v>0</v>
      </c>
      <c r="AF1344" s="463">
        <v>0</v>
      </c>
      <c r="AG1344" s="463">
        <v>0</v>
      </c>
      <c r="AH1344" s="463">
        <v>0</v>
      </c>
      <c r="AI1344" s="463">
        <v>0</v>
      </c>
      <c r="AJ1344" s="463">
        <v>0</v>
      </c>
      <c r="AK1344" s="463">
        <v>0</v>
      </c>
      <c r="AL1344" s="463">
        <v>0</v>
      </c>
      <c r="AM1344" s="463">
        <v>0</v>
      </c>
      <c r="AN1344" s="463">
        <v>0</v>
      </c>
      <c r="AO1344" s="462">
        <f t="shared" ref="AO1344:AO1351" si="452">SUM(AA1344:AN1344)</f>
        <v>0</v>
      </c>
    </row>
    <row r="1345" spans="2:41" hidden="1">
      <c r="B1345" s="516" t="s">
        <v>421</v>
      </c>
      <c r="C1345" s="527"/>
      <c r="D1345" s="484"/>
      <c r="E1345" s="481"/>
      <c r="F1345" s="481"/>
      <c r="G1345" s="481"/>
      <c r="H1345" s="481"/>
      <c r="I1345" s="481"/>
      <c r="J1345" s="481"/>
      <c r="K1345" s="481"/>
      <c r="L1345" s="481"/>
      <c r="M1345" s="481"/>
      <c r="N1345" s="481"/>
      <c r="O1345" s="481"/>
      <c r="P1345" s="481"/>
      <c r="Q1345" s="354"/>
      <c r="R1345" s="481"/>
      <c r="S1345" s="481"/>
      <c r="T1345" s="481"/>
      <c r="U1345" s="484"/>
      <c r="V1345" s="484"/>
      <c r="W1345" s="484"/>
      <c r="X1345" s="484"/>
      <c r="Y1345" s="481"/>
      <c r="Z1345" s="481"/>
      <c r="AA1345" s="463">
        <v>0</v>
      </c>
      <c r="AB1345" s="463">
        <v>0</v>
      </c>
      <c r="AC1345" s="463">
        <v>0</v>
      </c>
      <c r="AD1345" s="463">
        <v>0</v>
      </c>
      <c r="AE1345" s="463">
        <v>0</v>
      </c>
      <c r="AF1345" s="463">
        <v>0</v>
      </c>
      <c r="AG1345" s="463">
        <v>0</v>
      </c>
      <c r="AH1345" s="463">
        <v>0</v>
      </c>
      <c r="AI1345" s="463">
        <v>0</v>
      </c>
      <c r="AJ1345" s="463">
        <v>0</v>
      </c>
      <c r="AK1345" s="463">
        <v>0</v>
      </c>
      <c r="AL1345" s="463">
        <v>0</v>
      </c>
      <c r="AM1345" s="463">
        <v>0</v>
      </c>
      <c r="AN1345" s="463">
        <v>0</v>
      </c>
      <c r="AO1345" s="462">
        <f t="shared" si="452"/>
        <v>0</v>
      </c>
    </row>
    <row r="1346" spans="2:41" hidden="1">
      <c r="B1346" s="516" t="s">
        <v>422</v>
      </c>
      <c r="C1346" s="527"/>
      <c r="D1346" s="484"/>
      <c r="E1346" s="481"/>
      <c r="F1346" s="481"/>
      <c r="G1346" s="481"/>
      <c r="H1346" s="481"/>
      <c r="I1346" s="481"/>
      <c r="J1346" s="481"/>
      <c r="K1346" s="481"/>
      <c r="L1346" s="481"/>
      <c r="M1346" s="481"/>
      <c r="N1346" s="481"/>
      <c r="O1346" s="481"/>
      <c r="P1346" s="481"/>
      <c r="Q1346" s="354"/>
      <c r="R1346" s="481"/>
      <c r="S1346" s="481"/>
      <c r="T1346" s="481"/>
      <c r="U1346" s="484"/>
      <c r="V1346" s="484"/>
      <c r="W1346" s="484"/>
      <c r="X1346" s="484"/>
      <c r="Y1346" s="481"/>
      <c r="Z1346" s="481"/>
      <c r="AA1346" s="463">
        <f>AA216*AA1343</f>
        <v>0</v>
      </c>
      <c r="AB1346" s="463">
        <f t="shared" ref="AB1346:AN1346" si="453">AB405*AB1343</f>
        <v>0</v>
      </c>
      <c r="AC1346" s="463">
        <f t="shared" si="453"/>
        <v>0</v>
      </c>
      <c r="AD1346" s="463">
        <f t="shared" si="453"/>
        <v>0</v>
      </c>
      <c r="AE1346" s="463">
        <f t="shared" si="453"/>
        <v>0</v>
      </c>
      <c r="AF1346" s="463">
        <f t="shared" si="453"/>
        <v>0</v>
      </c>
      <c r="AG1346" s="463">
        <f t="shared" si="453"/>
        <v>0</v>
      </c>
      <c r="AH1346" s="463">
        <f t="shared" si="453"/>
        <v>0</v>
      </c>
      <c r="AI1346" s="463">
        <f t="shared" si="453"/>
        <v>0</v>
      </c>
      <c r="AJ1346" s="463">
        <f t="shared" si="453"/>
        <v>0</v>
      </c>
      <c r="AK1346" s="463">
        <f t="shared" si="453"/>
        <v>0</v>
      </c>
      <c r="AL1346" s="463">
        <f t="shared" si="453"/>
        <v>0</v>
      </c>
      <c r="AM1346" s="463">
        <f t="shared" si="453"/>
        <v>0</v>
      </c>
      <c r="AN1346" s="463">
        <f t="shared" si="453"/>
        <v>0</v>
      </c>
      <c r="AO1346" s="462">
        <f t="shared" si="452"/>
        <v>0</v>
      </c>
    </row>
    <row r="1347" spans="2:41" hidden="1">
      <c r="B1347" s="516" t="s">
        <v>423</v>
      </c>
      <c r="C1347" s="527"/>
      <c r="D1347" s="484"/>
      <c r="E1347" s="481"/>
      <c r="F1347" s="481"/>
      <c r="G1347" s="481"/>
      <c r="H1347" s="481"/>
      <c r="I1347" s="481"/>
      <c r="J1347" s="481"/>
      <c r="K1347" s="481"/>
      <c r="L1347" s="481"/>
      <c r="M1347" s="481"/>
      <c r="N1347" s="481"/>
      <c r="O1347" s="481"/>
      <c r="P1347" s="481"/>
      <c r="Q1347" s="354"/>
      <c r="R1347" s="481"/>
      <c r="S1347" s="481"/>
      <c r="T1347" s="481"/>
      <c r="U1347" s="484"/>
      <c r="V1347" s="484"/>
      <c r="W1347" s="484"/>
      <c r="X1347" s="484"/>
      <c r="Y1347" s="481"/>
      <c r="Z1347" s="481"/>
      <c r="AA1347" s="463">
        <f>AA406*AA1343</f>
        <v>0</v>
      </c>
      <c r="AB1347" s="463">
        <f t="shared" ref="AB1347:AN1347" si="454">AB597*AB1343</f>
        <v>0</v>
      </c>
      <c r="AC1347" s="463">
        <f t="shared" si="454"/>
        <v>0</v>
      </c>
      <c r="AD1347" s="463">
        <f t="shared" si="454"/>
        <v>0</v>
      </c>
      <c r="AE1347" s="463">
        <f t="shared" si="454"/>
        <v>0</v>
      </c>
      <c r="AF1347" s="463">
        <f t="shared" si="454"/>
        <v>0</v>
      </c>
      <c r="AG1347" s="463">
        <f t="shared" si="454"/>
        <v>0</v>
      </c>
      <c r="AH1347" s="463">
        <f t="shared" si="454"/>
        <v>0</v>
      </c>
      <c r="AI1347" s="463">
        <f t="shared" si="454"/>
        <v>0</v>
      </c>
      <c r="AJ1347" s="463">
        <f t="shared" si="454"/>
        <v>0</v>
      </c>
      <c r="AK1347" s="463">
        <f t="shared" si="454"/>
        <v>0</v>
      </c>
      <c r="AL1347" s="463">
        <f t="shared" si="454"/>
        <v>0</v>
      </c>
      <c r="AM1347" s="463">
        <f t="shared" si="454"/>
        <v>0</v>
      </c>
      <c r="AN1347" s="463">
        <f t="shared" si="454"/>
        <v>0</v>
      </c>
      <c r="AO1347" s="462">
        <f t="shared" si="452"/>
        <v>0</v>
      </c>
    </row>
    <row r="1348" spans="2:41" hidden="1">
      <c r="B1348" s="516" t="s">
        <v>424</v>
      </c>
      <c r="C1348" s="527"/>
      <c r="D1348" s="484"/>
      <c r="E1348" s="481"/>
      <c r="F1348" s="481"/>
      <c r="G1348" s="481"/>
      <c r="H1348" s="481"/>
      <c r="I1348" s="481"/>
      <c r="J1348" s="481"/>
      <c r="K1348" s="481"/>
      <c r="L1348" s="481"/>
      <c r="M1348" s="481"/>
      <c r="N1348" s="481"/>
      <c r="O1348" s="481"/>
      <c r="P1348" s="481"/>
      <c r="Q1348" s="354"/>
      <c r="R1348" s="481"/>
      <c r="S1348" s="481"/>
      <c r="T1348" s="481"/>
      <c r="U1348" s="484"/>
      <c r="V1348" s="484"/>
      <c r="W1348" s="484"/>
      <c r="X1348" s="484"/>
      <c r="Y1348" s="481"/>
      <c r="Z1348" s="481"/>
      <c r="AA1348" s="463">
        <f>AA604*AA1343</f>
        <v>0</v>
      </c>
      <c r="AB1348" s="463">
        <f t="shared" ref="AB1348:AN1348" si="455">AB795*AB1343</f>
        <v>0</v>
      </c>
      <c r="AC1348" s="463">
        <f t="shared" si="455"/>
        <v>0</v>
      </c>
      <c r="AD1348" s="463">
        <f t="shared" si="455"/>
        <v>0</v>
      </c>
      <c r="AE1348" s="463">
        <f t="shared" si="455"/>
        <v>0</v>
      </c>
      <c r="AF1348" s="463">
        <f t="shared" si="455"/>
        <v>0</v>
      </c>
      <c r="AG1348" s="463">
        <f t="shared" si="455"/>
        <v>0</v>
      </c>
      <c r="AH1348" s="463">
        <f t="shared" si="455"/>
        <v>0</v>
      </c>
      <c r="AI1348" s="463">
        <f t="shared" si="455"/>
        <v>0</v>
      </c>
      <c r="AJ1348" s="463">
        <f t="shared" si="455"/>
        <v>0</v>
      </c>
      <c r="AK1348" s="463">
        <f t="shared" si="455"/>
        <v>0</v>
      </c>
      <c r="AL1348" s="463">
        <f t="shared" si="455"/>
        <v>0</v>
      </c>
      <c r="AM1348" s="463">
        <f t="shared" si="455"/>
        <v>0</v>
      </c>
      <c r="AN1348" s="463">
        <f t="shared" si="455"/>
        <v>0</v>
      </c>
      <c r="AO1348" s="462">
        <f t="shared" si="452"/>
        <v>0</v>
      </c>
    </row>
    <row r="1349" spans="2:41" hidden="1">
      <c r="B1349" s="516" t="s">
        <v>425</v>
      </c>
      <c r="C1349" s="527"/>
      <c r="D1349" s="484"/>
      <c r="E1349" s="481"/>
      <c r="F1349" s="481"/>
      <c r="G1349" s="481"/>
      <c r="H1349" s="481"/>
      <c r="I1349" s="481"/>
      <c r="J1349" s="481"/>
      <c r="K1349" s="481"/>
      <c r="L1349" s="481"/>
      <c r="M1349" s="481"/>
      <c r="N1349" s="481"/>
      <c r="O1349" s="481"/>
      <c r="P1349" s="481"/>
      <c r="Q1349" s="354"/>
      <c r="R1349" s="481"/>
      <c r="S1349" s="481"/>
      <c r="T1349" s="481"/>
      <c r="U1349" s="484"/>
      <c r="V1349" s="484"/>
      <c r="W1349" s="484"/>
      <c r="X1349" s="484"/>
      <c r="Y1349" s="481"/>
      <c r="Z1349" s="481"/>
      <c r="AA1349" s="463">
        <f>AA796*AA1343</f>
        <v>0</v>
      </c>
      <c r="AB1349" s="463">
        <f t="shared" ref="AB1349:AN1349" si="456">AB985*AB1343</f>
        <v>0</v>
      </c>
      <c r="AC1349" s="463">
        <f t="shared" si="456"/>
        <v>0</v>
      </c>
      <c r="AD1349" s="463">
        <f t="shared" si="456"/>
        <v>0</v>
      </c>
      <c r="AE1349" s="463">
        <f t="shared" si="456"/>
        <v>0</v>
      </c>
      <c r="AF1349" s="463">
        <f t="shared" si="456"/>
        <v>0</v>
      </c>
      <c r="AG1349" s="463">
        <f t="shared" si="456"/>
        <v>0</v>
      </c>
      <c r="AH1349" s="463">
        <f t="shared" si="456"/>
        <v>0</v>
      </c>
      <c r="AI1349" s="463">
        <f t="shared" si="456"/>
        <v>0</v>
      </c>
      <c r="AJ1349" s="463">
        <f t="shared" si="456"/>
        <v>0</v>
      </c>
      <c r="AK1349" s="463">
        <f t="shared" si="456"/>
        <v>0</v>
      </c>
      <c r="AL1349" s="463">
        <f t="shared" si="456"/>
        <v>0</v>
      </c>
      <c r="AM1349" s="463">
        <f t="shared" si="456"/>
        <v>0</v>
      </c>
      <c r="AN1349" s="463">
        <f t="shared" si="456"/>
        <v>0</v>
      </c>
      <c r="AO1349" s="462">
        <f t="shared" si="452"/>
        <v>0</v>
      </c>
    </row>
    <row r="1350" spans="2:41" hidden="1">
      <c r="B1350" s="516" t="s">
        <v>426</v>
      </c>
      <c r="C1350" s="527"/>
      <c r="D1350" s="484"/>
      <c r="E1350" s="481"/>
      <c r="F1350" s="481"/>
      <c r="G1350" s="481"/>
      <c r="H1350" s="481"/>
      <c r="I1350" s="481"/>
      <c r="J1350" s="481"/>
      <c r="K1350" s="481"/>
      <c r="L1350" s="481"/>
      <c r="M1350" s="481"/>
      <c r="N1350" s="481"/>
      <c r="O1350" s="481"/>
      <c r="P1350" s="481"/>
      <c r="Q1350" s="354"/>
      <c r="R1350" s="481"/>
      <c r="S1350" s="481"/>
      <c r="T1350" s="481"/>
      <c r="U1350" s="484"/>
      <c r="V1350" s="484"/>
      <c r="W1350" s="484"/>
      <c r="X1350" s="484"/>
      <c r="Y1350" s="481"/>
      <c r="Z1350" s="481"/>
      <c r="AA1350" s="463">
        <f>AA985*AA1343</f>
        <v>0</v>
      </c>
      <c r="AB1350" s="463">
        <f t="shared" ref="AB1350:AN1350" si="457">AB1174*AB1343</f>
        <v>0</v>
      </c>
      <c r="AC1350" s="463">
        <f t="shared" si="457"/>
        <v>0</v>
      </c>
      <c r="AD1350" s="463">
        <f t="shared" si="457"/>
        <v>0</v>
      </c>
      <c r="AE1350" s="463">
        <f t="shared" si="457"/>
        <v>0</v>
      </c>
      <c r="AF1350" s="463">
        <f t="shared" si="457"/>
        <v>0</v>
      </c>
      <c r="AG1350" s="463">
        <f t="shared" si="457"/>
        <v>0</v>
      </c>
      <c r="AH1350" s="463">
        <f t="shared" si="457"/>
        <v>0</v>
      </c>
      <c r="AI1350" s="463">
        <f t="shared" si="457"/>
        <v>0</v>
      </c>
      <c r="AJ1350" s="463">
        <f t="shared" si="457"/>
        <v>0</v>
      </c>
      <c r="AK1350" s="463">
        <f t="shared" si="457"/>
        <v>0</v>
      </c>
      <c r="AL1350" s="463">
        <f t="shared" si="457"/>
        <v>0</v>
      </c>
      <c r="AM1350" s="463">
        <f t="shared" si="457"/>
        <v>0</v>
      </c>
      <c r="AN1350" s="463">
        <f t="shared" si="457"/>
        <v>0</v>
      </c>
      <c r="AO1350" s="462">
        <f t="shared" si="452"/>
        <v>0</v>
      </c>
    </row>
    <row r="1351" spans="2:41" hidden="1">
      <c r="B1351" s="516" t="s">
        <v>427</v>
      </c>
      <c r="C1351" s="527"/>
      <c r="D1351" s="484"/>
      <c r="E1351" s="481"/>
      <c r="F1351" s="481"/>
      <c r="G1351" s="481"/>
      <c r="H1351" s="481"/>
      <c r="I1351" s="481"/>
      <c r="J1351" s="481"/>
      <c r="K1351" s="481"/>
      <c r="L1351" s="481"/>
      <c r="M1351" s="481"/>
      <c r="N1351" s="481"/>
      <c r="O1351" s="481"/>
      <c r="P1351" s="481"/>
      <c r="Q1351" s="354"/>
      <c r="R1351" s="481"/>
      <c r="S1351" s="481"/>
      <c r="T1351" s="481"/>
      <c r="U1351" s="484"/>
      <c r="V1351" s="484"/>
      <c r="W1351" s="484"/>
      <c r="X1351" s="484"/>
      <c r="Y1351" s="481"/>
      <c r="Z1351" s="481"/>
      <c r="AA1351" s="463">
        <f>AA1174*AA1343</f>
        <v>0</v>
      </c>
      <c r="AB1351" s="463">
        <f t="shared" ref="AB1351:AN1351" si="458">AB1340*AB1343</f>
        <v>0</v>
      </c>
      <c r="AC1351" s="463">
        <f t="shared" si="458"/>
        <v>0</v>
      </c>
      <c r="AD1351" s="463">
        <f t="shared" si="458"/>
        <v>0</v>
      </c>
      <c r="AE1351" s="463">
        <f t="shared" si="458"/>
        <v>0</v>
      </c>
      <c r="AF1351" s="463">
        <f t="shared" si="458"/>
        <v>0</v>
      </c>
      <c r="AG1351" s="463">
        <f t="shared" si="458"/>
        <v>0</v>
      </c>
      <c r="AH1351" s="463">
        <f t="shared" si="458"/>
        <v>0</v>
      </c>
      <c r="AI1351" s="463">
        <f t="shared" si="458"/>
        <v>0</v>
      </c>
      <c r="AJ1351" s="463">
        <f t="shared" si="458"/>
        <v>0</v>
      </c>
      <c r="AK1351" s="463">
        <f t="shared" si="458"/>
        <v>0</v>
      </c>
      <c r="AL1351" s="463">
        <f t="shared" si="458"/>
        <v>0</v>
      </c>
      <c r="AM1351" s="463">
        <f t="shared" si="458"/>
        <v>0</v>
      </c>
      <c r="AN1351" s="463">
        <f t="shared" si="458"/>
        <v>0</v>
      </c>
      <c r="AO1351" s="462">
        <f t="shared" si="452"/>
        <v>0</v>
      </c>
    </row>
    <row r="1352" spans="2:41" hidden="1">
      <c r="B1352" s="516" t="s">
        <v>427</v>
      </c>
      <c r="C1352" s="527"/>
      <c r="D1352" s="484"/>
      <c r="E1352" s="481"/>
      <c r="F1352" s="481"/>
      <c r="G1352" s="481"/>
      <c r="H1352" s="481"/>
      <c r="I1352" s="481"/>
      <c r="J1352" s="481"/>
      <c r="K1352" s="481"/>
      <c r="L1352" s="481"/>
      <c r="M1352" s="481"/>
      <c r="N1352" s="481"/>
      <c r="O1352" s="481"/>
      <c r="P1352" s="481"/>
      <c r="Q1352" s="354"/>
      <c r="R1352" s="481"/>
      <c r="S1352" s="481"/>
      <c r="T1352" s="481"/>
      <c r="U1352" s="484"/>
      <c r="V1352" s="484"/>
      <c r="W1352" s="484"/>
      <c r="X1352" s="484"/>
      <c r="Y1352" s="481"/>
      <c r="Z1352" s="481"/>
      <c r="AA1352" s="463">
        <f>AA1340*AA1343</f>
        <v>0</v>
      </c>
      <c r="AB1352" s="463"/>
      <c r="AC1352" s="463"/>
      <c r="AD1352" s="463"/>
      <c r="AE1352" s="463"/>
      <c r="AF1352" s="463"/>
      <c r="AG1352" s="463"/>
      <c r="AH1352" s="463"/>
      <c r="AI1352" s="463"/>
      <c r="AJ1352" s="463"/>
      <c r="AK1352" s="463"/>
      <c r="AL1352" s="463"/>
      <c r="AM1352" s="463"/>
      <c r="AN1352" s="463"/>
      <c r="AO1352" s="462"/>
    </row>
    <row r="1353" spans="2:41" ht="15.75" hidden="1">
      <c r="B1353" s="529" t="s">
        <v>428</v>
      </c>
      <c r="C1353" s="527"/>
      <c r="D1353" s="501"/>
      <c r="E1353" s="521"/>
      <c r="F1353" s="521"/>
      <c r="G1353" s="521"/>
      <c r="H1353" s="521"/>
      <c r="I1353" s="521"/>
      <c r="J1353" s="521"/>
      <c r="K1353" s="521"/>
      <c r="L1353" s="521"/>
      <c r="M1353" s="521"/>
      <c r="N1353" s="521"/>
      <c r="O1353" s="521"/>
      <c r="P1353" s="521"/>
      <c r="Q1353" s="498"/>
      <c r="R1353" s="521"/>
      <c r="S1353" s="521"/>
      <c r="T1353" s="521"/>
      <c r="U1353" s="501"/>
      <c r="V1353" s="501"/>
      <c r="W1353" s="501"/>
      <c r="X1353" s="501"/>
      <c r="Y1353" s="521"/>
      <c r="Z1353" s="521"/>
      <c r="AA1353" s="461">
        <f t="shared" ref="AA1353:AO1353" si="459">SUM(AA1344:AA1351)</f>
        <v>0</v>
      </c>
      <c r="AB1353" s="461">
        <f t="shared" si="459"/>
        <v>0</v>
      </c>
      <c r="AC1353" s="461">
        <f t="shared" si="459"/>
        <v>0</v>
      </c>
      <c r="AD1353" s="461">
        <f t="shared" si="459"/>
        <v>0</v>
      </c>
      <c r="AE1353" s="461">
        <f t="shared" si="459"/>
        <v>0</v>
      </c>
      <c r="AF1353" s="461">
        <f t="shared" si="459"/>
        <v>0</v>
      </c>
      <c r="AG1353" s="461">
        <f t="shared" si="459"/>
        <v>0</v>
      </c>
      <c r="AH1353" s="461">
        <f t="shared" si="459"/>
        <v>0</v>
      </c>
      <c r="AI1353" s="461">
        <f t="shared" si="459"/>
        <v>0</v>
      </c>
      <c r="AJ1353" s="461">
        <f t="shared" si="459"/>
        <v>0</v>
      </c>
      <c r="AK1353" s="461">
        <f t="shared" si="459"/>
        <v>0</v>
      </c>
      <c r="AL1353" s="461">
        <f t="shared" si="459"/>
        <v>0</v>
      </c>
      <c r="AM1353" s="461">
        <f t="shared" si="459"/>
        <v>0</v>
      </c>
      <c r="AN1353" s="461">
        <f t="shared" si="459"/>
        <v>0</v>
      </c>
      <c r="AO1353" s="460">
        <f t="shared" si="459"/>
        <v>0</v>
      </c>
    </row>
    <row r="1354" spans="2:41" ht="15.75" hidden="1">
      <c r="B1354" s="529" t="s">
        <v>429</v>
      </c>
      <c r="C1354" s="527"/>
      <c r="D1354" s="530"/>
      <c r="E1354" s="521"/>
      <c r="F1354" s="521"/>
      <c r="G1354" s="521"/>
      <c r="H1354" s="521"/>
      <c r="I1354" s="521"/>
      <c r="J1354" s="521"/>
      <c r="K1354" s="521"/>
      <c r="L1354" s="521"/>
      <c r="M1354" s="521"/>
      <c r="N1354" s="521"/>
      <c r="O1354" s="521"/>
      <c r="P1354" s="521"/>
      <c r="Q1354" s="498"/>
      <c r="R1354" s="521"/>
      <c r="S1354" s="521"/>
      <c r="T1354" s="521"/>
      <c r="U1354" s="501"/>
      <c r="V1354" s="501"/>
      <c r="W1354" s="501"/>
      <c r="X1354" s="501"/>
      <c r="Y1354" s="521"/>
      <c r="Z1354" s="521"/>
      <c r="AA1354" s="528">
        <f>AA1341*AA1343</f>
        <v>0</v>
      </c>
      <c r="AB1354" s="528">
        <f t="shared" ref="AB1354" si="460">AB1341*AB1343</f>
        <v>0</v>
      </c>
      <c r="AC1354" s="528">
        <f>AC1341*AC1343</f>
        <v>0</v>
      </c>
      <c r="AD1354" s="528">
        <f t="shared" ref="AD1354:AN1354" si="461">AD1341*AD1343</f>
        <v>0</v>
      </c>
      <c r="AE1354" s="528">
        <f t="shared" si="461"/>
        <v>0</v>
      </c>
      <c r="AF1354" s="528">
        <f t="shared" si="461"/>
        <v>0</v>
      </c>
      <c r="AG1354" s="528">
        <f t="shared" si="461"/>
        <v>0</v>
      </c>
      <c r="AH1354" s="528">
        <f t="shared" si="461"/>
        <v>0</v>
      </c>
      <c r="AI1354" s="528">
        <f t="shared" si="461"/>
        <v>0</v>
      </c>
      <c r="AJ1354" s="528">
        <f t="shared" si="461"/>
        <v>0</v>
      </c>
      <c r="AK1354" s="528">
        <f t="shared" si="461"/>
        <v>0</v>
      </c>
      <c r="AL1354" s="528">
        <f t="shared" si="461"/>
        <v>0</v>
      </c>
      <c r="AM1354" s="528">
        <f t="shared" si="461"/>
        <v>0</v>
      </c>
      <c r="AN1354" s="528">
        <f t="shared" si="461"/>
        <v>0</v>
      </c>
      <c r="AO1354" s="460">
        <f>SUM(AA1354:AN1354)</f>
        <v>0</v>
      </c>
    </row>
    <row r="1355" spans="2:41" ht="15.75" hidden="1">
      <c r="B1355" s="529" t="s">
        <v>430</v>
      </c>
      <c r="C1355" s="527"/>
      <c r="D1355" s="530"/>
      <c r="E1355" s="521"/>
      <c r="F1355" s="521"/>
      <c r="G1355" s="521"/>
      <c r="H1355" s="521"/>
      <c r="I1355" s="521"/>
      <c r="J1355" s="521"/>
      <c r="K1355" s="521"/>
      <c r="L1355" s="521"/>
      <c r="M1355" s="521"/>
      <c r="N1355" s="521"/>
      <c r="O1355" s="521"/>
      <c r="P1355" s="521"/>
      <c r="Q1355" s="498"/>
      <c r="R1355" s="521"/>
      <c r="S1355" s="521"/>
      <c r="T1355" s="521"/>
      <c r="U1355" s="530"/>
      <c r="V1355" s="530"/>
      <c r="W1355" s="530"/>
      <c r="X1355" s="530"/>
      <c r="Y1355" s="521"/>
      <c r="Z1355" s="521"/>
      <c r="AA1355" s="459"/>
      <c r="AB1355" s="459"/>
      <c r="AC1355" s="459"/>
      <c r="AD1355" s="459"/>
      <c r="AE1355" s="459"/>
      <c r="AF1355" s="459"/>
      <c r="AG1355" s="459"/>
      <c r="AH1355" s="459"/>
      <c r="AI1355" s="459"/>
      <c r="AJ1355" s="459"/>
      <c r="AK1355" s="459"/>
      <c r="AL1355" s="459"/>
      <c r="AM1355" s="459"/>
      <c r="AN1355" s="459"/>
      <c r="AO1355" s="460">
        <f>AO1353-AO1354</f>
        <v>0</v>
      </c>
    </row>
    <row r="1356" spans="2:41" ht="15.75" hidden="1">
      <c r="B1356" s="440"/>
      <c r="C1356" s="581"/>
      <c r="D1356" s="578"/>
      <c r="E1356" s="579"/>
      <c r="F1356" s="579"/>
      <c r="G1356" s="579"/>
      <c r="H1356" s="579"/>
      <c r="I1356" s="579"/>
      <c r="J1356" s="579"/>
      <c r="K1356" s="579"/>
      <c r="L1356" s="579"/>
      <c r="M1356" s="579"/>
      <c r="N1356" s="579"/>
      <c r="O1356" s="579"/>
      <c r="P1356" s="579"/>
      <c r="Q1356" s="580"/>
      <c r="R1356" s="579"/>
      <c r="S1356" s="579"/>
      <c r="T1356" s="579"/>
      <c r="U1356" s="578"/>
      <c r="V1356" s="578"/>
      <c r="W1356" s="578"/>
      <c r="X1356" s="578"/>
      <c r="Y1356" s="579"/>
      <c r="Z1356" s="579"/>
      <c r="AA1356" s="439"/>
      <c r="AB1356" s="439"/>
      <c r="AC1356" s="439"/>
      <c r="AD1356" s="439"/>
      <c r="AE1356" s="439"/>
      <c r="AF1356" s="439"/>
      <c r="AG1356" s="439"/>
      <c r="AH1356" s="439"/>
      <c r="AI1356" s="439"/>
      <c r="AJ1356" s="439"/>
      <c r="AK1356" s="439"/>
      <c r="AL1356" s="439"/>
      <c r="AM1356" s="439"/>
      <c r="AN1356" s="439"/>
      <c r="AO1356" s="438"/>
    </row>
    <row r="1357" spans="2:41" ht="15.75" hidden="1">
      <c r="B1357" s="534" t="s">
        <v>414</v>
      </c>
      <c r="C1357" s="542"/>
      <c r="D1357" s="543"/>
      <c r="E1357" s="543"/>
      <c r="F1357" s="543"/>
      <c r="G1357" s="543"/>
      <c r="H1357" s="543"/>
      <c r="I1357" s="543"/>
      <c r="J1357" s="543"/>
      <c r="K1357" s="543"/>
      <c r="L1357" s="543"/>
      <c r="M1357" s="543"/>
      <c r="N1357" s="543"/>
      <c r="O1357" s="543"/>
      <c r="P1357" s="543"/>
      <c r="Q1357" s="543"/>
      <c r="R1357" s="543"/>
      <c r="S1357" s="543"/>
      <c r="T1357" s="543"/>
      <c r="U1357" s="535"/>
      <c r="V1357" s="536"/>
      <c r="W1357" s="543"/>
      <c r="X1357" s="543"/>
      <c r="Y1357" s="543"/>
      <c r="Z1357" s="543"/>
      <c r="AA1357" s="544"/>
      <c r="AB1357" s="544"/>
      <c r="AC1357" s="544"/>
      <c r="AD1357" s="544"/>
      <c r="AE1357" s="544"/>
      <c r="AF1357" s="544"/>
      <c r="AG1357" s="544"/>
      <c r="AH1357" s="544"/>
      <c r="AI1357" s="544"/>
      <c r="AJ1357" s="544"/>
      <c r="AK1357" s="544"/>
      <c r="AL1357" s="544"/>
      <c r="AM1357" s="544"/>
      <c r="AN1357" s="544"/>
      <c r="AO1357" s="544"/>
    </row>
    <row r="1358" spans="2:41" hidden="1"/>
    <row r="1359" spans="2:41" ht="19.5" hidden="1" customHeight="1"/>
    <row r="1361" spans="2:2">
      <c r="B1361" s="601" t="s">
        <v>311</v>
      </c>
    </row>
  </sheetData>
  <sheetProtection formatCells="0" formatColumns="0" formatRows="0" insertColumns="0" insertRows="0" insertHyperlinks="0" deleteColumns="0" deleteRows="0" sort="0" autoFilter="0" pivotTables="0"/>
  <mergeCells count="51">
    <mergeCell ref="C20:Z20"/>
    <mergeCell ref="B14:B16"/>
    <mergeCell ref="C16:D16"/>
    <mergeCell ref="B18:B19"/>
    <mergeCell ref="C18:Z18"/>
    <mergeCell ref="C19:Z19"/>
    <mergeCell ref="C21:Z21"/>
    <mergeCell ref="C22:Z22"/>
    <mergeCell ref="B24:B25"/>
    <mergeCell ref="B34:B35"/>
    <mergeCell ref="C34:C35"/>
    <mergeCell ref="E34:M34"/>
    <mergeCell ref="P34:P35"/>
    <mergeCell ref="R34:Z34"/>
    <mergeCell ref="AA416:AO416"/>
    <mergeCell ref="AA34:AO34"/>
    <mergeCell ref="B226:B227"/>
    <mergeCell ref="C226:C227"/>
    <mergeCell ref="E226:M226"/>
    <mergeCell ref="P226:P227"/>
    <mergeCell ref="R226:Z226"/>
    <mergeCell ref="AA226:AO226"/>
    <mergeCell ref="B416:B417"/>
    <mergeCell ref="C416:C417"/>
    <mergeCell ref="E416:M416"/>
    <mergeCell ref="P416:P417"/>
    <mergeCell ref="R416:Z416"/>
    <mergeCell ref="AA806:AO806"/>
    <mergeCell ref="B614:B615"/>
    <mergeCell ref="C614:C615"/>
    <mergeCell ref="E614:M614"/>
    <mergeCell ref="P614:P615"/>
    <mergeCell ref="R614:Z614"/>
    <mergeCell ref="AA614:AO614"/>
    <mergeCell ref="B806:B807"/>
    <mergeCell ref="C806:C807"/>
    <mergeCell ref="E806:M806"/>
    <mergeCell ref="P806:P807"/>
    <mergeCell ref="R806:Z806"/>
    <mergeCell ref="AA1179:AO1179"/>
    <mergeCell ref="B995:B996"/>
    <mergeCell ref="C995:C996"/>
    <mergeCell ref="E995:M995"/>
    <mergeCell ref="P995:P996"/>
    <mergeCell ref="R995:Z995"/>
    <mergeCell ref="AA995:AO995"/>
    <mergeCell ref="B1179:B1180"/>
    <mergeCell ref="C1179:C1180"/>
    <mergeCell ref="E1179:M1179"/>
    <mergeCell ref="P1179:P1180"/>
    <mergeCell ref="R1179:Z1179"/>
  </mergeCells>
  <phoneticPr fontId="18" type="noConversion"/>
  <hyperlinks>
    <hyperlink ref="C24" location="Table_5_a.__2015_Lost_Revenues_Work_Form" display="Table 5-a.  2015 Lost Revenues" xr:uid="{90BB9458-A10F-474B-99DB-4C6753D8275C}"/>
    <hyperlink ref="C25" location="Table_5_b.__2016_Lost_Revenues_Work_Form" display="Table 5-b.  2016 Lost Revenues " xr:uid="{915A9AE3-696B-4B8F-B4A1-D6650D568E30}"/>
    <hyperlink ref="C26" location="Table_5_c.__2017_Lost_Revenues_Work_Form" display="Table 5-c.  2017 Lost Revenues " xr:uid="{7612126B-1432-4B96-BC69-759582789109}"/>
    <hyperlink ref="C27" location="Table_5_d.__2018_Lost_Revenues_Work_Form" display="Table 5-d.  2018 Lost Revenues " xr:uid="{606CD389-B2E1-44DF-97BA-F707570CDE5B}"/>
    <hyperlink ref="D613" location="'5.  2015-2020 LRAM'!A1" display="Return to top" xr:uid="{EF633192-B52D-4E46-BA1A-FF7314BCF1EF}"/>
    <hyperlink ref="C28" location="Table_5_e.__2019_Lost_Revenues_Work_Form" display="Table 5-e.  2019 Lost Revenues" xr:uid="{04B6452D-4660-40C9-8396-291D44B0712B}"/>
    <hyperlink ref="C29" location="Table_5_f.__2020_Lost_Revenues_Work_Form" display="Table 5-f.  2020 Lost Revenues" xr:uid="{BD62793C-B278-40AE-A232-6C8489D8D4A7}"/>
    <hyperlink ref="D225" location="'5.  2015-2020 LRAM'!A1" display="Return to top" xr:uid="{98353572-C6E5-4F41-9E74-1667C956D5EA}"/>
    <hyperlink ref="D415" location="'5.  2015-2020 LRAM'!A1" display="Return to top" xr:uid="{6C25D400-09A0-4C34-ACB0-19EA4A8BC536}"/>
    <hyperlink ref="D805" location="'5.  2015-2020 LRAM'!A1" display="Return to top" xr:uid="{CC984182-8147-4C9C-BA71-EC7A7102F62F}"/>
    <hyperlink ref="D994" location="'5.  2015-2020 LRAM'!A1" display="Return to top" xr:uid="{244B3DFE-0907-475E-953D-F584AC659F65}"/>
    <hyperlink ref="B1361" location="'5.  2015-2020 LRAM'!A1" display="Return to top" xr:uid="{813F10AA-FA8D-4C54-AD3D-FF7398B6DA34}"/>
    <hyperlink ref="D1178" location="'5.  2015-2020 LRAM'!A1" display="Return to top" xr:uid="{EB4DF4E1-DEBD-4ED4-AA06-4505818C5578}"/>
  </hyperlinks>
  <pageMargins left="0.70866141732283472" right="0.70866141732283472" top="0.74803149606299213" bottom="0.74803149606299213" header="0.31496062992125984" footer="0.31496062992125984"/>
  <pageSetup paperSize="17" scale="18" fitToHeight="0" orientation="landscape" r:id="rId1"/>
  <headerFooter>
    <oddFooter>&amp;R&amp;P of &amp;N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08B662-EF45-40E2-A079-4D10E94CBF66}">
  <dimension ref="B14:AE102"/>
  <sheetViews>
    <sheetView topLeftCell="A6" zoomScale="90" zoomScaleNormal="90" workbookViewId="0">
      <selection activeCell="O37" sqref="O37"/>
    </sheetView>
  </sheetViews>
  <sheetFormatPr defaultColWidth="9.28515625" defaultRowHeight="15"/>
  <cols>
    <col min="1" max="1" width="9.28515625" style="472"/>
    <col min="2" max="2" width="13" style="472" customWidth="1"/>
    <col min="3" max="3" width="26.42578125" style="472" customWidth="1"/>
    <col min="4" max="4" width="13.7109375" style="472" bestFit="1" customWidth="1"/>
    <col min="5" max="6" width="9.28515625" style="472"/>
    <col min="7" max="7" width="15.28515625" style="353" customWidth="1"/>
    <col min="8" max="8" width="9.28515625" style="353"/>
    <col min="9" max="14" width="9.28515625" style="472"/>
    <col min="15" max="15" width="18.42578125" style="472" customWidth="1"/>
    <col min="16" max="16" width="17.7109375" style="472" customWidth="1"/>
    <col min="17" max="17" width="16.7109375" style="472" customWidth="1"/>
    <col min="18" max="18" width="15.42578125" style="472" customWidth="1"/>
    <col min="19" max="19" width="13.42578125" style="472" bestFit="1" customWidth="1"/>
    <col min="20" max="16384" width="9.28515625" style="472"/>
  </cols>
  <sheetData>
    <row r="14" spans="2:31" ht="15.75">
      <c r="B14" s="600" t="s">
        <v>235</v>
      </c>
    </row>
    <row r="15" spans="2:31" ht="15.75">
      <c r="B15" s="600"/>
    </row>
    <row r="16" spans="2:31" s="473" customFormat="1" ht="28.5" customHeight="1">
      <c r="B16" s="716" t="s">
        <v>621</v>
      </c>
      <c r="C16" s="716"/>
      <c r="D16" s="716"/>
      <c r="E16" s="716"/>
      <c r="F16" s="716"/>
      <c r="G16" s="716"/>
      <c r="H16" s="716"/>
      <c r="I16" s="716"/>
      <c r="J16" s="716"/>
      <c r="K16" s="716"/>
      <c r="L16" s="716"/>
      <c r="M16" s="716"/>
      <c r="N16" s="716"/>
      <c r="O16" s="716"/>
      <c r="P16" s="716"/>
      <c r="Q16" s="716"/>
      <c r="R16" s="716"/>
      <c r="S16" s="716"/>
      <c r="T16" s="716"/>
      <c r="U16" s="716"/>
      <c r="V16" s="716"/>
      <c r="W16" s="716"/>
      <c r="X16" s="716"/>
      <c r="Y16" s="716"/>
      <c r="Z16" s="716"/>
      <c r="AA16" s="716"/>
      <c r="AB16" s="716"/>
      <c r="AC16" s="716"/>
      <c r="AD16" s="716"/>
      <c r="AE16" s="716"/>
    </row>
    <row r="20" spans="2:19" ht="37.9" customHeight="1">
      <c r="B20" s="717" t="s">
        <v>704</v>
      </c>
      <c r="C20" s="717"/>
      <c r="D20" s="717"/>
      <c r="E20" s="717"/>
      <c r="F20" s="352"/>
      <c r="G20" s="351"/>
      <c r="H20" s="351"/>
      <c r="I20" s="352"/>
      <c r="J20" s="352"/>
      <c r="K20" s="352"/>
      <c r="O20" s="350" t="s">
        <v>623</v>
      </c>
    </row>
    <row r="21" spans="2:19" ht="21">
      <c r="B21" s="607"/>
      <c r="C21" s="608"/>
    </row>
    <row r="22" spans="2:19" ht="15" customHeight="1">
      <c r="B22" s="718" t="s">
        <v>624</v>
      </c>
      <c r="C22" s="718"/>
      <c r="D22" s="718"/>
      <c r="E22" s="718"/>
      <c r="F22" s="718"/>
      <c r="G22" s="718"/>
      <c r="H22" s="718"/>
      <c r="I22" s="718"/>
      <c r="J22" s="718"/>
      <c r="K22" s="718"/>
      <c r="O22" s="719" t="s">
        <v>705</v>
      </c>
      <c r="P22" s="720"/>
      <c r="Q22" s="720"/>
      <c r="R22" s="720"/>
      <c r="S22" s="721"/>
    </row>
    <row r="23" spans="2:19" ht="45">
      <c r="B23" s="349" t="s">
        <v>656</v>
      </c>
      <c r="C23" s="349" t="s">
        <v>157</v>
      </c>
      <c r="D23" s="349" t="s">
        <v>153</v>
      </c>
      <c r="E23" s="349" t="s">
        <v>706</v>
      </c>
      <c r="F23" s="349" t="s">
        <v>707</v>
      </c>
      <c r="G23" s="348" t="s">
        <v>708</v>
      </c>
      <c r="H23" s="348" t="s">
        <v>709</v>
      </c>
      <c r="I23" s="349" t="s">
        <v>710</v>
      </c>
      <c r="J23" s="349" t="s">
        <v>711</v>
      </c>
      <c r="K23" s="349" t="s">
        <v>626</v>
      </c>
      <c r="O23" s="722"/>
      <c r="P23" s="723"/>
      <c r="Q23" s="724"/>
      <c r="R23" s="347" t="s">
        <v>630</v>
      </c>
      <c r="S23" s="347" t="s">
        <v>631</v>
      </c>
    </row>
    <row r="24" spans="2:19">
      <c r="B24" s="346" t="s">
        <v>712</v>
      </c>
      <c r="C24" s="346" t="s">
        <v>472</v>
      </c>
      <c r="D24" s="346" t="s">
        <v>477</v>
      </c>
      <c r="E24" s="346" t="s">
        <v>713</v>
      </c>
      <c r="F24" s="346" t="s">
        <v>714</v>
      </c>
      <c r="G24" s="345">
        <v>1080.6712106158004</v>
      </c>
      <c r="H24" s="345">
        <v>1.3714285714285717</v>
      </c>
      <c r="I24" s="346" t="s">
        <v>467</v>
      </c>
      <c r="J24" s="346" t="s">
        <v>715</v>
      </c>
      <c r="K24" s="346" t="s">
        <v>572</v>
      </c>
      <c r="O24" s="627" t="s">
        <v>637</v>
      </c>
      <c r="P24" s="628"/>
      <c r="Q24" s="629"/>
      <c r="R24" s="344">
        <f>G99</f>
        <v>5392406.9722106</v>
      </c>
      <c r="S24" s="343">
        <f>H99</f>
        <v>913.54790697674434</v>
      </c>
    </row>
    <row r="25" spans="2:19">
      <c r="B25" s="346" t="s">
        <v>716</v>
      </c>
      <c r="C25" s="346" t="s">
        <v>472</v>
      </c>
      <c r="D25" s="346" t="s">
        <v>477</v>
      </c>
      <c r="E25" s="346" t="s">
        <v>717</v>
      </c>
      <c r="F25" s="346" t="s">
        <v>549</v>
      </c>
      <c r="G25" s="345">
        <v>785.94269862967292</v>
      </c>
      <c r="H25" s="345">
        <v>0.99933554817275749</v>
      </c>
      <c r="I25" s="346" t="s">
        <v>467</v>
      </c>
      <c r="J25" s="346" t="s">
        <v>718</v>
      </c>
      <c r="K25" s="346" t="s">
        <v>572</v>
      </c>
      <c r="O25" s="627" t="s">
        <v>719</v>
      </c>
      <c r="P25" s="628"/>
      <c r="Q25" s="629"/>
      <c r="R25" s="344">
        <v>463223.42890083289</v>
      </c>
      <c r="S25" s="343" t="s">
        <v>638</v>
      </c>
    </row>
    <row r="26" spans="2:19">
      <c r="B26" s="346" t="s">
        <v>720</v>
      </c>
      <c r="C26" s="346" t="s">
        <v>472</v>
      </c>
      <c r="D26" s="346" t="s">
        <v>477</v>
      </c>
      <c r="E26" s="346" t="s">
        <v>721</v>
      </c>
      <c r="F26" s="346" t="s">
        <v>722</v>
      </c>
      <c r="G26" s="345">
        <v>1865.546255913207</v>
      </c>
      <c r="H26" s="345">
        <v>0.45714285714285718</v>
      </c>
      <c r="I26" s="346" t="s">
        <v>467</v>
      </c>
      <c r="J26" s="346" t="s">
        <v>723</v>
      </c>
      <c r="K26" s="346" t="s">
        <v>572</v>
      </c>
      <c r="O26" s="627" t="s">
        <v>724</v>
      </c>
      <c r="P26" s="628"/>
      <c r="Q26" s="629"/>
      <c r="R26" s="344"/>
      <c r="S26" s="631">
        <f>R25/R24*S24</f>
        <v>78.476419920781069</v>
      </c>
    </row>
    <row r="27" spans="2:19">
      <c r="B27" s="346" t="s">
        <v>725</v>
      </c>
      <c r="C27" s="346" t="s">
        <v>472</v>
      </c>
      <c r="D27" s="346" t="s">
        <v>477</v>
      </c>
      <c r="E27" s="346" t="s">
        <v>722</v>
      </c>
      <c r="F27" s="346" t="s">
        <v>726</v>
      </c>
      <c r="G27" s="345">
        <v>12561.774972941868</v>
      </c>
      <c r="H27" s="345">
        <v>3.9016611295681067</v>
      </c>
      <c r="I27" s="346" t="s">
        <v>467</v>
      </c>
      <c r="J27" s="346" t="s">
        <v>722</v>
      </c>
      <c r="K27" s="346" t="s">
        <v>572</v>
      </c>
      <c r="O27" s="342" t="s">
        <v>727</v>
      </c>
      <c r="P27" s="341"/>
      <c r="Q27" s="340"/>
      <c r="R27" s="339">
        <f>R24-R25</f>
        <v>4929183.5433097668</v>
      </c>
      <c r="S27" s="338">
        <f>S24-S26</f>
        <v>835.0714870559633</v>
      </c>
    </row>
    <row r="28" spans="2:19">
      <c r="B28" s="346" t="s">
        <v>728</v>
      </c>
      <c r="C28" s="346" t="s">
        <v>472</v>
      </c>
      <c r="D28" s="346" t="s">
        <v>477</v>
      </c>
      <c r="E28" s="346" t="s">
        <v>491</v>
      </c>
      <c r="F28" s="346" t="s">
        <v>483</v>
      </c>
      <c r="G28" s="345">
        <v>5231.5013281045676</v>
      </c>
      <c r="H28" s="345">
        <v>0</v>
      </c>
      <c r="I28" s="346" t="s">
        <v>467</v>
      </c>
      <c r="J28" s="346" t="s">
        <v>729</v>
      </c>
      <c r="K28" s="346" t="s">
        <v>572</v>
      </c>
    </row>
    <row r="29" spans="2:19">
      <c r="B29" s="346" t="s">
        <v>730</v>
      </c>
      <c r="C29" s="346" t="s">
        <v>472</v>
      </c>
      <c r="D29" s="346" t="s">
        <v>477</v>
      </c>
      <c r="E29" s="346" t="s">
        <v>731</v>
      </c>
      <c r="F29" s="346" t="s">
        <v>484</v>
      </c>
      <c r="G29" s="345">
        <v>11702.042444444427</v>
      </c>
      <c r="H29" s="345">
        <v>4.8903654485049834</v>
      </c>
      <c r="I29" s="346" t="s">
        <v>467</v>
      </c>
      <c r="J29" s="346" t="s">
        <v>732</v>
      </c>
      <c r="K29" s="346" t="s">
        <v>572</v>
      </c>
      <c r="O29" s="472" t="s">
        <v>639</v>
      </c>
      <c r="P29" s="472" t="s">
        <v>733</v>
      </c>
    </row>
    <row r="30" spans="2:19">
      <c r="B30" s="346" t="s">
        <v>734</v>
      </c>
      <c r="C30" s="346" t="s">
        <v>472</v>
      </c>
      <c r="D30" s="346" t="s">
        <v>477</v>
      </c>
      <c r="E30" s="346" t="s">
        <v>713</v>
      </c>
      <c r="F30" s="346" t="s">
        <v>735</v>
      </c>
      <c r="G30" s="345">
        <v>12393.366707847032</v>
      </c>
      <c r="H30" s="345">
        <v>3.5827242524916949</v>
      </c>
      <c r="I30" s="346" t="s">
        <v>467</v>
      </c>
      <c r="J30" s="346" t="s">
        <v>713</v>
      </c>
      <c r="K30" s="346" t="s">
        <v>572</v>
      </c>
      <c r="P30" s="472" t="s">
        <v>736</v>
      </c>
    </row>
    <row r="31" spans="2:19">
      <c r="B31" s="346" t="s">
        <v>737</v>
      </c>
      <c r="C31" s="346" t="s">
        <v>472</v>
      </c>
      <c r="D31" s="346" t="s">
        <v>477</v>
      </c>
      <c r="E31" s="346" t="s">
        <v>738</v>
      </c>
      <c r="F31" s="346" t="s">
        <v>739</v>
      </c>
      <c r="G31" s="345">
        <v>13308.392440499736</v>
      </c>
      <c r="H31" s="345">
        <v>3.9760797342192697</v>
      </c>
      <c r="I31" s="346" t="s">
        <v>467</v>
      </c>
      <c r="J31" s="346" t="s">
        <v>740</v>
      </c>
      <c r="K31" s="346" t="s">
        <v>572</v>
      </c>
      <c r="P31" s="472" t="s">
        <v>647</v>
      </c>
    </row>
    <row r="32" spans="2:19">
      <c r="B32" s="346" t="s">
        <v>741</v>
      </c>
      <c r="C32" s="346" t="s">
        <v>472</v>
      </c>
      <c r="D32" s="346" t="s">
        <v>477</v>
      </c>
      <c r="E32" s="346" t="s">
        <v>742</v>
      </c>
      <c r="F32" s="346" t="s">
        <v>545</v>
      </c>
      <c r="G32" s="345">
        <v>14658.692944413298</v>
      </c>
      <c r="H32" s="345">
        <v>3.593355481727575</v>
      </c>
      <c r="I32" s="346" t="s">
        <v>467</v>
      </c>
      <c r="J32" s="346" t="s">
        <v>743</v>
      </c>
      <c r="K32" s="346" t="s">
        <v>572</v>
      </c>
      <c r="P32" s="472" t="s">
        <v>649</v>
      </c>
    </row>
    <row r="33" spans="2:20">
      <c r="B33" s="346" t="s">
        <v>744</v>
      </c>
      <c r="C33" s="346" t="s">
        <v>472</v>
      </c>
      <c r="D33" s="346" t="s">
        <v>477</v>
      </c>
      <c r="E33" s="346" t="s">
        <v>545</v>
      </c>
      <c r="F33" s="346" t="s">
        <v>594</v>
      </c>
      <c r="G33" s="345">
        <v>9951.6529023342518</v>
      </c>
      <c r="H33" s="345">
        <v>3.8272425249169437</v>
      </c>
      <c r="I33" s="346" t="s">
        <v>467</v>
      </c>
      <c r="J33" s="346" t="s">
        <v>745</v>
      </c>
      <c r="K33" s="346" t="s">
        <v>572</v>
      </c>
    </row>
    <row r="34" spans="2:20">
      <c r="B34" s="346" t="s">
        <v>746</v>
      </c>
      <c r="C34" s="346" t="s">
        <v>472</v>
      </c>
      <c r="D34" s="346" t="s">
        <v>477</v>
      </c>
      <c r="E34" s="346" t="s">
        <v>747</v>
      </c>
      <c r="F34" s="346" t="s">
        <v>748</v>
      </c>
      <c r="G34" s="345">
        <v>116867.96542167268</v>
      </c>
      <c r="H34" s="345">
        <v>16.988704318936879</v>
      </c>
      <c r="I34" s="346" t="s">
        <v>467</v>
      </c>
      <c r="J34" s="346" t="s">
        <v>749</v>
      </c>
      <c r="K34" s="346" t="s">
        <v>572</v>
      </c>
    </row>
    <row r="35" spans="2:20">
      <c r="B35" s="346" t="s">
        <v>750</v>
      </c>
      <c r="C35" s="346" t="s">
        <v>472</v>
      </c>
      <c r="D35" s="346" t="s">
        <v>477</v>
      </c>
      <c r="E35" s="346" t="s">
        <v>751</v>
      </c>
      <c r="F35" s="346" t="s">
        <v>583</v>
      </c>
      <c r="G35" s="345">
        <v>159306.05216826263</v>
      </c>
      <c r="H35" s="345">
        <v>0</v>
      </c>
      <c r="I35" s="346" t="s">
        <v>467</v>
      </c>
      <c r="J35" s="346" t="s">
        <v>751</v>
      </c>
      <c r="K35" s="346" t="s">
        <v>572</v>
      </c>
    </row>
    <row r="36" spans="2:20">
      <c r="B36" s="346" t="s">
        <v>752</v>
      </c>
      <c r="C36" s="346" t="s">
        <v>472</v>
      </c>
      <c r="D36" s="346" t="s">
        <v>477</v>
      </c>
      <c r="E36" s="346" t="s">
        <v>753</v>
      </c>
      <c r="F36" s="346" t="s">
        <v>754</v>
      </c>
      <c r="G36" s="345">
        <v>4137.6249315370533</v>
      </c>
      <c r="H36" s="345">
        <v>1.8392026578073091</v>
      </c>
      <c r="I36" s="346" t="s">
        <v>467</v>
      </c>
      <c r="J36" s="346" t="s">
        <v>755</v>
      </c>
      <c r="K36" s="346" t="s">
        <v>572</v>
      </c>
    </row>
    <row r="37" spans="2:20">
      <c r="B37" s="346" t="s">
        <v>756</v>
      </c>
      <c r="C37" s="346" t="s">
        <v>472</v>
      </c>
      <c r="D37" s="346" t="s">
        <v>477</v>
      </c>
      <c r="E37" s="346" t="s">
        <v>757</v>
      </c>
      <c r="F37" s="346" t="s">
        <v>758</v>
      </c>
      <c r="G37" s="345">
        <v>10003.162492926045</v>
      </c>
      <c r="H37" s="345">
        <v>3.6146179401993357</v>
      </c>
      <c r="I37" s="346" t="s">
        <v>467</v>
      </c>
      <c r="J37" s="346" t="s">
        <v>484</v>
      </c>
      <c r="K37" s="346" t="s">
        <v>572</v>
      </c>
    </row>
    <row r="38" spans="2:20">
      <c r="B38" s="346" t="s">
        <v>759</v>
      </c>
      <c r="C38" s="346" t="s">
        <v>472</v>
      </c>
      <c r="D38" s="346" t="s">
        <v>477</v>
      </c>
      <c r="E38" s="346" t="s">
        <v>760</v>
      </c>
      <c r="F38" s="346" t="s">
        <v>743</v>
      </c>
      <c r="G38" s="345">
        <v>27376.879130532172</v>
      </c>
      <c r="H38" s="345">
        <v>0</v>
      </c>
      <c r="I38" s="346" t="s">
        <v>467</v>
      </c>
      <c r="J38" s="346" t="s">
        <v>761</v>
      </c>
      <c r="K38" s="346" t="s">
        <v>572</v>
      </c>
    </row>
    <row r="39" spans="2:20">
      <c r="B39" s="346" t="s">
        <v>762</v>
      </c>
      <c r="C39" s="346" t="s">
        <v>472</v>
      </c>
      <c r="D39" s="346" t="s">
        <v>477</v>
      </c>
      <c r="E39" s="346" t="s">
        <v>763</v>
      </c>
      <c r="F39" s="346" t="s">
        <v>519</v>
      </c>
      <c r="G39" s="345">
        <v>17913.162531803806</v>
      </c>
      <c r="H39" s="345">
        <v>6.0598006644518279</v>
      </c>
      <c r="I39" s="346" t="s">
        <v>467</v>
      </c>
      <c r="J39" s="346" t="s">
        <v>764</v>
      </c>
      <c r="K39" s="346" t="s">
        <v>572</v>
      </c>
    </row>
    <row r="40" spans="2:20" ht="21">
      <c r="B40" s="346" t="s">
        <v>765</v>
      </c>
      <c r="C40" s="346" t="s">
        <v>472</v>
      </c>
      <c r="D40" s="346" t="s">
        <v>477</v>
      </c>
      <c r="E40" s="346" t="s">
        <v>559</v>
      </c>
      <c r="F40" s="346" t="s">
        <v>766</v>
      </c>
      <c r="G40" s="345">
        <v>15833.036686865298</v>
      </c>
      <c r="H40" s="345">
        <v>3.9122923588039873</v>
      </c>
      <c r="I40" s="346" t="s">
        <v>467</v>
      </c>
      <c r="J40" s="346" t="s">
        <v>767</v>
      </c>
      <c r="K40" s="346" t="s">
        <v>572</v>
      </c>
      <c r="O40" s="607" t="s">
        <v>650</v>
      </c>
    </row>
    <row r="41" spans="2:20">
      <c r="B41" s="346" t="s">
        <v>768</v>
      </c>
      <c r="C41" s="346" t="s">
        <v>472</v>
      </c>
      <c r="D41" s="346" t="s">
        <v>477</v>
      </c>
      <c r="E41" s="346" t="s">
        <v>769</v>
      </c>
      <c r="F41" s="346" t="s">
        <v>770</v>
      </c>
      <c r="G41" s="345">
        <v>510.41321586412266</v>
      </c>
      <c r="H41" s="345">
        <v>0.96744186046511638</v>
      </c>
      <c r="I41" s="346" t="s">
        <v>467</v>
      </c>
      <c r="J41" s="346" t="s">
        <v>771</v>
      </c>
      <c r="K41" s="346" t="s">
        <v>572</v>
      </c>
    </row>
    <row r="42" spans="2:20" ht="45">
      <c r="B42" s="346" t="s">
        <v>772</v>
      </c>
      <c r="C42" s="346" t="s">
        <v>472</v>
      </c>
      <c r="D42" s="346" t="s">
        <v>477</v>
      </c>
      <c r="E42" s="346" t="s">
        <v>773</v>
      </c>
      <c r="F42" s="346" t="s">
        <v>774</v>
      </c>
      <c r="G42" s="345">
        <v>22948.421685133751</v>
      </c>
      <c r="H42" s="345">
        <v>6.6976744186046515</v>
      </c>
      <c r="I42" s="346" t="s">
        <v>467</v>
      </c>
      <c r="J42" s="346" t="s">
        <v>587</v>
      </c>
      <c r="K42" s="346" t="s">
        <v>572</v>
      </c>
      <c r="O42" s="347" t="s">
        <v>651</v>
      </c>
      <c r="P42" s="337" t="s">
        <v>626</v>
      </c>
      <c r="Q42" s="347" t="s">
        <v>630</v>
      </c>
      <c r="R42" s="347" t="s">
        <v>631</v>
      </c>
    </row>
    <row r="43" spans="2:20">
      <c r="B43" s="346" t="s">
        <v>775</v>
      </c>
      <c r="C43" s="346" t="s">
        <v>472</v>
      </c>
      <c r="D43" s="346" t="s">
        <v>477</v>
      </c>
      <c r="E43" s="346" t="s">
        <v>776</v>
      </c>
      <c r="F43" s="346" t="s">
        <v>777</v>
      </c>
      <c r="G43" s="345">
        <v>22578.058363398661</v>
      </c>
      <c r="H43" s="345">
        <v>0</v>
      </c>
      <c r="I43" s="346" t="s">
        <v>467</v>
      </c>
      <c r="J43" s="346" t="s">
        <v>778</v>
      </c>
      <c r="K43" s="346" t="s">
        <v>572</v>
      </c>
      <c r="O43" s="634" t="s">
        <v>652</v>
      </c>
      <c r="P43" s="635" t="s">
        <v>572</v>
      </c>
      <c r="Q43" s="374">
        <f>SUMIF($K$24:$K$98,$P43,G$24:G$98)</f>
        <v>730382.13160309917</v>
      </c>
      <c r="R43" s="336">
        <f>SUMIF($K$24:$K$98,$P43,H$24:H$98)</f>
        <v>68.730897009966768</v>
      </c>
      <c r="T43"/>
    </row>
    <row r="44" spans="2:20">
      <c r="B44" s="346" t="s">
        <v>734</v>
      </c>
      <c r="C44" s="346" t="s">
        <v>472</v>
      </c>
      <c r="D44" s="346" t="s">
        <v>477</v>
      </c>
      <c r="E44" s="346" t="s">
        <v>713</v>
      </c>
      <c r="F44" s="346" t="s">
        <v>735</v>
      </c>
      <c r="G44" s="345">
        <v>113425.24232873932</v>
      </c>
      <c r="H44" s="345">
        <v>0</v>
      </c>
      <c r="I44" s="346" t="s">
        <v>467</v>
      </c>
      <c r="J44" s="346" t="s">
        <v>713</v>
      </c>
      <c r="K44" s="346" t="s">
        <v>572</v>
      </c>
      <c r="O44" s="636"/>
      <c r="P44" s="637" t="s">
        <v>499</v>
      </c>
      <c r="Q44" s="335">
        <f>SUMIF($K$24:$K$99,$P44,G$24:G$99)</f>
        <v>4662024.8406075006</v>
      </c>
      <c r="R44" s="334">
        <f>SUMIF($K$24:$K$98,$P44,H$24:H$98)</f>
        <v>844.8170099667775</v>
      </c>
    </row>
    <row r="45" spans="2:20">
      <c r="B45" s="346" t="s">
        <v>779</v>
      </c>
      <c r="C45" s="346" t="s">
        <v>472</v>
      </c>
      <c r="D45" s="346" t="s">
        <v>477</v>
      </c>
      <c r="E45" s="346" t="s">
        <v>780</v>
      </c>
      <c r="F45" s="346" t="s">
        <v>781</v>
      </c>
      <c r="G45" s="345">
        <v>2211.8967430524181</v>
      </c>
      <c r="H45" s="345">
        <v>0.54219269102990042</v>
      </c>
      <c r="I45" s="346" t="s">
        <v>467</v>
      </c>
      <c r="J45" s="346" t="s">
        <v>782</v>
      </c>
      <c r="K45" s="346" t="s">
        <v>572</v>
      </c>
      <c r="O45" s="638" t="s">
        <v>632</v>
      </c>
      <c r="P45" s="639"/>
      <c r="Q45" s="373">
        <f>SUM(Q43:Q44)</f>
        <v>5392406.9722106</v>
      </c>
      <c r="R45" s="333">
        <f>SUM(R43:R44)</f>
        <v>913.54790697674423</v>
      </c>
    </row>
    <row r="46" spans="2:20">
      <c r="B46" s="346" t="s">
        <v>783</v>
      </c>
      <c r="C46" s="346" t="s">
        <v>472</v>
      </c>
      <c r="D46" s="346" t="s">
        <v>477</v>
      </c>
      <c r="E46" s="346" t="s">
        <v>784</v>
      </c>
      <c r="F46" s="346" t="s">
        <v>769</v>
      </c>
      <c r="G46" s="345">
        <v>5204.838090938234</v>
      </c>
      <c r="H46" s="345">
        <v>1.5096345514950167</v>
      </c>
      <c r="I46" s="346" t="s">
        <v>467</v>
      </c>
      <c r="J46" s="346" t="s">
        <v>785</v>
      </c>
      <c r="K46" s="346" t="s">
        <v>572</v>
      </c>
      <c r="O46" s="640" t="s">
        <v>653</v>
      </c>
      <c r="P46" s="641" t="s">
        <v>572</v>
      </c>
      <c r="Q46" s="642">
        <f>Q43/Q45</f>
        <v>0.13544640368708694</v>
      </c>
      <c r="R46" s="332"/>
    </row>
    <row r="47" spans="2:20">
      <c r="B47" s="346" t="s">
        <v>786</v>
      </c>
      <c r="C47" s="346" t="s">
        <v>472</v>
      </c>
      <c r="D47" s="346" t="s">
        <v>477</v>
      </c>
      <c r="E47" s="346" t="s">
        <v>787</v>
      </c>
      <c r="F47" s="346" t="s">
        <v>788</v>
      </c>
      <c r="G47" s="345">
        <v>128525.79390662913</v>
      </c>
      <c r="H47" s="345">
        <v>0</v>
      </c>
      <c r="I47" s="346" t="s">
        <v>467</v>
      </c>
      <c r="J47" s="346" t="s">
        <v>484</v>
      </c>
      <c r="K47" s="346" t="s">
        <v>572</v>
      </c>
      <c r="O47" s="644"/>
      <c r="P47" s="645" t="s">
        <v>499</v>
      </c>
      <c r="Q47" s="371"/>
      <c r="R47" s="646">
        <f>R44/R45</f>
        <v>0.9247648683937969</v>
      </c>
    </row>
    <row r="48" spans="2:20">
      <c r="B48" s="346" t="s">
        <v>789</v>
      </c>
      <c r="C48" s="346" t="s">
        <v>472</v>
      </c>
      <c r="D48" s="346" t="s">
        <v>477</v>
      </c>
      <c r="E48" s="346" t="s">
        <v>515</v>
      </c>
      <c r="F48" s="346" t="s">
        <v>790</v>
      </c>
      <c r="G48" s="345">
        <v>18251.252753688113</v>
      </c>
      <c r="H48" s="345">
        <v>0</v>
      </c>
      <c r="I48" s="346" t="s">
        <v>467</v>
      </c>
      <c r="J48" s="346" t="s">
        <v>791</v>
      </c>
      <c r="K48" s="346" t="s">
        <v>499</v>
      </c>
      <c r="O48" s="472" t="s">
        <v>639</v>
      </c>
      <c r="P48" s="472" t="s">
        <v>654</v>
      </c>
    </row>
    <row r="49" spans="2:16">
      <c r="B49" s="346" t="s">
        <v>792</v>
      </c>
      <c r="C49" s="346" t="s">
        <v>472</v>
      </c>
      <c r="D49" s="346" t="s">
        <v>477</v>
      </c>
      <c r="E49" s="346" t="s">
        <v>743</v>
      </c>
      <c r="F49" s="346" t="s">
        <v>793</v>
      </c>
      <c r="G49" s="345">
        <v>79296.611559528465</v>
      </c>
      <c r="H49" s="345">
        <v>19.029900332225914</v>
      </c>
      <c r="I49" s="346" t="s">
        <v>467</v>
      </c>
      <c r="J49" s="346" t="s">
        <v>794</v>
      </c>
      <c r="K49" s="346" t="s">
        <v>499</v>
      </c>
      <c r="P49" s="472" t="s">
        <v>649</v>
      </c>
    </row>
    <row r="50" spans="2:16">
      <c r="B50" s="346" t="s">
        <v>795</v>
      </c>
      <c r="C50" s="346" t="s">
        <v>472</v>
      </c>
      <c r="D50" s="346" t="s">
        <v>477</v>
      </c>
      <c r="E50" s="346" t="s">
        <v>796</v>
      </c>
      <c r="F50" s="346" t="s">
        <v>797</v>
      </c>
      <c r="G50" s="345">
        <v>25461.546513966972</v>
      </c>
      <c r="H50" s="345">
        <v>7.3887043189368775</v>
      </c>
      <c r="I50" s="346" t="s">
        <v>467</v>
      </c>
      <c r="J50" s="346" t="s">
        <v>798</v>
      </c>
      <c r="K50" s="346" t="s">
        <v>499</v>
      </c>
    </row>
    <row r="51" spans="2:16">
      <c r="B51" s="346" t="s">
        <v>799</v>
      </c>
      <c r="C51" s="346" t="s">
        <v>472</v>
      </c>
      <c r="D51" s="346" t="s">
        <v>477</v>
      </c>
      <c r="E51" s="346" t="s">
        <v>800</v>
      </c>
      <c r="F51" s="346" t="s">
        <v>568</v>
      </c>
      <c r="G51" s="345">
        <v>300127.6536181579</v>
      </c>
      <c r="H51" s="345">
        <v>65.063122923588054</v>
      </c>
      <c r="I51" s="346" t="s">
        <v>467</v>
      </c>
      <c r="J51" s="346" t="s">
        <v>801</v>
      </c>
      <c r="K51" s="346" t="s">
        <v>499</v>
      </c>
    </row>
    <row r="52" spans="2:16">
      <c r="B52" s="346" t="s">
        <v>802</v>
      </c>
      <c r="C52" s="346" t="s">
        <v>472</v>
      </c>
      <c r="D52" s="346" t="s">
        <v>477</v>
      </c>
      <c r="E52" s="346" t="s">
        <v>580</v>
      </c>
      <c r="F52" s="346" t="s">
        <v>516</v>
      </c>
      <c r="G52" s="345">
        <v>135877.67348337465</v>
      </c>
      <c r="H52" s="345">
        <v>25.355481727574755</v>
      </c>
      <c r="I52" s="346" t="s">
        <v>467</v>
      </c>
      <c r="J52" s="346" t="s">
        <v>803</v>
      </c>
      <c r="K52" s="346" t="s">
        <v>499</v>
      </c>
    </row>
    <row r="53" spans="2:16">
      <c r="B53" s="346" t="s">
        <v>804</v>
      </c>
      <c r="C53" s="346" t="s">
        <v>472</v>
      </c>
      <c r="D53" s="346" t="s">
        <v>477</v>
      </c>
      <c r="E53" s="346" t="s">
        <v>805</v>
      </c>
      <c r="F53" s="346" t="s">
        <v>806</v>
      </c>
      <c r="G53" s="345">
        <v>15574.889349579451</v>
      </c>
      <c r="H53" s="345">
        <v>3.8485049833887048</v>
      </c>
      <c r="I53" s="346" t="s">
        <v>467</v>
      </c>
      <c r="J53" s="346" t="s">
        <v>807</v>
      </c>
      <c r="K53" s="346" t="s">
        <v>499</v>
      </c>
    </row>
    <row r="54" spans="2:16">
      <c r="B54" s="346" t="s">
        <v>808</v>
      </c>
      <c r="C54" s="346" t="s">
        <v>472</v>
      </c>
      <c r="D54" s="346" t="s">
        <v>477</v>
      </c>
      <c r="E54" s="346" t="s">
        <v>809</v>
      </c>
      <c r="F54" s="346" t="s">
        <v>748</v>
      </c>
      <c r="G54" s="345">
        <v>6443.3534178875016</v>
      </c>
      <c r="H54" s="345">
        <v>1.59468438538206</v>
      </c>
      <c r="I54" s="346" t="s">
        <v>467</v>
      </c>
      <c r="J54" s="346" t="s">
        <v>797</v>
      </c>
      <c r="K54" s="346" t="s">
        <v>499</v>
      </c>
    </row>
    <row r="55" spans="2:16">
      <c r="B55" s="346" t="s">
        <v>810</v>
      </c>
      <c r="C55" s="346" t="s">
        <v>472</v>
      </c>
      <c r="D55" s="346" t="s">
        <v>477</v>
      </c>
      <c r="E55" s="346" t="s">
        <v>553</v>
      </c>
      <c r="F55" s="346" t="s">
        <v>567</v>
      </c>
      <c r="G55" s="345">
        <v>51782.123152923312</v>
      </c>
      <c r="H55" s="345">
        <v>5.2093023255813957</v>
      </c>
      <c r="I55" s="346" t="s">
        <v>467</v>
      </c>
      <c r="J55" s="346" t="s">
        <v>811</v>
      </c>
      <c r="K55" s="346" t="s">
        <v>499</v>
      </c>
    </row>
    <row r="56" spans="2:16">
      <c r="B56" s="346" t="s">
        <v>812</v>
      </c>
      <c r="C56" s="346" t="s">
        <v>472</v>
      </c>
      <c r="D56" s="346" t="s">
        <v>477</v>
      </c>
      <c r="E56" s="346" t="s">
        <v>813</v>
      </c>
      <c r="F56" s="346" t="s">
        <v>515</v>
      </c>
      <c r="G56" s="345">
        <v>177647.15637870305</v>
      </c>
      <c r="H56" s="345">
        <v>68.635215946843857</v>
      </c>
      <c r="I56" s="346" t="s">
        <v>467</v>
      </c>
      <c r="J56" s="346" t="s">
        <v>814</v>
      </c>
      <c r="K56" s="346" t="s">
        <v>499</v>
      </c>
    </row>
    <row r="57" spans="2:16">
      <c r="B57" s="346" t="s">
        <v>815</v>
      </c>
      <c r="C57" s="346" t="s">
        <v>472</v>
      </c>
      <c r="D57" s="346" t="s">
        <v>477</v>
      </c>
      <c r="E57" s="346" t="s">
        <v>483</v>
      </c>
      <c r="F57" s="346" t="s">
        <v>816</v>
      </c>
      <c r="G57" s="345">
        <v>6510.4750971186604</v>
      </c>
      <c r="H57" s="345">
        <v>1.6053156146179404</v>
      </c>
      <c r="I57" s="346" t="s">
        <v>467</v>
      </c>
      <c r="J57" s="346" t="s">
        <v>817</v>
      </c>
      <c r="K57" s="346" t="s">
        <v>499</v>
      </c>
    </row>
    <row r="58" spans="2:16">
      <c r="B58" s="346" t="s">
        <v>818</v>
      </c>
      <c r="C58" s="346" t="s">
        <v>472</v>
      </c>
      <c r="D58" s="346" t="s">
        <v>477</v>
      </c>
      <c r="E58" s="346" t="s">
        <v>819</v>
      </c>
      <c r="F58" s="346" t="s">
        <v>820</v>
      </c>
      <c r="G58" s="345">
        <v>8569.322798452702</v>
      </c>
      <c r="H58" s="345">
        <v>0</v>
      </c>
      <c r="I58" s="346" t="s">
        <v>467</v>
      </c>
      <c r="J58" s="346" t="s">
        <v>803</v>
      </c>
      <c r="K58" s="346" t="s">
        <v>499</v>
      </c>
    </row>
    <row r="59" spans="2:16">
      <c r="B59" s="346" t="s">
        <v>821</v>
      </c>
      <c r="C59" s="346" t="s">
        <v>472</v>
      </c>
      <c r="D59" s="346" t="s">
        <v>477</v>
      </c>
      <c r="E59" s="346" t="s">
        <v>822</v>
      </c>
      <c r="F59" s="346" t="s">
        <v>823</v>
      </c>
      <c r="G59" s="345">
        <v>168883.08986629292</v>
      </c>
      <c r="H59" s="345">
        <v>23.813953488372093</v>
      </c>
      <c r="I59" s="346" t="s">
        <v>467</v>
      </c>
      <c r="J59" s="346" t="s">
        <v>824</v>
      </c>
      <c r="K59" s="346" t="s">
        <v>499</v>
      </c>
    </row>
    <row r="60" spans="2:16">
      <c r="B60" s="346" t="s">
        <v>825</v>
      </c>
      <c r="C60" s="346" t="s">
        <v>472</v>
      </c>
      <c r="D60" s="346" t="s">
        <v>477</v>
      </c>
      <c r="E60" s="346" t="s">
        <v>826</v>
      </c>
      <c r="F60" s="346" t="s">
        <v>827</v>
      </c>
      <c r="G60" s="345">
        <v>11684.669664344832</v>
      </c>
      <c r="H60" s="345">
        <v>3.3913621262458475</v>
      </c>
      <c r="I60" s="346" t="s">
        <v>467</v>
      </c>
      <c r="J60" s="346" t="s">
        <v>828</v>
      </c>
      <c r="K60" s="346" t="s">
        <v>499</v>
      </c>
    </row>
    <row r="61" spans="2:16">
      <c r="B61" s="346" t="s">
        <v>829</v>
      </c>
      <c r="C61" s="346" t="s">
        <v>472</v>
      </c>
      <c r="D61" s="346" t="s">
        <v>477</v>
      </c>
      <c r="E61" s="346" t="s">
        <v>830</v>
      </c>
      <c r="F61" s="346" t="s">
        <v>732</v>
      </c>
      <c r="G61" s="345">
        <v>22014.805672967468</v>
      </c>
      <c r="H61" s="345">
        <v>5.4431893687707644</v>
      </c>
      <c r="I61" s="346" t="s">
        <v>467</v>
      </c>
      <c r="J61" s="346" t="s">
        <v>504</v>
      </c>
      <c r="K61" s="346" t="s">
        <v>499</v>
      </c>
    </row>
    <row r="62" spans="2:16">
      <c r="B62" s="346" t="s">
        <v>831</v>
      </c>
      <c r="C62" s="346" t="s">
        <v>472</v>
      </c>
      <c r="D62" s="346" t="s">
        <v>477</v>
      </c>
      <c r="E62" s="346" t="s">
        <v>557</v>
      </c>
      <c r="F62" s="346" t="s">
        <v>487</v>
      </c>
      <c r="G62" s="345">
        <v>30115.316273993998</v>
      </c>
      <c r="H62" s="345">
        <v>6.1661129568106317</v>
      </c>
      <c r="I62" s="346" t="s">
        <v>467</v>
      </c>
      <c r="J62" s="346" t="s">
        <v>801</v>
      </c>
      <c r="K62" s="346" t="s">
        <v>499</v>
      </c>
    </row>
    <row r="63" spans="2:16">
      <c r="B63" s="346" t="s">
        <v>832</v>
      </c>
      <c r="C63" s="346" t="s">
        <v>472</v>
      </c>
      <c r="D63" s="346" t="s">
        <v>477</v>
      </c>
      <c r="E63" s="346" t="s">
        <v>819</v>
      </c>
      <c r="F63" s="346" t="s">
        <v>820</v>
      </c>
      <c r="G63" s="345">
        <v>8569.322798452702</v>
      </c>
      <c r="H63" s="345">
        <v>0</v>
      </c>
      <c r="I63" s="346" t="s">
        <v>467</v>
      </c>
      <c r="J63" s="346" t="s">
        <v>803</v>
      </c>
      <c r="K63" s="346" t="s">
        <v>499</v>
      </c>
    </row>
    <row r="64" spans="2:16">
      <c r="B64" s="346" t="s">
        <v>833</v>
      </c>
      <c r="C64" s="346" t="s">
        <v>472</v>
      </c>
      <c r="D64" s="346" t="s">
        <v>477</v>
      </c>
      <c r="E64" s="346" t="s">
        <v>834</v>
      </c>
      <c r="F64" s="346" t="s">
        <v>739</v>
      </c>
      <c r="G64" s="345">
        <v>22338.304632644136</v>
      </c>
      <c r="H64" s="345">
        <v>3.0830564784053158</v>
      </c>
      <c r="I64" s="346" t="s">
        <v>467</v>
      </c>
      <c r="J64" s="346" t="s">
        <v>835</v>
      </c>
      <c r="K64" s="346" t="s">
        <v>499</v>
      </c>
    </row>
    <row r="65" spans="2:11">
      <c r="B65" s="346" t="s">
        <v>836</v>
      </c>
      <c r="C65" s="346" t="s">
        <v>472</v>
      </c>
      <c r="D65" s="346" t="s">
        <v>477</v>
      </c>
      <c r="E65" s="346" t="s">
        <v>483</v>
      </c>
      <c r="F65" s="346" t="s">
        <v>837</v>
      </c>
      <c r="G65" s="345">
        <v>7569.2875105633248</v>
      </c>
      <c r="H65" s="345">
        <v>2.2006644518272425</v>
      </c>
      <c r="I65" s="346" t="s">
        <v>467</v>
      </c>
      <c r="J65" s="346" t="s">
        <v>761</v>
      </c>
      <c r="K65" s="346" t="s">
        <v>499</v>
      </c>
    </row>
    <row r="66" spans="2:11">
      <c r="B66" s="346" t="s">
        <v>838</v>
      </c>
      <c r="C66" s="346" t="s">
        <v>472</v>
      </c>
      <c r="D66" s="346" t="s">
        <v>477</v>
      </c>
      <c r="E66" s="346" t="s">
        <v>839</v>
      </c>
      <c r="F66" s="346" t="s">
        <v>761</v>
      </c>
      <c r="G66" s="345">
        <v>64702.601549366314</v>
      </c>
      <c r="H66" s="345">
        <v>4.5714285714285712</v>
      </c>
      <c r="I66" s="346" t="s">
        <v>467</v>
      </c>
      <c r="J66" s="346" t="s">
        <v>840</v>
      </c>
      <c r="K66" s="346" t="s">
        <v>499</v>
      </c>
    </row>
    <row r="67" spans="2:11">
      <c r="B67" s="346" t="s">
        <v>841</v>
      </c>
      <c r="C67" s="346" t="s">
        <v>472</v>
      </c>
      <c r="D67" s="346" t="s">
        <v>477</v>
      </c>
      <c r="E67" s="346" t="s">
        <v>842</v>
      </c>
      <c r="F67" s="346" t="s">
        <v>755</v>
      </c>
      <c r="G67" s="345">
        <v>282582.01669791661</v>
      </c>
      <c r="H67" s="345">
        <v>55.633222591362127</v>
      </c>
      <c r="I67" s="346" t="s">
        <v>467</v>
      </c>
      <c r="J67" s="346" t="s">
        <v>843</v>
      </c>
      <c r="K67" s="346" t="s">
        <v>499</v>
      </c>
    </row>
    <row r="68" spans="2:11">
      <c r="B68" s="346" t="s">
        <v>844</v>
      </c>
      <c r="C68" s="346" t="s">
        <v>472</v>
      </c>
      <c r="D68" s="346" t="s">
        <v>477</v>
      </c>
      <c r="E68" s="346" t="s">
        <v>845</v>
      </c>
      <c r="F68" s="346" t="s">
        <v>846</v>
      </c>
      <c r="G68" s="345">
        <v>90611.251309670042</v>
      </c>
      <c r="H68" s="345">
        <v>23.909634551495017</v>
      </c>
      <c r="I68" s="346" t="s">
        <v>467</v>
      </c>
      <c r="J68" s="346" t="s">
        <v>791</v>
      </c>
      <c r="K68" s="346" t="s">
        <v>499</v>
      </c>
    </row>
    <row r="69" spans="2:11">
      <c r="B69" s="346" t="s">
        <v>847</v>
      </c>
      <c r="C69" s="346" t="s">
        <v>472</v>
      </c>
      <c r="D69" s="346" t="s">
        <v>477</v>
      </c>
      <c r="E69" s="346" t="s">
        <v>848</v>
      </c>
      <c r="F69" s="346" t="s">
        <v>493</v>
      </c>
      <c r="G69" s="345">
        <v>89784.943822776622</v>
      </c>
      <c r="H69" s="345">
        <v>23.431229235880398</v>
      </c>
      <c r="I69" s="346" t="s">
        <v>467</v>
      </c>
      <c r="J69" s="346" t="s">
        <v>849</v>
      </c>
      <c r="K69" s="346" t="s">
        <v>499</v>
      </c>
    </row>
    <row r="70" spans="2:11">
      <c r="B70" s="346" t="s">
        <v>850</v>
      </c>
      <c r="C70" s="346" t="s">
        <v>472</v>
      </c>
      <c r="D70" s="346" t="s">
        <v>477</v>
      </c>
      <c r="E70" s="346" t="s">
        <v>851</v>
      </c>
      <c r="F70" s="346" t="s">
        <v>852</v>
      </c>
      <c r="G70" s="345">
        <v>53221.8068445838</v>
      </c>
      <c r="H70" s="345">
        <v>15.69169435215947</v>
      </c>
      <c r="I70" s="346" t="s">
        <v>467</v>
      </c>
      <c r="J70" s="346" t="s">
        <v>851</v>
      </c>
      <c r="K70" s="346" t="s">
        <v>499</v>
      </c>
    </row>
    <row r="71" spans="2:11">
      <c r="B71" s="346" t="s">
        <v>853</v>
      </c>
      <c r="C71" s="346" t="s">
        <v>472</v>
      </c>
      <c r="D71" s="346" t="s">
        <v>477</v>
      </c>
      <c r="E71" s="346" t="s">
        <v>589</v>
      </c>
      <c r="F71" s="346" t="s">
        <v>854</v>
      </c>
      <c r="G71" s="345">
        <v>36458.300913268366</v>
      </c>
      <c r="H71" s="345">
        <v>1.275747508305648</v>
      </c>
      <c r="I71" s="346" t="s">
        <v>467</v>
      </c>
      <c r="J71" s="346" t="s">
        <v>855</v>
      </c>
      <c r="K71" s="346" t="s">
        <v>499</v>
      </c>
    </row>
    <row r="72" spans="2:11">
      <c r="B72" s="346" t="s">
        <v>856</v>
      </c>
      <c r="C72" s="346" t="s">
        <v>472</v>
      </c>
      <c r="D72" s="346" t="s">
        <v>477</v>
      </c>
      <c r="E72" s="346" t="s">
        <v>857</v>
      </c>
      <c r="F72" s="346" t="s">
        <v>858</v>
      </c>
      <c r="G72" s="345">
        <v>11752.615497025459</v>
      </c>
      <c r="H72" s="345">
        <v>3.1893687707641201</v>
      </c>
      <c r="I72" s="346" t="s">
        <v>467</v>
      </c>
      <c r="J72" s="346" t="s">
        <v>859</v>
      </c>
      <c r="K72" s="346" t="s">
        <v>499</v>
      </c>
    </row>
    <row r="73" spans="2:11">
      <c r="B73" s="346" t="s">
        <v>860</v>
      </c>
      <c r="C73" s="346" t="s">
        <v>472</v>
      </c>
      <c r="D73" s="346" t="s">
        <v>477</v>
      </c>
      <c r="E73" s="346" t="s">
        <v>861</v>
      </c>
      <c r="F73" s="346" t="s">
        <v>771</v>
      </c>
      <c r="G73" s="345">
        <v>204178.77249300401</v>
      </c>
      <c r="H73" s="345">
        <v>21.262458471760798</v>
      </c>
      <c r="I73" s="346" t="s">
        <v>467</v>
      </c>
      <c r="J73" s="346" t="s">
        <v>827</v>
      </c>
      <c r="K73" s="346" t="s">
        <v>499</v>
      </c>
    </row>
    <row r="74" spans="2:11">
      <c r="B74" s="346" t="s">
        <v>862</v>
      </c>
      <c r="C74" s="346" t="s">
        <v>472</v>
      </c>
      <c r="D74" s="346" t="s">
        <v>477</v>
      </c>
      <c r="E74" s="346" t="s">
        <v>863</v>
      </c>
      <c r="F74" s="346" t="s">
        <v>790</v>
      </c>
      <c r="G74" s="345">
        <v>5467.5089068160514</v>
      </c>
      <c r="H74" s="345">
        <v>0</v>
      </c>
      <c r="I74" s="346" t="s">
        <v>467</v>
      </c>
      <c r="J74" s="346" t="s">
        <v>749</v>
      </c>
      <c r="K74" s="346" t="s">
        <v>499</v>
      </c>
    </row>
    <row r="75" spans="2:11">
      <c r="B75" s="346" t="s">
        <v>864</v>
      </c>
      <c r="C75" s="346" t="s">
        <v>472</v>
      </c>
      <c r="D75" s="346" t="s">
        <v>477</v>
      </c>
      <c r="E75" s="346" t="s">
        <v>553</v>
      </c>
      <c r="F75" s="346" t="s">
        <v>865</v>
      </c>
      <c r="G75" s="345">
        <v>5160.6990544911214</v>
      </c>
      <c r="H75" s="345">
        <v>0</v>
      </c>
      <c r="I75" s="346" t="s">
        <v>467</v>
      </c>
      <c r="J75" s="346" t="s">
        <v>761</v>
      </c>
      <c r="K75" s="346" t="s">
        <v>499</v>
      </c>
    </row>
    <row r="76" spans="2:11">
      <c r="B76" s="346" t="s">
        <v>866</v>
      </c>
      <c r="C76" s="346" t="s">
        <v>472</v>
      </c>
      <c r="D76" s="346" t="s">
        <v>477</v>
      </c>
      <c r="E76" s="346" t="s">
        <v>867</v>
      </c>
      <c r="F76" s="346" t="s">
        <v>742</v>
      </c>
      <c r="G76" s="345">
        <v>635.67517480325364</v>
      </c>
      <c r="H76" s="345">
        <v>0.72292358803986723</v>
      </c>
      <c r="I76" s="346" t="s">
        <v>467</v>
      </c>
      <c r="J76" s="346" t="s">
        <v>868</v>
      </c>
      <c r="K76" s="346" t="s">
        <v>499</v>
      </c>
    </row>
    <row r="77" spans="2:11">
      <c r="B77" s="346" t="s">
        <v>869</v>
      </c>
      <c r="C77" s="346" t="s">
        <v>472</v>
      </c>
      <c r="D77" s="346" t="s">
        <v>477</v>
      </c>
      <c r="E77" s="346" t="s">
        <v>763</v>
      </c>
      <c r="F77" s="346" t="s">
        <v>557</v>
      </c>
      <c r="G77" s="345">
        <v>25670.506874927709</v>
      </c>
      <c r="H77" s="345">
        <v>7.3461794019933562</v>
      </c>
      <c r="I77" s="346" t="s">
        <v>467</v>
      </c>
      <c r="J77" s="346" t="s">
        <v>859</v>
      </c>
      <c r="K77" s="346" t="s">
        <v>499</v>
      </c>
    </row>
    <row r="78" spans="2:11">
      <c r="B78" s="346" t="s">
        <v>870</v>
      </c>
      <c r="C78" s="346" t="s">
        <v>472</v>
      </c>
      <c r="D78" s="346" t="s">
        <v>477</v>
      </c>
      <c r="E78" s="346" t="s">
        <v>871</v>
      </c>
      <c r="F78" s="346" t="s">
        <v>872</v>
      </c>
      <c r="G78" s="345">
        <v>13098.420618487375</v>
      </c>
      <c r="H78" s="345">
        <v>0</v>
      </c>
      <c r="I78" s="346" t="s">
        <v>467</v>
      </c>
      <c r="J78" s="346" t="s">
        <v>871</v>
      </c>
      <c r="K78" s="346" t="s">
        <v>499</v>
      </c>
    </row>
    <row r="79" spans="2:11">
      <c r="B79" s="346" t="s">
        <v>873</v>
      </c>
      <c r="C79" s="346" t="s">
        <v>472</v>
      </c>
      <c r="D79" s="346" t="s">
        <v>477</v>
      </c>
      <c r="E79" s="346" t="s">
        <v>874</v>
      </c>
      <c r="F79" s="346" t="s">
        <v>557</v>
      </c>
      <c r="G79" s="345">
        <v>49968.049026081469</v>
      </c>
      <c r="H79" s="345">
        <v>0</v>
      </c>
      <c r="I79" s="346" t="s">
        <v>467</v>
      </c>
      <c r="J79" s="346" t="s">
        <v>875</v>
      </c>
      <c r="K79" s="346" t="s">
        <v>499</v>
      </c>
    </row>
    <row r="80" spans="2:11">
      <c r="B80" s="346" t="s">
        <v>876</v>
      </c>
      <c r="C80" s="346" t="s">
        <v>472</v>
      </c>
      <c r="D80" s="346" t="s">
        <v>477</v>
      </c>
      <c r="E80" s="346" t="s">
        <v>770</v>
      </c>
      <c r="F80" s="346" t="s">
        <v>872</v>
      </c>
      <c r="G80" s="345">
        <v>66460.614510884072</v>
      </c>
      <c r="H80" s="345">
        <v>19.699667774086382</v>
      </c>
      <c r="I80" s="346" t="s">
        <v>467</v>
      </c>
      <c r="J80" s="346" t="s">
        <v>877</v>
      </c>
      <c r="K80" s="346" t="s">
        <v>499</v>
      </c>
    </row>
    <row r="81" spans="2:11">
      <c r="B81" s="346" t="s">
        <v>878</v>
      </c>
      <c r="C81" s="346" t="s">
        <v>472</v>
      </c>
      <c r="D81" s="346" t="s">
        <v>477</v>
      </c>
      <c r="E81" s="346" t="s">
        <v>845</v>
      </c>
      <c r="F81" s="346" t="s">
        <v>483</v>
      </c>
      <c r="G81" s="345">
        <v>49983.923345363844</v>
      </c>
      <c r="H81" s="345">
        <v>7.1718272425249179</v>
      </c>
      <c r="I81" s="346" t="s">
        <v>467</v>
      </c>
      <c r="J81" s="346" t="s">
        <v>771</v>
      </c>
      <c r="K81" s="346" t="s">
        <v>499</v>
      </c>
    </row>
    <row r="82" spans="2:11">
      <c r="B82" s="346" t="s">
        <v>879</v>
      </c>
      <c r="C82" s="346" t="s">
        <v>472</v>
      </c>
      <c r="D82" s="346" t="s">
        <v>477</v>
      </c>
      <c r="E82" s="346" t="s">
        <v>480</v>
      </c>
      <c r="F82" s="346" t="s">
        <v>880</v>
      </c>
      <c r="G82" s="345">
        <v>27770.225095051312</v>
      </c>
      <c r="H82" s="345">
        <v>0</v>
      </c>
      <c r="I82" s="346" t="s">
        <v>467</v>
      </c>
      <c r="J82" s="346" t="s">
        <v>881</v>
      </c>
      <c r="K82" s="346" t="s">
        <v>499</v>
      </c>
    </row>
    <row r="83" spans="2:11">
      <c r="B83" s="346" t="s">
        <v>882</v>
      </c>
      <c r="C83" s="346" t="s">
        <v>472</v>
      </c>
      <c r="D83" s="346" t="s">
        <v>477</v>
      </c>
      <c r="E83" s="346" t="s">
        <v>753</v>
      </c>
      <c r="F83" s="346" t="s">
        <v>883</v>
      </c>
      <c r="G83" s="345">
        <v>40607.651300700127</v>
      </c>
      <c r="H83" s="345">
        <v>10.152823920265782</v>
      </c>
      <c r="I83" s="346" t="s">
        <v>467</v>
      </c>
      <c r="J83" s="346" t="s">
        <v>771</v>
      </c>
      <c r="K83" s="346" t="s">
        <v>499</v>
      </c>
    </row>
    <row r="84" spans="2:11">
      <c r="B84" s="346" t="s">
        <v>884</v>
      </c>
      <c r="C84" s="346" t="s">
        <v>472</v>
      </c>
      <c r="D84" s="346" t="s">
        <v>477</v>
      </c>
      <c r="E84" s="346" t="s">
        <v>726</v>
      </c>
      <c r="F84" s="346" t="s">
        <v>885</v>
      </c>
      <c r="G84" s="345">
        <v>135316.26577282464</v>
      </c>
      <c r="H84" s="345">
        <v>25.206644518272427</v>
      </c>
      <c r="I84" s="346" t="s">
        <v>467</v>
      </c>
      <c r="J84" s="346" t="s">
        <v>886</v>
      </c>
      <c r="K84" s="346" t="s">
        <v>499</v>
      </c>
    </row>
    <row r="85" spans="2:11">
      <c r="B85" s="346" t="s">
        <v>887</v>
      </c>
      <c r="C85" s="346" t="s">
        <v>472</v>
      </c>
      <c r="D85" s="346" t="s">
        <v>477</v>
      </c>
      <c r="E85" s="346" t="s">
        <v>805</v>
      </c>
      <c r="F85" s="346" t="s">
        <v>493</v>
      </c>
      <c r="G85" s="345">
        <v>87926.552717265629</v>
      </c>
      <c r="H85" s="345">
        <v>25.621262458471765</v>
      </c>
      <c r="I85" s="346" t="s">
        <v>467</v>
      </c>
      <c r="J85" s="346" t="s">
        <v>771</v>
      </c>
      <c r="K85" s="346" t="s">
        <v>499</v>
      </c>
    </row>
    <row r="86" spans="2:11">
      <c r="B86" s="346" t="s">
        <v>888</v>
      </c>
      <c r="C86" s="346" t="s">
        <v>472</v>
      </c>
      <c r="D86" s="346" t="s">
        <v>477</v>
      </c>
      <c r="E86" s="346" t="s">
        <v>889</v>
      </c>
      <c r="F86" s="346" t="s">
        <v>519</v>
      </c>
      <c r="G86" s="345">
        <v>518337.26397316181</v>
      </c>
      <c r="H86" s="345">
        <v>97.275747508305656</v>
      </c>
      <c r="I86" s="346" t="s">
        <v>467</v>
      </c>
      <c r="J86" s="346" t="s">
        <v>890</v>
      </c>
      <c r="K86" s="346" t="s">
        <v>499</v>
      </c>
    </row>
    <row r="87" spans="2:11">
      <c r="B87" s="346" t="s">
        <v>891</v>
      </c>
      <c r="C87" s="346" t="s">
        <v>472</v>
      </c>
      <c r="D87" s="346" t="s">
        <v>477</v>
      </c>
      <c r="E87" s="346" t="s">
        <v>851</v>
      </c>
      <c r="F87" s="346" t="s">
        <v>892</v>
      </c>
      <c r="G87" s="345">
        <v>91998.039334482804</v>
      </c>
      <c r="H87" s="345">
        <v>31.776744186046514</v>
      </c>
      <c r="I87" s="346" t="s">
        <v>467</v>
      </c>
      <c r="J87" s="346" t="s">
        <v>723</v>
      </c>
      <c r="K87" s="346" t="s">
        <v>499</v>
      </c>
    </row>
    <row r="88" spans="2:11">
      <c r="B88" s="346" t="s">
        <v>893</v>
      </c>
      <c r="C88" s="346" t="s">
        <v>472</v>
      </c>
      <c r="D88" s="346" t="s">
        <v>477</v>
      </c>
      <c r="E88" s="346" t="s">
        <v>559</v>
      </c>
      <c r="F88" s="346" t="s">
        <v>580</v>
      </c>
      <c r="G88" s="345">
        <v>19925.970024528895</v>
      </c>
      <c r="H88" s="345">
        <v>5.7302325581395346</v>
      </c>
      <c r="I88" s="346" t="s">
        <v>467</v>
      </c>
      <c r="J88" s="346" t="s">
        <v>559</v>
      </c>
      <c r="K88" s="346" t="s">
        <v>499</v>
      </c>
    </row>
    <row r="89" spans="2:11">
      <c r="B89" s="346" t="s">
        <v>894</v>
      </c>
      <c r="C89" s="346" t="s">
        <v>472</v>
      </c>
      <c r="D89" s="346" t="s">
        <v>477</v>
      </c>
      <c r="E89" s="346" t="s">
        <v>895</v>
      </c>
      <c r="F89" s="346" t="s">
        <v>800</v>
      </c>
      <c r="G89" s="345">
        <v>56144.517207042736</v>
      </c>
      <c r="H89" s="345">
        <v>8.6963455149501669</v>
      </c>
      <c r="I89" s="346" t="s">
        <v>467</v>
      </c>
      <c r="J89" s="346" t="s">
        <v>854</v>
      </c>
      <c r="K89" s="346" t="s">
        <v>499</v>
      </c>
    </row>
    <row r="90" spans="2:11">
      <c r="B90" s="346" t="s">
        <v>896</v>
      </c>
      <c r="C90" s="346" t="s">
        <v>472</v>
      </c>
      <c r="D90" s="346" t="s">
        <v>477</v>
      </c>
      <c r="E90" s="346" t="s">
        <v>480</v>
      </c>
      <c r="F90" s="346" t="s">
        <v>897</v>
      </c>
      <c r="G90" s="345">
        <v>38188.536157386989</v>
      </c>
      <c r="H90" s="345">
        <v>8.292358803986712</v>
      </c>
      <c r="I90" s="346" t="s">
        <v>467</v>
      </c>
      <c r="J90" s="346" t="s">
        <v>898</v>
      </c>
      <c r="K90" s="346" t="s">
        <v>499</v>
      </c>
    </row>
    <row r="91" spans="2:11">
      <c r="B91" s="346" t="s">
        <v>899</v>
      </c>
      <c r="C91" s="346" t="s">
        <v>472</v>
      </c>
      <c r="D91" s="346" t="s">
        <v>477</v>
      </c>
      <c r="E91" s="346" t="s">
        <v>542</v>
      </c>
      <c r="F91" s="346" t="s">
        <v>483</v>
      </c>
      <c r="G91" s="345">
        <v>21363.368563443124</v>
      </c>
      <c r="H91" s="345">
        <v>0</v>
      </c>
      <c r="I91" s="346" t="s">
        <v>467</v>
      </c>
      <c r="J91" s="346" t="s">
        <v>900</v>
      </c>
      <c r="K91" s="346" t="s">
        <v>499</v>
      </c>
    </row>
    <row r="92" spans="2:11">
      <c r="B92" s="346" t="s">
        <v>901</v>
      </c>
      <c r="C92" s="346" t="s">
        <v>472</v>
      </c>
      <c r="D92" s="346" t="s">
        <v>477</v>
      </c>
      <c r="E92" s="346" t="s">
        <v>580</v>
      </c>
      <c r="F92" s="346" t="s">
        <v>717</v>
      </c>
      <c r="G92" s="345">
        <v>186150.41578587674</v>
      </c>
      <c r="H92" s="345">
        <v>24.122259136212627</v>
      </c>
      <c r="I92" s="346" t="s">
        <v>467</v>
      </c>
      <c r="J92" s="346" t="s">
        <v>731</v>
      </c>
      <c r="K92" s="346" t="s">
        <v>499</v>
      </c>
    </row>
    <row r="93" spans="2:11">
      <c r="B93" s="346" t="s">
        <v>878</v>
      </c>
      <c r="C93" s="346" t="s">
        <v>472</v>
      </c>
      <c r="D93" s="346" t="s">
        <v>477</v>
      </c>
      <c r="E93" s="346" t="s">
        <v>845</v>
      </c>
      <c r="F93" s="346" t="s">
        <v>483</v>
      </c>
      <c r="G93" s="345">
        <v>5416.3739314285631</v>
      </c>
      <c r="H93" s="345">
        <v>0</v>
      </c>
      <c r="I93" s="346" t="s">
        <v>467</v>
      </c>
      <c r="J93" s="346" t="s">
        <v>771</v>
      </c>
      <c r="K93" s="346" t="s">
        <v>499</v>
      </c>
    </row>
    <row r="94" spans="2:11">
      <c r="B94" s="346" t="s">
        <v>864</v>
      </c>
      <c r="C94" s="346" t="s">
        <v>472</v>
      </c>
      <c r="D94" s="346" t="s">
        <v>477</v>
      </c>
      <c r="E94" s="346" t="s">
        <v>553</v>
      </c>
      <c r="F94" s="346" t="s">
        <v>865</v>
      </c>
      <c r="G94" s="345">
        <v>49345.39172962778</v>
      </c>
      <c r="H94" s="345">
        <v>7.6438538205980073</v>
      </c>
      <c r="I94" s="346" t="s">
        <v>467</v>
      </c>
      <c r="J94" s="346" t="s">
        <v>761</v>
      </c>
      <c r="K94" s="346" t="s">
        <v>499</v>
      </c>
    </row>
    <row r="95" spans="2:11">
      <c r="B95" s="346" t="s">
        <v>902</v>
      </c>
      <c r="C95" s="346" t="s">
        <v>472</v>
      </c>
      <c r="D95" s="346" t="s">
        <v>477</v>
      </c>
      <c r="E95" s="346" t="s">
        <v>903</v>
      </c>
      <c r="F95" s="346" t="s">
        <v>904</v>
      </c>
      <c r="G95" s="345">
        <v>382368.05326461553</v>
      </c>
      <c r="H95" s="345">
        <v>53.90033222591363</v>
      </c>
      <c r="I95" s="346" t="s">
        <v>467</v>
      </c>
      <c r="J95" s="346" t="s">
        <v>903</v>
      </c>
      <c r="K95" s="346" t="s">
        <v>499</v>
      </c>
    </row>
    <row r="96" spans="2:11">
      <c r="B96" s="346" t="s">
        <v>905</v>
      </c>
      <c r="C96" s="346" t="s">
        <v>472</v>
      </c>
      <c r="D96" s="346" t="s">
        <v>477</v>
      </c>
      <c r="E96" s="346" t="s">
        <v>757</v>
      </c>
      <c r="F96" s="346" t="s">
        <v>906</v>
      </c>
      <c r="G96" s="345">
        <v>653951.71408323233</v>
      </c>
      <c r="H96" s="345">
        <v>70.485049833887047</v>
      </c>
      <c r="I96" s="346" t="s">
        <v>467</v>
      </c>
      <c r="J96" s="346" t="s">
        <v>907</v>
      </c>
      <c r="K96" s="346" t="s">
        <v>499</v>
      </c>
    </row>
    <row r="97" spans="2:11">
      <c r="B97" s="346" t="s">
        <v>908</v>
      </c>
      <c r="C97" s="346" t="s">
        <v>472</v>
      </c>
      <c r="D97" s="346" t="s">
        <v>477</v>
      </c>
      <c r="E97" s="346" t="s">
        <v>909</v>
      </c>
      <c r="F97" s="346" t="s">
        <v>723</v>
      </c>
      <c r="G97" s="345">
        <v>119125.66823883135</v>
      </c>
      <c r="H97" s="345">
        <v>30.299003322259139</v>
      </c>
      <c r="I97" s="346" t="s">
        <v>467</v>
      </c>
      <c r="J97" s="346" t="s">
        <v>771</v>
      </c>
      <c r="K97" s="346" t="s">
        <v>499</v>
      </c>
    </row>
    <row r="98" spans="2:11">
      <c r="B98" s="346" t="s">
        <v>910</v>
      </c>
      <c r="C98" s="346" t="s">
        <v>472</v>
      </c>
      <c r="D98" s="346" t="s">
        <v>477</v>
      </c>
      <c r="E98" s="346" t="s">
        <v>911</v>
      </c>
      <c r="F98" s="346" t="s">
        <v>858</v>
      </c>
      <c r="G98" s="345">
        <v>81634.272245893793</v>
      </c>
      <c r="H98" s="345">
        <v>19.880398671096348</v>
      </c>
      <c r="I98" s="346" t="s">
        <v>467</v>
      </c>
      <c r="J98" s="346" t="s">
        <v>912</v>
      </c>
      <c r="K98" s="346" t="s">
        <v>499</v>
      </c>
    </row>
    <row r="99" spans="2:11">
      <c r="B99" s="725" t="s">
        <v>637</v>
      </c>
      <c r="C99" s="726"/>
      <c r="D99" s="726"/>
      <c r="E99" s="726"/>
      <c r="F99" s="726"/>
      <c r="G99" s="331">
        <f>SUM(G24:G98)</f>
        <v>5392406.9722106</v>
      </c>
      <c r="H99" s="331">
        <f>SUM(H24:H98)</f>
        <v>913.54790697674434</v>
      </c>
      <c r="I99" s="330"/>
      <c r="J99" s="330"/>
      <c r="K99" s="330"/>
    </row>
    <row r="101" spans="2:11">
      <c r="B101" s="472" t="s">
        <v>645</v>
      </c>
      <c r="C101" s="472" t="s">
        <v>913</v>
      </c>
    </row>
    <row r="102" spans="2:11">
      <c r="C102" s="472" t="s">
        <v>914</v>
      </c>
    </row>
  </sheetData>
  <mergeCells count="6">
    <mergeCell ref="B99:F99"/>
    <mergeCell ref="B16:AE16"/>
    <mergeCell ref="B20:E20"/>
    <mergeCell ref="B22:K22"/>
    <mergeCell ref="O22:S22"/>
    <mergeCell ref="O23:Q23"/>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D13462-89FF-4FC4-B9EB-2787834ABEB1}">
  <dimension ref="C14:Z60"/>
  <sheetViews>
    <sheetView topLeftCell="A13" workbookViewId="0">
      <selection activeCell="D41" sqref="D41"/>
    </sheetView>
  </sheetViews>
  <sheetFormatPr defaultColWidth="9.140625" defaultRowHeight="15"/>
  <cols>
    <col min="1" max="2" width="9.140625" style="472"/>
    <col min="3" max="3" width="13" style="472" customWidth="1"/>
    <col min="4" max="4" width="26.42578125" style="472" customWidth="1"/>
    <col min="5" max="5" width="13.7109375" style="472" bestFit="1" customWidth="1"/>
    <col min="6" max="6" width="9.140625" style="472"/>
    <col min="7" max="7" width="12.28515625" style="472" customWidth="1"/>
    <col min="8" max="9" width="9.140625" style="472"/>
    <col min="10" max="10" width="18.42578125" style="472" customWidth="1"/>
    <col min="11" max="11" width="17.85546875" style="472" customWidth="1"/>
    <col min="12" max="12" width="16.7109375" style="472" customWidth="1"/>
    <col min="13" max="13" width="15.42578125" style="472" customWidth="1"/>
    <col min="14" max="14" width="13.42578125" style="472" bestFit="1" customWidth="1"/>
    <col min="15" max="15" width="14.42578125" style="472" customWidth="1"/>
    <col min="16" max="16" width="11.85546875" style="472" customWidth="1"/>
    <col min="17" max="17" width="13.7109375" style="472" customWidth="1"/>
    <col min="18" max="18" width="11.7109375" style="472" customWidth="1"/>
    <col min="19" max="19" width="11.140625" style="472" bestFit="1" customWidth="1"/>
    <col min="20" max="20" width="9.28515625" style="472" bestFit="1" customWidth="1"/>
    <col min="21" max="16384" width="9.140625" style="472"/>
  </cols>
  <sheetData>
    <row r="14" spans="3:26" ht="15.75">
      <c r="C14" s="600" t="s">
        <v>235</v>
      </c>
    </row>
    <row r="15" spans="3:26" ht="15.75">
      <c r="C15" s="600"/>
    </row>
    <row r="16" spans="3:26" s="473" customFormat="1" ht="28.5" customHeight="1">
      <c r="C16" s="716" t="s">
        <v>621</v>
      </c>
      <c r="D16" s="716"/>
      <c r="E16" s="716"/>
      <c r="F16" s="716"/>
      <c r="G16" s="716"/>
      <c r="H16" s="716"/>
      <c r="I16" s="716"/>
      <c r="J16" s="716"/>
      <c r="K16" s="716"/>
      <c r="L16" s="716"/>
      <c r="M16" s="716"/>
      <c r="N16" s="716"/>
      <c r="O16" s="716"/>
      <c r="P16" s="716"/>
      <c r="Q16" s="716"/>
      <c r="R16" s="716"/>
      <c r="S16" s="716"/>
      <c r="T16" s="716"/>
      <c r="U16" s="716"/>
      <c r="V16" s="716"/>
      <c r="W16" s="716"/>
      <c r="X16" s="716"/>
      <c r="Y16" s="716"/>
      <c r="Z16" s="716"/>
    </row>
    <row r="20" spans="3:18" ht="38.1" customHeight="1">
      <c r="C20" s="737" t="s">
        <v>622</v>
      </c>
      <c r="D20" s="737"/>
      <c r="E20" s="737"/>
      <c r="F20" s="737"/>
      <c r="J20" s="615" t="s">
        <v>623</v>
      </c>
    </row>
    <row r="21" spans="3:18" ht="21">
      <c r="C21" s="616"/>
      <c r="D21" s="617"/>
    </row>
    <row r="22" spans="3:18" ht="15" customHeight="1">
      <c r="C22" s="738" t="s">
        <v>624</v>
      </c>
      <c r="D22" s="739"/>
      <c r="E22" s="739"/>
      <c r="F22" s="739"/>
      <c r="G22" s="739"/>
      <c r="J22" s="719" t="s">
        <v>625</v>
      </c>
      <c r="K22" s="720"/>
      <c r="L22" s="720"/>
      <c r="M22" s="719">
        <v>2020</v>
      </c>
      <c r="N22" s="721"/>
      <c r="O22" s="719">
        <v>2021</v>
      </c>
      <c r="P22" s="721"/>
      <c r="Q22" s="736">
        <v>2022</v>
      </c>
      <c r="R22" s="736"/>
    </row>
    <row r="23" spans="3:18" ht="45">
      <c r="C23" s="618" t="s">
        <v>455</v>
      </c>
      <c r="D23" s="618" t="s">
        <v>626</v>
      </c>
      <c r="E23" s="618" t="s">
        <v>627</v>
      </c>
      <c r="F23" s="618" t="s">
        <v>628</v>
      </c>
      <c r="G23" s="618" t="s">
        <v>629</v>
      </c>
      <c r="J23" s="722"/>
      <c r="K23" s="723"/>
      <c r="L23" s="724"/>
      <c r="M23" s="620" t="s">
        <v>630</v>
      </c>
      <c r="N23" s="620" t="s">
        <v>631</v>
      </c>
      <c r="O23" s="620" t="s">
        <v>630</v>
      </c>
      <c r="P23" s="620" t="s">
        <v>631</v>
      </c>
      <c r="Q23" s="620" t="s">
        <v>630</v>
      </c>
      <c r="R23" s="620" t="s">
        <v>631</v>
      </c>
    </row>
    <row r="24" spans="3:18" ht="15.75">
      <c r="C24" s="649">
        <v>191503</v>
      </c>
      <c r="D24" s="649" t="s">
        <v>499</v>
      </c>
      <c r="E24" s="375">
        <v>9150</v>
      </c>
      <c r="F24" s="375">
        <v>0</v>
      </c>
      <c r="G24" s="650">
        <v>2020</v>
      </c>
      <c r="J24" s="727" t="s">
        <v>632</v>
      </c>
      <c r="K24" s="728"/>
      <c r="L24" s="729"/>
      <c r="M24" s="621">
        <f>SUMIFS($E$24:$E$35,$G$24:$G$35,2020)</f>
        <v>912011</v>
      </c>
      <c r="N24" s="621">
        <f>SUMIFS($F$24:$F$35,$G$24:$G$35,2020)</f>
        <v>187</v>
      </c>
      <c r="O24" s="621">
        <f>SUMIFS($E$24:$E$35,$G$24:$G$35,2021)</f>
        <v>215889</v>
      </c>
      <c r="P24" s="621">
        <f>SUMIFS($F$24:$F$35,$G$24:$G$35,2021)</f>
        <v>23</v>
      </c>
      <c r="Q24" s="621">
        <f>SUMIFS($E$24:$E$35,$G$24:$G$35,2022)</f>
        <v>234125</v>
      </c>
      <c r="R24" s="621">
        <f>SUMIFS($F$24:$F$35,$G$24:$G$35,2022)</f>
        <v>0</v>
      </c>
    </row>
    <row r="25" spans="3:18" ht="15.75">
      <c r="C25" s="649">
        <v>205202</v>
      </c>
      <c r="D25" s="649" t="s">
        <v>499</v>
      </c>
      <c r="E25" s="375">
        <v>47528</v>
      </c>
      <c r="F25" s="375">
        <v>16</v>
      </c>
      <c r="G25" s="650">
        <v>2020</v>
      </c>
      <c r="J25" s="730" t="s">
        <v>633</v>
      </c>
      <c r="K25" s="731"/>
      <c r="L25" s="732"/>
      <c r="M25" s="622">
        <v>1.0635161028793101</v>
      </c>
      <c r="N25" s="623">
        <v>1.19102990033223</v>
      </c>
      <c r="O25" s="622">
        <v>1.0635161028793101</v>
      </c>
      <c r="P25" s="623">
        <v>1.19102990033223</v>
      </c>
      <c r="Q25" s="622">
        <v>1.0635161028793101</v>
      </c>
      <c r="R25" s="623">
        <v>1.19102990033223</v>
      </c>
    </row>
    <row r="26" spans="3:18" ht="15.75">
      <c r="C26" s="649">
        <v>206511</v>
      </c>
      <c r="D26" s="649" t="s">
        <v>499</v>
      </c>
      <c r="E26" s="375">
        <v>613961</v>
      </c>
      <c r="F26" s="375">
        <v>118</v>
      </c>
      <c r="G26" s="650">
        <v>2020</v>
      </c>
      <c r="J26" s="733" t="s">
        <v>634</v>
      </c>
      <c r="K26" s="734"/>
      <c r="L26" s="735"/>
      <c r="M26" s="624">
        <f>M24*M25</f>
        <v>969938.38450306247</v>
      </c>
      <c r="N26" s="624">
        <f>N25*N24</f>
        <v>222.72259136212702</v>
      </c>
      <c r="O26" s="624">
        <f>O24*O25</f>
        <v>229601.42793451139</v>
      </c>
      <c r="P26" s="624">
        <f>P25*P24</f>
        <v>27.393687707641291</v>
      </c>
      <c r="Q26" s="624">
        <f>Q24*Q25</f>
        <v>248995.70758661846</v>
      </c>
      <c r="R26" s="624">
        <f>R25*R24</f>
        <v>0</v>
      </c>
    </row>
    <row r="27" spans="3:18" ht="15.75">
      <c r="C27" s="649" t="s">
        <v>635</v>
      </c>
      <c r="D27" s="649" t="s">
        <v>499</v>
      </c>
      <c r="E27" s="375">
        <v>74246</v>
      </c>
      <c r="F27" s="375">
        <v>16</v>
      </c>
      <c r="G27" s="650">
        <v>2020</v>
      </c>
      <c r="J27" s="727" t="s">
        <v>636</v>
      </c>
      <c r="K27" s="728"/>
      <c r="L27" s="729"/>
      <c r="M27" s="625">
        <v>0.88060538831929525</v>
      </c>
      <c r="N27" s="626">
        <v>0.89260808926080903</v>
      </c>
      <c r="O27" s="625">
        <v>0.88060538831929525</v>
      </c>
      <c r="P27" s="626">
        <v>0.89260808926080903</v>
      </c>
      <c r="Q27" s="625">
        <v>0.88060538831929525</v>
      </c>
      <c r="R27" s="626">
        <v>0.89260808926080903</v>
      </c>
    </row>
    <row r="28" spans="3:18" ht="15.75">
      <c r="C28" s="649" t="s">
        <v>635</v>
      </c>
      <c r="D28" s="649" t="s">
        <v>499</v>
      </c>
      <c r="E28" s="375">
        <v>53320</v>
      </c>
      <c r="F28" s="375">
        <v>12</v>
      </c>
      <c r="G28" s="650">
        <v>2020</v>
      </c>
      <c r="J28" s="627" t="s">
        <v>637</v>
      </c>
      <c r="K28" s="628"/>
      <c r="L28" s="629"/>
      <c r="M28" s="630">
        <f t="shared" ref="M28:R28" si="0">M27*M26</f>
        <v>854132.96773110924</v>
      </c>
      <c r="N28" s="631">
        <f t="shared" si="0"/>
        <v>198.80398671096418</v>
      </c>
      <c r="O28" s="630">
        <f t="shared" si="0"/>
        <v>202188.25460493509</v>
      </c>
      <c r="P28" s="631">
        <f t="shared" si="0"/>
        <v>24.451827242525006</v>
      </c>
      <c r="Q28" s="630">
        <f t="shared" si="0"/>
        <v>219266.96176915185</v>
      </c>
      <c r="R28" s="631">
        <f t="shared" si="0"/>
        <v>0</v>
      </c>
    </row>
    <row r="29" spans="3:18" ht="15.75">
      <c r="C29" s="649" t="s">
        <v>635</v>
      </c>
      <c r="D29" s="649" t="s">
        <v>499</v>
      </c>
      <c r="E29" s="375">
        <v>24940</v>
      </c>
      <c r="F29" s="375">
        <v>5</v>
      </c>
      <c r="G29" s="650">
        <v>2020</v>
      </c>
      <c r="P29" s="632" t="s">
        <v>638</v>
      </c>
      <c r="Q29" s="632" t="s">
        <v>638</v>
      </c>
      <c r="R29" s="632" t="s">
        <v>638</v>
      </c>
    </row>
    <row r="30" spans="3:18" ht="15.75">
      <c r="C30" s="649" t="s">
        <v>635</v>
      </c>
      <c r="D30" s="649" t="s">
        <v>499</v>
      </c>
      <c r="E30" s="375">
        <v>49736</v>
      </c>
      <c r="F30" s="375">
        <v>11</v>
      </c>
      <c r="G30" s="650">
        <v>2020</v>
      </c>
    </row>
    <row r="31" spans="3:18" ht="15.75">
      <c r="C31" s="649" t="s">
        <v>635</v>
      </c>
      <c r="D31" s="649" t="s">
        <v>499</v>
      </c>
      <c r="E31" s="375">
        <v>39130</v>
      </c>
      <c r="F31" s="375">
        <v>9</v>
      </c>
      <c r="G31" s="650">
        <v>2020</v>
      </c>
    </row>
    <row r="32" spans="3:18" ht="15.75">
      <c r="C32" s="649">
        <v>166748</v>
      </c>
      <c r="D32" s="649" t="s">
        <v>499</v>
      </c>
      <c r="E32" s="375">
        <v>112024</v>
      </c>
      <c r="F32" s="375">
        <v>0</v>
      </c>
      <c r="G32" s="650">
        <v>2021</v>
      </c>
      <c r="J32" s="472" t="s">
        <v>639</v>
      </c>
      <c r="K32" s="472" t="s">
        <v>640</v>
      </c>
    </row>
    <row r="33" spans="3:17" ht="15.75">
      <c r="C33" s="649">
        <v>206947</v>
      </c>
      <c r="D33" s="649" t="s">
        <v>499</v>
      </c>
      <c r="E33" s="375">
        <v>103865</v>
      </c>
      <c r="F33" s="375">
        <v>23</v>
      </c>
      <c r="G33" s="650">
        <v>2021</v>
      </c>
      <c r="K33" s="472" t="s">
        <v>641</v>
      </c>
    </row>
    <row r="34" spans="3:17" ht="15.75">
      <c r="C34" s="649" t="s">
        <v>635</v>
      </c>
      <c r="D34" s="649" t="s">
        <v>499</v>
      </c>
      <c r="E34" s="375">
        <v>0</v>
      </c>
      <c r="F34" s="375">
        <v>0</v>
      </c>
      <c r="G34" s="650">
        <v>2021</v>
      </c>
      <c r="K34" s="472" t="s">
        <v>642</v>
      </c>
    </row>
    <row r="35" spans="3:17" ht="15.75">
      <c r="C35" s="649">
        <v>207188</v>
      </c>
      <c r="D35" s="649" t="s">
        <v>499</v>
      </c>
      <c r="E35" s="375">
        <v>234125</v>
      </c>
      <c r="F35" s="375">
        <v>0</v>
      </c>
      <c r="G35" s="650">
        <v>2022</v>
      </c>
      <c r="K35" s="472" t="s">
        <v>643</v>
      </c>
    </row>
    <row r="36" spans="3:17">
      <c r="K36" s="472" t="s">
        <v>644</v>
      </c>
    </row>
    <row r="37" spans="3:17">
      <c r="C37" s="472" t="s">
        <v>645</v>
      </c>
      <c r="D37" s="472" t="s">
        <v>646</v>
      </c>
      <c r="K37" s="472" t="s">
        <v>647</v>
      </c>
    </row>
    <row r="38" spans="3:17">
      <c r="D38" s="472" t="s">
        <v>648</v>
      </c>
      <c r="K38" s="472" t="s">
        <v>649</v>
      </c>
    </row>
    <row r="40" spans="3:17" ht="21">
      <c r="J40" s="616" t="s">
        <v>650</v>
      </c>
    </row>
    <row r="42" spans="3:17">
      <c r="L42" s="376">
        <v>2020</v>
      </c>
      <c r="M42" s="376"/>
      <c r="N42" s="376">
        <v>2021</v>
      </c>
      <c r="O42" s="376"/>
      <c r="P42" s="736">
        <v>2022</v>
      </c>
      <c r="Q42" s="736"/>
    </row>
    <row r="43" spans="3:17" ht="45">
      <c r="J43" s="619" t="s">
        <v>651</v>
      </c>
      <c r="K43" s="633" t="s">
        <v>626</v>
      </c>
      <c r="L43" s="620" t="s">
        <v>630</v>
      </c>
      <c r="M43" s="620" t="s">
        <v>631</v>
      </c>
      <c r="N43" s="620" t="s">
        <v>630</v>
      </c>
      <c r="O43" s="620" t="s">
        <v>631</v>
      </c>
      <c r="P43" s="620" t="s">
        <v>630</v>
      </c>
      <c r="Q43" s="620" t="s">
        <v>631</v>
      </c>
    </row>
    <row r="44" spans="3:17">
      <c r="J44" s="634" t="s">
        <v>652</v>
      </c>
      <c r="K44" s="635" t="s">
        <v>572</v>
      </c>
      <c r="L44" s="374">
        <f>SUMIFS($E$24:$E$35,$D$24:$D$35,$K44,$G$24:$G$35,L$42)</f>
        <v>0</v>
      </c>
      <c r="M44" s="374">
        <f>SUMIFS($F$24:$F$35,$D$24:$D$35,$K44,$G$24:$G$35,L$42)</f>
        <v>0</v>
      </c>
      <c r="N44" s="374">
        <f>SUMIFS($E$24:$E$35,$D$24:$D$35,$K44,$G$24:$G$35,N$42)</f>
        <v>0</v>
      </c>
      <c r="O44" s="374">
        <f>SUMIFS($F$24:$F$35,$D$24:$D$35,$K44,$G$24:$G$35,N$42)</f>
        <v>0</v>
      </c>
      <c r="P44" s="374">
        <f>SUMIFS($E$24:$E$35,$D$24:$D$35,$K44,$G$24:$G$35,P$42)</f>
        <v>0</v>
      </c>
      <c r="Q44" s="374">
        <f>SUMIFS($F$24:$F$35,$D$24:$D$35,$K44,$G$24:$G$35,P$42)</f>
        <v>0</v>
      </c>
    </row>
    <row r="45" spans="3:17">
      <c r="J45" s="636"/>
      <c r="K45" s="637" t="s">
        <v>499</v>
      </c>
      <c r="L45" s="374">
        <f>SUMIFS($E$24:$E$35,$D$24:$D$35,$K45,$G$24:$G$35,L$42)</f>
        <v>912011</v>
      </c>
      <c r="M45" s="374">
        <f>SUMIFS($F$24:$F$35,$D$24:$D$35,$K45,$G$24:$G$35,L$42)</f>
        <v>187</v>
      </c>
      <c r="N45" s="374">
        <f>SUMIFS($E$24:$E$35,$D$24:$D$35,$K45,$G$24:$G$35,N$42)</f>
        <v>215889</v>
      </c>
      <c r="O45" s="374">
        <f>SUMIFS($F$24:$F$35,$D$24:$D$35,$K45,$G$24:$G$35,N$42)</f>
        <v>23</v>
      </c>
      <c r="P45" s="374">
        <f>SUMIFS($E$24:$E$35,$D$24:$D$35,$K45,$G$24:$G$35,P$42)</f>
        <v>234125</v>
      </c>
      <c r="Q45" s="374">
        <f>SUMIFS($F$24:$F$35,$D$24:$D$35,$K45,$G$24:$G$35,P$42)</f>
        <v>0</v>
      </c>
    </row>
    <row r="46" spans="3:17">
      <c r="J46" s="638" t="s">
        <v>632</v>
      </c>
      <c r="K46" s="639"/>
      <c r="L46" s="373">
        <f t="shared" ref="L46:Q46" si="1">SUM(L44:L45)</f>
        <v>912011</v>
      </c>
      <c r="M46" s="373">
        <f t="shared" si="1"/>
        <v>187</v>
      </c>
      <c r="N46" s="373">
        <f t="shared" si="1"/>
        <v>215889</v>
      </c>
      <c r="O46" s="373">
        <f t="shared" si="1"/>
        <v>23</v>
      </c>
      <c r="P46" s="373">
        <f t="shared" si="1"/>
        <v>234125</v>
      </c>
      <c r="Q46" s="373">
        <f t="shared" si="1"/>
        <v>0</v>
      </c>
    </row>
    <row r="47" spans="3:17">
      <c r="J47" s="640" t="s">
        <v>653</v>
      </c>
      <c r="K47" s="641" t="s">
        <v>572</v>
      </c>
      <c r="L47" s="642">
        <f>L44/L46</f>
        <v>0</v>
      </c>
      <c r="M47" s="643"/>
      <c r="N47" s="642">
        <f>N44/N46</f>
        <v>0</v>
      </c>
      <c r="O47" s="643"/>
      <c r="P47" s="642">
        <f>P44/P46</f>
        <v>0</v>
      </c>
      <c r="Q47" s="643"/>
    </row>
    <row r="48" spans="3:17">
      <c r="J48" s="644"/>
      <c r="K48" s="645" t="s">
        <v>499</v>
      </c>
      <c r="L48" s="373"/>
      <c r="M48" s="646">
        <f>M45/M46</f>
        <v>1</v>
      </c>
      <c r="N48" s="373"/>
      <c r="O48" s="646">
        <f>O45/O46</f>
        <v>1</v>
      </c>
      <c r="P48" s="373"/>
      <c r="Q48" s="646">
        <v>1</v>
      </c>
    </row>
    <row r="49" spans="10:21">
      <c r="J49" s="472" t="s">
        <v>639</v>
      </c>
      <c r="K49" s="472" t="s">
        <v>654</v>
      </c>
    </row>
    <row r="50" spans="10:21">
      <c r="K50" s="472" t="s">
        <v>649</v>
      </c>
    </row>
    <row r="53" spans="10:21" ht="21">
      <c r="J53" s="616" t="s">
        <v>655</v>
      </c>
    </row>
    <row r="55" spans="10:21" ht="30">
      <c r="J55" s="633" t="s">
        <v>656</v>
      </c>
      <c r="K55" s="633" t="s">
        <v>157</v>
      </c>
      <c r="L55" s="633" t="s">
        <v>657</v>
      </c>
      <c r="M55" s="633" t="s">
        <v>658</v>
      </c>
      <c r="N55" s="633" t="s">
        <v>659</v>
      </c>
      <c r="O55" s="633" t="s">
        <v>660</v>
      </c>
      <c r="P55" s="633" t="s">
        <v>661</v>
      </c>
      <c r="Q55" s="633" t="s">
        <v>662</v>
      </c>
      <c r="R55" s="633" t="s">
        <v>663</v>
      </c>
      <c r="S55" s="633" t="s">
        <v>664</v>
      </c>
      <c r="T55" s="633" t="s">
        <v>665</v>
      </c>
      <c r="U55" s="633" t="s">
        <v>626</v>
      </c>
    </row>
    <row r="56" spans="10:21">
      <c r="J56" s="638" t="s">
        <v>666</v>
      </c>
      <c r="K56" s="647" t="s">
        <v>667</v>
      </c>
      <c r="L56" s="647" t="s">
        <v>571</v>
      </c>
      <c r="M56" s="647">
        <v>386363</v>
      </c>
      <c r="N56" s="647">
        <v>116</v>
      </c>
      <c r="O56" s="372">
        <v>0.56618566406307458</v>
      </c>
      <c r="P56" s="372">
        <v>0.56521739130434778</v>
      </c>
      <c r="Q56" s="372">
        <v>1.3311885395168144</v>
      </c>
      <c r="R56" s="372">
        <v>1.0614295501255995</v>
      </c>
      <c r="S56" s="371">
        <v>291201.74180624797</v>
      </c>
      <c r="T56" s="371">
        <v>69.592859199539305</v>
      </c>
      <c r="U56" s="648" t="s">
        <v>572</v>
      </c>
    </row>
    <row r="58" spans="10:21">
      <c r="J58" s="472" t="s">
        <v>639</v>
      </c>
      <c r="K58" s="472" t="s">
        <v>646</v>
      </c>
    </row>
    <row r="59" spans="10:21">
      <c r="K59" s="472" t="s">
        <v>668</v>
      </c>
    </row>
    <row r="60" spans="10:21">
      <c r="K60" s="472" t="s">
        <v>669</v>
      </c>
    </row>
  </sheetData>
  <mergeCells count="13">
    <mergeCell ref="P42:Q42"/>
    <mergeCell ref="C16:Z16"/>
    <mergeCell ref="C20:F20"/>
    <mergeCell ref="C22:G22"/>
    <mergeCell ref="J22:L22"/>
    <mergeCell ref="M22:N22"/>
    <mergeCell ref="O22:P22"/>
    <mergeCell ref="Q22:R22"/>
    <mergeCell ref="J23:L23"/>
    <mergeCell ref="J24:L24"/>
    <mergeCell ref="J25:L25"/>
    <mergeCell ref="J26:L26"/>
    <mergeCell ref="J27:L27"/>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610286-ED03-423D-9955-5B49559D8545}">
  <sheetPr>
    <tabColor theme="7" tint="0.79998168889431442"/>
  </sheetPr>
  <dimension ref="A1:R93"/>
  <sheetViews>
    <sheetView topLeftCell="A16" workbookViewId="0">
      <selection activeCell="A5" sqref="A5"/>
    </sheetView>
  </sheetViews>
  <sheetFormatPr defaultColWidth="9.28515625" defaultRowHeight="15"/>
  <cols>
    <col min="1" max="1" width="22.28515625" style="368" bestFit="1" customWidth="1"/>
    <col min="2" max="2" width="14.42578125" style="367" bestFit="1" customWidth="1"/>
    <col min="3" max="7" width="15.42578125" style="368" customWidth="1"/>
    <col min="8" max="9" width="13.28515625" style="368" bestFit="1" customWidth="1"/>
    <col min="10" max="10" width="16.42578125" style="368" customWidth="1"/>
    <col min="11" max="14" width="14.7109375" style="368" customWidth="1"/>
    <col min="15" max="15" width="14.28515625" style="368" customWidth="1"/>
    <col min="16" max="16" width="12.7109375" style="368" bestFit="1" customWidth="1"/>
    <col min="17" max="17" width="13.140625" style="368" customWidth="1"/>
    <col min="18" max="16384" width="9.28515625" style="368"/>
  </cols>
  <sheetData>
    <row r="1" spans="1:17">
      <c r="Q1" s="273"/>
    </row>
    <row r="2" spans="1:17">
      <c r="Q2" s="273"/>
    </row>
    <row r="3" spans="1:17">
      <c r="A3" s="368" t="s">
        <v>673</v>
      </c>
      <c r="B3" s="367" t="s">
        <v>674</v>
      </c>
      <c r="C3" s="368" t="s">
        <v>431</v>
      </c>
      <c r="D3" s="368" t="s">
        <v>572</v>
      </c>
      <c r="E3" s="368" t="s">
        <v>499</v>
      </c>
      <c r="F3" s="368" t="s">
        <v>675</v>
      </c>
      <c r="G3" s="368" t="s">
        <v>676</v>
      </c>
      <c r="Q3" s="273"/>
    </row>
    <row r="4" spans="1:17">
      <c r="C4" s="366"/>
      <c r="D4" s="366"/>
      <c r="E4" s="366"/>
      <c r="F4" s="366"/>
      <c r="G4" s="366"/>
      <c r="H4" s="365"/>
      <c r="Q4" s="273"/>
    </row>
    <row r="5" spans="1:17">
      <c r="A5" s="368">
        <v>2015</v>
      </c>
      <c r="B5" s="364">
        <v>2015</v>
      </c>
      <c r="C5" s="366">
        <v>3782028.5144120455</v>
      </c>
      <c r="D5" s="366">
        <v>3945560.9642194393</v>
      </c>
      <c r="E5" s="366">
        <v>7139545.6925710188</v>
      </c>
      <c r="F5" s="366">
        <v>0</v>
      </c>
      <c r="G5" s="366">
        <v>0</v>
      </c>
      <c r="H5" s="365">
        <f>SUM(C5:G5)</f>
        <v>14867135.171202503</v>
      </c>
      <c r="J5" s="368" t="s">
        <v>431</v>
      </c>
      <c r="K5" s="368" t="s">
        <v>572</v>
      </c>
      <c r="L5" s="368" t="s">
        <v>499</v>
      </c>
      <c r="M5" s="368" t="s">
        <v>675</v>
      </c>
      <c r="N5" s="368" t="s">
        <v>676</v>
      </c>
      <c r="Q5" s="273"/>
    </row>
    <row r="6" spans="1:17">
      <c r="B6" s="364">
        <v>2016</v>
      </c>
      <c r="C6" s="366">
        <v>3730628.3007262293</v>
      </c>
      <c r="D6" s="366">
        <v>3945565.6030782573</v>
      </c>
      <c r="E6" s="366">
        <v>7139583.6733974852</v>
      </c>
      <c r="F6" s="366">
        <v>0</v>
      </c>
      <c r="G6" s="366">
        <v>0</v>
      </c>
      <c r="H6" s="365">
        <f>SUM(C6:G6)</f>
        <v>14815777.577201972</v>
      </c>
      <c r="Q6" s="273"/>
    </row>
    <row r="7" spans="1:17">
      <c r="B7" s="367">
        <v>2017</v>
      </c>
      <c r="C7" s="366">
        <v>3727477.0870404132</v>
      </c>
      <c r="D7" s="366">
        <v>3924895.120463571</v>
      </c>
      <c r="E7" s="366">
        <v>7160298.7756974585</v>
      </c>
      <c r="F7" s="366">
        <v>0</v>
      </c>
      <c r="G7" s="366">
        <v>0</v>
      </c>
      <c r="H7" s="365">
        <f>SUM(C7:G7)</f>
        <v>14812670.983201442</v>
      </c>
      <c r="I7" s="368">
        <v>2015</v>
      </c>
      <c r="J7" s="366">
        <f t="shared" ref="J7:N18" si="0">SUMIFS(C:C,$B:$B,$I7)-SUMIFS(C:C,$A:$A,$I7)/2</f>
        <v>1891014.2572060227</v>
      </c>
      <c r="K7" s="366">
        <f t="shared" si="0"/>
        <v>1972780.4821097197</v>
      </c>
      <c r="L7" s="366">
        <f t="shared" si="0"/>
        <v>3569772.8462855094</v>
      </c>
      <c r="M7" s="366">
        <f t="shared" si="0"/>
        <v>0</v>
      </c>
      <c r="N7" s="366">
        <f t="shared" si="0"/>
        <v>0</v>
      </c>
      <c r="O7" s="365">
        <f t="shared" ref="O7:O18" si="1">SUM(J7:N7)</f>
        <v>7433567.5856012516</v>
      </c>
      <c r="Q7" s="273"/>
    </row>
    <row r="8" spans="1:17">
      <c r="B8" s="364">
        <v>2018</v>
      </c>
      <c r="C8" s="366">
        <v>3725378.873354597</v>
      </c>
      <c r="D8" s="366">
        <v>3918917.804297009</v>
      </c>
      <c r="E8" s="366">
        <v>7164490.7115493063</v>
      </c>
      <c r="F8" s="366">
        <v>0</v>
      </c>
      <c r="G8" s="366">
        <v>0</v>
      </c>
      <c r="H8" s="365">
        <f t="shared" ref="H8:H39" si="2">SUM(C8:G8)</f>
        <v>14808787.389200913</v>
      </c>
      <c r="I8" s="368">
        <v>2016</v>
      </c>
      <c r="J8" s="366">
        <f t="shared" si="0"/>
        <v>7621480.657536231</v>
      </c>
      <c r="K8" s="366">
        <f t="shared" si="0"/>
        <v>4979764.0176311322</v>
      </c>
      <c r="L8" s="366">
        <f t="shared" si="0"/>
        <v>11994112.282067642</v>
      </c>
      <c r="M8" s="366">
        <f t="shared" si="0"/>
        <v>0</v>
      </c>
      <c r="N8" s="366">
        <f t="shared" si="0"/>
        <v>0</v>
      </c>
      <c r="O8" s="365">
        <f t="shared" si="1"/>
        <v>24595356.957235005</v>
      </c>
      <c r="Q8" s="273"/>
    </row>
    <row r="9" spans="1:17">
      <c r="B9" s="364">
        <v>2019</v>
      </c>
      <c r="C9" s="366">
        <v>3711017.6596687809</v>
      </c>
      <c r="D9" s="366">
        <v>3918922.443155827</v>
      </c>
      <c r="E9" s="366">
        <v>7164528.6923757736</v>
      </c>
      <c r="F9" s="366">
        <v>0</v>
      </c>
      <c r="G9" s="366">
        <v>0</v>
      </c>
      <c r="H9" s="365">
        <f t="shared" si="2"/>
        <v>14794468.795200381</v>
      </c>
      <c r="I9" s="368">
        <v>2017</v>
      </c>
      <c r="J9" s="366">
        <f t="shared" si="0"/>
        <v>21666660.886670318</v>
      </c>
      <c r="K9" s="366">
        <f t="shared" si="0"/>
        <v>6947328.4542513434</v>
      </c>
      <c r="L9" s="366">
        <f t="shared" si="0"/>
        <v>20636183.241984829</v>
      </c>
      <c r="M9" s="366">
        <f t="shared" si="0"/>
        <v>0</v>
      </c>
      <c r="N9" s="366">
        <f t="shared" si="0"/>
        <v>2191341.94</v>
      </c>
      <c r="O9" s="365">
        <f t="shared" si="1"/>
        <v>51441514.52290649</v>
      </c>
      <c r="Q9" s="273"/>
    </row>
    <row r="10" spans="1:17">
      <c r="B10" s="367">
        <v>2020</v>
      </c>
      <c r="C10" s="366">
        <v>3695040.4459829647</v>
      </c>
      <c r="D10" s="366">
        <v>3857733.5350990603</v>
      </c>
      <c r="E10" s="366">
        <v>7072343.2201178269</v>
      </c>
      <c r="F10" s="366">
        <v>0</v>
      </c>
      <c r="G10" s="366">
        <v>0</v>
      </c>
      <c r="H10" s="365">
        <f t="shared" si="2"/>
        <v>14625117.201199852</v>
      </c>
      <c r="I10" s="368">
        <v>2018</v>
      </c>
      <c r="J10" s="363">
        <f t="shared" si="0"/>
        <v>29652646.376723751</v>
      </c>
      <c r="K10" s="363">
        <f t="shared" si="0"/>
        <v>9419590.0386150163</v>
      </c>
      <c r="L10" s="363">
        <f t="shared" si="0"/>
        <v>28000905.70787251</v>
      </c>
      <c r="M10" s="363">
        <f t="shared" si="0"/>
        <v>0</v>
      </c>
      <c r="N10" s="363">
        <f t="shared" si="0"/>
        <v>5263381.38</v>
      </c>
      <c r="O10" s="365">
        <f t="shared" si="1"/>
        <v>72336523.503211275</v>
      </c>
      <c r="Q10" s="273"/>
    </row>
    <row r="11" spans="1:17">
      <c r="B11" s="367">
        <v>2021</v>
      </c>
      <c r="C11" s="366">
        <v>3691813.2322971486</v>
      </c>
      <c r="D11" s="366">
        <v>3787093.1493842178</v>
      </c>
      <c r="E11" s="366">
        <v>7143027.2255179565</v>
      </c>
      <c r="F11" s="366">
        <v>0</v>
      </c>
      <c r="G11" s="366">
        <v>0</v>
      </c>
      <c r="H11" s="365">
        <f t="shared" si="2"/>
        <v>14621933.607199322</v>
      </c>
      <c r="I11" s="368">
        <v>2019</v>
      </c>
      <c r="J11" s="366">
        <f t="shared" si="0"/>
        <v>31473060.837847497</v>
      </c>
      <c r="K11" s="366">
        <f t="shared" si="0"/>
        <v>11500521.013404086</v>
      </c>
      <c r="L11" s="366">
        <f t="shared" si="0"/>
        <v>33676293.340903275</v>
      </c>
      <c r="M11" s="366">
        <f t="shared" si="0"/>
        <v>0</v>
      </c>
      <c r="N11" s="366">
        <f t="shared" si="0"/>
        <v>6144078.8799999999</v>
      </c>
      <c r="O11" s="365">
        <f t="shared" si="1"/>
        <v>82793954.07215485</v>
      </c>
      <c r="Q11" s="273"/>
    </row>
    <row r="12" spans="1:17">
      <c r="B12" s="364">
        <v>2022</v>
      </c>
      <c r="C12" s="366">
        <v>3690491.0186113324</v>
      </c>
      <c r="D12" s="366">
        <v>3787097.7882430363</v>
      </c>
      <c r="E12" s="366">
        <v>7143065.2063444238</v>
      </c>
      <c r="F12" s="366"/>
      <c r="G12" s="366"/>
      <c r="H12" s="365">
        <f t="shared" si="2"/>
        <v>14620654.013198793</v>
      </c>
      <c r="I12" s="368">
        <v>2020</v>
      </c>
      <c r="J12" s="366">
        <f t="shared" si="0"/>
        <v>31460656.625149351</v>
      </c>
      <c r="K12" s="366">
        <f t="shared" si="0"/>
        <v>12081676.783982038</v>
      </c>
      <c r="L12" s="366">
        <f t="shared" si="0"/>
        <v>37019267.671041332</v>
      </c>
      <c r="M12" s="366">
        <f t="shared" si="0"/>
        <v>0</v>
      </c>
      <c r="N12" s="366">
        <f t="shared" si="0"/>
        <v>6144078.8799999999</v>
      </c>
      <c r="O12" s="365">
        <f t="shared" si="1"/>
        <v>86705679.960172713</v>
      </c>
      <c r="Q12" s="273"/>
    </row>
    <row r="13" spans="1:17">
      <c r="B13" s="367">
        <v>2023</v>
      </c>
      <c r="C13" s="366">
        <v>3661755.8049255162</v>
      </c>
      <c r="D13" s="366">
        <v>3723674.100990375</v>
      </c>
      <c r="E13" s="366">
        <v>7138240.5132823708</v>
      </c>
      <c r="F13" s="366"/>
      <c r="G13" s="366"/>
      <c r="H13" s="365">
        <f t="shared" si="2"/>
        <v>14523670.419198263</v>
      </c>
      <c r="I13" s="368">
        <v>2021</v>
      </c>
      <c r="J13" s="363">
        <f t="shared" si="0"/>
        <v>31501292.225126073</v>
      </c>
      <c r="K13" s="363">
        <f t="shared" si="0"/>
        <v>12496334.298104463</v>
      </c>
      <c r="L13" s="363">
        <f t="shared" si="0"/>
        <v>39785103.620408088</v>
      </c>
      <c r="M13" s="363">
        <f t="shared" si="0"/>
        <v>0</v>
      </c>
      <c r="N13" s="363">
        <f t="shared" si="0"/>
        <v>6144078.8799999999</v>
      </c>
      <c r="O13" s="365">
        <f t="shared" si="1"/>
        <v>89926809.023638621</v>
      </c>
      <c r="Q13" s="273"/>
    </row>
    <row r="14" spans="1:17">
      <c r="B14" s="367">
        <v>2024</v>
      </c>
      <c r="C14" s="366">
        <v>3661542.5912396996</v>
      </c>
      <c r="D14" s="366">
        <v>3326752.8619221523</v>
      </c>
      <c r="E14" s="366">
        <v>6360988.3720358796</v>
      </c>
      <c r="F14" s="366"/>
      <c r="G14" s="366"/>
      <c r="H14" s="365">
        <f t="shared" si="2"/>
        <v>13349283.825197732</v>
      </c>
      <c r="I14" s="368">
        <v>2022</v>
      </c>
      <c r="J14" s="366">
        <f t="shared" si="0"/>
        <v>31618374.746524356</v>
      </c>
      <c r="K14" s="366">
        <f t="shared" si="0"/>
        <v>13383161.7576367</v>
      </c>
      <c r="L14" s="366">
        <f t="shared" si="0"/>
        <v>43865066.986943536</v>
      </c>
      <c r="M14" s="366">
        <f t="shared" si="0"/>
        <v>0</v>
      </c>
      <c r="N14" s="366">
        <f t="shared" si="0"/>
        <v>6144078.8799999999</v>
      </c>
      <c r="O14" s="365">
        <f t="shared" si="1"/>
        <v>95010682.371104598</v>
      </c>
      <c r="Q14" s="273"/>
    </row>
    <row r="15" spans="1:17">
      <c r="B15" s="364">
        <v>2025</v>
      </c>
      <c r="C15" s="366">
        <v>3493710.3775538835</v>
      </c>
      <c r="D15" s="366">
        <v>2184416.8293195846</v>
      </c>
      <c r="E15" s="366">
        <v>4052169.0243237335</v>
      </c>
      <c r="F15" s="366"/>
      <c r="G15" s="366"/>
      <c r="H15" s="365">
        <f t="shared" si="2"/>
        <v>9730296.2311972007</v>
      </c>
      <c r="I15" s="368">
        <v>2023</v>
      </c>
      <c r="J15" s="366">
        <f t="shared" si="0"/>
        <v>31967273.051245634</v>
      </c>
      <c r="K15" s="366">
        <f t="shared" si="0"/>
        <v>14292909.290078344</v>
      </c>
      <c r="L15" s="366">
        <f t="shared" si="0"/>
        <v>49529801.400742397</v>
      </c>
      <c r="M15" s="366">
        <f t="shared" si="0"/>
        <v>0</v>
      </c>
      <c r="N15" s="366">
        <f t="shared" si="0"/>
        <v>6144078.8799999999</v>
      </c>
      <c r="O15" s="365">
        <f t="shared" si="1"/>
        <v>101934062.62206638</v>
      </c>
      <c r="Q15" s="273"/>
    </row>
    <row r="16" spans="1:17">
      <c r="B16" s="367">
        <v>2026</v>
      </c>
      <c r="C16" s="366">
        <v>3428026.1638680673</v>
      </c>
      <c r="D16" s="366">
        <v>1921144.1989948032</v>
      </c>
      <c r="E16" s="366">
        <v>3733010.2743338011</v>
      </c>
      <c r="F16" s="366"/>
      <c r="G16" s="366"/>
      <c r="H16" s="365">
        <f t="shared" si="2"/>
        <v>9082180.6371966712</v>
      </c>
      <c r="I16" s="368">
        <v>2024</v>
      </c>
      <c r="J16" s="363">
        <f t="shared" si="0"/>
        <v>32820220.007317048</v>
      </c>
      <c r="K16" s="363">
        <f t="shared" si="0"/>
        <v>15221398.756148897</v>
      </c>
      <c r="L16" s="363">
        <f t="shared" si="0"/>
        <v>56388322.594806902</v>
      </c>
      <c r="M16" s="363">
        <f t="shared" si="0"/>
        <v>0</v>
      </c>
      <c r="N16" s="363">
        <f t="shared" si="0"/>
        <v>6144078.8799999999</v>
      </c>
      <c r="O16" s="365">
        <f t="shared" si="1"/>
        <v>110574020.23827285</v>
      </c>
      <c r="Q16" s="273"/>
    </row>
    <row r="17" spans="1:17">
      <c r="C17" s="366"/>
      <c r="D17" s="366"/>
      <c r="E17" s="366"/>
      <c r="F17" s="366"/>
      <c r="G17" s="366"/>
      <c r="H17" s="365"/>
      <c r="I17" s="368">
        <v>2025</v>
      </c>
      <c r="J17" s="366">
        <f t="shared" si="0"/>
        <v>33667953.550838068</v>
      </c>
      <c r="K17" s="366">
        <f t="shared" si="0"/>
        <v>15827696.481611295</v>
      </c>
      <c r="L17" s="366">
        <f t="shared" si="0"/>
        <v>63109028.473887466</v>
      </c>
      <c r="M17" s="366">
        <f t="shared" si="0"/>
        <v>0</v>
      </c>
      <c r="N17" s="366">
        <f t="shared" si="0"/>
        <v>6144078.8799999999</v>
      </c>
      <c r="O17" s="365">
        <f t="shared" si="1"/>
        <v>118748757.38633683</v>
      </c>
      <c r="Q17" s="273"/>
    </row>
    <row r="18" spans="1:17">
      <c r="A18" s="368">
        <v>2016</v>
      </c>
      <c r="B18" s="364">
        <v>2016</v>
      </c>
      <c r="C18" s="366">
        <v>7781704.7136200033</v>
      </c>
      <c r="D18" s="366">
        <v>2068396.8291057493</v>
      </c>
      <c r="E18" s="366">
        <v>9709057.2173403129</v>
      </c>
      <c r="F18" s="366">
        <v>0</v>
      </c>
      <c r="G18" s="366">
        <v>0</v>
      </c>
      <c r="H18" s="365">
        <f t="shared" si="2"/>
        <v>19559158.760066066</v>
      </c>
      <c r="I18" s="368">
        <v>2026</v>
      </c>
      <c r="J18" s="366">
        <f t="shared" si="0"/>
        <v>34450590.289521016</v>
      </c>
      <c r="K18" s="366">
        <f t="shared" si="0"/>
        <v>17172330.961567789</v>
      </c>
      <c r="L18" s="366">
        <f t="shared" si="0"/>
        <v>71591298.863951638</v>
      </c>
      <c r="M18" s="366">
        <f t="shared" si="0"/>
        <v>0</v>
      </c>
      <c r="N18" s="366">
        <f t="shared" si="0"/>
        <v>6144078.8799999999</v>
      </c>
      <c r="O18" s="365">
        <f t="shared" si="1"/>
        <v>129358298.99504045</v>
      </c>
      <c r="Q18" s="273"/>
    </row>
    <row r="19" spans="1:17">
      <c r="A19" s="362"/>
      <c r="B19" s="367">
        <v>2017</v>
      </c>
      <c r="C19" s="366">
        <v>7781062.6154171564</v>
      </c>
      <c r="D19" s="366">
        <v>2049671.1401314195</v>
      </c>
      <c r="E19" s="366">
        <v>9728247.7577986699</v>
      </c>
      <c r="F19" s="366">
        <v>0</v>
      </c>
      <c r="G19" s="366">
        <v>0</v>
      </c>
      <c r="H19" s="365">
        <f t="shared" si="2"/>
        <v>19558981.513347246</v>
      </c>
      <c r="Q19" s="273"/>
    </row>
    <row r="20" spans="1:17">
      <c r="A20" s="362"/>
      <c r="B20" s="364">
        <v>2018</v>
      </c>
      <c r="C20" s="366">
        <v>7780967.5893561887</v>
      </c>
      <c r="D20" s="366">
        <v>2094513.2056580712</v>
      </c>
      <c r="E20" s="366">
        <v>10015990.471614165</v>
      </c>
      <c r="F20" s="366">
        <v>0</v>
      </c>
      <c r="G20" s="366">
        <v>0</v>
      </c>
      <c r="H20" s="365">
        <f t="shared" si="2"/>
        <v>19891471.266628426</v>
      </c>
      <c r="J20" s="363"/>
      <c r="K20" s="363"/>
      <c r="L20" s="363"/>
      <c r="M20" s="363"/>
      <c r="N20" s="363"/>
      <c r="O20" s="365"/>
      <c r="Q20" s="273"/>
    </row>
    <row r="21" spans="1:17">
      <c r="A21" s="362"/>
      <c r="B21" s="364">
        <v>2019</v>
      </c>
      <c r="C21" s="366">
        <v>7780872.563295221</v>
      </c>
      <c r="D21" s="366">
        <v>2094502.1199308939</v>
      </c>
      <c r="E21" s="366">
        <v>10015919.336683489</v>
      </c>
      <c r="F21" s="366">
        <v>0</v>
      </c>
      <c r="G21" s="366">
        <v>0</v>
      </c>
      <c r="H21" s="365">
        <f t="shared" si="2"/>
        <v>19891294.019909605</v>
      </c>
      <c r="J21" s="366"/>
      <c r="K21" s="366"/>
      <c r="L21" s="366"/>
      <c r="M21" s="366"/>
      <c r="N21" s="366"/>
      <c r="O21" s="365"/>
      <c r="Q21" s="273"/>
    </row>
    <row r="22" spans="1:17">
      <c r="A22" s="362"/>
      <c r="B22" s="367">
        <v>2020</v>
      </c>
      <c r="C22" s="366">
        <v>7780777.5372342533</v>
      </c>
      <c r="D22" s="366">
        <v>2094491.0342037166</v>
      </c>
      <c r="E22" s="366">
        <v>10015848.201752814</v>
      </c>
      <c r="F22" s="366">
        <v>0</v>
      </c>
      <c r="G22" s="366">
        <v>0</v>
      </c>
      <c r="H22" s="365">
        <f t="shared" si="2"/>
        <v>19891116.773190781</v>
      </c>
      <c r="J22" s="366"/>
      <c r="K22" s="366"/>
      <c r="L22" s="366"/>
      <c r="M22" s="366"/>
      <c r="N22" s="366"/>
      <c r="O22" s="365"/>
      <c r="Q22" s="273"/>
    </row>
    <row r="23" spans="1:17">
      <c r="B23" s="367">
        <v>2021</v>
      </c>
      <c r="C23" s="366">
        <v>7780746.3073041784</v>
      </c>
      <c r="D23" s="366">
        <v>2092929.3901261347</v>
      </c>
      <c r="E23" s="366">
        <v>10010865.896629591</v>
      </c>
      <c r="F23" s="366">
        <v>0</v>
      </c>
      <c r="G23" s="366">
        <v>0</v>
      </c>
      <c r="H23" s="365">
        <f t="shared" si="2"/>
        <v>19884541.594059903</v>
      </c>
      <c r="Q23" s="273"/>
    </row>
    <row r="24" spans="1:17">
      <c r="B24" s="364">
        <v>2022</v>
      </c>
      <c r="C24" s="366">
        <v>7780651.2812432107</v>
      </c>
      <c r="D24" s="366">
        <v>2092918.3043989576</v>
      </c>
      <c r="E24" s="366">
        <v>10010794.761698915</v>
      </c>
      <c r="F24" s="366"/>
      <c r="G24" s="366"/>
      <c r="H24" s="365">
        <f t="shared" si="2"/>
        <v>19884364.347341083</v>
      </c>
      <c r="J24" s="366"/>
      <c r="Q24" s="273"/>
    </row>
    <row r="25" spans="1:17">
      <c r="B25" s="367">
        <v>2023</v>
      </c>
      <c r="C25" s="366">
        <v>7779879.3281608364</v>
      </c>
      <c r="D25" s="366">
        <v>2092908.5733386616</v>
      </c>
      <c r="E25" s="366">
        <v>10010732.319399146</v>
      </c>
      <c r="F25" s="366"/>
      <c r="G25" s="366"/>
      <c r="H25" s="365">
        <f t="shared" si="2"/>
        <v>19883520.220898643</v>
      </c>
      <c r="J25" s="366"/>
      <c r="Q25" s="273"/>
    </row>
    <row r="26" spans="1:17">
      <c r="B26" s="367">
        <v>2024</v>
      </c>
      <c r="C26" s="366">
        <v>7779495.9107082346</v>
      </c>
      <c r="D26" s="366">
        <v>2072566.7904647586</v>
      </c>
      <c r="E26" s="366">
        <v>9960048.3932832126</v>
      </c>
      <c r="F26" s="366"/>
      <c r="G26" s="366"/>
      <c r="H26" s="365">
        <f t="shared" si="2"/>
        <v>19812111.094456203</v>
      </c>
      <c r="J26" s="368" t="str">
        <f>J5</f>
        <v>Residential</v>
      </c>
      <c r="K26" s="368" t="str">
        <f>K5</f>
        <v>GS&lt;50</v>
      </c>
      <c r="L26" s="368" t="str">
        <f>L5</f>
        <v>GS&gt;50</v>
      </c>
      <c r="M26" s="368" t="str">
        <f>M5</f>
        <v>USL</v>
      </c>
      <c r="N26" s="368" t="str">
        <f>N5</f>
        <v>Streetlight</v>
      </c>
      <c r="Q26" s="273"/>
    </row>
    <row r="27" spans="1:17">
      <c r="B27" s="364">
        <v>2025</v>
      </c>
      <c r="C27" s="366">
        <v>7760365.9576258603</v>
      </c>
      <c r="D27" s="366">
        <v>2072557.0594044628</v>
      </c>
      <c r="E27" s="366">
        <v>9959985.9509834442</v>
      </c>
      <c r="F27" s="366"/>
      <c r="G27" s="366"/>
      <c r="H27" s="365">
        <f t="shared" si="2"/>
        <v>19792908.968013767</v>
      </c>
      <c r="I27" s="368">
        <v>2024</v>
      </c>
      <c r="J27" s="361">
        <f t="shared" ref="J27:N29" si="3">SUMIFS(C$4:C$88,$B$4:$B$88,$I27)-C86/2</f>
        <v>32820220.007317048</v>
      </c>
      <c r="K27" s="361">
        <f t="shared" si="3"/>
        <v>15221398.756148897</v>
      </c>
      <c r="L27" s="361">
        <f t="shared" si="3"/>
        <v>56388322.594806902</v>
      </c>
      <c r="M27" s="361">
        <f t="shared" si="3"/>
        <v>0</v>
      </c>
      <c r="N27" s="361">
        <f t="shared" si="3"/>
        <v>6144078.8799999999</v>
      </c>
      <c r="O27" s="365">
        <f>SUM(J27:N27)</f>
        <v>110574020.23827285</v>
      </c>
      <c r="Q27" s="273"/>
    </row>
    <row r="28" spans="1:17">
      <c r="B28" s="367">
        <v>2026</v>
      </c>
      <c r="C28" s="366">
        <v>7705937.5061239842</v>
      </c>
      <c r="D28" s="366">
        <v>2030568.5258356207</v>
      </c>
      <c r="E28" s="366">
        <v>9793149.8096117228</v>
      </c>
      <c r="F28" s="366"/>
      <c r="G28" s="366"/>
      <c r="H28" s="365">
        <f t="shared" si="2"/>
        <v>19529655.841571327</v>
      </c>
      <c r="I28" s="368">
        <v>2025</v>
      </c>
      <c r="J28" s="361">
        <f t="shared" si="3"/>
        <v>32465886.415995933</v>
      </c>
      <c r="K28" s="361">
        <f t="shared" si="3"/>
        <v>13842264.08522165</v>
      </c>
      <c r="L28" s="361">
        <f t="shared" si="3"/>
        <v>54086249.924689949</v>
      </c>
      <c r="M28" s="361">
        <f t="shared" si="3"/>
        <v>0</v>
      </c>
      <c r="N28" s="361">
        <f t="shared" si="3"/>
        <v>6144078.8799999999</v>
      </c>
      <c r="O28" s="365">
        <f>SUM(J28:N28)</f>
        <v>106538479.30590752</v>
      </c>
      <c r="Q28" s="273"/>
    </row>
    <row r="29" spans="1:17">
      <c r="C29" s="360"/>
      <c r="D29" s="360"/>
      <c r="E29" s="360"/>
      <c r="F29" s="360"/>
      <c r="G29" s="360"/>
      <c r="H29" s="365"/>
      <c r="I29" s="368">
        <v>2026</v>
      </c>
      <c r="J29" s="361">
        <f t="shared" si="3"/>
        <v>32183999.329667073</v>
      </c>
      <c r="K29" s="361">
        <f t="shared" si="3"/>
        <v>13251896.593322605</v>
      </c>
      <c r="L29" s="361">
        <f t="shared" si="3"/>
        <v>53520556.242926575</v>
      </c>
      <c r="M29" s="361">
        <f t="shared" si="3"/>
        <v>0</v>
      </c>
      <c r="N29" s="361">
        <f t="shared" si="3"/>
        <v>6144078.8799999999</v>
      </c>
      <c r="O29" s="365">
        <f>SUM(J29:N29)</f>
        <v>105100531.04591626</v>
      </c>
      <c r="Q29" s="273"/>
    </row>
    <row r="30" spans="1:17">
      <c r="A30" s="368">
        <v>2017</v>
      </c>
      <c r="B30" s="367">
        <v>2017</v>
      </c>
      <c r="C30" s="360">
        <v>20316242.368425496</v>
      </c>
      <c r="D30" s="360">
        <v>1945524.3873127077</v>
      </c>
      <c r="E30" s="360">
        <v>7495273.4169774046</v>
      </c>
      <c r="F30" s="360">
        <v>0</v>
      </c>
      <c r="G30" s="360">
        <v>4382683.88</v>
      </c>
      <c r="H30" s="365">
        <f t="shared" si="2"/>
        <v>34139724.052715607</v>
      </c>
      <c r="Q30" s="273"/>
    </row>
    <row r="31" spans="1:17">
      <c r="B31" s="364">
        <v>2018</v>
      </c>
      <c r="C31" s="360">
        <v>16315097.240191065</v>
      </c>
      <c r="D31" s="360">
        <v>1946736.9327149717</v>
      </c>
      <c r="E31" s="360">
        <v>7489121.9449044969</v>
      </c>
      <c r="F31" s="360">
        <v>0</v>
      </c>
      <c r="G31" s="360">
        <v>4382683.88</v>
      </c>
      <c r="H31" s="365">
        <f t="shared" si="2"/>
        <v>30133639.997810531</v>
      </c>
      <c r="J31" s="366"/>
      <c r="Q31" s="273"/>
    </row>
    <row r="32" spans="1:17">
      <c r="B32" s="364">
        <v>2019</v>
      </c>
      <c r="C32" s="360">
        <v>16315078.111956632</v>
      </c>
      <c r="D32" s="360">
        <v>1945852.7882584871</v>
      </c>
      <c r="E32" s="360">
        <v>7485788.1626903396</v>
      </c>
      <c r="F32" s="360">
        <v>0</v>
      </c>
      <c r="G32" s="360">
        <v>4382683.88</v>
      </c>
      <c r="H32" s="365">
        <f t="shared" si="2"/>
        <v>30129402.94290546</v>
      </c>
      <c r="J32" s="366"/>
      <c r="Q32" s="273"/>
    </row>
    <row r="33" spans="1:18">
      <c r="B33" s="367">
        <v>2020</v>
      </c>
      <c r="C33" s="360">
        <v>16315058.983722199</v>
      </c>
      <c r="D33" s="360">
        <v>1944968.6438020028</v>
      </c>
      <c r="E33" s="360">
        <v>7482454.3804761823</v>
      </c>
      <c r="F33" s="360">
        <v>0</v>
      </c>
      <c r="G33" s="360">
        <v>4382683.88</v>
      </c>
      <c r="H33" s="365">
        <f t="shared" si="2"/>
        <v>30125165.88800038</v>
      </c>
      <c r="I33" s="359"/>
      <c r="J33" s="358"/>
      <c r="K33" s="358"/>
      <c r="L33" s="358"/>
      <c r="Q33" s="273"/>
    </row>
    <row r="34" spans="1:18">
      <c r="B34" s="367">
        <v>2021</v>
      </c>
      <c r="C34" s="360">
        <v>16312951.855487766</v>
      </c>
      <c r="D34" s="360">
        <v>1942909.6216643383</v>
      </c>
      <c r="E34" s="360">
        <v>7478503.4759431994</v>
      </c>
      <c r="F34" s="360">
        <v>0</v>
      </c>
      <c r="G34" s="360">
        <v>4382683.88</v>
      </c>
      <c r="H34" s="365">
        <f t="shared" si="2"/>
        <v>30117048.833095305</v>
      </c>
      <c r="I34" s="359"/>
      <c r="J34" s="358"/>
      <c r="K34" s="358"/>
      <c r="L34" s="358"/>
      <c r="Q34" s="273"/>
    </row>
    <row r="35" spans="1:18">
      <c r="B35" s="364">
        <v>2022</v>
      </c>
      <c r="C35" s="360">
        <v>16310923.727253333</v>
      </c>
      <c r="D35" s="360">
        <v>1834678.3777437836</v>
      </c>
      <c r="E35" s="360">
        <v>7077984.7931931186</v>
      </c>
      <c r="F35" s="360">
        <v>0</v>
      </c>
      <c r="G35" s="360">
        <v>4382683.88</v>
      </c>
      <c r="H35" s="365">
        <f t="shared" si="2"/>
        <v>29606270.778190237</v>
      </c>
      <c r="I35" s="359"/>
      <c r="J35" s="358"/>
      <c r="K35" s="358"/>
      <c r="L35" s="358"/>
      <c r="Q35" s="273"/>
    </row>
    <row r="36" spans="1:18">
      <c r="B36" s="367">
        <v>2023</v>
      </c>
      <c r="C36" s="360">
        <v>16310904.599018902</v>
      </c>
      <c r="D36" s="360">
        <v>1833794.2332872986</v>
      </c>
      <c r="E36" s="360">
        <v>7074651.0109789576</v>
      </c>
      <c r="F36" s="360">
        <v>0</v>
      </c>
      <c r="G36" s="360">
        <v>4382683.88</v>
      </c>
      <c r="H36" s="365">
        <f t="shared" si="2"/>
        <v>29602033.723285157</v>
      </c>
      <c r="I36" s="359"/>
      <c r="J36" s="358"/>
      <c r="K36" s="358"/>
      <c r="L36" s="358"/>
      <c r="M36" s="366"/>
      <c r="N36" s="366"/>
      <c r="O36" s="366"/>
      <c r="P36" s="366"/>
      <c r="Q36" s="273"/>
    </row>
    <row r="37" spans="1:18">
      <c r="B37" s="367">
        <v>2024</v>
      </c>
      <c r="C37" s="360">
        <v>16310749.470784469</v>
      </c>
      <c r="D37" s="360">
        <v>1832910.0888308133</v>
      </c>
      <c r="E37" s="360">
        <v>7071317.2287647976</v>
      </c>
      <c r="F37" s="360">
        <v>0</v>
      </c>
      <c r="G37" s="360">
        <v>4382683.88</v>
      </c>
      <c r="H37" s="365">
        <f t="shared" si="2"/>
        <v>29597660.668380078</v>
      </c>
      <c r="I37" s="359">
        <v>2015</v>
      </c>
      <c r="J37" s="358">
        <f>J7</f>
        <v>1891014.2572060227</v>
      </c>
      <c r="K37" s="358">
        <f t="shared" ref="K37:L37" si="4">K7</f>
        <v>1972780.4821097197</v>
      </c>
      <c r="L37" s="358">
        <f t="shared" si="4"/>
        <v>3569772.8462855094</v>
      </c>
      <c r="M37" s="366"/>
      <c r="N37" s="366"/>
      <c r="O37" s="366"/>
      <c r="P37" s="366"/>
      <c r="Q37" s="273"/>
    </row>
    <row r="38" spans="1:18">
      <c r="B38" s="364">
        <v>2025</v>
      </c>
      <c r="C38" s="360">
        <v>16310730.342550036</v>
      </c>
      <c r="D38" s="360">
        <v>1824296.6498940974</v>
      </c>
      <c r="E38" s="360">
        <v>7039606.7410308775</v>
      </c>
      <c r="F38" s="360">
        <v>0</v>
      </c>
      <c r="G38" s="360">
        <v>4382683.88</v>
      </c>
      <c r="H38" s="365">
        <f t="shared" si="2"/>
        <v>29557317.613475006</v>
      </c>
      <c r="I38" s="359">
        <f t="shared" ref="I38:I46" si="5">I8</f>
        <v>2016</v>
      </c>
      <c r="J38" s="358">
        <f t="shared" ref="J38:L46" si="6">J8-J7</f>
        <v>5730466.4003302082</v>
      </c>
      <c r="K38" s="358">
        <f t="shared" si="6"/>
        <v>3006983.5355214123</v>
      </c>
      <c r="L38" s="358">
        <f t="shared" si="6"/>
        <v>8424339.4357821327</v>
      </c>
      <c r="M38" s="366" t="s">
        <v>677</v>
      </c>
      <c r="N38" s="366"/>
      <c r="O38" s="366"/>
      <c r="P38" s="366"/>
      <c r="Q38" s="273"/>
    </row>
    <row r="39" spans="1:18">
      <c r="B39" s="367">
        <v>2026</v>
      </c>
      <c r="C39" s="360">
        <v>16298116.214315603</v>
      </c>
      <c r="D39" s="360">
        <v>1820056.367686521</v>
      </c>
      <c r="E39" s="360">
        <v>6989979.0965678087</v>
      </c>
      <c r="F39" s="360">
        <v>0</v>
      </c>
      <c r="G39" s="360">
        <v>4382683.88</v>
      </c>
      <c r="H39" s="365">
        <f t="shared" si="2"/>
        <v>29490835.55856993</v>
      </c>
      <c r="I39" s="359">
        <f t="shared" si="5"/>
        <v>2017</v>
      </c>
      <c r="J39" s="358">
        <f t="shared" si="6"/>
        <v>14045180.229134087</v>
      </c>
      <c r="K39" s="358">
        <f t="shared" si="6"/>
        <v>1967564.4366202112</v>
      </c>
      <c r="L39" s="358">
        <f t="shared" si="6"/>
        <v>8642070.9599171877</v>
      </c>
      <c r="N39" s="366"/>
      <c r="O39" s="366"/>
      <c r="P39" s="366"/>
      <c r="Q39" s="273"/>
    </row>
    <row r="40" spans="1:18">
      <c r="C40" s="360"/>
      <c r="D40" s="360"/>
      <c r="E40" s="360"/>
      <c r="F40" s="360"/>
      <c r="G40" s="360"/>
      <c r="H40" s="365"/>
      <c r="I40" s="359">
        <f t="shared" si="5"/>
        <v>2018</v>
      </c>
      <c r="J40" s="358">
        <f t="shared" si="6"/>
        <v>7985985.4900534339</v>
      </c>
      <c r="K40" s="358">
        <f t="shared" si="6"/>
        <v>2472261.5843636729</v>
      </c>
      <c r="L40" s="358">
        <f t="shared" si="6"/>
        <v>7364722.4658876806</v>
      </c>
      <c r="O40" s="366"/>
      <c r="P40" s="366"/>
      <c r="Q40" s="273"/>
    </row>
    <row r="41" spans="1:18">
      <c r="A41" s="368">
        <v>2018</v>
      </c>
      <c r="B41" s="364">
        <v>2018</v>
      </c>
      <c r="C41" s="360">
        <v>3662405.3476437954</v>
      </c>
      <c r="D41" s="360">
        <v>2918844.1918899282</v>
      </c>
      <c r="E41" s="360">
        <v>6662605.1596090794</v>
      </c>
      <c r="F41" s="360">
        <v>0</v>
      </c>
      <c r="G41" s="360">
        <v>1761395</v>
      </c>
      <c r="H41" s="365">
        <f>SUM(C41:G41)</f>
        <v>15005249.699142803</v>
      </c>
      <c r="I41" s="359">
        <f t="shared" si="5"/>
        <v>2019</v>
      </c>
      <c r="J41" s="358">
        <f t="shared" si="6"/>
        <v>1820414.4611237459</v>
      </c>
      <c r="K41" s="358">
        <f t="shared" si="6"/>
        <v>2080930.97478907</v>
      </c>
      <c r="L41" s="358">
        <f t="shared" si="6"/>
        <v>5675387.6330307648</v>
      </c>
      <c r="P41" s="366"/>
      <c r="Q41" s="273"/>
    </row>
    <row r="42" spans="1:18">
      <c r="B42" s="364">
        <v>2019</v>
      </c>
      <c r="C42" s="360">
        <v>3651957.6009826367</v>
      </c>
      <c r="D42" s="360">
        <v>2737802.0229497715</v>
      </c>
      <c r="E42" s="360">
        <v>6622491.9708662145</v>
      </c>
      <c r="F42" s="360">
        <v>0</v>
      </c>
      <c r="G42" s="360">
        <v>1761395</v>
      </c>
      <c r="H42" s="365">
        <f>SUM(C42:G42)</f>
        <v>14773646.594798623</v>
      </c>
      <c r="I42" s="359">
        <f t="shared" si="5"/>
        <v>2020</v>
      </c>
      <c r="J42" s="358">
        <f t="shared" si="6"/>
        <v>-12404.212698146701</v>
      </c>
      <c r="K42" s="358">
        <f t="shared" si="6"/>
        <v>581155.77057795227</v>
      </c>
      <c r="L42" s="358">
        <f t="shared" si="6"/>
        <v>3342974.3301380575</v>
      </c>
      <c r="Q42" s="273"/>
      <c r="R42" s="272"/>
    </row>
    <row r="43" spans="1:18">
      <c r="B43" s="367">
        <v>2020</v>
      </c>
      <c r="C43" s="360">
        <v>3641509.8543214784</v>
      </c>
      <c r="D43" s="360">
        <v>2556759.8540096153</v>
      </c>
      <c r="E43" s="360">
        <v>6582378.7821233496</v>
      </c>
      <c r="F43" s="360">
        <v>0</v>
      </c>
      <c r="G43" s="360">
        <v>1761395</v>
      </c>
      <c r="H43" s="365">
        <f t="shared" ref="H43:H73" si="7">SUM(C43:G43)</f>
        <v>14542043.490454443</v>
      </c>
      <c r="I43" s="359">
        <f t="shared" si="5"/>
        <v>2021</v>
      </c>
      <c r="J43" s="358">
        <f t="shared" si="6"/>
        <v>40635.599976722151</v>
      </c>
      <c r="K43" s="358">
        <f t="shared" si="6"/>
        <v>414657.51412242465</v>
      </c>
      <c r="L43" s="358">
        <f t="shared" si="6"/>
        <v>2765835.9493667558</v>
      </c>
      <c r="Q43" s="273"/>
      <c r="R43" s="272"/>
    </row>
    <row r="44" spans="1:18">
      <c r="B44" s="367">
        <v>2021</v>
      </c>
      <c r="C44" s="360">
        <v>3641509.8543214784</v>
      </c>
      <c r="D44" s="329">
        <f>'CDM Summary'!J83</f>
        <v>2551590.313900114</v>
      </c>
      <c r="E44" s="360">
        <v>6579602.8549454324</v>
      </c>
      <c r="F44" s="360">
        <v>0</v>
      </c>
      <c r="G44" s="360">
        <v>1761395</v>
      </c>
      <c r="H44" s="365">
        <f t="shared" si="7"/>
        <v>14534098.023167025</v>
      </c>
      <c r="I44" s="359">
        <f t="shared" si="5"/>
        <v>2022</v>
      </c>
      <c r="J44" s="358">
        <f t="shared" si="6"/>
        <v>117082.52139828354</v>
      </c>
      <c r="K44" s="358">
        <f t="shared" si="6"/>
        <v>886827.45953223668</v>
      </c>
      <c r="L44" s="358">
        <f t="shared" si="6"/>
        <v>4079963.3665354475</v>
      </c>
      <c r="Q44" s="273"/>
      <c r="R44" s="272"/>
    </row>
    <row r="45" spans="1:18">
      <c r="B45" s="364">
        <v>2022</v>
      </c>
      <c r="C45" s="360">
        <v>3634544.689880704</v>
      </c>
      <c r="D45" s="360">
        <v>2432408.1347881039</v>
      </c>
      <c r="E45" s="360">
        <v>6562182.0574143259</v>
      </c>
      <c r="F45" s="360">
        <v>0</v>
      </c>
      <c r="G45" s="360">
        <v>1761395</v>
      </c>
      <c r="H45" s="365">
        <f t="shared" si="7"/>
        <v>14390529.882083133</v>
      </c>
      <c r="I45" s="359">
        <f t="shared" si="5"/>
        <v>2023</v>
      </c>
      <c r="J45" s="358">
        <f t="shared" si="6"/>
        <v>348898.30472127721</v>
      </c>
      <c r="K45" s="358">
        <f t="shared" si="6"/>
        <v>909747.532441644</v>
      </c>
      <c r="L45" s="358">
        <f t="shared" si="6"/>
        <v>5664734.4137988612</v>
      </c>
      <c r="Q45" s="273"/>
      <c r="R45" s="272"/>
    </row>
    <row r="46" spans="1:18">
      <c r="B46" s="367">
        <v>2023</v>
      </c>
      <c r="C46" s="360">
        <v>3629320.816550124</v>
      </c>
      <c r="D46" s="360">
        <v>2233817.8153915643</v>
      </c>
      <c r="E46" s="360">
        <v>6206703.3606935153</v>
      </c>
      <c r="F46" s="360">
        <v>0</v>
      </c>
      <c r="G46" s="360">
        <v>1761395</v>
      </c>
      <c r="H46" s="365">
        <f t="shared" si="7"/>
        <v>13831236.992635204</v>
      </c>
      <c r="I46" s="359">
        <f t="shared" si="5"/>
        <v>2024</v>
      </c>
      <c r="J46" s="358">
        <f t="shared" si="6"/>
        <v>852946.95607141405</v>
      </c>
      <c r="K46" s="358">
        <f t="shared" si="6"/>
        <v>928489.46607055329</v>
      </c>
      <c r="L46" s="358">
        <f t="shared" si="6"/>
        <v>6858521.1940645054</v>
      </c>
      <c r="Q46" s="273"/>
      <c r="R46" s="272"/>
    </row>
    <row r="47" spans="1:18">
      <c r="B47" s="367">
        <v>2024</v>
      </c>
      <c r="C47" s="360">
        <v>3624096.9432195439</v>
      </c>
      <c r="D47" s="360">
        <v>2143138.7960301815</v>
      </c>
      <c r="E47" s="360">
        <v>6192943.7807507068</v>
      </c>
      <c r="F47" s="360">
        <v>0</v>
      </c>
      <c r="G47" s="360">
        <v>1761395</v>
      </c>
      <c r="H47" s="365">
        <f t="shared" si="7"/>
        <v>13721574.520000432</v>
      </c>
      <c r="Q47" s="273"/>
      <c r="R47" s="272"/>
    </row>
    <row r="48" spans="1:18">
      <c r="B48" s="364">
        <v>2025</v>
      </c>
      <c r="C48" s="360">
        <v>3618873.0698889643</v>
      </c>
      <c r="D48" s="360">
        <v>2052459.7766687991</v>
      </c>
      <c r="E48" s="360">
        <v>6179184.2008078974</v>
      </c>
      <c r="F48" s="360">
        <v>0</v>
      </c>
      <c r="G48" s="360">
        <v>1761395</v>
      </c>
      <c r="H48" s="365">
        <f t="shared" si="7"/>
        <v>13611912.047365662</v>
      </c>
      <c r="Q48" s="273"/>
      <c r="R48" s="272"/>
    </row>
    <row r="49" spans="1:18">
      <c r="B49" s="367">
        <v>2026</v>
      </c>
      <c r="C49" s="360">
        <v>3613649.196558394</v>
      </c>
      <c r="D49" s="360">
        <v>1954081.0476679793</v>
      </c>
      <c r="E49" s="360">
        <v>6141042.207006867</v>
      </c>
      <c r="F49" s="360">
        <v>0</v>
      </c>
      <c r="G49" s="360">
        <v>1761395</v>
      </c>
      <c r="H49" s="365">
        <f t="shared" si="7"/>
        <v>13470167.451233242</v>
      </c>
      <c r="Q49" s="273"/>
      <c r="R49" s="272"/>
    </row>
    <row r="50" spans="1:18">
      <c r="C50" s="360"/>
      <c r="D50" s="360"/>
      <c r="E50" s="360"/>
      <c r="F50" s="360"/>
      <c r="G50" s="360"/>
      <c r="H50" s="365"/>
      <c r="Q50" s="273"/>
      <c r="R50" s="272"/>
    </row>
    <row r="51" spans="1:18">
      <c r="A51" s="368">
        <v>2019</v>
      </c>
      <c r="B51" s="367">
        <v>2019</v>
      </c>
      <c r="C51" s="360">
        <v>28269.803888456387</v>
      </c>
      <c r="D51" s="360">
        <v>1606883.2782182135</v>
      </c>
      <c r="E51" s="360">
        <v>4775130.3565749116</v>
      </c>
      <c r="F51" s="360">
        <v>0</v>
      </c>
      <c r="G51" s="368">
        <v>0</v>
      </c>
      <c r="H51" s="365">
        <f t="shared" si="7"/>
        <v>6410283.438681582</v>
      </c>
      <c r="Q51" s="273"/>
    </row>
    <row r="52" spans="1:18">
      <c r="B52" s="367">
        <v>2020</v>
      </c>
      <c r="C52" s="360">
        <v>28269.803888456387</v>
      </c>
      <c r="D52" s="360">
        <v>1566421.9191532335</v>
      </c>
      <c r="E52" s="329">
        <f>'CDM Summary'!I103</f>
        <v>4769775.9467078708</v>
      </c>
      <c r="F52" s="360">
        <v>0</v>
      </c>
      <c r="G52" s="368">
        <v>0</v>
      </c>
      <c r="H52" s="365">
        <f>SUM(C52:G52)</f>
        <v>6364467.6697495608</v>
      </c>
      <c r="Q52" s="273"/>
      <c r="R52" s="272"/>
    </row>
    <row r="53" spans="1:18">
      <c r="B53" s="367">
        <v>2021</v>
      </c>
      <c r="C53" s="360">
        <v>28269.803888456387</v>
      </c>
      <c r="D53" s="360">
        <v>1566421.9191532335</v>
      </c>
      <c r="E53" s="360">
        <v>4769422.3789724587</v>
      </c>
      <c r="F53" s="360">
        <v>0</v>
      </c>
      <c r="G53" s="368">
        <v>0</v>
      </c>
      <c r="H53" s="365">
        <f t="shared" si="7"/>
        <v>6364114.1020141486</v>
      </c>
      <c r="Q53" s="273"/>
      <c r="R53" s="272"/>
    </row>
    <row r="54" spans="1:18">
      <c r="B54" s="364">
        <v>2022</v>
      </c>
      <c r="C54" s="360">
        <v>28269.803888456401</v>
      </c>
      <c r="D54" s="360">
        <v>1566421.919153234</v>
      </c>
      <c r="E54" s="360">
        <v>4769422.3789724587</v>
      </c>
      <c r="F54" s="360"/>
      <c r="H54" s="365">
        <f t="shared" si="7"/>
        <v>6364114.1020141486</v>
      </c>
      <c r="Q54" s="273"/>
      <c r="R54" s="272"/>
    </row>
    <row r="55" spans="1:18">
      <c r="B55" s="367">
        <v>2023</v>
      </c>
      <c r="C55" s="360">
        <v>28269.803888456401</v>
      </c>
      <c r="D55" s="360">
        <v>1566421.919153234</v>
      </c>
      <c r="E55" s="360">
        <v>4769186.667148849</v>
      </c>
      <c r="F55" s="360"/>
      <c r="H55" s="365">
        <f t="shared" si="7"/>
        <v>6363878.3901905399</v>
      </c>
      <c r="Q55" s="273"/>
      <c r="R55" s="272"/>
    </row>
    <row r="56" spans="1:18">
      <c r="B56" s="367">
        <v>2024</v>
      </c>
      <c r="C56" s="360">
        <v>28269.803888456401</v>
      </c>
      <c r="D56" s="360">
        <v>1566421.919153234</v>
      </c>
      <c r="E56" s="360">
        <v>4769009.8832811425</v>
      </c>
      <c r="F56" s="360"/>
      <c r="H56" s="365">
        <f t="shared" si="7"/>
        <v>6363701.6063228324</v>
      </c>
      <c r="Q56" s="273"/>
      <c r="R56" s="272"/>
    </row>
    <row r="57" spans="1:18">
      <c r="B57" s="364">
        <v>2025</v>
      </c>
      <c r="C57" s="360">
        <v>28269.803888456401</v>
      </c>
      <c r="D57" s="360">
        <v>1566421.919153234</v>
      </c>
      <c r="E57" s="360">
        <v>4768833.099413435</v>
      </c>
      <c r="F57" s="360"/>
      <c r="H57" s="365">
        <f t="shared" si="7"/>
        <v>6363524.8224551249</v>
      </c>
      <c r="Q57" s="273"/>
      <c r="R57" s="272"/>
    </row>
    <row r="58" spans="1:18">
      <c r="B58" s="367">
        <v>2026</v>
      </c>
      <c r="C58" s="360">
        <v>28269.803888456401</v>
      </c>
      <c r="D58" s="360">
        <v>1566421.919153234</v>
      </c>
      <c r="E58" s="360">
        <v>4768656.3155457284</v>
      </c>
      <c r="F58" s="360"/>
      <c r="H58" s="365">
        <f t="shared" si="7"/>
        <v>6363348.0385874193</v>
      </c>
      <c r="Q58" s="273"/>
      <c r="R58" s="272"/>
    </row>
    <row r="59" spans="1:18">
      <c r="C59" s="360"/>
      <c r="D59" s="360"/>
      <c r="E59" s="360"/>
      <c r="F59" s="360"/>
      <c r="G59" s="360"/>
      <c r="H59" s="365"/>
      <c r="Q59" s="273"/>
    </row>
    <row r="60" spans="1:18">
      <c r="A60" s="368">
        <v>2020</v>
      </c>
      <c r="B60" s="367">
        <v>2020</v>
      </c>
      <c r="C60" s="363">
        <v>0</v>
      </c>
      <c r="D60" s="363">
        <v>122603.59542882007</v>
      </c>
      <c r="E60" s="363">
        <v>2192934.2797265826</v>
      </c>
      <c r="F60" s="366"/>
      <c r="G60" s="366"/>
      <c r="H60" s="365">
        <f t="shared" si="7"/>
        <v>2315537.8751554028</v>
      </c>
      <c r="Q60" s="273"/>
    </row>
    <row r="61" spans="1:18">
      <c r="B61" s="367">
        <v>2021</v>
      </c>
      <c r="C61" s="363">
        <f>C60*(SUM(C52,C42,C31,C19,C6)/SUM(C$51,C$41,C$30,C$18,C$5))</f>
        <v>0</v>
      </c>
      <c r="D61" s="363">
        <f>D60*(SUM(D52,D42,D31,D19,D6)/SUM(D$51,D$41,D$30,D$18,D$5))</f>
        <v>120256.51953808614</v>
      </c>
      <c r="E61" s="363">
        <f>E60*(SUM(E52,E42,E31,E19,E6)/SUM(E$51,E$41,E$30,E$18,E$5))</f>
        <v>2190949.1722242837</v>
      </c>
      <c r="F61" s="366"/>
      <c r="G61" s="366"/>
      <c r="H61" s="365">
        <f>SUM(C61:G61)</f>
        <v>2311205.6917623701</v>
      </c>
      <c r="Q61" s="273"/>
      <c r="R61" s="272"/>
    </row>
    <row r="62" spans="1:18">
      <c r="B62" s="364">
        <v>2022</v>
      </c>
      <c r="C62" s="363">
        <f t="shared" ref="C62:E66" si="8">C61*(SUM(C53,C43,C32,C20,C7)/SUM(C$51,C$41,C$30,C$18,C$5))</f>
        <v>0</v>
      </c>
      <c r="D62" s="363">
        <f t="shared" si="8"/>
        <v>116434.89448364895</v>
      </c>
      <c r="E62" s="363">
        <f t="shared" si="8"/>
        <v>2205171.1306350324</v>
      </c>
      <c r="F62" s="366"/>
      <c r="G62" s="366"/>
      <c r="H62" s="365">
        <f>SUM(C62:G62)</f>
        <v>2321606.0251186816</v>
      </c>
      <c r="Q62" s="273"/>
      <c r="R62" s="272"/>
    </row>
    <row r="63" spans="1:18">
      <c r="B63" s="367">
        <v>2023</v>
      </c>
      <c r="C63" s="363">
        <f t="shared" si="8"/>
        <v>0</v>
      </c>
      <c r="D63" s="363">
        <f t="shared" si="8"/>
        <v>112622.41422853174</v>
      </c>
      <c r="E63" s="363">
        <f t="shared" si="8"/>
        <v>2219362.8333993866</v>
      </c>
      <c r="F63" s="366"/>
      <c r="G63" s="366"/>
      <c r="H63" s="365">
        <f t="shared" si="7"/>
        <v>2331985.2476279181</v>
      </c>
      <c r="Q63" s="273"/>
      <c r="R63" s="272"/>
    </row>
    <row r="64" spans="1:18">
      <c r="B64" s="367">
        <v>2024</v>
      </c>
      <c r="C64" s="363">
        <f t="shared" si="8"/>
        <v>0</v>
      </c>
      <c r="D64" s="363">
        <f t="shared" si="8"/>
        <v>107841.05739692826</v>
      </c>
      <c r="E64" s="363">
        <f t="shared" si="8"/>
        <v>2232303.6076666433</v>
      </c>
      <c r="F64" s="366"/>
      <c r="G64" s="366"/>
      <c r="H64" s="365">
        <f t="shared" si="7"/>
        <v>2340144.6650635717</v>
      </c>
      <c r="Q64" s="273"/>
      <c r="R64" s="272"/>
    </row>
    <row r="65" spans="1:18">
      <c r="B65" s="364">
        <v>2025</v>
      </c>
      <c r="C65" s="363">
        <f t="shared" si="8"/>
        <v>0</v>
      </c>
      <c r="D65" s="363">
        <f t="shared" si="8"/>
        <v>100070.5109960753</v>
      </c>
      <c r="E65" s="363">
        <f t="shared" si="8"/>
        <v>2192082.4848788343</v>
      </c>
      <c r="F65" s="366"/>
      <c r="G65" s="366"/>
      <c r="H65" s="365">
        <f t="shared" si="7"/>
        <v>2292152.9958749097</v>
      </c>
      <c r="Q65" s="273"/>
      <c r="R65" s="272"/>
    </row>
    <row r="66" spans="1:18">
      <c r="B66" s="367">
        <v>2026</v>
      </c>
      <c r="C66" s="363">
        <f t="shared" si="8"/>
        <v>0</v>
      </c>
      <c r="D66" s="363">
        <f t="shared" si="8"/>
        <v>91559.70505474355</v>
      </c>
      <c r="E66" s="363">
        <f t="shared" si="8"/>
        <v>2155853.9826314901</v>
      </c>
      <c r="F66" s="366"/>
      <c r="G66" s="366"/>
      <c r="H66" s="365">
        <f t="shared" si="7"/>
        <v>2247413.6876862338</v>
      </c>
      <c r="Q66" s="273"/>
      <c r="R66" s="272"/>
    </row>
    <row r="67" spans="1:18">
      <c r="C67" s="363"/>
      <c r="D67" s="363"/>
      <c r="E67" s="363"/>
      <c r="F67" s="366"/>
      <c r="G67" s="366"/>
      <c r="H67" s="365"/>
    </row>
    <row r="68" spans="1:18">
      <c r="A68" s="368">
        <v>2021</v>
      </c>
      <c r="B68" s="367">
        <v>2021</v>
      </c>
      <c r="C68" s="363">
        <v>92002.343654100958</v>
      </c>
      <c r="D68" s="363">
        <v>870266.76867667318</v>
      </c>
      <c r="E68" s="363">
        <v>3225465.2323503364</v>
      </c>
      <c r="F68" s="366"/>
      <c r="G68" s="366"/>
      <c r="H68" s="365">
        <f t="shared" si="7"/>
        <v>4187734.3446811102</v>
      </c>
      <c r="I68" s="366"/>
      <c r="J68" s="366"/>
    </row>
    <row r="69" spans="1:18">
      <c r="B69" s="364">
        <v>2022</v>
      </c>
      <c r="C69" s="363">
        <f>C68*(SUM(C52,C42,C31,C19,C6)/SUM(C$51,C$41,C$30,C$18,C$5))</f>
        <v>81491.881993217525</v>
      </c>
      <c r="D69" s="363">
        <f t="shared" ref="D69:E73" si="9">D68*(SUM(D52,D42,D31,D19,D6)/SUM(D$51,D$41,D$30,D$18,D$5))</f>
        <v>853606.71768776223</v>
      </c>
      <c r="E69" s="363">
        <f t="shared" si="9"/>
        <v>3222545.4479818139</v>
      </c>
      <c r="H69" s="365">
        <f t="shared" si="7"/>
        <v>4157644.0476627937</v>
      </c>
    </row>
    <row r="70" spans="1:18">
      <c r="B70" s="367">
        <v>2023</v>
      </c>
      <c r="C70" s="363">
        <f t="shared" ref="C70:C73" si="10">C69*(SUM(C53,C43,C32,C20,C7)/SUM(C$51,C$41,C$30,C$18,C$5))</f>
        <v>72150.731926012682</v>
      </c>
      <c r="D70" s="363">
        <f t="shared" si="9"/>
        <v>826479.99864182901</v>
      </c>
      <c r="E70" s="363">
        <f t="shared" si="9"/>
        <v>3243463.7366938321</v>
      </c>
      <c r="H70" s="365">
        <f t="shared" si="7"/>
        <v>4142094.4672616739</v>
      </c>
    </row>
    <row r="71" spans="1:18">
      <c r="B71" s="367">
        <v>2024</v>
      </c>
      <c r="C71" s="363">
        <f t="shared" si="10"/>
        <v>63875.840068686055</v>
      </c>
      <c r="D71" s="363">
        <f t="shared" si="9"/>
        <v>799418.1913542056</v>
      </c>
      <c r="E71" s="363">
        <f t="shared" si="9"/>
        <v>3264337.5240560239</v>
      </c>
      <c r="H71" s="365">
        <f t="shared" si="7"/>
        <v>4127631.5554789156</v>
      </c>
    </row>
    <row r="72" spans="1:18">
      <c r="B72" s="364">
        <v>2025</v>
      </c>
      <c r="C72" s="363">
        <f t="shared" si="10"/>
        <v>56507.735630550451</v>
      </c>
      <c r="D72" s="363">
        <f t="shared" si="9"/>
        <v>765479.08911845204</v>
      </c>
      <c r="E72" s="363">
        <f t="shared" si="9"/>
        <v>3283371.39017076</v>
      </c>
      <c r="H72" s="365">
        <f t="shared" si="7"/>
        <v>4105358.2149197627</v>
      </c>
    </row>
    <row r="73" spans="1:18">
      <c r="B73" s="367">
        <v>2026</v>
      </c>
      <c r="C73" s="363">
        <f t="shared" si="10"/>
        <v>49952.593397576951</v>
      </c>
      <c r="D73" s="363">
        <f t="shared" si="9"/>
        <v>710322.07448547974</v>
      </c>
      <c r="E73" s="363">
        <f t="shared" si="9"/>
        <v>3224212.3746190728</v>
      </c>
      <c r="H73" s="365">
        <f t="shared" si="7"/>
        <v>3984487.0425021295</v>
      </c>
    </row>
    <row r="74" spans="1:18">
      <c r="C74" s="366"/>
      <c r="D74" s="366"/>
      <c r="E74" s="366"/>
    </row>
    <row r="75" spans="1:18">
      <c r="A75" s="368">
        <v>2022</v>
      </c>
      <c r="B75" s="364">
        <v>2022</v>
      </c>
      <c r="C75" s="366">
        <v>184004.68730820192</v>
      </c>
      <c r="D75" s="366">
        <v>1399191.2422763503</v>
      </c>
      <c r="E75" s="366">
        <v>5747802.4214068837</v>
      </c>
      <c r="H75" s="365">
        <f t="shared" ref="H75:H79" si="11">SUM(C75:G75)</f>
        <v>7330998.3509914353</v>
      </c>
    </row>
    <row r="76" spans="1:18">
      <c r="B76" s="367">
        <v>2023</v>
      </c>
      <c r="C76" s="363">
        <f>C75*(SUM(C52,C42,C31,C19,C6)/SUM(C$51,C$41,C$30,C$18,C$5))</f>
        <v>162983.76398643505</v>
      </c>
      <c r="D76" s="363">
        <f t="shared" ref="D76:E79" si="12">D75*(SUM(D52,D42,D31,D19,D6)/SUM(D$51,D$41,D$30,D$18,D$5))</f>
        <v>1372405.6653951283</v>
      </c>
      <c r="E76" s="363">
        <f t="shared" si="12"/>
        <v>5742599.3445003163</v>
      </c>
      <c r="H76" s="365">
        <f t="shared" si="11"/>
        <v>7277988.7738818796</v>
      </c>
    </row>
    <row r="77" spans="1:18">
      <c r="B77" s="367">
        <v>2024</v>
      </c>
      <c r="C77" s="363">
        <f t="shared" ref="C77:C79" si="13">C76*(SUM(C53,C43,C32,C20,C7)/SUM(C$51,C$41,C$30,C$18,C$5))</f>
        <v>144301.46385202536</v>
      </c>
      <c r="D77" s="363">
        <f t="shared" si="12"/>
        <v>1328792.0642708708</v>
      </c>
      <c r="E77" s="363">
        <f t="shared" si="12"/>
        <v>5779875.8865956133</v>
      </c>
      <c r="H77" s="365">
        <f t="shared" si="11"/>
        <v>7252969.4147185097</v>
      </c>
    </row>
    <row r="78" spans="1:18">
      <c r="B78" s="364">
        <v>2025</v>
      </c>
      <c r="C78" s="363">
        <f t="shared" si="13"/>
        <v>127751.68013737211</v>
      </c>
      <c r="D78" s="363">
        <f t="shared" si="12"/>
        <v>1285282.8265062368</v>
      </c>
      <c r="E78" s="363">
        <f t="shared" si="12"/>
        <v>5817073.1269629858</v>
      </c>
      <c r="H78" s="365">
        <f t="shared" si="11"/>
        <v>7230107.633606595</v>
      </c>
    </row>
    <row r="79" spans="1:18">
      <c r="B79" s="367">
        <v>2026</v>
      </c>
      <c r="C79" s="363">
        <f t="shared" si="13"/>
        <v>113015.4712611009</v>
      </c>
      <c r="D79" s="363">
        <f t="shared" si="12"/>
        <v>1230716.4609638674</v>
      </c>
      <c r="E79" s="363">
        <f t="shared" si="12"/>
        <v>5850991.6143321069</v>
      </c>
      <c r="H79" s="365">
        <f t="shared" si="11"/>
        <v>7194723.5465570753</v>
      </c>
      <c r="I79" s="366"/>
      <c r="J79" s="366"/>
    </row>
    <row r="80" spans="1:18">
      <c r="C80" s="363"/>
      <c r="D80" s="363"/>
      <c r="E80" s="363"/>
    </row>
    <row r="81" spans="1:12">
      <c r="A81" s="368">
        <v>2023</v>
      </c>
      <c r="B81" s="367">
        <v>2023</v>
      </c>
      <c r="C81" s="363">
        <v>644016.40557870665</v>
      </c>
      <c r="D81" s="363">
        <v>1061569.1393034388</v>
      </c>
      <c r="E81" s="363">
        <v>6249723.2292920519</v>
      </c>
      <c r="H81" s="365">
        <f t="shared" ref="H81:H84" si="14">SUM(C81:G81)</f>
        <v>7955308.7741741976</v>
      </c>
    </row>
    <row r="82" spans="1:12">
      <c r="B82" s="367">
        <v>2024</v>
      </c>
      <c r="C82" s="363">
        <f>C81*(SUM(C52,C42,C31,C19,C6)/SUM(C$51,C$41,C$30,C$18,C$5))</f>
        <v>570443.17395252257</v>
      </c>
      <c r="D82" s="363">
        <f t="shared" ref="D82:E84" si="15">D81*(SUM(D52,D42,D31,D19,D6)/SUM(D$51,D$41,D$30,D$18,D$5))</f>
        <v>1041246.8695976306</v>
      </c>
      <c r="E82" s="363">
        <f t="shared" si="15"/>
        <v>6244065.7991609015</v>
      </c>
      <c r="H82" s="365">
        <f t="shared" si="14"/>
        <v>7855755.8427110547</v>
      </c>
    </row>
    <row r="83" spans="1:12">
      <c r="B83" s="364">
        <v>2025</v>
      </c>
      <c r="C83" s="363">
        <f t="shared" ref="C83:C84" si="16">C82*(SUM(C53,C43,C32,C20,C7)/SUM(C$51,C$41,C$30,C$18,C$5))</f>
        <v>505055.12348208873</v>
      </c>
      <c r="D83" s="363">
        <f t="shared" si="15"/>
        <v>1008157.1448991842</v>
      </c>
      <c r="E83" s="363">
        <f t="shared" si="15"/>
        <v>6284597.4761324357</v>
      </c>
      <c r="H83" s="365">
        <f t="shared" si="14"/>
        <v>7797809.7445137091</v>
      </c>
    </row>
    <row r="84" spans="1:12">
      <c r="B84" s="367">
        <v>2026</v>
      </c>
      <c r="C84" s="363">
        <f t="shared" si="16"/>
        <v>447130.88048080233</v>
      </c>
      <c r="D84" s="363">
        <f t="shared" si="15"/>
        <v>975146.60088633897</v>
      </c>
      <c r="E84" s="363">
        <f t="shared" si="15"/>
        <v>6325042.926435967</v>
      </c>
      <c r="H84" s="365">
        <f t="shared" si="14"/>
        <v>7747320.407803108</v>
      </c>
    </row>
    <row r="85" spans="1:12">
      <c r="C85" s="363"/>
      <c r="D85" s="363"/>
      <c r="E85" s="363"/>
    </row>
    <row r="86" spans="1:12">
      <c r="A86" s="368">
        <v>2024</v>
      </c>
      <c r="B86" s="367">
        <v>2024</v>
      </c>
      <c r="C86" s="363">
        <v>1274889.6192068276</v>
      </c>
      <c r="D86" s="363">
        <v>2004620.2342562422</v>
      </c>
      <c r="E86" s="363">
        <v>9026864.2384239547</v>
      </c>
      <c r="H86" s="365">
        <f t="shared" ref="H86:H88" si="17">SUM(C86:G86)</f>
        <v>12306374.091887023</v>
      </c>
    </row>
    <row r="87" spans="1:12">
      <c r="B87" s="364">
        <v>2025</v>
      </c>
      <c r="C87" s="363">
        <f>C86*(SUM(C52,C42,C31,C19,C6)/SUM(C$51,C$41,C$30,C$18,C$5))</f>
        <v>1129244.6504774429</v>
      </c>
      <c r="D87" s="363">
        <f t="shared" ref="D87:E88" si="18">D86*(SUM(D52,D42,D31,D19,D6)/SUM(D$51,D$41,D$30,D$18,D$5))</f>
        <v>1966244.558523047</v>
      </c>
      <c r="E87" s="363">
        <f t="shared" si="18"/>
        <v>9018692.85997108</v>
      </c>
      <c r="H87" s="365">
        <f t="shared" si="17"/>
        <v>12114182.068971571</v>
      </c>
    </row>
    <row r="88" spans="1:12">
      <c r="B88" s="367">
        <v>2026</v>
      </c>
      <c r="C88" s="363">
        <f>C87*(SUM(C53,C43,C32,C20,C7)/SUM(C$51,C$41,C$30,C$18,C$5))</f>
        <v>999802.99954617582</v>
      </c>
      <c r="D88" s="363">
        <f t="shared" si="18"/>
        <v>1903759.3851880359</v>
      </c>
      <c r="E88" s="363">
        <f t="shared" si="18"/>
        <v>9077235.2836839985</v>
      </c>
      <c r="H88" s="365">
        <f t="shared" si="17"/>
        <v>11980797.66841821</v>
      </c>
      <c r="I88" s="356"/>
      <c r="J88" s="356"/>
    </row>
    <row r="89" spans="1:12">
      <c r="C89" s="363"/>
      <c r="D89" s="363"/>
      <c r="E89" s="363"/>
      <c r="K89" s="365"/>
      <c r="L89" s="355"/>
    </row>
    <row r="90" spans="1:12">
      <c r="A90" s="368">
        <v>2025</v>
      </c>
      <c r="B90" s="364">
        <v>2025</v>
      </c>
      <c r="C90" s="363">
        <v>1274889.6192068276</v>
      </c>
      <c r="D90" s="363">
        <v>2004620.2342562422</v>
      </c>
      <c r="E90" s="363">
        <v>9026864.2384239547</v>
      </c>
      <c r="H90" s="365">
        <f t="shared" ref="H90:H93" si="19">SUM(C90:G90)</f>
        <v>12306374.091887023</v>
      </c>
      <c r="I90" s="365"/>
      <c r="J90" s="366"/>
    </row>
    <row r="91" spans="1:12">
      <c r="B91" s="367">
        <v>2026</v>
      </c>
      <c r="C91" s="363">
        <f>C90*(SUM(C52,C42,C31,C19,C6)/SUM(C$51,C$41,C$30,C$18,C$5))</f>
        <v>1129244.6504774429</v>
      </c>
      <c r="D91" s="363">
        <f t="shared" ref="D91:E91" si="20">D90*(SUM(D52,D42,D31,D19,D6)/SUM(D$51,D$41,D$30,D$18,D$5))</f>
        <v>1966244.558523047</v>
      </c>
      <c r="E91" s="363">
        <f t="shared" si="20"/>
        <v>9018692.85997108</v>
      </c>
      <c r="H91" s="365">
        <f t="shared" si="19"/>
        <v>12114182.068971571</v>
      </c>
      <c r="I91" s="355"/>
      <c r="J91" s="366"/>
    </row>
    <row r="92" spans="1:12">
      <c r="C92" s="363"/>
      <c r="D92" s="363"/>
      <c r="E92" s="363"/>
    </row>
    <row r="93" spans="1:12">
      <c r="A93" s="368">
        <v>2026</v>
      </c>
      <c r="B93" s="367">
        <v>2026</v>
      </c>
      <c r="C93" s="366">
        <v>1274889.6192068276</v>
      </c>
      <c r="D93" s="366">
        <v>2004620.2342562422</v>
      </c>
      <c r="E93" s="366">
        <v>9026864.2384239547</v>
      </c>
      <c r="H93" s="365">
        <f t="shared" si="19"/>
        <v>12306374.091887023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8</vt:i4>
      </vt:variant>
    </vt:vector>
  </HeadingPairs>
  <TitlesOfParts>
    <vt:vector size="17" baseType="lpstr">
      <vt:lpstr>CDM Summary</vt:lpstr>
      <vt:lpstr>2017 Persistence Report</vt:lpstr>
      <vt:lpstr>2019 P&amp;C Report</vt:lpstr>
      <vt:lpstr>Load Forecast - CDM</vt:lpstr>
      <vt:lpstr>Post CFF (3-Staff-39) 2021 COS</vt:lpstr>
      <vt:lpstr>2021 LRAMVA</vt:lpstr>
      <vt:lpstr>2021 COS LRAMVA (2019 Retrofit)</vt:lpstr>
      <vt:lpstr>2023 IRM 2020-2022 Projects</vt:lpstr>
      <vt:lpstr>Load Forecast - CDM Corrected</vt:lpstr>
      <vt:lpstr>'2017 Persistence Report'!Print_Area</vt:lpstr>
      <vt:lpstr>'2021 LRAMVA'!Print_Area</vt:lpstr>
      <vt:lpstr>Table_5_a.__2015_Lost_Revenues_Work_Form</vt:lpstr>
      <vt:lpstr>Table_5_b.__2016_Lost_Revenues_Work_Form</vt:lpstr>
      <vt:lpstr>Table_5_c.__2017_Lost_Revenues_Work_Form</vt:lpstr>
      <vt:lpstr>Table_5_d.__2018_Lost_Revenues_Work_Form</vt:lpstr>
      <vt:lpstr>Table_5_e.__2019_Lost_Revenues_Work_Form</vt:lpstr>
      <vt:lpstr>Table_5_f.__2020_Lost_Revenues_Work_Form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Andrew Blair</dc:creator>
  <cp:lastModifiedBy>Chad Ecker</cp:lastModifiedBy>
  <dcterms:created xsi:type="dcterms:W3CDTF">2025-07-07T20:59:05Z</dcterms:created>
  <dcterms:modified xsi:type="dcterms:W3CDTF">2025-07-23T19:17:36Z</dcterms:modified>
</cp:coreProperties>
</file>