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pplications\2026 Cost of Service\Interrogatories\1 - Final for Filing\Attachments\"/>
    </mc:Choice>
  </mc:AlternateContent>
  <xr:revisionPtr revIDLastSave="0" documentId="13_ncr:1_{4D114154-1762-415B-B3AF-702D3B5369A3}" xr6:coauthVersionLast="47" xr6:coauthVersionMax="47" xr10:uidLastSave="{00000000-0000-0000-0000-000000000000}"/>
  <bookViews>
    <workbookView xWindow="-120" yWindow="-120" windowWidth="29040" windowHeight="17520" xr2:uid="{B8E0B30A-58FA-4A44-B9DF-7E65A0C468E2}"/>
  </bookViews>
  <sheets>
    <sheet name="2K DETAILED" sheetId="1" r:id="rId1"/>
  </sheets>
  <definedNames>
    <definedName name="BridgeYear">#REF!</definedName>
    <definedName name="EBNUMBER">#REF!</definedName>
    <definedName name="MidPeak">#REF!</definedName>
    <definedName name="OffPeak">#REF!</definedName>
    <definedName name="OnPeak">#REF!</definedName>
    <definedName name="_xlnm.Print_Area" localSheetId="0">'2K DETAILED'!$A$1:$L$55</definedName>
    <definedName name="RebaseYear">#REF!</definedName>
    <definedName name="TestYear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E29" i="1"/>
  <c r="C34" i="1"/>
  <c r="C46" i="1" s="1"/>
  <c r="I23" i="1"/>
  <c r="G23" i="1"/>
  <c r="I34" i="1"/>
  <c r="I46" i="1" s="1"/>
  <c r="H34" i="1"/>
  <c r="H46" i="1" s="1"/>
  <c r="H33" i="1"/>
  <c r="H45" i="1" s="1"/>
  <c r="G33" i="1"/>
  <c r="G45" i="1" s="1"/>
  <c r="F32" i="1"/>
  <c r="F44" i="1" s="1"/>
  <c r="C41" i="1" l="1"/>
  <c r="D29" i="1"/>
  <c r="C11" i="1"/>
  <c r="E11" i="1"/>
  <c r="G17" i="1"/>
  <c r="I41" i="1"/>
  <c r="D11" i="1"/>
  <c r="E32" i="1"/>
  <c r="E44" i="1" s="1"/>
  <c r="E50" i="1" s="1"/>
  <c r="F33" i="1"/>
  <c r="F45" i="1" s="1"/>
  <c r="H11" i="1"/>
  <c r="E17" i="1"/>
  <c r="I31" i="1"/>
  <c r="F17" i="1"/>
  <c r="C32" i="1"/>
  <c r="C44" i="1" s="1"/>
  <c r="D17" i="1"/>
  <c r="G34" i="1"/>
  <c r="G46" i="1" s="1"/>
  <c r="H52" i="1" s="1"/>
  <c r="F31" i="1"/>
  <c r="G32" i="1"/>
  <c r="G44" i="1" s="1"/>
  <c r="G50" i="1" s="1"/>
  <c r="I29" i="1"/>
  <c r="D31" i="1"/>
  <c r="H41" i="1"/>
  <c r="D41" i="1"/>
  <c r="F11" i="1"/>
  <c r="H32" i="1"/>
  <c r="H44" i="1" s="1"/>
  <c r="H50" i="1" s="1"/>
  <c r="I33" i="1"/>
  <c r="I45" i="1" s="1"/>
  <c r="C33" i="1"/>
  <c r="C45" i="1" s="1"/>
  <c r="D34" i="1"/>
  <c r="D46" i="1" s="1"/>
  <c r="F29" i="1"/>
  <c r="I32" i="1"/>
  <c r="I44" i="1" s="1"/>
  <c r="D33" i="1"/>
  <c r="D45" i="1" s="1"/>
  <c r="D51" i="1" s="1"/>
  <c r="E34" i="1"/>
  <c r="E46" i="1" s="1"/>
  <c r="E52" i="1" s="1"/>
  <c r="E41" i="1"/>
  <c r="H51" i="1"/>
  <c r="H23" i="1"/>
  <c r="C29" i="1"/>
  <c r="G11" i="1"/>
  <c r="D23" i="1"/>
  <c r="E33" i="1"/>
  <c r="E45" i="1" s="1"/>
  <c r="E51" i="1" s="1"/>
  <c r="G29" i="1"/>
  <c r="I11" i="1"/>
  <c r="C31" i="1"/>
  <c r="F34" i="1"/>
  <c r="F46" i="1" s="1"/>
  <c r="E31" i="1"/>
  <c r="H29" i="1"/>
  <c r="I51" i="1"/>
  <c r="E43" i="1"/>
  <c r="F50" i="1"/>
  <c r="I52" i="1"/>
  <c r="C43" i="1"/>
  <c r="F35" i="1"/>
  <c r="F43" i="1"/>
  <c r="D52" i="1"/>
  <c r="I43" i="1"/>
  <c r="G51" i="1"/>
  <c r="C23" i="1"/>
  <c r="D32" i="1"/>
  <c r="D44" i="1" s="1"/>
  <c r="D50" i="1" s="1"/>
  <c r="I17" i="1"/>
  <c r="D43" i="1"/>
  <c r="D49" i="1" s="1"/>
  <c r="E23" i="1"/>
  <c r="G31" i="1"/>
  <c r="F23" i="1"/>
  <c r="H31" i="1"/>
  <c r="C17" i="1"/>
  <c r="H17" i="1"/>
  <c r="I50" i="1" l="1"/>
  <c r="F52" i="1"/>
  <c r="C35" i="1"/>
  <c r="I35" i="1"/>
  <c r="F51" i="1"/>
  <c r="E35" i="1"/>
  <c r="G52" i="1"/>
  <c r="I47" i="1"/>
  <c r="H43" i="1"/>
  <c r="H35" i="1"/>
  <c r="C47" i="1"/>
  <c r="E49" i="1"/>
  <c r="E47" i="1"/>
  <c r="G35" i="1"/>
  <c r="G43" i="1"/>
  <c r="D35" i="1"/>
  <c r="D47" i="1" s="1"/>
  <c r="F49" i="1"/>
  <c r="F47" i="1"/>
  <c r="F53" i="1" l="1"/>
  <c r="D53" i="1"/>
  <c r="E53" i="1"/>
  <c r="H49" i="1"/>
  <c r="H47" i="1"/>
  <c r="I53" i="1" s="1"/>
  <c r="G49" i="1"/>
  <c r="G47" i="1"/>
  <c r="G53" i="1" s="1"/>
  <c r="I49" i="1"/>
  <c r="H53" i="1" l="1"/>
</calcChain>
</file>

<file path=xl/sharedStrings.xml><?xml version="1.0" encoding="utf-8"?>
<sst xmlns="http://schemas.openxmlformats.org/spreadsheetml/2006/main" count="57" uniqueCount="22">
  <si>
    <t>Employee Costs</t>
  </si>
  <si>
    <t>2021 Test Year</t>
  </si>
  <si>
    <t>2021 Actual</t>
  </si>
  <si>
    <t>2022 Actual</t>
  </si>
  <si>
    <t>2023 Actual</t>
  </si>
  <si>
    <t>2024 Actuals</t>
  </si>
  <si>
    <t>2025 Budget</t>
  </si>
  <si>
    <t>2026 Budget</t>
  </si>
  <si>
    <t>Executive</t>
  </si>
  <si>
    <t>Management</t>
  </si>
  <si>
    <t>Non-Management (Non-Union)</t>
  </si>
  <si>
    <t>Union</t>
  </si>
  <si>
    <t>Total</t>
  </si>
  <si>
    <t>BASE SALARIES &amp; WAGES</t>
  </si>
  <si>
    <t xml:space="preserve">OVERTIME </t>
  </si>
  <si>
    <t>INCENTIVE PAY</t>
  </si>
  <si>
    <t>Total Salary and Wages (including overtime and incentive pay)</t>
  </si>
  <si>
    <t>Total Benefits (Current + Accrued)</t>
  </si>
  <si>
    <t>Total Compensation (Salary, Wages, &amp; Benefits)</t>
  </si>
  <si>
    <t>Total Compensation Annual % Increase</t>
  </si>
  <si>
    <t>DETAILED BREAKDOWN:  Appendix 2-K</t>
  </si>
  <si>
    <r>
      <t>Number of Employees (FTEs including Part-Time)</t>
    </r>
    <r>
      <rPr>
        <b/>
        <vertAlign val="superscript"/>
        <sz val="11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</si>
</sst>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(* #,##0.00_);_(* \(#,##0.00\);_(* &quot;-&quot;??_);_(@_)"/>
    <numFmt numFmtId="165" formatCode="#,##0.0_ ;\-#,##0.0\ "/>
    <numFmt numFmtId="166" formatCode="_(&quot;$&quot;* #,##0.00_);_(&quot;$&quot;* \(#,##0.00\);_(&quot;$&quot;* &quot;-&quot;??_);_(@_)"/>
    <numFmt numFmtId="167" formatCode="_(* #,##0_);_(* \(#,##0\);_(* &quot;-&quot;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3" borderId="7" xfId="0" applyFont="1" applyFill="1" applyBorder="1"/>
    <xf numFmtId="165" fontId="4" fillId="3" borderId="7" xfId="3" applyNumberFormat="1" applyFont="1" applyFill="1" applyBorder="1" applyProtection="1"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5" fillId="3" borderId="7" xfId="0" applyFont="1" applyFill="1" applyBorder="1"/>
    <xf numFmtId="165" fontId="5" fillId="3" borderId="7" xfId="3" applyNumberFormat="1" applyFont="1" applyFill="1" applyBorder="1" applyProtection="1"/>
    <xf numFmtId="167" fontId="4" fillId="3" borderId="7" xfId="4" applyNumberFormat="1" applyFont="1" applyFill="1" applyBorder="1" applyProtection="1">
      <protection locked="0"/>
    </xf>
    <xf numFmtId="167" fontId="5" fillId="3" borderId="7" xfId="4" applyNumberFormat="1" applyFont="1" applyFill="1" applyBorder="1" applyProtection="1"/>
    <xf numFmtId="167" fontId="4" fillId="0" borderId="0" xfId="0" applyNumberFormat="1" applyFont="1"/>
    <xf numFmtId="167" fontId="4" fillId="3" borderId="7" xfId="4" applyNumberFormat="1" applyFont="1" applyFill="1" applyBorder="1" applyProtection="1"/>
    <xf numFmtId="0" fontId="4" fillId="0" borderId="7" xfId="0" applyFont="1" applyBorder="1"/>
    <xf numFmtId="9" fontId="4" fillId="0" borderId="7" xfId="1" applyFont="1" applyBorder="1" applyProtection="1"/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41" fontId="4" fillId="0" borderId="0" xfId="0" applyNumberFormat="1" applyFont="1"/>
    <xf numFmtId="0" fontId="10" fillId="2" borderId="4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3" fillId="0" borderId="0" xfId="0" applyFont="1" applyAlignment="1">
      <alignment horizontal="center"/>
    </xf>
  </cellXfs>
  <cellStyles count="5">
    <cellStyle name="Comma 3" xfId="3" xr:uid="{A13BD5B4-8D05-4997-A43F-22A6F8755662}"/>
    <cellStyle name="Currency 4" xfId="4" xr:uid="{4DEBFEF9-D997-4686-991F-C5969582E38C}"/>
    <cellStyle name="Normal" xfId="0" builtinId="0"/>
    <cellStyle name="Normal 2" xfId="2" xr:uid="{B6CDFF1B-9998-4C15-947C-7A26CFA8C2D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F3B5-1C37-4EAD-A6B2-6E3317F789AF}">
  <sheetPr>
    <tabColor rgb="FF00B0F0"/>
    <pageSetUpPr fitToPage="1"/>
  </sheetPr>
  <dimension ref="B1:N60"/>
  <sheetViews>
    <sheetView showGridLines="0" tabSelected="1" zoomScaleNormal="100" zoomScaleSheetLayoutView="70" workbookViewId="0">
      <selection activeCell="L47" sqref="L47"/>
    </sheetView>
  </sheetViews>
  <sheetFormatPr defaultColWidth="9.42578125" defaultRowHeight="14.25" x14ac:dyDescent="0.2"/>
  <cols>
    <col min="1" max="1" width="2.28515625" style="1" customWidth="1"/>
    <col min="2" max="2" width="56.5703125" style="1" customWidth="1"/>
    <col min="3" max="8" width="15.5703125" style="1" customWidth="1"/>
    <col min="9" max="9" width="15.42578125" style="1" customWidth="1"/>
    <col min="10" max="10" width="2.140625" style="1" customWidth="1"/>
    <col min="11" max="11" width="14" style="1" customWidth="1"/>
    <col min="12" max="12" width="6.28515625" style="1" customWidth="1"/>
    <col min="13" max="13" width="6" style="1" customWidth="1"/>
    <col min="14" max="14" width="6.28515625" style="1" customWidth="1"/>
    <col min="15" max="16384" width="9.42578125" style="1"/>
  </cols>
  <sheetData>
    <row r="1" spans="2:14" ht="4.9000000000000004" customHeight="1" x14ac:dyDescent="0.2">
      <c r="F1" s="2"/>
    </row>
    <row r="2" spans="2:14" ht="17.25" customHeight="1" x14ac:dyDescent="0.25">
      <c r="B2" s="28" t="s">
        <v>20</v>
      </c>
      <c r="C2" s="28"/>
      <c r="D2" s="28"/>
      <c r="E2" s="28"/>
      <c r="F2" s="28"/>
      <c r="G2" s="28"/>
      <c r="H2" s="28"/>
      <c r="I2" s="28"/>
    </row>
    <row r="3" spans="2:14" ht="18" x14ac:dyDescent="0.25">
      <c r="B3" s="28" t="s">
        <v>0</v>
      </c>
      <c r="C3" s="28"/>
      <c r="D3" s="28"/>
      <c r="E3" s="28"/>
      <c r="F3" s="28"/>
      <c r="G3" s="28"/>
      <c r="H3" s="28"/>
      <c r="I3" s="28"/>
    </row>
    <row r="4" spans="2:14" ht="4.5" customHeight="1" thickBot="1" x14ac:dyDescent="0.25"/>
    <row r="5" spans="2:14" ht="32.450000000000003" customHeight="1" thickBot="1" x14ac:dyDescent="0.25">
      <c r="B5" s="18"/>
      <c r="C5" s="19" t="s">
        <v>1</v>
      </c>
      <c r="D5" s="19" t="s">
        <v>2</v>
      </c>
      <c r="E5" s="19" t="s">
        <v>3</v>
      </c>
      <c r="F5" s="19" t="s">
        <v>4</v>
      </c>
      <c r="G5" s="19" t="s">
        <v>5</v>
      </c>
      <c r="H5" s="19" t="s">
        <v>6</v>
      </c>
      <c r="I5" s="20" t="s">
        <v>7</v>
      </c>
      <c r="J5" s="3"/>
    </row>
    <row r="6" spans="2:14" ht="17.25" x14ac:dyDescent="0.25">
      <c r="B6" s="22" t="s">
        <v>21</v>
      </c>
      <c r="C6" s="23"/>
      <c r="D6" s="23"/>
      <c r="E6" s="23"/>
      <c r="F6" s="23"/>
      <c r="G6" s="23"/>
      <c r="H6" s="23"/>
      <c r="I6" s="24"/>
    </row>
    <row r="7" spans="2:14" ht="15" x14ac:dyDescent="0.25">
      <c r="B7" s="4" t="s">
        <v>8</v>
      </c>
      <c r="C7" s="5">
        <v>4</v>
      </c>
      <c r="D7" s="5">
        <v>5</v>
      </c>
      <c r="E7" s="5">
        <v>5</v>
      </c>
      <c r="F7" s="5">
        <v>4</v>
      </c>
      <c r="G7" s="5">
        <v>4</v>
      </c>
      <c r="H7" s="5">
        <v>4</v>
      </c>
      <c r="I7" s="5">
        <v>4</v>
      </c>
      <c r="K7" s="6"/>
      <c r="L7" s="7"/>
      <c r="M7" s="8"/>
      <c r="N7" s="8"/>
    </row>
    <row r="8" spans="2:14" x14ac:dyDescent="0.2">
      <c r="B8" s="4" t="s">
        <v>9</v>
      </c>
      <c r="C8" s="5">
        <v>25</v>
      </c>
      <c r="D8" s="5">
        <v>26</v>
      </c>
      <c r="E8" s="5">
        <v>25</v>
      </c>
      <c r="F8" s="5">
        <v>25</v>
      </c>
      <c r="G8" s="5">
        <v>26</v>
      </c>
      <c r="H8" s="5">
        <v>27</v>
      </c>
      <c r="I8" s="5">
        <v>31</v>
      </c>
      <c r="K8" s="9"/>
      <c r="L8" s="9"/>
    </row>
    <row r="9" spans="2:14" x14ac:dyDescent="0.2">
      <c r="B9" s="4" t="s">
        <v>10</v>
      </c>
      <c r="C9" s="5">
        <v>8</v>
      </c>
      <c r="D9" s="5">
        <v>11.5</v>
      </c>
      <c r="E9" s="5">
        <v>11.5</v>
      </c>
      <c r="F9" s="5">
        <v>15.5</v>
      </c>
      <c r="G9" s="5">
        <v>15.5</v>
      </c>
      <c r="H9" s="5">
        <v>17</v>
      </c>
      <c r="I9" s="5">
        <v>21</v>
      </c>
      <c r="K9" s="9"/>
      <c r="L9" s="9"/>
    </row>
    <row r="10" spans="2:14" x14ac:dyDescent="0.2">
      <c r="B10" s="4" t="s">
        <v>11</v>
      </c>
      <c r="C10" s="5">
        <v>63</v>
      </c>
      <c r="D10" s="5">
        <v>67.5</v>
      </c>
      <c r="E10" s="5">
        <v>66.5</v>
      </c>
      <c r="F10" s="5">
        <v>62</v>
      </c>
      <c r="G10" s="5">
        <v>60.5</v>
      </c>
      <c r="H10" s="5">
        <v>61</v>
      </c>
      <c r="I10" s="5">
        <v>67</v>
      </c>
      <c r="K10" s="9"/>
      <c r="L10" s="9"/>
    </row>
    <row r="11" spans="2:14" ht="15.75" thickBot="1" x14ac:dyDescent="0.3">
      <c r="B11" s="10" t="s">
        <v>12</v>
      </c>
      <c r="C11" s="11">
        <f t="shared" ref="C11:I11" si="0">SUM(C7:C10)</f>
        <v>100</v>
      </c>
      <c r="D11" s="11">
        <f t="shared" si="0"/>
        <v>110</v>
      </c>
      <c r="E11" s="11">
        <f t="shared" si="0"/>
        <v>108</v>
      </c>
      <c r="F11" s="11">
        <f t="shared" si="0"/>
        <v>106.5</v>
      </c>
      <c r="G11" s="11">
        <f t="shared" si="0"/>
        <v>106</v>
      </c>
      <c r="H11" s="11">
        <f t="shared" si="0"/>
        <v>109</v>
      </c>
      <c r="I11" s="11">
        <f t="shared" si="0"/>
        <v>123</v>
      </c>
      <c r="K11" s="9"/>
      <c r="L11" s="9"/>
    </row>
    <row r="12" spans="2:14" ht="15" x14ac:dyDescent="0.25">
      <c r="B12" s="22" t="s">
        <v>13</v>
      </c>
      <c r="C12" s="23"/>
      <c r="D12" s="23"/>
      <c r="E12" s="23"/>
      <c r="F12" s="23"/>
      <c r="G12" s="23"/>
      <c r="H12" s="23"/>
      <c r="I12" s="24"/>
    </row>
    <row r="13" spans="2:14" x14ac:dyDescent="0.2">
      <c r="B13" s="4" t="s">
        <v>8</v>
      </c>
      <c r="C13" s="12">
        <v>1126355</v>
      </c>
      <c r="D13" s="12">
        <v>1002056.48</v>
      </c>
      <c r="E13" s="12">
        <v>1400705.01</v>
      </c>
      <c r="F13" s="12">
        <v>1030582.77</v>
      </c>
      <c r="G13" s="12">
        <v>1098686.78</v>
      </c>
      <c r="H13" s="12">
        <v>1146756</v>
      </c>
      <c r="I13" s="12">
        <v>1215555</v>
      </c>
    </row>
    <row r="14" spans="2:14" x14ac:dyDescent="0.2">
      <c r="B14" s="4" t="s">
        <v>9</v>
      </c>
      <c r="C14" s="12">
        <v>2921036</v>
      </c>
      <c r="D14" s="12">
        <v>3025652.4299999997</v>
      </c>
      <c r="E14" s="12">
        <v>3042157.69</v>
      </c>
      <c r="F14" s="12">
        <v>3150896.0799999996</v>
      </c>
      <c r="G14" s="12">
        <v>3212627.22</v>
      </c>
      <c r="H14" s="12">
        <v>3670119.78</v>
      </c>
      <c r="I14" s="12">
        <v>4366599.28</v>
      </c>
    </row>
    <row r="15" spans="2:14" x14ac:dyDescent="0.2">
      <c r="B15" s="4" t="s">
        <v>10</v>
      </c>
      <c r="C15" s="12">
        <v>829620</v>
      </c>
      <c r="D15" s="12">
        <v>911643.97012351197</v>
      </c>
      <c r="E15" s="12">
        <v>950475.35927027208</v>
      </c>
      <c r="F15" s="12">
        <v>1201031.787327304</v>
      </c>
      <c r="G15" s="12">
        <v>1389900.37237202</v>
      </c>
      <c r="H15" s="12">
        <v>1560337.098</v>
      </c>
      <c r="I15" s="12">
        <v>1992283.2580000001</v>
      </c>
    </row>
    <row r="16" spans="2:14" x14ac:dyDescent="0.2">
      <c r="B16" s="4" t="s">
        <v>11</v>
      </c>
      <c r="C16" s="12">
        <v>5564303</v>
      </c>
      <c r="D16" s="12">
        <v>5484414.0467795357</v>
      </c>
      <c r="E16" s="12">
        <v>5570930.020087732</v>
      </c>
      <c r="F16" s="12">
        <v>5613985.7543765483</v>
      </c>
      <c r="G16" s="12">
        <v>5635310.2632704843</v>
      </c>
      <c r="H16" s="12">
        <v>6025065.0800000001</v>
      </c>
      <c r="I16" s="12">
        <v>6967634.3000000007</v>
      </c>
    </row>
    <row r="17" spans="2:12" ht="15.75" thickBot="1" x14ac:dyDescent="0.3">
      <c r="B17" s="10" t="s">
        <v>12</v>
      </c>
      <c r="C17" s="13">
        <f t="shared" ref="C17:I17" si="1">SUM(C13:C16)</f>
        <v>10441314</v>
      </c>
      <c r="D17" s="13">
        <f t="shared" si="1"/>
        <v>10423766.926903047</v>
      </c>
      <c r="E17" s="13">
        <f t="shared" si="1"/>
        <v>10964268.079358004</v>
      </c>
      <c r="F17" s="13">
        <f t="shared" si="1"/>
        <v>10996496.391703852</v>
      </c>
      <c r="G17" s="13">
        <f t="shared" si="1"/>
        <v>11336524.635642504</v>
      </c>
      <c r="H17" s="13">
        <f t="shared" si="1"/>
        <v>12402277.958000001</v>
      </c>
      <c r="I17" s="13">
        <f t="shared" si="1"/>
        <v>14542071.838000001</v>
      </c>
    </row>
    <row r="18" spans="2:12" ht="15" x14ac:dyDescent="0.25">
      <c r="B18" s="22" t="s">
        <v>14</v>
      </c>
      <c r="C18" s="23"/>
      <c r="D18" s="23"/>
      <c r="E18" s="23"/>
      <c r="F18" s="23"/>
      <c r="G18" s="23"/>
      <c r="H18" s="23"/>
      <c r="I18" s="24"/>
    </row>
    <row r="19" spans="2:12" x14ac:dyDescent="0.2">
      <c r="B19" s="4" t="s">
        <v>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2:12" x14ac:dyDescent="0.2">
      <c r="B20" s="4" t="s">
        <v>9</v>
      </c>
      <c r="C20" s="12">
        <v>0</v>
      </c>
      <c r="D20" s="12">
        <v>48451.64</v>
      </c>
      <c r="E20" s="12">
        <v>48973.83</v>
      </c>
      <c r="F20" s="12">
        <v>57202.2</v>
      </c>
      <c r="G20" s="12">
        <v>30341.96</v>
      </c>
      <c r="H20" s="12">
        <v>55523.650404333333</v>
      </c>
      <c r="I20" s="12">
        <v>57661.104570391108</v>
      </c>
    </row>
    <row r="21" spans="2:12" x14ac:dyDescent="0.2">
      <c r="B21" s="4" t="s">
        <v>10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2:12" x14ac:dyDescent="0.2">
      <c r="B22" s="4" t="s">
        <v>11</v>
      </c>
      <c r="C22" s="12">
        <v>810980</v>
      </c>
      <c r="D22" s="12">
        <v>1526026.95</v>
      </c>
      <c r="E22" s="12">
        <v>1635320.55</v>
      </c>
      <c r="F22" s="12">
        <v>1557235.85</v>
      </c>
      <c r="G22" s="12">
        <v>1380510.34</v>
      </c>
      <c r="H22" s="12">
        <v>1668438.26712066</v>
      </c>
      <c r="I22" s="12">
        <v>1667747.6838107326</v>
      </c>
    </row>
    <row r="23" spans="2:12" ht="15.75" thickBot="1" x14ac:dyDescent="0.3">
      <c r="B23" s="10" t="s">
        <v>12</v>
      </c>
      <c r="C23" s="13">
        <f t="shared" ref="C23:I23" si="2">SUM(C19:C22)</f>
        <v>810980</v>
      </c>
      <c r="D23" s="13">
        <f t="shared" si="2"/>
        <v>1574478.5899999999</v>
      </c>
      <c r="E23" s="13">
        <f t="shared" si="2"/>
        <v>1684294.3800000001</v>
      </c>
      <c r="F23" s="13">
        <f t="shared" si="2"/>
        <v>1614438.05</v>
      </c>
      <c r="G23" s="13">
        <f t="shared" si="2"/>
        <v>1410852.3</v>
      </c>
      <c r="H23" s="13">
        <f t="shared" si="2"/>
        <v>1723961.9175249934</v>
      </c>
      <c r="I23" s="13">
        <f t="shared" si="2"/>
        <v>1725408.7883811237</v>
      </c>
    </row>
    <row r="24" spans="2:12" ht="15" x14ac:dyDescent="0.25">
      <c r="B24" s="22" t="s">
        <v>15</v>
      </c>
      <c r="C24" s="23"/>
      <c r="D24" s="23"/>
      <c r="E24" s="23"/>
      <c r="F24" s="23"/>
      <c r="G24" s="23"/>
      <c r="H24" s="23"/>
      <c r="I24" s="24"/>
    </row>
    <row r="25" spans="2:12" x14ac:dyDescent="0.2">
      <c r="B25" s="4" t="s">
        <v>8</v>
      </c>
      <c r="C25" s="12">
        <v>309538</v>
      </c>
      <c r="D25" s="12">
        <v>305938.57</v>
      </c>
      <c r="E25" s="12">
        <v>424750</v>
      </c>
      <c r="F25" s="12">
        <v>454450</v>
      </c>
      <c r="G25" s="12">
        <v>493200</v>
      </c>
      <c r="H25" s="12">
        <v>492714.69</v>
      </c>
      <c r="I25" s="12">
        <v>512423.27760000003</v>
      </c>
      <c r="L25" s="14"/>
    </row>
    <row r="26" spans="2:12" x14ac:dyDescent="0.2">
      <c r="B26" s="4" t="s">
        <v>9</v>
      </c>
      <c r="C26" s="12">
        <v>368244</v>
      </c>
      <c r="D26" s="12">
        <v>317880</v>
      </c>
      <c r="E26" s="12">
        <v>341885</v>
      </c>
      <c r="F26" s="12">
        <v>322195</v>
      </c>
      <c r="G26" s="12">
        <v>365925</v>
      </c>
      <c r="H26" s="12">
        <v>349323.81899999996</v>
      </c>
      <c r="I26" s="12">
        <v>363296.77175999997</v>
      </c>
      <c r="L26" s="14"/>
    </row>
    <row r="27" spans="2:12" x14ac:dyDescent="0.2">
      <c r="B27" s="4" t="s">
        <v>10</v>
      </c>
      <c r="C27" s="12">
        <v>44500</v>
      </c>
      <c r="D27" s="12">
        <v>33210</v>
      </c>
      <c r="E27" s="12">
        <v>35025</v>
      </c>
      <c r="F27" s="12">
        <v>40695</v>
      </c>
      <c r="G27" s="12">
        <v>65000</v>
      </c>
      <c r="H27" s="12">
        <v>43804.352343750004</v>
      </c>
      <c r="I27" s="12">
        <v>45118.482914062508</v>
      </c>
      <c r="L27" s="14"/>
    </row>
    <row r="28" spans="2:12" x14ac:dyDescent="0.2">
      <c r="B28" s="4" t="s">
        <v>11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K28" s="14"/>
      <c r="L28" s="14"/>
    </row>
    <row r="29" spans="2:12" ht="15.75" thickBot="1" x14ac:dyDescent="0.3">
      <c r="B29" s="10" t="s">
        <v>12</v>
      </c>
      <c r="C29" s="13">
        <f t="shared" ref="C29:I29" si="3">SUM(C25:C28)</f>
        <v>722282</v>
      </c>
      <c r="D29" s="13">
        <f t="shared" si="3"/>
        <v>657028.57000000007</v>
      </c>
      <c r="E29" s="13">
        <f t="shared" si="3"/>
        <v>801660</v>
      </c>
      <c r="F29" s="13">
        <f t="shared" si="3"/>
        <v>817340</v>
      </c>
      <c r="G29" s="13">
        <f t="shared" si="3"/>
        <v>924125</v>
      </c>
      <c r="H29" s="13">
        <f t="shared" si="3"/>
        <v>885842.86134374992</v>
      </c>
      <c r="I29" s="13">
        <f t="shared" si="3"/>
        <v>920838.53227406251</v>
      </c>
      <c r="K29" s="14"/>
    </row>
    <row r="30" spans="2:12" ht="15" x14ac:dyDescent="0.25">
      <c r="B30" s="22" t="s">
        <v>16</v>
      </c>
      <c r="C30" s="23"/>
      <c r="D30" s="23"/>
      <c r="E30" s="23"/>
      <c r="F30" s="23"/>
      <c r="G30" s="23"/>
      <c r="H30" s="23"/>
      <c r="I30" s="24"/>
    </row>
    <row r="31" spans="2:12" x14ac:dyDescent="0.2">
      <c r="B31" s="4" t="s">
        <v>8</v>
      </c>
      <c r="C31" s="12">
        <f t="shared" ref="C31:H31" si="4">C13+C19+C25</f>
        <v>1435893</v>
      </c>
      <c r="D31" s="12">
        <f>D13+D19+D25</f>
        <v>1307995.05</v>
      </c>
      <c r="E31" s="12">
        <f t="shared" si="4"/>
        <v>1825455.01</v>
      </c>
      <c r="F31" s="12">
        <f t="shared" si="4"/>
        <v>1485032.77</v>
      </c>
      <c r="G31" s="12">
        <f t="shared" si="4"/>
        <v>1591886.78</v>
      </c>
      <c r="H31" s="12">
        <f t="shared" si="4"/>
        <v>1639470.69</v>
      </c>
      <c r="I31" s="12">
        <f>I13+I19+I25</f>
        <v>1727978.2776000001</v>
      </c>
    </row>
    <row r="32" spans="2:12" x14ac:dyDescent="0.2">
      <c r="B32" s="4" t="s">
        <v>9</v>
      </c>
      <c r="C32" s="12">
        <f t="shared" ref="C32:I34" si="5">C14+C20+C26</f>
        <v>3289280</v>
      </c>
      <c r="D32" s="12">
        <f t="shared" si="5"/>
        <v>3391984.07</v>
      </c>
      <c r="E32" s="12">
        <f t="shared" si="5"/>
        <v>3433016.52</v>
      </c>
      <c r="F32" s="12">
        <f t="shared" si="5"/>
        <v>3530293.28</v>
      </c>
      <c r="G32" s="12">
        <f t="shared" si="5"/>
        <v>3608894.18</v>
      </c>
      <c r="H32" s="12">
        <f t="shared" si="5"/>
        <v>4074967.2494043331</v>
      </c>
      <c r="I32" s="12">
        <f>I14+I20+I26</f>
        <v>4787557.1563303908</v>
      </c>
    </row>
    <row r="33" spans="2:12" x14ac:dyDescent="0.2">
      <c r="B33" s="4" t="s">
        <v>10</v>
      </c>
      <c r="C33" s="12">
        <f>C15+C21+C27</f>
        <v>874120</v>
      </c>
      <c r="D33" s="12">
        <f t="shared" si="5"/>
        <v>944853.97012351197</v>
      </c>
      <c r="E33" s="12">
        <f t="shared" si="5"/>
        <v>985500.35927027208</v>
      </c>
      <c r="F33" s="12">
        <f t="shared" si="5"/>
        <v>1241726.787327304</v>
      </c>
      <c r="G33" s="12">
        <f t="shared" si="5"/>
        <v>1454900.37237202</v>
      </c>
      <c r="H33" s="12">
        <f t="shared" si="5"/>
        <v>1604141.45034375</v>
      </c>
      <c r="I33" s="12">
        <f>I15+I21+I27</f>
        <v>2037401.7409140626</v>
      </c>
    </row>
    <row r="34" spans="2:12" x14ac:dyDescent="0.2">
      <c r="B34" s="4" t="s">
        <v>11</v>
      </c>
      <c r="C34" s="12">
        <f t="shared" si="5"/>
        <v>6375283</v>
      </c>
      <c r="D34" s="12">
        <f t="shared" si="5"/>
        <v>7010440.9967795359</v>
      </c>
      <c r="E34" s="12">
        <f t="shared" si="5"/>
        <v>7206250.5700877318</v>
      </c>
      <c r="F34" s="12">
        <f t="shared" si="5"/>
        <v>7171221.6043765489</v>
      </c>
      <c r="G34" s="12">
        <f>G16+G22+G28</f>
        <v>7015820.6032704841</v>
      </c>
      <c r="H34" s="12">
        <f t="shared" si="5"/>
        <v>7693503.3471206604</v>
      </c>
      <c r="I34" s="12">
        <f t="shared" si="5"/>
        <v>8635381.983810734</v>
      </c>
    </row>
    <row r="35" spans="2:12" ht="15.75" thickBot="1" x14ac:dyDescent="0.3">
      <c r="B35" s="10" t="s">
        <v>12</v>
      </c>
      <c r="C35" s="13">
        <f t="shared" ref="C35:I35" si="6">SUM(C31:C34)</f>
        <v>11974576</v>
      </c>
      <c r="D35" s="13">
        <f t="shared" si="6"/>
        <v>12655274.086903047</v>
      </c>
      <c r="E35" s="13">
        <f t="shared" si="6"/>
        <v>13450222.459358003</v>
      </c>
      <c r="F35" s="13">
        <f t="shared" si="6"/>
        <v>13428274.441703852</v>
      </c>
      <c r="G35" s="13">
        <f t="shared" si="6"/>
        <v>13671501.935642503</v>
      </c>
      <c r="H35" s="13">
        <f t="shared" si="6"/>
        <v>15012082.736868743</v>
      </c>
      <c r="I35" s="13">
        <f t="shared" si="6"/>
        <v>17188319.158655189</v>
      </c>
    </row>
    <row r="36" spans="2:12" ht="15" x14ac:dyDescent="0.25">
      <c r="B36" s="22" t="s">
        <v>17</v>
      </c>
      <c r="C36" s="23"/>
      <c r="D36" s="23"/>
      <c r="E36" s="23"/>
      <c r="F36" s="23"/>
      <c r="G36" s="23"/>
      <c r="H36" s="23"/>
      <c r="I36" s="24"/>
    </row>
    <row r="37" spans="2:12" x14ac:dyDescent="0.2">
      <c r="B37" s="4" t="s">
        <v>8</v>
      </c>
      <c r="C37" s="12">
        <v>276415</v>
      </c>
      <c r="D37" s="12">
        <v>309881.5</v>
      </c>
      <c r="E37" s="12">
        <v>377529.07800000004</v>
      </c>
      <c r="F37" s="12">
        <v>337358.71</v>
      </c>
      <c r="G37" s="12">
        <v>342306.079425</v>
      </c>
      <c r="H37" s="12">
        <v>313804.07995349623</v>
      </c>
      <c r="I37" s="12">
        <v>330275.25543297629</v>
      </c>
      <c r="L37" s="14"/>
    </row>
    <row r="38" spans="2:12" x14ac:dyDescent="0.2">
      <c r="B38" s="4" t="s">
        <v>9</v>
      </c>
      <c r="C38" s="12">
        <v>910316</v>
      </c>
      <c r="D38" s="12">
        <v>887355.56</v>
      </c>
      <c r="E38" s="12">
        <v>935398.45919999992</v>
      </c>
      <c r="F38" s="12">
        <v>951392.08199999994</v>
      </c>
      <c r="G38" s="12">
        <v>1068828.5820309997</v>
      </c>
      <c r="H38" s="12">
        <v>1116141.1235296747</v>
      </c>
      <c r="I38" s="12">
        <v>1325610.1643972748</v>
      </c>
      <c r="L38" s="14"/>
    </row>
    <row r="39" spans="2:12" x14ac:dyDescent="0.2">
      <c r="B39" s="4" t="s">
        <v>10</v>
      </c>
      <c r="C39" s="12">
        <v>234098</v>
      </c>
      <c r="D39" s="12">
        <v>202523.89927648799</v>
      </c>
      <c r="E39" s="12">
        <v>228004.23352972799</v>
      </c>
      <c r="F39" s="12">
        <v>329901.93847269594</v>
      </c>
      <c r="G39" s="12">
        <v>412475.09330697992</v>
      </c>
      <c r="H39" s="12">
        <v>464958.10466153413</v>
      </c>
      <c r="I39" s="12">
        <v>621065.19466153416</v>
      </c>
      <c r="L39" s="14"/>
    </row>
    <row r="40" spans="2:12" x14ac:dyDescent="0.2">
      <c r="B40" s="4" t="s">
        <v>11</v>
      </c>
      <c r="C40" s="12">
        <v>1545092</v>
      </c>
      <c r="D40" s="12">
        <v>1566028.2764204638</v>
      </c>
      <c r="E40" s="12">
        <v>1586087.8866122679</v>
      </c>
      <c r="F40" s="12">
        <v>1639871.4637234521</v>
      </c>
      <c r="G40" s="12">
        <v>1660813.3330195157</v>
      </c>
      <c r="H40" s="12">
        <v>1862918.1553732944</v>
      </c>
      <c r="I40" s="12">
        <v>2154267.0300565744</v>
      </c>
      <c r="K40" s="14"/>
      <c r="L40" s="14"/>
    </row>
    <row r="41" spans="2:12" ht="15.75" thickBot="1" x14ac:dyDescent="0.3">
      <c r="B41" s="10" t="s">
        <v>12</v>
      </c>
      <c r="C41" s="13">
        <f>SUM(C37:C40)</f>
        <v>2965921</v>
      </c>
      <c r="D41" s="13">
        <f t="shared" ref="D41:I41" si="7">SUM(D37:D40)</f>
        <v>2965789.2356969519</v>
      </c>
      <c r="E41" s="13">
        <f t="shared" si="7"/>
        <v>3127019.6573419957</v>
      </c>
      <c r="F41" s="13">
        <f t="shared" si="7"/>
        <v>3258524.1941961478</v>
      </c>
      <c r="G41" s="13">
        <f t="shared" si="7"/>
        <v>3484423.0877824952</v>
      </c>
      <c r="H41" s="13">
        <f t="shared" si="7"/>
        <v>3757821.4635179993</v>
      </c>
      <c r="I41" s="13">
        <f t="shared" si="7"/>
        <v>4431217.6445483593</v>
      </c>
      <c r="K41" s="14"/>
    </row>
    <row r="42" spans="2:12" ht="15" x14ac:dyDescent="0.25">
      <c r="B42" s="22" t="s">
        <v>18</v>
      </c>
      <c r="C42" s="23"/>
      <c r="D42" s="23"/>
      <c r="E42" s="23"/>
      <c r="F42" s="23"/>
      <c r="G42" s="23"/>
      <c r="H42" s="23"/>
      <c r="I42" s="24"/>
    </row>
    <row r="43" spans="2:12" x14ac:dyDescent="0.2">
      <c r="B43" s="4" t="s">
        <v>8</v>
      </c>
      <c r="C43" s="15">
        <f t="shared" ref="C43:I46" si="8">C31+C37</f>
        <v>1712308</v>
      </c>
      <c r="D43" s="15">
        <f>D31+D37</f>
        <v>1617876.55</v>
      </c>
      <c r="E43" s="15">
        <f t="shared" si="8"/>
        <v>2202984.088</v>
      </c>
      <c r="F43" s="15">
        <f t="shared" si="8"/>
        <v>1822391.48</v>
      </c>
      <c r="G43" s="15">
        <f>G31+G37</f>
        <v>1934192.8594249999</v>
      </c>
      <c r="H43" s="15">
        <f t="shared" si="8"/>
        <v>1953274.7699534963</v>
      </c>
      <c r="I43" s="15">
        <f t="shared" si="8"/>
        <v>2058253.5330329766</v>
      </c>
    </row>
    <row r="44" spans="2:12" x14ac:dyDescent="0.2">
      <c r="B44" s="4" t="s">
        <v>9</v>
      </c>
      <c r="C44" s="15">
        <f t="shared" si="8"/>
        <v>4199596</v>
      </c>
      <c r="D44" s="15">
        <f>D32+D38</f>
        <v>4279339.63</v>
      </c>
      <c r="E44" s="15">
        <f t="shared" si="8"/>
        <v>4368414.9791999999</v>
      </c>
      <c r="F44" s="15">
        <f t="shared" si="8"/>
        <v>4481685.3619999997</v>
      </c>
      <c r="G44" s="15">
        <f>G32+G38</f>
        <v>4677722.7620310001</v>
      </c>
      <c r="H44" s="15">
        <f t="shared" si="8"/>
        <v>5191108.372934008</v>
      </c>
      <c r="I44" s="15">
        <f t="shared" si="8"/>
        <v>6113167.3207276659</v>
      </c>
    </row>
    <row r="45" spans="2:12" x14ac:dyDescent="0.2">
      <c r="B45" s="4" t="s">
        <v>10</v>
      </c>
      <c r="C45" s="15">
        <f t="shared" si="8"/>
        <v>1108218</v>
      </c>
      <c r="D45" s="15">
        <f t="shared" si="8"/>
        <v>1147377.8694</v>
      </c>
      <c r="E45" s="15">
        <f t="shared" si="8"/>
        <v>1213504.5928</v>
      </c>
      <c r="F45" s="15">
        <f t="shared" si="8"/>
        <v>1571628.7257999999</v>
      </c>
      <c r="G45" s="15">
        <f>G33+G39</f>
        <v>1867375.4656789999</v>
      </c>
      <c r="H45" s="15">
        <f t="shared" si="8"/>
        <v>2069099.555005284</v>
      </c>
      <c r="I45" s="15">
        <f t="shared" si="8"/>
        <v>2658466.935575597</v>
      </c>
    </row>
    <row r="46" spans="2:12" x14ac:dyDescent="0.2">
      <c r="B46" s="4" t="s">
        <v>11</v>
      </c>
      <c r="C46" s="15">
        <f t="shared" si="8"/>
        <v>7920375</v>
      </c>
      <c r="D46" s="15">
        <f>D34+D40</f>
        <v>8576469.2731999997</v>
      </c>
      <c r="E46" s="15">
        <f t="shared" si="8"/>
        <v>8792338.456699999</v>
      </c>
      <c r="F46" s="15">
        <f t="shared" si="8"/>
        <v>8811093.0681000017</v>
      </c>
      <c r="G46" s="15">
        <f>G34+G40</f>
        <v>8676633.9362899996</v>
      </c>
      <c r="H46" s="15">
        <f t="shared" si="8"/>
        <v>9556421.5024939552</v>
      </c>
      <c r="I46" s="15">
        <f t="shared" si="8"/>
        <v>10789649.013867307</v>
      </c>
    </row>
    <row r="47" spans="2:12" ht="15" x14ac:dyDescent="0.25">
      <c r="B47" s="10" t="s">
        <v>12</v>
      </c>
      <c r="C47" s="13">
        <f t="shared" ref="C47:I47" si="9">SUM(C43:C46)</f>
        <v>14940497</v>
      </c>
      <c r="D47" s="13">
        <f t="shared" ref="D47" si="10">D35+D41</f>
        <v>15621063.3226</v>
      </c>
      <c r="E47" s="13">
        <f t="shared" si="9"/>
        <v>16577242.116699997</v>
      </c>
      <c r="F47" s="13">
        <f>SUM(F43:F46)</f>
        <v>16686798.635900002</v>
      </c>
      <c r="G47" s="13">
        <f>SUM(G43:G46)</f>
        <v>17155925.023424998</v>
      </c>
      <c r="H47" s="13">
        <f t="shared" si="9"/>
        <v>18769904.200386744</v>
      </c>
      <c r="I47" s="13">
        <f t="shared" si="9"/>
        <v>21619536.803203546</v>
      </c>
    </row>
    <row r="48" spans="2:12" ht="15" x14ac:dyDescent="0.25">
      <c r="B48" s="25" t="s">
        <v>19</v>
      </c>
      <c r="C48" s="26"/>
      <c r="D48" s="26"/>
      <c r="E48" s="26"/>
      <c r="F48" s="26"/>
      <c r="G48" s="26"/>
      <c r="H48" s="26"/>
      <c r="I48" s="27"/>
    </row>
    <row r="49" spans="2:9" x14ac:dyDescent="0.2">
      <c r="B49" s="16" t="s">
        <v>8</v>
      </c>
      <c r="C49" s="17"/>
      <c r="D49" s="17">
        <f t="shared" ref="D49:I53" si="11">(D43/C43)-1</f>
        <v>-5.5148635642653043E-2</v>
      </c>
      <c r="E49" s="17">
        <f t="shared" si="11"/>
        <v>0.36165153515575699</v>
      </c>
      <c r="F49" s="17">
        <f t="shared" si="11"/>
        <v>-0.17276230458183861</v>
      </c>
      <c r="G49" s="17">
        <f t="shared" si="11"/>
        <v>6.1348717140073505E-2</v>
      </c>
      <c r="H49" s="17">
        <f t="shared" si="11"/>
        <v>9.8655676632830591E-3</v>
      </c>
      <c r="I49" s="17">
        <f t="shared" si="11"/>
        <v>5.3745005410569924E-2</v>
      </c>
    </row>
    <row r="50" spans="2:9" x14ac:dyDescent="0.2">
      <c r="B50" s="16" t="s">
        <v>9</v>
      </c>
      <c r="C50" s="17"/>
      <c r="D50" s="17">
        <f t="shared" si="11"/>
        <v>1.8988405075154757E-2</v>
      </c>
      <c r="E50" s="17">
        <f t="shared" si="11"/>
        <v>2.0815209098044907E-2</v>
      </c>
      <c r="F50" s="17">
        <f t="shared" si="11"/>
        <v>2.5929400787088941E-2</v>
      </c>
      <c r="G50" s="17">
        <f t="shared" si="11"/>
        <v>4.3741892657880976E-2</v>
      </c>
      <c r="H50" s="17">
        <f t="shared" si="11"/>
        <v>0.10975118386026428</v>
      </c>
      <c r="I50" s="17">
        <f t="shared" si="11"/>
        <v>0.17762275058659793</v>
      </c>
    </row>
    <row r="51" spans="2:9" x14ac:dyDescent="0.2">
      <c r="B51" s="16" t="s">
        <v>10</v>
      </c>
      <c r="C51" s="17"/>
      <c r="D51" s="17">
        <f t="shared" si="11"/>
        <v>3.5335890050513408E-2</v>
      </c>
      <c r="E51" s="17">
        <f t="shared" si="11"/>
        <v>5.7632908184449994E-2</v>
      </c>
      <c r="F51" s="17">
        <f t="shared" si="11"/>
        <v>0.29511559752211269</v>
      </c>
      <c r="G51" s="17">
        <f t="shared" si="11"/>
        <v>0.18817850235491029</v>
      </c>
      <c r="H51" s="17">
        <f t="shared" si="11"/>
        <v>0.10802545767245308</v>
      </c>
      <c r="I51" s="17">
        <f t="shared" si="11"/>
        <v>0.28484244711405782</v>
      </c>
    </row>
    <row r="52" spans="2:9" x14ac:dyDescent="0.2">
      <c r="B52" s="16" t="s">
        <v>11</v>
      </c>
      <c r="C52" s="17"/>
      <c r="D52" s="17">
        <f t="shared" si="11"/>
        <v>8.283626383851761E-2</v>
      </c>
      <c r="E52" s="17">
        <f t="shared" si="11"/>
        <v>2.516993609183138E-2</v>
      </c>
      <c r="F52" s="17">
        <f t="shared" si="11"/>
        <v>2.1330629493352404E-3</v>
      </c>
      <c r="G52" s="17">
        <f t="shared" si="11"/>
        <v>-1.5260210143143604E-2</v>
      </c>
      <c r="H52" s="17">
        <f t="shared" si="11"/>
        <v>0.10139733595585332</v>
      </c>
      <c r="I52" s="17">
        <f t="shared" si="11"/>
        <v>0.1290469985079159</v>
      </c>
    </row>
    <row r="53" spans="2:9" x14ac:dyDescent="0.2">
      <c r="B53" s="16" t="s">
        <v>12</v>
      </c>
      <c r="C53" s="17"/>
      <c r="D53" s="17">
        <f t="shared" si="11"/>
        <v>4.5551786034962571E-2</v>
      </c>
      <c r="E53" s="17">
        <f t="shared" si="11"/>
        <v>6.1210864737782034E-2</v>
      </c>
      <c r="F53" s="17">
        <f t="shared" si="11"/>
        <v>6.608850762313212E-3</v>
      </c>
      <c r="G53" s="17">
        <f t="shared" si="11"/>
        <v>2.8113624294339834E-2</v>
      </c>
      <c r="H53" s="17">
        <f t="shared" si="11"/>
        <v>9.4077071026947845E-2</v>
      </c>
      <c r="I53" s="17">
        <f t="shared" si="11"/>
        <v>0.15181924065217589</v>
      </c>
    </row>
    <row r="54" spans="2:9" ht="7.5" customHeight="1" x14ac:dyDescent="0.2"/>
    <row r="56" spans="2:9" x14ac:dyDescent="0.2">
      <c r="C56" s="21"/>
      <c r="D56" s="21"/>
      <c r="E56" s="21"/>
      <c r="F56" s="21"/>
      <c r="G56" s="21"/>
      <c r="H56" s="21"/>
      <c r="I56" s="21"/>
    </row>
    <row r="57" spans="2:9" x14ac:dyDescent="0.2">
      <c r="C57" s="21"/>
      <c r="D57" s="21"/>
      <c r="E57" s="21"/>
      <c r="F57" s="21"/>
      <c r="G57" s="21"/>
      <c r="H57" s="21"/>
      <c r="I57" s="21"/>
    </row>
    <row r="58" spans="2:9" x14ac:dyDescent="0.2">
      <c r="C58" s="21"/>
      <c r="D58" s="21"/>
      <c r="E58" s="21"/>
      <c r="F58" s="21"/>
      <c r="G58" s="21"/>
      <c r="H58" s="21"/>
      <c r="I58" s="21"/>
    </row>
    <row r="59" spans="2:9" x14ac:dyDescent="0.2">
      <c r="C59" s="21"/>
      <c r="D59" s="21"/>
      <c r="E59" s="21"/>
      <c r="F59" s="21"/>
      <c r="G59" s="21"/>
      <c r="H59" s="21"/>
      <c r="I59" s="21"/>
    </row>
    <row r="60" spans="2:9" x14ac:dyDescent="0.2">
      <c r="C60" s="21"/>
      <c r="D60" s="21"/>
      <c r="E60" s="21"/>
      <c r="F60" s="21"/>
      <c r="G60" s="21"/>
      <c r="H60" s="21"/>
      <c r="I60" s="21"/>
    </row>
  </sheetData>
  <mergeCells count="10">
    <mergeCell ref="B2:I2"/>
    <mergeCell ref="B3:I3"/>
    <mergeCell ref="B6:I6"/>
    <mergeCell ref="B12:I12"/>
    <mergeCell ref="B18:I18"/>
    <mergeCell ref="B24:I24"/>
    <mergeCell ref="B30:I30"/>
    <mergeCell ref="B36:I36"/>
    <mergeCell ref="B42:I42"/>
    <mergeCell ref="B48:I48"/>
  </mergeCells>
  <pageMargins left="0.29527559055118113" right="0.29527559055118113" top="0.55118110236220474" bottom="0.35433070866141736" header="0" footer="0"/>
  <pageSetup scale="59" fitToHeight="0" orientation="landscape" r:id="rId1"/>
  <ignoredErrors>
    <ignoredError sqref="B7:B47 C11:I12 C47 E47:I47 C17:I18 C23:I24 C29:I36 C41:I46" unlockedFormula="1"/>
    <ignoredError sqref="D47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2K DETAILED</vt:lpstr>
      <vt:lpstr>'2K DETAILED'!Print_Area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Blackwell</dc:creator>
  <cp:lastModifiedBy>Chad Ecker</cp:lastModifiedBy>
  <dcterms:created xsi:type="dcterms:W3CDTF">2025-07-03T20:30:27Z</dcterms:created>
  <dcterms:modified xsi:type="dcterms:W3CDTF">2025-07-23T19:18:08Z</dcterms:modified>
</cp:coreProperties>
</file>