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R:\2026 CoS\1 - Interrogatories\Interrogatory Responses\Board Staff\4-Staff-56\Attachment\"/>
    </mc:Choice>
  </mc:AlternateContent>
  <xr:revisionPtr revIDLastSave="0" documentId="13_ncr:1_{13672568-C086-4044-9E79-62940C7CE7C4}" xr6:coauthVersionLast="47" xr6:coauthVersionMax="47" xr10:uidLastSave="{00000000-0000-0000-0000-000000000000}"/>
  <bookViews>
    <workbookView xWindow="-28920" yWindow="-1035" windowWidth="29040" windowHeight="15840" xr2:uid="{4F8FC414-565B-47F5-8448-094B8198CF82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6" i="1" l="1"/>
  <c r="I156" i="1"/>
  <c r="J154" i="1"/>
  <c r="I154" i="1"/>
  <c r="J153" i="1"/>
  <c r="I153" i="1"/>
  <c r="J152" i="1"/>
  <c r="I152" i="1"/>
  <c r="J151" i="1"/>
  <c r="I151" i="1"/>
  <c r="J150" i="1"/>
  <c r="I150" i="1"/>
  <c r="J149" i="1"/>
  <c r="I149" i="1"/>
  <c r="J148" i="1"/>
  <c r="I148" i="1"/>
  <c r="J147" i="1"/>
  <c r="I147" i="1"/>
  <c r="J146" i="1"/>
  <c r="I146" i="1"/>
  <c r="J143" i="1"/>
  <c r="I143" i="1"/>
  <c r="J142" i="1"/>
  <c r="I142" i="1"/>
  <c r="J141" i="1"/>
  <c r="I141" i="1"/>
  <c r="J140" i="1"/>
  <c r="I140" i="1"/>
  <c r="J139" i="1"/>
  <c r="I139" i="1"/>
  <c r="J138" i="1"/>
  <c r="I138" i="1"/>
  <c r="J137" i="1"/>
  <c r="I137" i="1"/>
  <c r="J136" i="1"/>
  <c r="I136" i="1"/>
  <c r="J133" i="1"/>
  <c r="I133" i="1"/>
  <c r="J132" i="1"/>
  <c r="I132" i="1"/>
  <c r="J131" i="1"/>
  <c r="I131" i="1"/>
  <c r="J130" i="1"/>
  <c r="I130" i="1"/>
  <c r="J129" i="1"/>
  <c r="I129" i="1"/>
  <c r="J128" i="1"/>
  <c r="I128" i="1"/>
  <c r="J125" i="1"/>
  <c r="I125" i="1"/>
  <c r="J124" i="1"/>
  <c r="I124" i="1"/>
  <c r="J123" i="1"/>
  <c r="I123" i="1"/>
  <c r="J122" i="1"/>
  <c r="I122" i="1"/>
  <c r="J121" i="1"/>
  <c r="I121" i="1"/>
  <c r="J120" i="1"/>
  <c r="I120" i="1"/>
  <c r="J119" i="1"/>
  <c r="I119" i="1"/>
  <c r="J118" i="1"/>
  <c r="I118" i="1"/>
  <c r="J115" i="1"/>
  <c r="I115" i="1"/>
  <c r="J114" i="1"/>
  <c r="I114" i="1"/>
  <c r="J113" i="1"/>
  <c r="I113" i="1"/>
  <c r="J112" i="1"/>
  <c r="I112" i="1"/>
  <c r="J111" i="1"/>
  <c r="I111" i="1"/>
  <c r="J110" i="1"/>
  <c r="I110" i="1"/>
  <c r="J109" i="1"/>
  <c r="I109" i="1"/>
  <c r="J108" i="1"/>
  <c r="I108" i="1"/>
  <c r="J107" i="1"/>
  <c r="I107" i="1"/>
  <c r="J106" i="1"/>
  <c r="I106" i="1"/>
  <c r="J103" i="1"/>
  <c r="I103" i="1"/>
  <c r="J102" i="1"/>
  <c r="I102" i="1"/>
  <c r="J101" i="1"/>
  <c r="I101" i="1"/>
  <c r="J100" i="1"/>
  <c r="I100" i="1"/>
  <c r="J99" i="1"/>
  <c r="I99" i="1"/>
  <c r="J98" i="1"/>
  <c r="I98" i="1"/>
  <c r="J97" i="1"/>
  <c r="I97" i="1"/>
  <c r="J96" i="1"/>
  <c r="I96" i="1"/>
  <c r="J95" i="1"/>
  <c r="I95" i="1"/>
  <c r="J92" i="1"/>
  <c r="I92" i="1"/>
  <c r="J90" i="1"/>
  <c r="I90" i="1"/>
  <c r="J89" i="1"/>
  <c r="I89" i="1"/>
  <c r="J88" i="1"/>
  <c r="I88" i="1"/>
  <c r="J85" i="1"/>
  <c r="I85" i="1"/>
  <c r="J83" i="1"/>
  <c r="I83" i="1"/>
  <c r="J82" i="1"/>
  <c r="I82" i="1"/>
  <c r="J79" i="1"/>
  <c r="I79" i="1"/>
  <c r="J78" i="1"/>
  <c r="I78" i="1"/>
  <c r="J77" i="1"/>
  <c r="I77" i="1"/>
  <c r="J76" i="1"/>
  <c r="I76" i="1"/>
  <c r="J75" i="1"/>
  <c r="I75" i="1"/>
  <c r="J74" i="1"/>
  <c r="I74" i="1"/>
  <c r="J73" i="1"/>
  <c r="I73" i="1"/>
  <c r="J72" i="1"/>
  <c r="I72" i="1"/>
  <c r="J71" i="1"/>
  <c r="I71" i="1"/>
  <c r="J70" i="1"/>
  <c r="I70" i="1"/>
  <c r="J69" i="1"/>
  <c r="I69" i="1"/>
  <c r="J66" i="1"/>
  <c r="I66" i="1"/>
  <c r="J65" i="1"/>
  <c r="I65" i="1"/>
  <c r="J64" i="1"/>
  <c r="I64" i="1"/>
  <c r="J63" i="1"/>
  <c r="I63" i="1"/>
  <c r="J62" i="1"/>
  <c r="I62" i="1"/>
  <c r="J61" i="1"/>
  <c r="I61" i="1"/>
  <c r="J60" i="1"/>
  <c r="I60" i="1"/>
  <c r="J59" i="1"/>
  <c r="I59" i="1"/>
  <c r="J58" i="1"/>
  <c r="I58" i="1"/>
  <c r="J57" i="1"/>
  <c r="I57" i="1"/>
  <c r="J56" i="1"/>
  <c r="I56" i="1"/>
  <c r="J55" i="1"/>
  <c r="I55" i="1"/>
  <c r="J54" i="1"/>
  <c r="I54" i="1"/>
  <c r="J53" i="1"/>
  <c r="I53" i="1"/>
  <c r="J52" i="1"/>
  <c r="I52" i="1"/>
  <c r="J51" i="1"/>
  <c r="I51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38" i="1"/>
  <c r="I38" i="1"/>
  <c r="J37" i="1"/>
  <c r="I37" i="1"/>
  <c r="J36" i="1"/>
  <c r="I36" i="1"/>
  <c r="J35" i="1"/>
  <c r="I35" i="1"/>
  <c r="J34" i="1"/>
  <c r="I34" i="1"/>
  <c r="J33" i="1"/>
  <c r="I33" i="1"/>
  <c r="J30" i="1"/>
  <c r="I30" i="1"/>
  <c r="J29" i="1"/>
  <c r="I29" i="1"/>
  <c r="J28" i="1"/>
  <c r="I28" i="1"/>
  <c r="J27" i="1"/>
  <c r="I27" i="1"/>
  <c r="J24" i="1"/>
  <c r="I24" i="1"/>
  <c r="J23" i="1"/>
  <c r="I23" i="1"/>
  <c r="J22" i="1"/>
  <c r="I22" i="1"/>
  <c r="J21" i="1"/>
  <c r="I21" i="1"/>
  <c r="J20" i="1"/>
  <c r="I20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7" i="1"/>
  <c r="I7" i="1"/>
  <c r="H155" i="1"/>
  <c r="G155" i="1"/>
  <c r="F155" i="1"/>
  <c r="E155" i="1"/>
  <c r="D155" i="1"/>
  <c r="C155" i="1"/>
  <c r="B155" i="1"/>
  <c r="H144" i="1"/>
  <c r="G144" i="1"/>
  <c r="F144" i="1"/>
  <c r="E144" i="1"/>
  <c r="D144" i="1"/>
  <c r="C144" i="1"/>
  <c r="B144" i="1"/>
  <c r="H134" i="1"/>
  <c r="G134" i="1"/>
  <c r="F134" i="1"/>
  <c r="E134" i="1"/>
  <c r="D134" i="1"/>
  <c r="C134" i="1"/>
  <c r="B134" i="1"/>
  <c r="H126" i="1"/>
  <c r="G126" i="1"/>
  <c r="F126" i="1"/>
  <c r="E126" i="1"/>
  <c r="D126" i="1"/>
  <c r="C126" i="1"/>
  <c r="B126" i="1"/>
  <c r="H116" i="1"/>
  <c r="G116" i="1"/>
  <c r="F116" i="1"/>
  <c r="E116" i="1"/>
  <c r="D116" i="1"/>
  <c r="C116" i="1"/>
  <c r="B116" i="1"/>
  <c r="H104" i="1"/>
  <c r="G104" i="1"/>
  <c r="F104" i="1"/>
  <c r="E104" i="1"/>
  <c r="D104" i="1"/>
  <c r="C104" i="1"/>
  <c r="B104" i="1"/>
  <c r="H91" i="1"/>
  <c r="H93" i="1" s="1"/>
  <c r="G91" i="1"/>
  <c r="G93" i="1" s="1"/>
  <c r="F91" i="1"/>
  <c r="F93" i="1" s="1"/>
  <c r="E91" i="1"/>
  <c r="E93" i="1" s="1"/>
  <c r="D91" i="1"/>
  <c r="D93" i="1" s="1"/>
  <c r="C91" i="1"/>
  <c r="C93" i="1" s="1"/>
  <c r="B91" i="1"/>
  <c r="B93" i="1" s="1"/>
  <c r="H84" i="1"/>
  <c r="H86" i="1" s="1"/>
  <c r="G84" i="1"/>
  <c r="G86" i="1" s="1"/>
  <c r="F84" i="1"/>
  <c r="F86" i="1" s="1"/>
  <c r="E84" i="1"/>
  <c r="E86" i="1" s="1"/>
  <c r="D84" i="1"/>
  <c r="D86" i="1" s="1"/>
  <c r="C84" i="1"/>
  <c r="C86" i="1" s="1"/>
  <c r="B84" i="1"/>
  <c r="H80" i="1"/>
  <c r="G80" i="1"/>
  <c r="F80" i="1"/>
  <c r="E80" i="1"/>
  <c r="D80" i="1"/>
  <c r="C80" i="1"/>
  <c r="B80" i="1"/>
  <c r="H67" i="1"/>
  <c r="G67" i="1"/>
  <c r="F67" i="1"/>
  <c r="E67" i="1"/>
  <c r="D67" i="1"/>
  <c r="C67" i="1"/>
  <c r="B67" i="1"/>
  <c r="H49" i="1"/>
  <c r="G49" i="1"/>
  <c r="F49" i="1"/>
  <c r="E49" i="1"/>
  <c r="D49" i="1"/>
  <c r="C49" i="1"/>
  <c r="B49" i="1"/>
  <c r="H39" i="1"/>
  <c r="G39" i="1"/>
  <c r="F39" i="1"/>
  <c r="E39" i="1"/>
  <c r="D39" i="1"/>
  <c r="C39" i="1"/>
  <c r="B39" i="1"/>
  <c r="H31" i="1"/>
  <c r="G31" i="1"/>
  <c r="F31" i="1"/>
  <c r="E31" i="1"/>
  <c r="D31" i="1"/>
  <c r="C31" i="1"/>
  <c r="B31" i="1"/>
  <c r="H25" i="1"/>
  <c r="G25" i="1"/>
  <c r="F25" i="1"/>
  <c r="E25" i="1"/>
  <c r="D25" i="1"/>
  <c r="C25" i="1"/>
  <c r="B25" i="1"/>
  <c r="H18" i="1"/>
  <c r="G18" i="1"/>
  <c r="F18" i="1"/>
  <c r="E18" i="1"/>
  <c r="D18" i="1"/>
  <c r="C18" i="1"/>
  <c r="B18" i="1"/>
  <c r="H8" i="1"/>
  <c r="G8" i="1"/>
  <c r="F8" i="1"/>
  <c r="E8" i="1"/>
  <c r="D8" i="1"/>
  <c r="C8" i="1"/>
  <c r="B8" i="1"/>
  <c r="J116" i="1" l="1"/>
  <c r="I155" i="1"/>
  <c r="J155" i="1"/>
  <c r="I144" i="1"/>
  <c r="J144" i="1"/>
  <c r="I134" i="1"/>
  <c r="J134" i="1"/>
  <c r="I126" i="1"/>
  <c r="J126" i="1"/>
  <c r="I116" i="1"/>
  <c r="I104" i="1"/>
  <c r="J104" i="1"/>
  <c r="J93" i="1"/>
  <c r="I91" i="1"/>
  <c r="I93" i="1"/>
  <c r="D157" i="1" a="1"/>
  <c r="D157" i="1" s="1"/>
  <c r="J91" i="1"/>
  <c r="F157" i="1" a="1"/>
  <c r="F157" i="1" s="1"/>
  <c r="H157" i="1" a="1"/>
  <c r="H157" i="1" s="1"/>
  <c r="I86" i="1"/>
  <c r="I84" i="1"/>
  <c r="J84" i="1"/>
  <c r="G157" i="1" a="1"/>
  <c r="G157" i="1" s="1"/>
  <c r="E157" i="1" a="1"/>
  <c r="E157" i="1" s="1"/>
  <c r="C157" i="1" a="1"/>
  <c r="C157" i="1" s="1"/>
  <c r="B86" i="1"/>
  <c r="I80" i="1"/>
  <c r="J80" i="1"/>
  <c r="J67" i="1"/>
  <c r="I67" i="1"/>
  <c r="I49" i="1"/>
  <c r="J49" i="1"/>
  <c r="I39" i="1"/>
  <c r="J39" i="1"/>
  <c r="I31" i="1"/>
  <c r="J31" i="1"/>
  <c r="J25" i="1"/>
  <c r="I25" i="1"/>
  <c r="J18" i="1"/>
  <c r="I18" i="1"/>
  <c r="I8" i="1"/>
  <c r="J8" i="1"/>
  <c r="I157" i="1" l="1"/>
  <c r="B157" i="1" a="1"/>
  <c r="B157" i="1" s="1"/>
  <c r="J157" i="1" s="1"/>
  <c r="J86" i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<sst xmlns="http://schemas.openxmlformats.org/spreadsheetml/2006/main" count="165" uniqueCount="119">
  <si>
    <t>Programs</t>
  </si>
  <si>
    <t>Last Rebasing Year (2021 OEB-Approved)</t>
  </si>
  <si>
    <t>Last Rebasing Year (2021 Actuals)</t>
  </si>
  <si>
    <t>2022 Actuals</t>
  </si>
  <si>
    <t>2023 Actuals</t>
  </si>
  <si>
    <t>2024 Actuals</t>
  </si>
  <si>
    <t>2025 Bridge Year</t>
  </si>
  <si>
    <t>2026 Test Year</t>
  </si>
  <si>
    <t>Variance 
(Test Year vs. 2024 Actuals)</t>
  </si>
  <si>
    <t>Variance 
(Test Year vs. Last Rebasing Year (2021 OEB-Approved)</t>
  </si>
  <si>
    <t>Reporting Basis</t>
  </si>
  <si>
    <t>Accounting</t>
  </si>
  <si>
    <t>Sub-Total</t>
  </si>
  <si>
    <t>Adminstration</t>
  </si>
  <si>
    <t>Salaries and Benefits</t>
  </si>
  <si>
    <t>Incentive Pay</t>
  </si>
  <si>
    <t>Insurance</t>
  </si>
  <si>
    <t>Director Remuneration</t>
  </si>
  <si>
    <t>Memberships and Dues</t>
  </si>
  <si>
    <t>Professional Fees</t>
  </si>
  <si>
    <t>Bank Fees</t>
  </si>
  <si>
    <t>Administration - All Other</t>
  </si>
  <si>
    <t>Billing</t>
  </si>
  <si>
    <t>Postage</t>
  </si>
  <si>
    <t>Mail Service Contract - Billing</t>
  </si>
  <si>
    <t>Stationery</t>
  </si>
  <si>
    <t>Billing - All Other</t>
  </si>
  <si>
    <t>Communications</t>
  </si>
  <si>
    <t>Customer Communications</t>
  </si>
  <si>
    <t>BHI Website</t>
  </si>
  <si>
    <t>Communications - All Other</t>
  </si>
  <si>
    <t>Control Room</t>
  </si>
  <si>
    <t>Overtime</t>
  </si>
  <si>
    <t>Maintenance</t>
  </si>
  <si>
    <t>Bell Canada Line Rental</t>
  </si>
  <si>
    <t>Tower Rental</t>
  </si>
  <si>
    <t>Control Room - All Other</t>
  </si>
  <si>
    <t>Customer Service</t>
  </si>
  <si>
    <t>Bad Debt Expense</t>
  </si>
  <si>
    <t>Collections</t>
  </si>
  <si>
    <t>Credit Checks/Insurance/Risk Monitoring</t>
  </si>
  <si>
    <t>Lockbox</t>
  </si>
  <si>
    <t>Interactive Voice Response</t>
  </si>
  <si>
    <t>Telephone Answering Service</t>
  </si>
  <si>
    <t>Customer Service - All Other</t>
  </si>
  <si>
    <t>Distribution Maintenance and Operations</t>
  </si>
  <si>
    <t>Contracted Labour</t>
  </si>
  <si>
    <t>Equipment Maintenance/Repairs</t>
  </si>
  <si>
    <t>Materials - Distribution Mtce and Ops</t>
  </si>
  <si>
    <t>Locates</t>
  </si>
  <si>
    <t>Vegetation Management</t>
  </si>
  <si>
    <t>Distribution Assets Inspection</t>
  </si>
  <si>
    <t>Insulator Washing</t>
  </si>
  <si>
    <t>Switch Cubicle Cleaning</t>
  </si>
  <si>
    <t>Scada-Mate Switch Maintenance</t>
  </si>
  <si>
    <t>PCB Cleanup/Disposal</t>
  </si>
  <si>
    <t>Feeder Rental</t>
  </si>
  <si>
    <t>Easements</t>
  </si>
  <si>
    <t>Tools and Clothing</t>
  </si>
  <si>
    <t>Distribution Mtce and Ops - All Other</t>
  </si>
  <si>
    <t>Engineering</t>
  </si>
  <si>
    <t>Consultants</t>
  </si>
  <si>
    <t>Computer Software</t>
  </si>
  <si>
    <t>Design and Estimates</t>
  </si>
  <si>
    <t>GIS/OMS Licensing and Support</t>
  </si>
  <si>
    <t>Pole/Cable Testing</t>
  </si>
  <si>
    <t>Prints and Supplies</t>
  </si>
  <si>
    <t>Engineering - All Other</t>
  </si>
  <si>
    <t>Allocated to Capital/Billable</t>
  </si>
  <si>
    <t>Facilities</t>
  </si>
  <si>
    <t>Facilities - Office Building Maintenance</t>
  </si>
  <si>
    <t>Facilities - Service Centre and Stores</t>
  </si>
  <si>
    <t>Total before Allocation</t>
  </si>
  <si>
    <t>Burden Allocated to Materials</t>
  </si>
  <si>
    <t>Fleet</t>
  </si>
  <si>
    <t>Vehicle Operations and Maintenance</t>
  </si>
  <si>
    <t>Vehicles - All Other</t>
  </si>
  <si>
    <t>Total before Allocation to Capital/Billable</t>
  </si>
  <si>
    <t>Human Resources</t>
  </si>
  <si>
    <t>Union Expenses</t>
  </si>
  <si>
    <t>Retiree Benefits and Group Insurance</t>
  </si>
  <si>
    <t>Payroll Software</t>
  </si>
  <si>
    <t>Advertising</t>
  </si>
  <si>
    <t>Health and Wellness</t>
  </si>
  <si>
    <t>Human Resources - All Other</t>
  </si>
  <si>
    <t>Information Services</t>
  </si>
  <si>
    <t>Software Licensing, Support and Maintenance</t>
  </si>
  <si>
    <t>Hardware Maintenance and Support</t>
  </si>
  <si>
    <t>Technology Managed Services</t>
  </si>
  <si>
    <t>Hosting Services</t>
  </si>
  <si>
    <t>Technology Consulting Services</t>
  </si>
  <si>
    <t>Business Continuity &amp; Disaster Recovery</t>
  </si>
  <si>
    <t>Telecommunication Services</t>
  </si>
  <si>
    <t>Subscriptions</t>
  </si>
  <si>
    <t>Information Services - All Other</t>
  </si>
  <si>
    <t>Metering</t>
  </si>
  <si>
    <t>AMI Operations</t>
  </si>
  <si>
    <t>Computer Software - MV90/Maintenance</t>
  </si>
  <si>
    <t>Wholesale Settlement</t>
  </si>
  <si>
    <t>Web Presentment</t>
  </si>
  <si>
    <t>Metering - All Other</t>
  </si>
  <si>
    <t>Regulatory</t>
  </si>
  <si>
    <t>OEB Regulatory Costs</t>
  </si>
  <si>
    <t>Rate Rebasing Costs</t>
  </si>
  <si>
    <t>IRM Filing Costs</t>
  </si>
  <si>
    <t>Leap Funding</t>
  </si>
  <si>
    <t>Regulatory - All Other</t>
  </si>
  <si>
    <t>Safety</t>
  </si>
  <si>
    <t>Training - Apprenticeships/Other</t>
  </si>
  <si>
    <t>Safety Incentives Program</t>
  </si>
  <si>
    <t>H&amp;S Excellence (Paths to Zero)</t>
  </si>
  <si>
    <t>HSEMS Technology Solution</t>
  </si>
  <si>
    <t>Public Safety Campaign</t>
  </si>
  <si>
    <t>Safety - All Other</t>
  </si>
  <si>
    <t>Stations</t>
  </si>
  <si>
    <t>Miscellaneous</t>
  </si>
  <si>
    <t>Total</t>
  </si>
  <si>
    <t>Appendix 2-JC</t>
  </si>
  <si>
    <t>OM&amp;A Programs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</si>
</sst>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9"/>
      <color rgb="FFFF0000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34">
    <xf numFmtId="0" fontId="0" fillId="0" borderId="0" xfId="0"/>
    <xf numFmtId="3" fontId="2" fillId="0" borderId="1" xfId="0" applyNumberFormat="1" applyFont="1" applyBorder="1" applyProtection="1">
      <protection locked="0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2" xfId="0" quotePrefix="1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4" fillId="0" borderId="4" xfId="2" applyNumberFormat="1" applyFont="1" applyBorder="1" applyAlignment="1" applyProtection="1">
      <alignment vertical="center" wrapText="1"/>
      <protection locked="0"/>
    </xf>
    <xf numFmtId="3" fontId="2" fillId="2" borderId="2" xfId="0" applyNumberFormat="1" applyFont="1" applyFill="1" applyBorder="1" applyAlignment="1" applyProtection="1">
      <alignment horizontal="center" vertical="top" wrapText="1"/>
      <protection locked="0"/>
    </xf>
    <xf numFmtId="3" fontId="2" fillId="3" borderId="5" xfId="0" applyNumberFormat="1" applyFont="1" applyFill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6" xfId="1" applyNumberFormat="1" applyFont="1" applyFill="1" applyBorder="1" applyProtection="1">
      <protection locked="0"/>
    </xf>
    <xf numFmtId="3" fontId="3" fillId="3" borderId="5" xfId="0" applyNumberFormat="1" applyFont="1" applyFill="1" applyBorder="1" applyAlignment="1" applyProtection="1">
      <alignment horizontal="left" indent="1"/>
      <protection locked="0"/>
    </xf>
    <xf numFmtId="3" fontId="2" fillId="0" borderId="5" xfId="0" applyNumberFormat="1" applyFont="1" applyBorder="1" applyProtection="1">
      <protection locked="0"/>
    </xf>
    <xf numFmtId="3" fontId="2" fillId="0" borderId="6" xfId="0" applyNumberFormat="1" applyFont="1" applyBorder="1"/>
    <xf numFmtId="3" fontId="2" fillId="3" borderId="5" xfId="0" applyNumberFormat="1" applyFont="1" applyFill="1" applyBorder="1" applyAlignment="1" applyProtection="1">
      <alignment wrapText="1"/>
      <protection locked="0"/>
    </xf>
    <xf numFmtId="3" fontId="2" fillId="4" borderId="6" xfId="1" applyNumberFormat="1" applyFont="1" applyFill="1" applyBorder="1" applyProtection="1"/>
    <xf numFmtId="3" fontId="3" fillId="3" borderId="5" xfId="0" applyNumberFormat="1" applyFont="1" applyFill="1" applyBorder="1" applyAlignment="1" applyProtection="1">
      <alignment horizontal="left" wrapText="1" indent="1"/>
      <protection locked="0"/>
    </xf>
    <xf numFmtId="3" fontId="2" fillId="3" borderId="5" xfId="0" applyNumberFormat="1" applyFont="1" applyFill="1" applyBorder="1" applyAlignment="1" applyProtection="1">
      <alignment horizontal="left"/>
      <protection locked="0"/>
    </xf>
    <xf numFmtId="3" fontId="2" fillId="3" borderId="6" xfId="0" applyNumberFormat="1" applyFont="1" applyFill="1" applyBorder="1" applyProtection="1">
      <protection locked="0"/>
    </xf>
    <xf numFmtId="3" fontId="2" fillId="3" borderId="6" xfId="1" applyNumberFormat="1" applyFont="1" applyFill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2" fillId="0" borderId="10" xfId="0" applyNumberFormat="1" applyFont="1" applyBorder="1"/>
    <xf numFmtId="3" fontId="6" fillId="3" borderId="7" xfId="0" applyNumberFormat="1" applyFont="1" applyFill="1" applyBorder="1" applyProtection="1">
      <protection locked="0"/>
    </xf>
    <xf numFmtId="3" fontId="6" fillId="3" borderId="7" xfId="1" applyNumberFormat="1" applyFont="1" applyFill="1" applyBorder="1" applyProtection="1">
      <protection locked="0"/>
    </xf>
    <xf numFmtId="3" fontId="6" fillId="4" borderId="6" xfId="1" applyNumberFormat="1" applyFont="1" applyFill="1" applyBorder="1" applyProtection="1"/>
    <xf numFmtId="3" fontId="6" fillId="0" borderId="6" xfId="0" applyNumberFormat="1" applyFont="1" applyBorder="1" applyProtection="1">
      <protection locked="0"/>
    </xf>
    <xf numFmtId="3" fontId="6" fillId="0" borderId="6" xfId="1" applyNumberFormat="1" applyFont="1" applyFill="1" applyBorder="1" applyProtection="1">
      <protection locked="0"/>
    </xf>
    <xf numFmtId="3" fontId="6" fillId="3" borderId="6" xfId="0" applyNumberFormat="1" applyFont="1" applyFill="1" applyBorder="1" applyProtection="1">
      <protection locked="0"/>
    </xf>
    <xf numFmtId="3" fontId="6" fillId="3" borderId="6" xfId="1" applyNumberFormat="1" applyFont="1" applyFill="1" applyBorder="1" applyProtection="1">
      <protection locked="0"/>
    </xf>
    <xf numFmtId="3" fontId="6" fillId="0" borderId="8" xfId="0" applyNumberFormat="1" applyFont="1" applyBorder="1" applyProtection="1">
      <protection locked="0"/>
    </xf>
    <xf numFmtId="3" fontId="6" fillId="0" borderId="8" xfId="1" applyNumberFormat="1" applyFont="1" applyFill="1" applyBorder="1" applyProtection="1">
      <protection locked="0"/>
    </xf>
    <xf numFmtId="3" fontId="6" fillId="4" borderId="9" xfId="1" applyNumberFormat="1" applyFont="1" applyFill="1" applyBorder="1" applyProtection="1"/>
    <xf numFmtId="0" fontId="6" fillId="0" borderId="0" xfId="0" applyFont="1"/>
    <xf numFmtId="0" fontId="5" fillId="0" borderId="0" xfId="0" applyFont="1" applyAlignment="1" applyProtection="1">
      <alignment horizontal="center" vertical="top"/>
      <protection locked="0"/>
    </xf>
    <xf numFmtId="3" fontId="6" fillId="0" borderId="0" xfId="0" applyNumberFormat="1" applyFont="1"/>
  </cellXfs>
  <cellStyles count="3">
    <cellStyle name="Currency" xfId="1" builtinId="4"/>
    <cellStyle name="Normal" xfId="0" builtinId="0"/>
    <cellStyle name="Normal 2" xfId="2" xr:uid="{DB03714F-7E89-449D-B127-FECC1DE5F2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CF36E-2B60-4C97-8B42-790B5949A62B}">
  <dimension ref="A1:J161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153" sqref="F153"/>
    </sheetView>
  </sheetViews>
  <sheetFormatPr defaultRowHeight="14.25" x14ac:dyDescent="0.2"/>
  <cols>
    <col min="1" max="1" width="34.625" customWidth="1"/>
    <col min="2" max="3" width="12.625" customWidth="1"/>
    <col min="4" max="4" width="11.75" customWidth="1"/>
    <col min="5" max="7" width="11" customWidth="1"/>
    <col min="8" max="8" width="11.75" customWidth="1"/>
    <col min="9" max="9" width="14.5" customWidth="1"/>
    <col min="10" max="10" width="14.25" customWidth="1"/>
  </cols>
  <sheetData>
    <row r="1" spans="1:10" ht="18" x14ac:dyDescent="0.2">
      <c r="A1" s="32" t="s">
        <v>117</v>
      </c>
      <c r="B1" s="32"/>
      <c r="C1" s="32"/>
      <c r="D1" s="32"/>
      <c r="E1" s="32"/>
      <c r="F1" s="32"/>
      <c r="G1" s="32"/>
      <c r="H1" s="32"/>
    </row>
    <row r="2" spans="1:10" ht="18" x14ac:dyDescent="0.2">
      <c r="A2" s="32" t="s">
        <v>118</v>
      </c>
      <c r="B2" s="32"/>
      <c r="C2" s="32"/>
      <c r="D2" s="32"/>
      <c r="E2" s="32"/>
      <c r="F2" s="32"/>
      <c r="G2" s="32"/>
      <c r="H2" s="32"/>
    </row>
    <row r="3" spans="1:10" ht="15" thickBot="1" x14ac:dyDescent="0.25"/>
    <row r="4" spans="1:10" ht="64.5" thickBot="1" x14ac:dyDescent="0.25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3" t="s">
        <v>5</v>
      </c>
      <c r="G4" s="2" t="s">
        <v>6</v>
      </c>
      <c r="H4" s="4" t="s">
        <v>7</v>
      </c>
      <c r="I4" s="4" t="s">
        <v>8</v>
      </c>
      <c r="J4" s="4" t="s">
        <v>9</v>
      </c>
    </row>
    <row r="5" spans="1:10" ht="15" thickBot="1" x14ac:dyDescent="0.25">
      <c r="A5" s="5" t="s">
        <v>10</v>
      </c>
      <c r="B5" s="6"/>
      <c r="C5" s="6"/>
      <c r="D5" s="6"/>
      <c r="E5" s="6"/>
      <c r="F5" s="6"/>
      <c r="G5" s="6"/>
      <c r="H5" s="6"/>
      <c r="I5" s="6"/>
      <c r="J5" s="6"/>
    </row>
    <row r="6" spans="1:10" x14ac:dyDescent="0.2">
      <c r="A6" s="7" t="s">
        <v>11</v>
      </c>
      <c r="B6" s="8"/>
      <c r="C6" s="9"/>
      <c r="D6" s="9"/>
      <c r="E6" s="9"/>
      <c r="F6" s="9"/>
      <c r="G6" s="9"/>
      <c r="H6" s="9"/>
      <c r="I6" s="9"/>
      <c r="J6" s="9"/>
    </row>
    <row r="7" spans="1:10" x14ac:dyDescent="0.2">
      <c r="A7" s="10" t="s">
        <v>11</v>
      </c>
      <c r="B7" s="21">
        <v>608967.4084665312</v>
      </c>
      <c r="C7" s="22">
        <v>590451.91000000015</v>
      </c>
      <c r="D7" s="22">
        <v>632367.68999999994</v>
      </c>
      <c r="E7" s="22">
        <v>661219.53</v>
      </c>
      <c r="F7" s="22">
        <v>743754.81048701599</v>
      </c>
      <c r="G7" s="22">
        <v>772793.90156471916</v>
      </c>
      <c r="H7" s="22">
        <v>954659.31543417287</v>
      </c>
      <c r="I7" s="23">
        <f>H7-F7</f>
        <v>210904.50494715688</v>
      </c>
      <c r="J7" s="23">
        <f>H7-B7</f>
        <v>345691.90696764167</v>
      </c>
    </row>
    <row r="8" spans="1:10" x14ac:dyDescent="0.2">
      <c r="A8" s="11" t="s">
        <v>12</v>
      </c>
      <c r="B8" s="12">
        <f>SUM(B7)</f>
        <v>608967.4084665312</v>
      </c>
      <c r="C8" s="12">
        <f t="shared" ref="C8:H8" si="0">SUM(C7)</f>
        <v>590451.91000000015</v>
      </c>
      <c r="D8" s="12">
        <f t="shared" si="0"/>
        <v>632367.68999999994</v>
      </c>
      <c r="E8" s="12">
        <f t="shared" si="0"/>
        <v>661219.53</v>
      </c>
      <c r="F8" s="12">
        <f t="shared" si="0"/>
        <v>743754.81048701599</v>
      </c>
      <c r="G8" s="12">
        <f t="shared" si="0"/>
        <v>772793.90156471916</v>
      </c>
      <c r="H8" s="12">
        <f t="shared" si="0"/>
        <v>954659.31543417287</v>
      </c>
      <c r="I8" s="23">
        <f t="shared" ref="I8:I156" si="1">H8-F8</f>
        <v>210904.50494715688</v>
      </c>
      <c r="J8" s="23">
        <f>H8-B8</f>
        <v>345691.90696764167</v>
      </c>
    </row>
    <row r="9" spans="1:10" x14ac:dyDescent="0.2">
      <c r="A9" s="13" t="s">
        <v>13</v>
      </c>
      <c r="B9" s="24"/>
      <c r="C9" s="25"/>
      <c r="D9" s="25"/>
      <c r="E9" s="25"/>
      <c r="F9" s="25"/>
      <c r="G9" s="25"/>
      <c r="H9" s="25"/>
      <c r="I9" s="23"/>
      <c r="J9" s="23"/>
    </row>
    <row r="10" spans="1:10" x14ac:dyDescent="0.2">
      <c r="A10" s="10" t="s">
        <v>14</v>
      </c>
      <c r="B10" s="26">
        <v>1292739.7719019784</v>
      </c>
      <c r="C10" s="27">
        <v>1466042.96</v>
      </c>
      <c r="D10" s="27">
        <v>1648129.6</v>
      </c>
      <c r="E10" s="27">
        <v>1379257.68</v>
      </c>
      <c r="F10" s="27">
        <v>1542256.22</v>
      </c>
      <c r="G10" s="27">
        <v>1652754.3074479336</v>
      </c>
      <c r="H10" s="27">
        <v>1711266.1532387501</v>
      </c>
      <c r="I10" s="23">
        <f t="shared" si="1"/>
        <v>169009.93323875009</v>
      </c>
      <c r="J10" s="23">
        <f t="shared" ref="J10:J18" si="2">H10-B10</f>
        <v>418526.38133677165</v>
      </c>
    </row>
    <row r="11" spans="1:10" x14ac:dyDescent="0.2">
      <c r="A11" s="10" t="s">
        <v>15</v>
      </c>
      <c r="B11" s="26">
        <v>765444</v>
      </c>
      <c r="C11" s="27">
        <v>766954.07</v>
      </c>
      <c r="D11" s="27">
        <v>961620.37</v>
      </c>
      <c r="E11" s="27">
        <v>978091.53</v>
      </c>
      <c r="F11" s="27">
        <v>1238129.43</v>
      </c>
      <c r="G11" s="27">
        <v>1090083.4308333334</v>
      </c>
      <c r="H11" s="27">
        <v>1256983.1100000001</v>
      </c>
      <c r="I11" s="23">
        <f t="shared" si="1"/>
        <v>18853.680000000168</v>
      </c>
      <c r="J11" s="23">
        <f t="shared" si="2"/>
        <v>491539.1100000001</v>
      </c>
    </row>
    <row r="12" spans="1:10" x14ac:dyDescent="0.2">
      <c r="A12" s="10" t="s">
        <v>16</v>
      </c>
      <c r="B12" s="26">
        <v>170000</v>
      </c>
      <c r="C12" s="27">
        <v>138598.71</v>
      </c>
      <c r="D12" s="27">
        <v>169438.68</v>
      </c>
      <c r="E12" s="27">
        <v>200893.13</v>
      </c>
      <c r="F12" s="27">
        <v>197698.3</v>
      </c>
      <c r="G12" s="27">
        <v>285565.26791666663</v>
      </c>
      <c r="H12" s="27">
        <v>326050.22273599997</v>
      </c>
      <c r="I12" s="23">
        <f t="shared" si="1"/>
        <v>128351.92273599998</v>
      </c>
      <c r="J12" s="23">
        <f t="shared" si="2"/>
        <v>156050.22273599997</v>
      </c>
    </row>
    <row r="13" spans="1:10" x14ac:dyDescent="0.2">
      <c r="A13" s="10" t="s">
        <v>17</v>
      </c>
      <c r="B13" s="26">
        <v>129756</v>
      </c>
      <c r="C13" s="27">
        <v>107269.29000000004</v>
      </c>
      <c r="D13" s="27">
        <v>120857.02000000002</v>
      </c>
      <c r="E13" s="27">
        <v>118481.60000000009</v>
      </c>
      <c r="F13" s="27">
        <v>145910.47999999998</v>
      </c>
      <c r="G13" s="27">
        <v>145999.29166666674</v>
      </c>
      <c r="H13" s="27">
        <v>148562.5</v>
      </c>
      <c r="I13" s="23">
        <f t="shared" si="1"/>
        <v>2652.0200000000186</v>
      </c>
      <c r="J13" s="23">
        <f t="shared" si="2"/>
        <v>18806.5</v>
      </c>
    </row>
    <row r="14" spans="1:10" x14ac:dyDescent="0.2">
      <c r="A14" s="10" t="s">
        <v>18</v>
      </c>
      <c r="B14" s="26">
        <v>86300</v>
      </c>
      <c r="C14" s="27">
        <v>85589.119999999995</v>
      </c>
      <c r="D14" s="27">
        <v>87806.5</v>
      </c>
      <c r="E14" s="27">
        <v>90442.53</v>
      </c>
      <c r="F14" s="27">
        <v>96472.960000000006</v>
      </c>
      <c r="G14" s="27">
        <v>97657.766666666692</v>
      </c>
      <c r="H14" s="27">
        <v>98599.726999999999</v>
      </c>
      <c r="I14" s="23">
        <f t="shared" si="1"/>
        <v>2126.7669999999925</v>
      </c>
      <c r="J14" s="23">
        <f t="shared" si="2"/>
        <v>12299.726999999999</v>
      </c>
    </row>
    <row r="15" spans="1:10" x14ac:dyDescent="0.2">
      <c r="A15" s="10" t="s">
        <v>19</v>
      </c>
      <c r="B15" s="26">
        <v>116300</v>
      </c>
      <c r="C15" s="27">
        <v>173559.7</v>
      </c>
      <c r="D15" s="27">
        <v>122647.51000000001</v>
      </c>
      <c r="E15" s="27">
        <v>112531.76000000001</v>
      </c>
      <c r="F15" s="27">
        <v>103969.97</v>
      </c>
      <c r="G15" s="27">
        <v>167680.98583333337</v>
      </c>
      <c r="H15" s="27">
        <v>270029.34689999995</v>
      </c>
      <c r="I15" s="23">
        <f t="shared" si="1"/>
        <v>166059.37689999994</v>
      </c>
      <c r="J15" s="23">
        <f t="shared" si="2"/>
        <v>153729.34689999995</v>
      </c>
    </row>
    <row r="16" spans="1:10" x14ac:dyDescent="0.2">
      <c r="A16" s="10" t="s">
        <v>20</v>
      </c>
      <c r="B16" s="26">
        <v>48000</v>
      </c>
      <c r="C16" s="27">
        <v>43752.2</v>
      </c>
      <c r="D16" s="27">
        <v>45685.25</v>
      </c>
      <c r="E16" s="27">
        <v>45264.59</v>
      </c>
      <c r="F16" s="27">
        <v>50024.68</v>
      </c>
      <c r="G16" s="27">
        <v>47991.782499999987</v>
      </c>
      <c r="H16" s="27">
        <v>48472.091699999983</v>
      </c>
      <c r="I16" s="23">
        <f t="shared" si="1"/>
        <v>-1552.5883000000176</v>
      </c>
      <c r="J16" s="23">
        <f t="shared" si="2"/>
        <v>472.09169999998267</v>
      </c>
    </row>
    <row r="17" spans="1:10" x14ac:dyDescent="0.2">
      <c r="A17" s="10" t="s">
        <v>21</v>
      </c>
      <c r="B17" s="26">
        <v>65039.24</v>
      </c>
      <c r="C17" s="27">
        <v>61534.379999999932</v>
      </c>
      <c r="D17" s="27">
        <v>98597.540000000037</v>
      </c>
      <c r="E17" s="27">
        <v>147466.83999999994</v>
      </c>
      <c r="F17" s="27">
        <v>143595.3880880815</v>
      </c>
      <c r="G17" s="27">
        <v>166980.83999214097</v>
      </c>
      <c r="H17" s="27">
        <v>159366.28900620178</v>
      </c>
      <c r="I17" s="23">
        <f t="shared" si="1"/>
        <v>15770.900918120285</v>
      </c>
      <c r="J17" s="23">
        <f t="shared" si="2"/>
        <v>94327.049006201793</v>
      </c>
    </row>
    <row r="18" spans="1:10" x14ac:dyDescent="0.2">
      <c r="A18" s="11" t="s">
        <v>12</v>
      </c>
      <c r="B18" s="12">
        <f>SUM(B10:B17)</f>
        <v>2673579.0119019784</v>
      </c>
      <c r="C18" s="12">
        <f t="shared" ref="C18:H18" si="3">SUM(C10:C17)</f>
        <v>2843300.43</v>
      </c>
      <c r="D18" s="12">
        <f t="shared" si="3"/>
        <v>3254782.4700000007</v>
      </c>
      <c r="E18" s="12">
        <f t="shared" si="3"/>
        <v>3072429.6599999992</v>
      </c>
      <c r="F18" s="12">
        <f t="shared" si="3"/>
        <v>3518057.4280880815</v>
      </c>
      <c r="G18" s="12">
        <f t="shared" si="3"/>
        <v>3654713.6728567411</v>
      </c>
      <c r="H18" s="12">
        <f t="shared" si="3"/>
        <v>4019329.440580952</v>
      </c>
      <c r="I18" s="23">
        <f t="shared" si="1"/>
        <v>501272.01249287045</v>
      </c>
      <c r="J18" s="23">
        <f t="shared" si="2"/>
        <v>1345750.4286789736</v>
      </c>
    </row>
    <row r="19" spans="1:10" x14ac:dyDescent="0.2">
      <c r="A19" s="13" t="s">
        <v>22</v>
      </c>
      <c r="B19" s="24"/>
      <c r="C19" s="25"/>
      <c r="D19" s="25"/>
      <c r="E19" s="25"/>
      <c r="F19" s="25"/>
      <c r="G19" s="25"/>
      <c r="H19" s="25"/>
      <c r="I19" s="23"/>
      <c r="J19" s="23"/>
    </row>
    <row r="20" spans="1:10" x14ac:dyDescent="0.2">
      <c r="A20" s="10" t="s">
        <v>14</v>
      </c>
      <c r="B20" s="26">
        <v>318959.09452986869</v>
      </c>
      <c r="C20" s="26">
        <v>419409.06</v>
      </c>
      <c r="D20" s="27">
        <v>445479.55</v>
      </c>
      <c r="E20" s="27">
        <v>475376.85</v>
      </c>
      <c r="F20" s="27">
        <v>429006.1</v>
      </c>
      <c r="G20" s="27">
        <v>446896.35737799993</v>
      </c>
      <c r="H20" s="27">
        <v>607256.98530416668</v>
      </c>
      <c r="I20" s="23">
        <f t="shared" si="1"/>
        <v>178250.8853041667</v>
      </c>
      <c r="J20" s="23">
        <f t="shared" ref="J20:J25" si="4">H20-B20</f>
        <v>288297.89077429799</v>
      </c>
    </row>
    <row r="21" spans="1:10" x14ac:dyDescent="0.2">
      <c r="A21" s="10" t="s">
        <v>23</v>
      </c>
      <c r="B21" s="26">
        <v>503364</v>
      </c>
      <c r="C21" s="26">
        <v>410704.54</v>
      </c>
      <c r="D21" s="27">
        <v>489444.98</v>
      </c>
      <c r="E21" s="27">
        <v>373753.26</v>
      </c>
      <c r="F21" s="27">
        <v>396690.7</v>
      </c>
      <c r="G21" s="27">
        <v>596906.07000000007</v>
      </c>
      <c r="H21" s="27">
        <v>509060</v>
      </c>
      <c r="I21" s="23">
        <f t="shared" si="1"/>
        <v>112369.29999999999</v>
      </c>
      <c r="J21" s="23">
        <f t="shared" si="4"/>
        <v>5696</v>
      </c>
    </row>
    <row r="22" spans="1:10" x14ac:dyDescent="0.2">
      <c r="A22" s="10" t="s">
        <v>24</v>
      </c>
      <c r="B22" s="26">
        <v>118800</v>
      </c>
      <c r="C22" s="26">
        <v>87074.35</v>
      </c>
      <c r="D22" s="27">
        <v>111661.21</v>
      </c>
      <c r="E22" s="27">
        <v>106113.7</v>
      </c>
      <c r="F22" s="27">
        <v>87033.03</v>
      </c>
      <c r="G22" s="27">
        <v>122169.64</v>
      </c>
      <c r="H22" s="27">
        <v>103020</v>
      </c>
      <c r="I22" s="23">
        <f t="shared" si="1"/>
        <v>15986.970000000001</v>
      </c>
      <c r="J22" s="23">
        <f t="shared" si="4"/>
        <v>-15780</v>
      </c>
    </row>
    <row r="23" spans="1:10" x14ac:dyDescent="0.2">
      <c r="A23" s="10" t="s">
        <v>25</v>
      </c>
      <c r="B23" s="26">
        <v>35000</v>
      </c>
      <c r="C23" s="26">
        <v>35000</v>
      </c>
      <c r="D23" s="27">
        <v>34000</v>
      </c>
      <c r="E23" s="27">
        <v>47286.73</v>
      </c>
      <c r="F23" s="27">
        <v>54241.33</v>
      </c>
      <c r="G23" s="27">
        <v>53999.85</v>
      </c>
      <c r="H23" s="27">
        <v>54540</v>
      </c>
      <c r="I23" s="23">
        <f t="shared" si="1"/>
        <v>298.66999999999825</v>
      </c>
      <c r="J23" s="23">
        <f t="shared" si="4"/>
        <v>19540</v>
      </c>
    </row>
    <row r="24" spans="1:10" x14ac:dyDescent="0.2">
      <c r="A24" s="10" t="s">
        <v>26</v>
      </c>
      <c r="B24" s="26">
        <v>29922</v>
      </c>
      <c r="C24" s="26">
        <v>13804.86</v>
      </c>
      <c r="D24" s="27">
        <v>22290.75</v>
      </c>
      <c r="E24" s="27">
        <v>29601.289999999997</v>
      </c>
      <c r="F24" s="27">
        <v>23996.55</v>
      </c>
      <c r="G24" s="27">
        <v>26565.553333333333</v>
      </c>
      <c r="H24" s="27">
        <v>26257</v>
      </c>
      <c r="I24" s="23">
        <f t="shared" si="1"/>
        <v>2260.4500000000007</v>
      </c>
      <c r="J24" s="23">
        <f t="shared" si="4"/>
        <v>-3665</v>
      </c>
    </row>
    <row r="25" spans="1:10" x14ac:dyDescent="0.2">
      <c r="A25" s="11" t="s">
        <v>12</v>
      </c>
      <c r="B25" s="12">
        <f>SUM(B20:B24)</f>
        <v>1006045.0945298687</v>
      </c>
      <c r="C25" s="12">
        <f t="shared" ref="C25:H25" si="5">SUM(C20:C24)</f>
        <v>965992.80999999994</v>
      </c>
      <c r="D25" s="12">
        <f t="shared" si="5"/>
        <v>1102876.49</v>
      </c>
      <c r="E25" s="12">
        <f t="shared" si="5"/>
        <v>1032131.83</v>
      </c>
      <c r="F25" s="12">
        <f t="shared" si="5"/>
        <v>990967.71000000008</v>
      </c>
      <c r="G25" s="12">
        <f t="shared" si="5"/>
        <v>1246537.4707113332</v>
      </c>
      <c r="H25" s="12">
        <f t="shared" si="5"/>
        <v>1300133.9853041666</v>
      </c>
      <c r="I25" s="23">
        <f t="shared" si="1"/>
        <v>309166.27530416648</v>
      </c>
      <c r="J25" s="23">
        <f t="shared" si="4"/>
        <v>294088.89077429788</v>
      </c>
    </row>
    <row r="26" spans="1:10" x14ac:dyDescent="0.2">
      <c r="A26" s="13" t="s">
        <v>27</v>
      </c>
      <c r="B26" s="28"/>
      <c r="C26" s="29"/>
      <c r="D26" s="29"/>
      <c r="E26" s="29"/>
      <c r="F26" s="29"/>
      <c r="G26" s="29"/>
      <c r="H26" s="29"/>
      <c r="I26" s="23"/>
      <c r="J26" s="23"/>
    </row>
    <row r="27" spans="1:10" x14ac:dyDescent="0.2">
      <c r="A27" s="10" t="s">
        <v>14</v>
      </c>
      <c r="B27" s="26">
        <v>193219.93275937496</v>
      </c>
      <c r="C27" s="26">
        <v>192871.06</v>
      </c>
      <c r="D27" s="27">
        <v>195959.22</v>
      </c>
      <c r="E27" s="27">
        <v>236794.33</v>
      </c>
      <c r="F27" s="27">
        <v>249959.99</v>
      </c>
      <c r="G27" s="27">
        <v>304806.97706043336</v>
      </c>
      <c r="H27" s="27">
        <v>300247.84065000003</v>
      </c>
      <c r="I27" s="23">
        <f t="shared" si="1"/>
        <v>50287.850650000037</v>
      </c>
      <c r="J27" s="23">
        <f>H27-B27</f>
        <v>107027.90789062507</v>
      </c>
    </row>
    <row r="28" spans="1:10" x14ac:dyDescent="0.2">
      <c r="A28" s="10" t="s">
        <v>28</v>
      </c>
      <c r="B28" s="26">
        <v>77404</v>
      </c>
      <c r="C28" s="26">
        <v>42580.95</v>
      </c>
      <c r="D28" s="27">
        <v>44663.6</v>
      </c>
      <c r="E28" s="27">
        <v>48890.689999999995</v>
      </c>
      <c r="F28" s="27">
        <v>48474.59</v>
      </c>
      <c r="G28" s="27">
        <v>49324.57</v>
      </c>
      <c r="H28" s="27">
        <v>46738</v>
      </c>
      <c r="I28" s="23">
        <f t="shared" si="1"/>
        <v>-1736.5899999999965</v>
      </c>
      <c r="J28" s="23">
        <f>H28-B28</f>
        <v>-30666</v>
      </c>
    </row>
    <row r="29" spans="1:10" x14ac:dyDescent="0.2">
      <c r="A29" s="10" t="s">
        <v>29</v>
      </c>
      <c r="B29" s="26">
        <v>32004</v>
      </c>
      <c r="C29" s="26">
        <v>25146.52</v>
      </c>
      <c r="D29" s="27">
        <v>37915.25</v>
      </c>
      <c r="E29" s="27">
        <v>22371.75</v>
      </c>
      <c r="F29" s="27">
        <v>31345.73</v>
      </c>
      <c r="G29" s="27">
        <v>39390</v>
      </c>
      <c r="H29" s="27">
        <v>39784</v>
      </c>
      <c r="I29" s="23">
        <f t="shared" si="1"/>
        <v>8438.27</v>
      </c>
      <c r="J29" s="23">
        <f>H29-B29</f>
        <v>7780</v>
      </c>
    </row>
    <row r="30" spans="1:10" x14ac:dyDescent="0.2">
      <c r="A30" s="10" t="s">
        <v>30</v>
      </c>
      <c r="B30" s="26">
        <v>63853.2</v>
      </c>
      <c r="C30" s="26">
        <v>34863.49</v>
      </c>
      <c r="D30" s="27">
        <v>20501.38</v>
      </c>
      <c r="E30" s="27">
        <v>28781.799999999996</v>
      </c>
      <c r="F30" s="27">
        <v>46859.073196042991</v>
      </c>
      <c r="G30" s="27">
        <v>78278.515311836149</v>
      </c>
      <c r="H30" s="27">
        <v>100656.4813697327</v>
      </c>
      <c r="I30" s="23">
        <f t="shared" si="1"/>
        <v>53797.408173689713</v>
      </c>
      <c r="J30" s="23">
        <f>H30-B30</f>
        <v>36803.281369732707</v>
      </c>
    </row>
    <row r="31" spans="1:10" x14ac:dyDescent="0.2">
      <c r="A31" s="11" t="s">
        <v>12</v>
      </c>
      <c r="B31" s="12">
        <f>SUM(B27:B30)</f>
        <v>366481.13275937497</v>
      </c>
      <c r="C31" s="12">
        <f t="shared" ref="C31:H31" si="6">SUM(C27:C30)</f>
        <v>295462.02</v>
      </c>
      <c r="D31" s="12">
        <f t="shared" si="6"/>
        <v>299039.45</v>
      </c>
      <c r="E31" s="12">
        <f t="shared" si="6"/>
        <v>336838.56999999995</v>
      </c>
      <c r="F31" s="12">
        <f t="shared" si="6"/>
        <v>376639.38319604291</v>
      </c>
      <c r="G31" s="12">
        <f t="shared" si="6"/>
        <v>471800.06237226952</v>
      </c>
      <c r="H31" s="12">
        <f t="shared" si="6"/>
        <v>487426.32201973273</v>
      </c>
      <c r="I31" s="14">
        <f t="shared" si="1"/>
        <v>110786.93882368982</v>
      </c>
      <c r="J31" s="14">
        <f>H31-B31</f>
        <v>120945.18926035776</v>
      </c>
    </row>
    <row r="32" spans="1:10" x14ac:dyDescent="0.2">
      <c r="A32" s="13" t="s">
        <v>31</v>
      </c>
      <c r="B32" s="28"/>
      <c r="C32" s="29"/>
      <c r="D32" s="29"/>
      <c r="E32" s="29"/>
      <c r="F32" s="29"/>
      <c r="G32" s="29"/>
      <c r="H32" s="29"/>
      <c r="I32" s="23"/>
      <c r="J32" s="23"/>
    </row>
    <row r="33" spans="1:10" x14ac:dyDescent="0.2">
      <c r="A33" s="10" t="s">
        <v>14</v>
      </c>
      <c r="B33" s="26">
        <v>1248135.1948672002</v>
      </c>
      <c r="C33" s="26">
        <v>1224110.8800000001</v>
      </c>
      <c r="D33" s="27">
        <v>1095285.02</v>
      </c>
      <c r="E33" s="27">
        <v>950892.69000000006</v>
      </c>
      <c r="F33" s="27">
        <v>1012451.2000000001</v>
      </c>
      <c r="G33" s="27">
        <v>1224909.1401885753</v>
      </c>
      <c r="H33" s="27">
        <v>1370090.4754317028</v>
      </c>
      <c r="I33" s="23">
        <f t="shared" ref="I33:I39" si="7">H33-F33</f>
        <v>357639.27543170273</v>
      </c>
      <c r="J33" s="23">
        <f t="shared" ref="J33:J39" si="8">H33-B33</f>
        <v>121955.28056450258</v>
      </c>
    </row>
    <row r="34" spans="1:10" x14ac:dyDescent="0.2">
      <c r="A34" s="10" t="s">
        <v>32</v>
      </c>
      <c r="B34" s="26">
        <v>197135.15040000007</v>
      </c>
      <c r="C34" s="26">
        <v>311396.34000000003</v>
      </c>
      <c r="D34" s="27">
        <v>270885.15999999997</v>
      </c>
      <c r="E34" s="27">
        <v>191011.46</v>
      </c>
      <c r="F34" s="27">
        <v>207609.55</v>
      </c>
      <c r="G34" s="27">
        <v>206040.28519166671</v>
      </c>
      <c r="H34" s="27">
        <v>208100.28778900008</v>
      </c>
      <c r="I34" s="23">
        <f t="shared" si="7"/>
        <v>490.73778900009347</v>
      </c>
      <c r="J34" s="23">
        <f t="shared" si="8"/>
        <v>10965.13738900001</v>
      </c>
    </row>
    <row r="35" spans="1:10" x14ac:dyDescent="0.2">
      <c r="A35" s="10" t="s">
        <v>33</v>
      </c>
      <c r="B35" s="26">
        <v>30999.999999999989</v>
      </c>
      <c r="C35" s="26">
        <v>3922.73</v>
      </c>
      <c r="D35" s="27">
        <v>0</v>
      </c>
      <c r="E35" s="27">
        <v>307.16999999999996</v>
      </c>
      <c r="F35" s="27">
        <v>1500</v>
      </c>
      <c r="G35" s="27">
        <v>4949.416666666667</v>
      </c>
      <c r="H35" s="27">
        <v>4998.49</v>
      </c>
      <c r="I35" s="23">
        <f t="shared" si="7"/>
        <v>3498.49</v>
      </c>
      <c r="J35" s="23">
        <f t="shared" si="8"/>
        <v>-26001.509999999987</v>
      </c>
    </row>
    <row r="36" spans="1:10" x14ac:dyDescent="0.2">
      <c r="A36" s="10" t="s">
        <v>34</v>
      </c>
      <c r="B36" s="26">
        <v>35664</v>
      </c>
      <c r="C36" s="26">
        <v>8820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3">
        <f t="shared" si="7"/>
        <v>0</v>
      </c>
      <c r="J36" s="23">
        <f t="shared" si="8"/>
        <v>-35664</v>
      </c>
    </row>
    <row r="37" spans="1:10" x14ac:dyDescent="0.2">
      <c r="A37" s="10" t="s">
        <v>35</v>
      </c>
      <c r="B37" s="26">
        <v>12046.029600000003</v>
      </c>
      <c r="C37" s="26">
        <v>12360</v>
      </c>
      <c r="D37" s="27">
        <v>5501.04</v>
      </c>
      <c r="E37" s="27">
        <v>5400</v>
      </c>
      <c r="F37" s="27">
        <v>5400</v>
      </c>
      <c r="G37" s="27">
        <v>12120</v>
      </c>
      <c r="H37" s="27">
        <v>12241.200000000003</v>
      </c>
      <c r="I37" s="23">
        <f t="shared" si="7"/>
        <v>6841.2000000000025</v>
      </c>
      <c r="J37" s="23">
        <f t="shared" si="8"/>
        <v>195.17039999999906</v>
      </c>
    </row>
    <row r="38" spans="1:10" x14ac:dyDescent="0.2">
      <c r="A38" s="10" t="s">
        <v>36</v>
      </c>
      <c r="B38" s="26">
        <v>21197.006399999998</v>
      </c>
      <c r="C38" s="26">
        <v>5651.5600000000013</v>
      </c>
      <c r="D38" s="27">
        <v>11284.410000000002</v>
      </c>
      <c r="E38" s="27">
        <v>16817.930000000004</v>
      </c>
      <c r="F38" s="27">
        <v>16252.460000000001</v>
      </c>
      <c r="G38" s="27">
        <v>13619.884764310487</v>
      </c>
      <c r="H38" s="27">
        <v>21268.912646539156</v>
      </c>
      <c r="I38" s="23">
        <f t="shared" si="7"/>
        <v>5016.4526465391555</v>
      </c>
      <c r="J38" s="23">
        <f t="shared" si="8"/>
        <v>71.906246539158019</v>
      </c>
    </row>
    <row r="39" spans="1:10" x14ac:dyDescent="0.2">
      <c r="A39" s="11" t="s">
        <v>12</v>
      </c>
      <c r="B39" s="12">
        <f>SUM(B33:B38)</f>
        <v>1545177.3812672005</v>
      </c>
      <c r="C39" s="12">
        <f t="shared" ref="C39:H39" si="9">SUM(C33:C38)</f>
        <v>1566261.5100000002</v>
      </c>
      <c r="D39" s="12">
        <f t="shared" si="9"/>
        <v>1382955.63</v>
      </c>
      <c r="E39" s="12">
        <f t="shared" si="9"/>
        <v>1164429.25</v>
      </c>
      <c r="F39" s="12">
        <f t="shared" si="9"/>
        <v>1243213.21</v>
      </c>
      <c r="G39" s="12">
        <f t="shared" si="9"/>
        <v>1461638.7268112192</v>
      </c>
      <c r="H39" s="12">
        <f t="shared" si="9"/>
        <v>1616699.3658672418</v>
      </c>
      <c r="I39" s="14">
        <f t="shared" si="7"/>
        <v>373486.15586724179</v>
      </c>
      <c r="J39" s="14">
        <f t="shared" si="8"/>
        <v>71521.984600041294</v>
      </c>
    </row>
    <row r="40" spans="1:10" x14ac:dyDescent="0.2">
      <c r="A40" s="13" t="s">
        <v>37</v>
      </c>
      <c r="B40" s="28"/>
      <c r="C40" s="29"/>
      <c r="D40" s="29"/>
      <c r="E40" s="29"/>
      <c r="F40" s="29"/>
      <c r="G40" s="29"/>
      <c r="H40" s="29"/>
      <c r="I40" s="23"/>
      <c r="J40" s="23"/>
    </row>
    <row r="41" spans="1:10" x14ac:dyDescent="0.2">
      <c r="A41" s="10" t="s">
        <v>14</v>
      </c>
      <c r="B41" s="26">
        <v>658412.62860470638</v>
      </c>
      <c r="C41" s="26">
        <v>655861.42000000004</v>
      </c>
      <c r="D41" s="27">
        <v>679978.71000000008</v>
      </c>
      <c r="E41" s="27">
        <v>682114.57</v>
      </c>
      <c r="F41" s="27">
        <v>701108.83</v>
      </c>
      <c r="G41" s="27">
        <v>764786.07277788327</v>
      </c>
      <c r="H41" s="27">
        <v>798590.56684999994</v>
      </c>
      <c r="I41" s="23">
        <f t="shared" ref="I41:I49" si="10">H41-F41</f>
        <v>97481.736849999987</v>
      </c>
      <c r="J41" s="23">
        <f t="shared" ref="J41:J49" si="11">H41-B41</f>
        <v>140177.93824529357</v>
      </c>
    </row>
    <row r="42" spans="1:10" x14ac:dyDescent="0.2">
      <c r="A42" s="10" t="s">
        <v>38</v>
      </c>
      <c r="B42" s="26">
        <v>200000</v>
      </c>
      <c r="C42" s="26">
        <v>58023.360000000001</v>
      </c>
      <c r="D42" s="27">
        <v>182595.3</v>
      </c>
      <c r="E42" s="27">
        <v>108869.65</v>
      </c>
      <c r="F42" s="27">
        <v>200450.67</v>
      </c>
      <c r="G42" s="27">
        <v>150000</v>
      </c>
      <c r="H42" s="27">
        <v>150000</v>
      </c>
      <c r="I42" s="23">
        <f t="shared" si="10"/>
        <v>-50450.670000000013</v>
      </c>
      <c r="J42" s="23">
        <f t="shared" si="11"/>
        <v>-50000</v>
      </c>
    </row>
    <row r="43" spans="1:10" x14ac:dyDescent="0.2">
      <c r="A43" s="10" t="s">
        <v>39</v>
      </c>
      <c r="B43" s="26">
        <v>280836.33</v>
      </c>
      <c r="C43" s="26">
        <v>245157.22000000003</v>
      </c>
      <c r="D43" s="27">
        <v>225708.22999999998</v>
      </c>
      <c r="E43" s="27">
        <v>242746.69</v>
      </c>
      <c r="F43" s="27">
        <v>250475.63</v>
      </c>
      <c r="G43" s="27">
        <v>224599.34000000003</v>
      </c>
      <c r="H43" s="27">
        <v>229900</v>
      </c>
      <c r="I43" s="23">
        <f t="shared" si="10"/>
        <v>-20575.630000000005</v>
      </c>
      <c r="J43" s="23">
        <f t="shared" si="11"/>
        <v>-50936.330000000016</v>
      </c>
    </row>
    <row r="44" spans="1:10" x14ac:dyDescent="0.2">
      <c r="A44" s="10" t="s">
        <v>40</v>
      </c>
      <c r="B44" s="26">
        <v>76272</v>
      </c>
      <c r="C44" s="26">
        <v>91546.5</v>
      </c>
      <c r="D44" s="27">
        <v>18723</v>
      </c>
      <c r="E44" s="27">
        <v>19317.309999999998</v>
      </c>
      <c r="F44" s="27">
        <v>20777.64</v>
      </c>
      <c r="G44" s="27">
        <v>94300.489999999991</v>
      </c>
      <c r="H44" s="27">
        <v>94800</v>
      </c>
      <c r="I44" s="23">
        <f t="shared" si="10"/>
        <v>74022.36</v>
      </c>
      <c r="J44" s="23">
        <f t="shared" si="11"/>
        <v>18528</v>
      </c>
    </row>
    <row r="45" spans="1:10" x14ac:dyDescent="0.2">
      <c r="A45" s="10" t="s">
        <v>41</v>
      </c>
      <c r="B45" s="26">
        <v>26796</v>
      </c>
      <c r="C45" s="26">
        <v>23414.05</v>
      </c>
      <c r="D45" s="27">
        <v>21178.71</v>
      </c>
      <c r="E45" s="27">
        <v>-885.57</v>
      </c>
      <c r="F45" s="27">
        <v>0</v>
      </c>
      <c r="G45" s="27">
        <v>0</v>
      </c>
      <c r="H45" s="27">
        <v>0</v>
      </c>
      <c r="I45" s="23">
        <f t="shared" si="10"/>
        <v>0</v>
      </c>
      <c r="J45" s="23">
        <f t="shared" si="11"/>
        <v>-26796</v>
      </c>
    </row>
    <row r="46" spans="1:10" x14ac:dyDescent="0.2">
      <c r="A46" s="10" t="s">
        <v>42</v>
      </c>
      <c r="B46" s="26">
        <v>44820</v>
      </c>
      <c r="C46" s="26">
        <v>72031.179999999993</v>
      </c>
      <c r="D46" s="27">
        <v>80588.89</v>
      </c>
      <c r="E46" s="27">
        <v>70821.009999999995</v>
      </c>
      <c r="F46" s="27">
        <v>89399.26</v>
      </c>
      <c r="G46" s="27">
        <v>96000.09</v>
      </c>
      <c r="H46" s="27">
        <v>102000</v>
      </c>
      <c r="I46" s="23">
        <f t="shared" si="10"/>
        <v>12600.740000000005</v>
      </c>
      <c r="J46" s="23">
        <f t="shared" si="11"/>
        <v>57180</v>
      </c>
    </row>
    <row r="47" spans="1:10" x14ac:dyDescent="0.2">
      <c r="A47" s="10" t="s">
        <v>43</v>
      </c>
      <c r="B47" s="26">
        <v>30525</v>
      </c>
      <c r="C47" s="26">
        <v>33990.879999999997</v>
      </c>
      <c r="D47" s="27">
        <v>27166.83</v>
      </c>
      <c r="E47" s="27">
        <v>23381.93</v>
      </c>
      <c r="F47" s="27">
        <v>30414.74</v>
      </c>
      <c r="G47" s="27">
        <v>28799.84</v>
      </c>
      <c r="H47" s="27">
        <v>30000</v>
      </c>
      <c r="I47" s="23">
        <f t="shared" si="10"/>
        <v>-414.7400000000016</v>
      </c>
      <c r="J47" s="23">
        <f t="shared" si="11"/>
        <v>-525</v>
      </c>
    </row>
    <row r="48" spans="1:10" x14ac:dyDescent="0.2">
      <c r="A48" s="10" t="s">
        <v>44</v>
      </c>
      <c r="B48" s="26">
        <v>74679</v>
      </c>
      <c r="C48" s="26">
        <v>33523.769999999997</v>
      </c>
      <c r="D48" s="27">
        <v>33683.240000000005</v>
      </c>
      <c r="E48" s="27">
        <v>17124.14</v>
      </c>
      <c r="F48" s="27">
        <v>72551.329999999987</v>
      </c>
      <c r="G48" s="27">
        <v>49937.493333333332</v>
      </c>
      <c r="H48" s="27">
        <v>56700</v>
      </c>
      <c r="I48" s="23">
        <f t="shared" si="10"/>
        <v>-15851.329999999987</v>
      </c>
      <c r="J48" s="23">
        <f t="shared" si="11"/>
        <v>-17979</v>
      </c>
    </row>
    <row r="49" spans="1:10" x14ac:dyDescent="0.2">
      <c r="A49" s="11" t="s">
        <v>12</v>
      </c>
      <c r="B49" s="12">
        <f>SUM(B41:B48)</f>
        <v>1392340.9586047065</v>
      </c>
      <c r="C49" s="12">
        <f t="shared" ref="C49:H49" si="12">SUM(C41:C48)</f>
        <v>1213548.3799999999</v>
      </c>
      <c r="D49" s="12">
        <f t="shared" si="12"/>
        <v>1269622.9099999999</v>
      </c>
      <c r="E49" s="12">
        <f t="shared" si="12"/>
        <v>1163489.7299999997</v>
      </c>
      <c r="F49" s="12">
        <f t="shared" si="12"/>
        <v>1365178.0999999999</v>
      </c>
      <c r="G49" s="12">
        <f t="shared" si="12"/>
        <v>1408423.3261112168</v>
      </c>
      <c r="H49" s="12">
        <f t="shared" si="12"/>
        <v>1461990.5668500001</v>
      </c>
      <c r="I49" s="14">
        <f t="shared" si="10"/>
        <v>96812.466850000201</v>
      </c>
      <c r="J49" s="14">
        <f t="shared" si="11"/>
        <v>69649.60824529361</v>
      </c>
    </row>
    <row r="50" spans="1:10" x14ac:dyDescent="0.2">
      <c r="A50" s="13" t="s">
        <v>45</v>
      </c>
      <c r="B50" s="28"/>
      <c r="C50" s="29"/>
      <c r="D50" s="29"/>
      <c r="E50" s="29"/>
      <c r="F50" s="29"/>
      <c r="G50" s="29"/>
      <c r="H50" s="29"/>
      <c r="I50" s="23"/>
      <c r="J50" s="23"/>
    </row>
    <row r="51" spans="1:10" x14ac:dyDescent="0.2">
      <c r="A51" s="15" t="s">
        <v>14</v>
      </c>
      <c r="B51" s="26">
        <v>1272752.8810848002</v>
      </c>
      <c r="C51" s="26">
        <v>1890638.25</v>
      </c>
      <c r="D51" s="27">
        <v>1558040.5319999992</v>
      </c>
      <c r="E51" s="27">
        <v>2114768.3240000005</v>
      </c>
      <c r="F51" s="27">
        <v>2040530.9899999995</v>
      </c>
      <c r="G51" s="27">
        <v>2497651.4720785432</v>
      </c>
      <c r="H51" s="27">
        <v>2437733.5339689692</v>
      </c>
      <c r="I51" s="23">
        <f t="shared" ref="I51:I67" si="13">H51-F51</f>
        <v>397202.54396896972</v>
      </c>
      <c r="J51" s="23">
        <f t="shared" ref="J51:J67" si="14">H51-B51</f>
        <v>1164980.652884169</v>
      </c>
    </row>
    <row r="52" spans="1:10" x14ac:dyDescent="0.2">
      <c r="A52" s="15" t="s">
        <v>32</v>
      </c>
      <c r="B52" s="26">
        <v>456438.46959999972</v>
      </c>
      <c r="C52" s="26">
        <v>573028.18000000005</v>
      </c>
      <c r="D52" s="27">
        <v>671495.76000000013</v>
      </c>
      <c r="E52" s="27">
        <v>638416.44999999984</v>
      </c>
      <c r="F52" s="27">
        <v>568885.36</v>
      </c>
      <c r="G52" s="27">
        <v>606000.08999999985</v>
      </c>
      <c r="H52" s="27">
        <v>612060</v>
      </c>
      <c r="I52" s="23">
        <f t="shared" si="13"/>
        <v>43174.640000000014</v>
      </c>
      <c r="J52" s="23">
        <f t="shared" si="14"/>
        <v>155621.53040000028</v>
      </c>
    </row>
    <row r="53" spans="1:10" x14ac:dyDescent="0.2">
      <c r="A53" s="15" t="s">
        <v>46</v>
      </c>
      <c r="B53" s="26">
        <v>152000</v>
      </c>
      <c r="C53" s="26">
        <v>279187.67000000004</v>
      </c>
      <c r="D53" s="27">
        <v>177999.90000000002</v>
      </c>
      <c r="E53" s="27">
        <v>260768.19</v>
      </c>
      <c r="F53" s="27">
        <v>418753.26</v>
      </c>
      <c r="G53" s="27">
        <v>415635.46000000008</v>
      </c>
      <c r="H53" s="27">
        <v>419791.35</v>
      </c>
      <c r="I53" s="23">
        <f t="shared" si="13"/>
        <v>1038.0899999999674</v>
      </c>
      <c r="J53" s="23">
        <f t="shared" si="14"/>
        <v>267791.34999999998</v>
      </c>
    </row>
    <row r="54" spans="1:10" x14ac:dyDescent="0.2">
      <c r="A54" s="15" t="s">
        <v>47</v>
      </c>
      <c r="B54" s="26">
        <v>65928.295199999964</v>
      </c>
      <c r="C54" s="26">
        <v>56040</v>
      </c>
      <c r="D54" s="27">
        <v>58967</v>
      </c>
      <c r="E54" s="27">
        <v>78767</v>
      </c>
      <c r="F54" s="27">
        <v>80140.95</v>
      </c>
      <c r="G54" s="27">
        <v>103700.09333333337</v>
      </c>
      <c r="H54" s="27">
        <v>104737.2616</v>
      </c>
      <c r="I54" s="23">
        <f t="shared" si="13"/>
        <v>24596.311600000001</v>
      </c>
      <c r="J54" s="23">
        <f t="shared" si="14"/>
        <v>38808.966400000034</v>
      </c>
    </row>
    <row r="55" spans="1:10" x14ac:dyDescent="0.2">
      <c r="A55" s="15" t="s">
        <v>48</v>
      </c>
      <c r="B55" s="26">
        <v>394489.06720000017</v>
      </c>
      <c r="C55" s="26">
        <v>264653.24</v>
      </c>
      <c r="D55" s="27">
        <v>322545.76999999996</v>
      </c>
      <c r="E55" s="27">
        <v>285536.93</v>
      </c>
      <c r="F55" s="27">
        <v>309493.32999999996</v>
      </c>
      <c r="G55" s="27">
        <v>288275.02195631468</v>
      </c>
      <c r="H55" s="27">
        <v>324042.43555927812</v>
      </c>
      <c r="I55" s="23">
        <f t="shared" si="13"/>
        <v>14549.105559278163</v>
      </c>
      <c r="J55" s="23">
        <f t="shared" si="14"/>
        <v>-70446.631640722044</v>
      </c>
    </row>
    <row r="56" spans="1:10" x14ac:dyDescent="0.2">
      <c r="A56" s="15" t="s">
        <v>49</v>
      </c>
      <c r="B56" s="26">
        <v>387000</v>
      </c>
      <c r="C56" s="26">
        <v>389799.11</v>
      </c>
      <c r="D56" s="27">
        <v>409405.61</v>
      </c>
      <c r="E56" s="27">
        <v>408674.81000000006</v>
      </c>
      <c r="F56" s="27">
        <v>464436.56</v>
      </c>
      <c r="G56" s="27">
        <v>551118.20566691575</v>
      </c>
      <c r="H56" s="27">
        <v>567209.65139643988</v>
      </c>
      <c r="I56" s="23">
        <f t="shared" si="13"/>
        <v>102773.09139643988</v>
      </c>
      <c r="J56" s="23">
        <f t="shared" si="14"/>
        <v>180209.65139643988</v>
      </c>
    </row>
    <row r="57" spans="1:10" x14ac:dyDescent="0.2">
      <c r="A57" s="15" t="s">
        <v>50</v>
      </c>
      <c r="B57" s="26">
        <v>768501.86159999995</v>
      </c>
      <c r="C57" s="26">
        <v>445140.3</v>
      </c>
      <c r="D57" s="27">
        <v>630791.42800000007</v>
      </c>
      <c r="E57" s="27">
        <v>1049846.3859999999</v>
      </c>
      <c r="F57" s="27">
        <v>820831.8</v>
      </c>
      <c r="G57" s="27">
        <v>1195006.5466666666</v>
      </c>
      <c r="H57" s="27">
        <v>1400723.64</v>
      </c>
      <c r="I57" s="23">
        <f t="shared" si="13"/>
        <v>579891.83999999985</v>
      </c>
      <c r="J57" s="23">
        <f t="shared" si="14"/>
        <v>632221.77839999995</v>
      </c>
    </row>
    <row r="58" spans="1:10" x14ac:dyDescent="0.2">
      <c r="A58" s="15" t="s">
        <v>51</v>
      </c>
      <c r="B58" s="26">
        <v>150000</v>
      </c>
      <c r="C58" s="26">
        <v>187247</v>
      </c>
      <c r="D58" s="27">
        <v>99629</v>
      </c>
      <c r="E58" s="27">
        <v>132459</v>
      </c>
      <c r="F58" s="27">
        <v>-67</v>
      </c>
      <c r="G58" s="27">
        <v>0</v>
      </c>
      <c r="H58" s="27">
        <v>0</v>
      </c>
      <c r="I58" s="23">
        <f t="shared" si="13"/>
        <v>67</v>
      </c>
      <c r="J58" s="23">
        <f t="shared" si="14"/>
        <v>-150000</v>
      </c>
    </row>
    <row r="59" spans="1:10" x14ac:dyDescent="0.2">
      <c r="A59" s="15" t="s">
        <v>52</v>
      </c>
      <c r="B59" s="26">
        <v>45600</v>
      </c>
      <c r="C59" s="26">
        <v>43540.5</v>
      </c>
      <c r="D59" s="27">
        <v>44558.54</v>
      </c>
      <c r="E59" s="27">
        <v>38357.040000000001</v>
      </c>
      <c r="F59" s="27">
        <v>49721.62</v>
      </c>
      <c r="G59" s="27">
        <v>38000.46666666666</v>
      </c>
      <c r="H59" s="27">
        <v>38380</v>
      </c>
      <c r="I59" s="23">
        <f t="shared" si="13"/>
        <v>-11341.620000000003</v>
      </c>
      <c r="J59" s="23">
        <f t="shared" si="14"/>
        <v>-7220</v>
      </c>
    </row>
    <row r="60" spans="1:10" x14ac:dyDescent="0.2">
      <c r="A60" s="15" t="s">
        <v>53</v>
      </c>
      <c r="B60" s="26">
        <v>32564.036799999987</v>
      </c>
      <c r="C60" s="26">
        <v>32180</v>
      </c>
      <c r="D60" s="27">
        <v>22946.16</v>
      </c>
      <c r="E60" s="27">
        <v>42456.52</v>
      </c>
      <c r="F60" s="27">
        <v>23840.19</v>
      </c>
      <c r="G60" s="27">
        <v>26260.333333333332</v>
      </c>
      <c r="H60" s="27">
        <v>26522.600000000002</v>
      </c>
      <c r="I60" s="23">
        <f t="shared" si="13"/>
        <v>2682.4100000000035</v>
      </c>
      <c r="J60" s="23">
        <f t="shared" si="14"/>
        <v>-6041.4367999999849</v>
      </c>
    </row>
    <row r="61" spans="1:10" x14ac:dyDescent="0.2">
      <c r="A61" s="15" t="s">
        <v>54</v>
      </c>
      <c r="B61" s="26">
        <v>0</v>
      </c>
      <c r="C61" s="26">
        <v>0</v>
      </c>
      <c r="D61" s="27">
        <v>0</v>
      </c>
      <c r="E61" s="27">
        <v>0</v>
      </c>
      <c r="F61" s="27">
        <v>175748.25</v>
      </c>
      <c r="G61" s="27">
        <v>72210</v>
      </c>
      <c r="H61" s="27">
        <v>72422.100000000006</v>
      </c>
      <c r="I61" s="23">
        <f t="shared" si="13"/>
        <v>-103326.15</v>
      </c>
      <c r="J61" s="23">
        <f t="shared" si="14"/>
        <v>72422.100000000006</v>
      </c>
    </row>
    <row r="62" spans="1:10" x14ac:dyDescent="0.2">
      <c r="A62" s="10" t="s">
        <v>55</v>
      </c>
      <c r="B62" s="26">
        <v>6737.3167999999978</v>
      </c>
      <c r="C62" s="26">
        <v>-63485.56</v>
      </c>
      <c r="D62" s="27">
        <v>-12875.99</v>
      </c>
      <c r="E62" s="27">
        <v>13908.69</v>
      </c>
      <c r="F62" s="27">
        <v>6442.29</v>
      </c>
      <c r="G62" s="27">
        <v>7612.5792583333359</v>
      </c>
      <c r="H62" s="27">
        <v>7689.2383730000001</v>
      </c>
      <c r="I62" s="23">
        <f t="shared" si="13"/>
        <v>1246.9483730000002</v>
      </c>
      <c r="J62" s="23">
        <f t="shared" si="14"/>
        <v>951.92157300000235</v>
      </c>
    </row>
    <row r="63" spans="1:10" x14ac:dyDescent="0.2">
      <c r="A63" s="10" t="s">
        <v>56</v>
      </c>
      <c r="B63" s="26">
        <v>24403.199999999986</v>
      </c>
      <c r="C63" s="26">
        <v>24790</v>
      </c>
      <c r="D63" s="27">
        <v>24000</v>
      </c>
      <c r="E63" s="27">
        <v>44331.88</v>
      </c>
      <c r="F63" s="27">
        <v>27771.15</v>
      </c>
      <c r="G63" s="27">
        <v>24506.540000000008</v>
      </c>
      <c r="H63" s="27">
        <v>24751.706400000014</v>
      </c>
      <c r="I63" s="23">
        <f t="shared" si="13"/>
        <v>-3019.4435999999878</v>
      </c>
      <c r="J63" s="23">
        <f t="shared" si="14"/>
        <v>348.5064000000275</v>
      </c>
    </row>
    <row r="64" spans="1:10" x14ac:dyDescent="0.2">
      <c r="A64" s="10" t="s">
        <v>57</v>
      </c>
      <c r="B64" s="26">
        <v>28800</v>
      </c>
      <c r="C64" s="26">
        <v>32211.88</v>
      </c>
      <c r="D64" s="27">
        <v>60281.88</v>
      </c>
      <c r="E64" s="27">
        <v>30210</v>
      </c>
      <c r="F64" s="27">
        <v>38340.92</v>
      </c>
      <c r="G64" s="27">
        <v>51599.016666666685</v>
      </c>
      <c r="H64" s="27">
        <v>52114.868800000018</v>
      </c>
      <c r="I64" s="23">
        <f t="shared" si="13"/>
        <v>13773.94880000002</v>
      </c>
      <c r="J64" s="23">
        <f t="shared" si="14"/>
        <v>23314.868800000018</v>
      </c>
    </row>
    <row r="65" spans="1:10" x14ac:dyDescent="0.2">
      <c r="A65" s="10" t="s">
        <v>58</v>
      </c>
      <c r="B65" s="26">
        <v>51554.810400000002</v>
      </c>
      <c r="C65" s="26">
        <v>39693.15</v>
      </c>
      <c r="D65" s="27">
        <v>39382.76</v>
      </c>
      <c r="E65" s="27">
        <v>56712.88</v>
      </c>
      <c r="F65" s="27">
        <v>42202.3</v>
      </c>
      <c r="G65" s="27">
        <v>49743.208333333336</v>
      </c>
      <c r="H65" s="27">
        <v>50239.92500000001</v>
      </c>
      <c r="I65" s="23">
        <f t="shared" si="13"/>
        <v>8037.6250000000073</v>
      </c>
      <c r="J65" s="23">
        <f t="shared" si="14"/>
        <v>-1314.8853999999919</v>
      </c>
    </row>
    <row r="66" spans="1:10" x14ac:dyDescent="0.2">
      <c r="A66" s="10" t="s">
        <v>59</v>
      </c>
      <c r="B66" s="26">
        <v>42123.771200000003</v>
      </c>
      <c r="C66" s="26">
        <v>43345.62000000001</v>
      </c>
      <c r="D66" s="27">
        <v>37903.300000000003</v>
      </c>
      <c r="E66" s="27">
        <v>35949.300000000003</v>
      </c>
      <c r="F66" s="27">
        <v>73041.600000000006</v>
      </c>
      <c r="G66" s="27">
        <v>30566.683333333334</v>
      </c>
      <c r="H66" s="27">
        <v>36463.902399999992</v>
      </c>
      <c r="I66" s="23">
        <f t="shared" si="13"/>
        <v>-36577.697600000014</v>
      </c>
      <c r="J66" s="23">
        <f t="shared" si="14"/>
        <v>-5659.8688000000111</v>
      </c>
    </row>
    <row r="67" spans="1:10" x14ac:dyDescent="0.2">
      <c r="A67" s="11" t="s">
        <v>12</v>
      </c>
      <c r="B67" s="12">
        <f>SUM(B51:B66)</f>
        <v>3878893.7098848</v>
      </c>
      <c r="C67" s="12">
        <f t="shared" ref="C67:H67" si="15">SUM(C51:C66)</f>
        <v>4238009.34</v>
      </c>
      <c r="D67" s="12">
        <f t="shared" si="15"/>
        <v>4145071.6499999985</v>
      </c>
      <c r="E67" s="12">
        <f t="shared" si="15"/>
        <v>5231163.3999999994</v>
      </c>
      <c r="F67" s="12">
        <f t="shared" si="15"/>
        <v>5140113.57</v>
      </c>
      <c r="G67" s="12">
        <f t="shared" si="15"/>
        <v>5957885.7172934394</v>
      </c>
      <c r="H67" s="12">
        <f t="shared" si="15"/>
        <v>6174882.2134976862</v>
      </c>
      <c r="I67" s="14">
        <f t="shared" si="13"/>
        <v>1034768.6434976859</v>
      </c>
      <c r="J67" s="14">
        <f t="shared" si="14"/>
        <v>2295988.5036128862</v>
      </c>
    </row>
    <row r="68" spans="1:10" x14ac:dyDescent="0.2">
      <c r="A68" s="13" t="s">
        <v>60</v>
      </c>
      <c r="B68" s="28"/>
      <c r="C68" s="29"/>
      <c r="D68" s="29"/>
      <c r="E68" s="29"/>
      <c r="F68" s="29"/>
      <c r="G68" s="29"/>
      <c r="H68" s="29"/>
      <c r="I68" s="23"/>
      <c r="J68" s="23"/>
    </row>
    <row r="69" spans="1:10" x14ac:dyDescent="0.2">
      <c r="A69" s="10" t="s">
        <v>14</v>
      </c>
      <c r="B69" s="26">
        <v>2304483.8075516187</v>
      </c>
      <c r="C69" s="26">
        <v>2238739.9004615387</v>
      </c>
      <c r="D69" s="27">
        <v>2322921.2034071549</v>
      </c>
      <c r="E69" s="27">
        <v>2670016.9451957298</v>
      </c>
      <c r="F69" s="27">
        <v>2780008.431794872</v>
      </c>
      <c r="G69" s="27">
        <v>2535590.1981110168</v>
      </c>
      <c r="H69" s="27">
        <v>3697700.4509441671</v>
      </c>
      <c r="I69" s="23">
        <f t="shared" ref="I69:I80" si="16">H69-F69</f>
        <v>917692.01914929505</v>
      </c>
      <c r="J69" s="23">
        <f t="shared" ref="J69:J80" si="17">H69-B69</f>
        <v>1393216.6433925484</v>
      </c>
    </row>
    <row r="70" spans="1:10" x14ac:dyDescent="0.2">
      <c r="A70" s="10" t="s">
        <v>61</v>
      </c>
      <c r="B70" s="26">
        <v>115000</v>
      </c>
      <c r="C70" s="26">
        <v>125608.96000000001</v>
      </c>
      <c r="D70" s="27">
        <v>144222.34</v>
      </c>
      <c r="E70" s="27">
        <v>151242.43</v>
      </c>
      <c r="F70" s="27">
        <v>182034.1</v>
      </c>
      <c r="G70" s="27">
        <v>163417.69</v>
      </c>
      <c r="H70" s="27">
        <v>165052</v>
      </c>
      <c r="I70" s="23">
        <f t="shared" si="16"/>
        <v>-16982.100000000006</v>
      </c>
      <c r="J70" s="23">
        <f t="shared" si="17"/>
        <v>50052</v>
      </c>
    </row>
    <row r="71" spans="1:10" x14ac:dyDescent="0.2">
      <c r="A71" s="10" t="s">
        <v>62</v>
      </c>
      <c r="B71" s="26">
        <v>61822.920000000013</v>
      </c>
      <c r="C71" s="26">
        <v>18237.919999999998</v>
      </c>
      <c r="D71" s="27">
        <v>34597.629999999997</v>
      </c>
      <c r="E71" s="27">
        <v>48464.800000000003</v>
      </c>
      <c r="F71" s="27">
        <v>46904.45</v>
      </c>
      <c r="G71" s="27">
        <v>76592.78</v>
      </c>
      <c r="H71" s="27">
        <v>0</v>
      </c>
      <c r="I71" s="23">
        <f t="shared" si="16"/>
        <v>-46904.45</v>
      </c>
      <c r="J71" s="23">
        <f t="shared" si="17"/>
        <v>-61822.920000000013</v>
      </c>
    </row>
    <row r="72" spans="1:10" x14ac:dyDescent="0.2">
      <c r="A72" s="10" t="s">
        <v>63</v>
      </c>
      <c r="B72" s="26">
        <v>24830</v>
      </c>
      <c r="C72" s="26">
        <v>3642.73</v>
      </c>
      <c r="D72" s="27">
        <v>1008.24</v>
      </c>
      <c r="E72" s="27">
        <v>0</v>
      </c>
      <c r="F72" s="27">
        <v>0</v>
      </c>
      <c r="G72" s="27">
        <v>0</v>
      </c>
      <c r="H72" s="27">
        <v>0</v>
      </c>
      <c r="I72" s="23">
        <f t="shared" si="16"/>
        <v>0</v>
      </c>
      <c r="J72" s="23">
        <f t="shared" si="17"/>
        <v>-24830</v>
      </c>
    </row>
    <row r="73" spans="1:10" x14ac:dyDescent="0.2">
      <c r="A73" s="10" t="s">
        <v>64</v>
      </c>
      <c r="B73" s="26">
        <v>214000</v>
      </c>
      <c r="C73" s="26">
        <v>239043.83</v>
      </c>
      <c r="D73" s="27">
        <v>203430.7</v>
      </c>
      <c r="E73" s="27">
        <v>263727.88</v>
      </c>
      <c r="F73" s="27">
        <v>215341.82</v>
      </c>
      <c r="G73" s="27">
        <v>220975.06</v>
      </c>
      <c r="H73" s="27">
        <v>0</v>
      </c>
      <c r="I73" s="23">
        <f t="shared" si="16"/>
        <v>-215341.82</v>
      </c>
      <c r="J73" s="23">
        <f t="shared" si="17"/>
        <v>-214000</v>
      </c>
    </row>
    <row r="74" spans="1:10" x14ac:dyDescent="0.2">
      <c r="A74" s="10" t="s">
        <v>65</v>
      </c>
      <c r="B74" s="26">
        <v>134000</v>
      </c>
      <c r="C74" s="26">
        <v>53853</v>
      </c>
      <c r="D74" s="27">
        <v>156688</v>
      </c>
      <c r="E74" s="27">
        <v>46029</v>
      </c>
      <c r="F74" s="27">
        <v>180478.43</v>
      </c>
      <c r="G74" s="27">
        <v>171700.5</v>
      </c>
      <c r="H74" s="27">
        <v>173417</v>
      </c>
      <c r="I74" s="23">
        <f t="shared" si="16"/>
        <v>-7061.429999999993</v>
      </c>
      <c r="J74" s="23">
        <f t="shared" si="17"/>
        <v>39417</v>
      </c>
    </row>
    <row r="75" spans="1:10" x14ac:dyDescent="0.2">
      <c r="A75" s="10" t="s">
        <v>51</v>
      </c>
      <c r="B75" s="26">
        <v>0</v>
      </c>
      <c r="C75" s="26">
        <v>0</v>
      </c>
      <c r="D75" s="27">
        <v>0</v>
      </c>
      <c r="E75" s="27">
        <v>0</v>
      </c>
      <c r="F75" s="27">
        <v>179744.03</v>
      </c>
      <c r="G75" s="27">
        <v>202000</v>
      </c>
      <c r="H75" s="27">
        <v>204020</v>
      </c>
      <c r="I75" s="23">
        <f t="shared" si="16"/>
        <v>24275.97</v>
      </c>
      <c r="J75" s="23">
        <f t="shared" si="17"/>
        <v>204020</v>
      </c>
    </row>
    <row r="76" spans="1:10" x14ac:dyDescent="0.2">
      <c r="A76" s="10" t="s">
        <v>18</v>
      </c>
      <c r="B76" s="26">
        <v>41000</v>
      </c>
      <c r="C76" s="26">
        <v>47446.25</v>
      </c>
      <c r="D76" s="27">
        <v>48056.04</v>
      </c>
      <c r="E76" s="27">
        <v>60818.15</v>
      </c>
      <c r="F76" s="27">
        <v>41313</v>
      </c>
      <c r="G76" s="27">
        <v>44837.18</v>
      </c>
      <c r="H76" s="27">
        <v>45285</v>
      </c>
      <c r="I76" s="23">
        <f t="shared" si="16"/>
        <v>3972</v>
      </c>
      <c r="J76" s="23">
        <f t="shared" si="17"/>
        <v>4285</v>
      </c>
    </row>
    <row r="77" spans="1:10" x14ac:dyDescent="0.2">
      <c r="A77" s="10" t="s">
        <v>66</v>
      </c>
      <c r="B77" s="26">
        <v>25437</v>
      </c>
      <c r="C77" s="26">
        <v>10074.120000000001</v>
      </c>
      <c r="D77" s="27">
        <v>13851.98</v>
      </c>
      <c r="E77" s="27">
        <v>10954.95</v>
      </c>
      <c r="F77" s="27">
        <v>8381.68</v>
      </c>
      <c r="G77" s="27">
        <v>10768.279999999999</v>
      </c>
      <c r="H77" s="27">
        <v>10768</v>
      </c>
      <c r="I77" s="23">
        <f t="shared" si="16"/>
        <v>2386.3199999999997</v>
      </c>
      <c r="J77" s="23">
        <f t="shared" si="17"/>
        <v>-14669</v>
      </c>
    </row>
    <row r="78" spans="1:10" x14ac:dyDescent="0.2">
      <c r="A78" s="10" t="s">
        <v>67</v>
      </c>
      <c r="B78" s="26">
        <v>92984.599999999991</v>
      </c>
      <c r="C78" s="26">
        <v>52283.82</v>
      </c>
      <c r="D78" s="27">
        <v>76299.06</v>
      </c>
      <c r="E78" s="27">
        <v>73715.759999999995</v>
      </c>
      <c r="F78" s="27">
        <v>38923.869999999995</v>
      </c>
      <c r="G78" s="27">
        <v>65933.896666666667</v>
      </c>
      <c r="H78" s="27">
        <v>78735</v>
      </c>
      <c r="I78" s="23">
        <f t="shared" si="16"/>
        <v>39811.130000000005</v>
      </c>
      <c r="J78" s="23">
        <f t="shared" si="17"/>
        <v>-14249.599999999991</v>
      </c>
    </row>
    <row r="79" spans="1:10" x14ac:dyDescent="0.2">
      <c r="A79" s="10" t="s">
        <v>68</v>
      </c>
      <c r="B79" s="26">
        <v>-1015152.6475516187</v>
      </c>
      <c r="C79" s="26">
        <v>-757642.63046153868</v>
      </c>
      <c r="D79" s="27">
        <v>-704552.88340715587</v>
      </c>
      <c r="E79" s="27">
        <v>-866823.96519572916</v>
      </c>
      <c r="F79" s="27">
        <v>-1435505.1917948716</v>
      </c>
      <c r="G79" s="27">
        <v>-875499.06000000064</v>
      </c>
      <c r="H79" s="27">
        <v>-1022239.4797000005</v>
      </c>
      <c r="I79" s="23">
        <f t="shared" si="16"/>
        <v>413265.71209487109</v>
      </c>
      <c r="J79" s="23">
        <f t="shared" si="17"/>
        <v>-7086.8321483817417</v>
      </c>
    </row>
    <row r="80" spans="1:10" x14ac:dyDescent="0.2">
      <c r="A80" s="11" t="s">
        <v>12</v>
      </c>
      <c r="B80" s="12">
        <f>SUM(B69:B79)</f>
        <v>1998405.68</v>
      </c>
      <c r="C80" s="12">
        <f t="shared" ref="C80:H80" si="18">SUM(C69:C79)</f>
        <v>2031287.9</v>
      </c>
      <c r="D80" s="12">
        <f t="shared" si="18"/>
        <v>2296522.3099999991</v>
      </c>
      <c r="E80" s="12">
        <f t="shared" si="18"/>
        <v>2458145.9500000002</v>
      </c>
      <c r="F80" s="12">
        <f t="shared" si="18"/>
        <v>2237624.620000001</v>
      </c>
      <c r="G80" s="12">
        <f t="shared" si="18"/>
        <v>2616316.5247776825</v>
      </c>
      <c r="H80" s="12">
        <f t="shared" si="18"/>
        <v>3352737.9712441661</v>
      </c>
      <c r="I80" s="14">
        <f t="shared" si="16"/>
        <v>1115113.3512441651</v>
      </c>
      <c r="J80" s="14">
        <f t="shared" si="17"/>
        <v>1354332.2912441662</v>
      </c>
    </row>
    <row r="81" spans="1:10" x14ac:dyDescent="0.2">
      <c r="A81" s="13" t="s">
        <v>69</v>
      </c>
      <c r="B81" s="28"/>
      <c r="C81" s="29"/>
      <c r="D81" s="29"/>
      <c r="E81" s="29"/>
      <c r="F81" s="29"/>
      <c r="G81" s="29"/>
      <c r="H81" s="29"/>
      <c r="I81" s="23"/>
      <c r="J81" s="23"/>
    </row>
    <row r="82" spans="1:10" x14ac:dyDescent="0.2">
      <c r="A82" s="10" t="s">
        <v>70</v>
      </c>
      <c r="B82" s="26">
        <v>300885.84999999998</v>
      </c>
      <c r="C82" s="26">
        <v>274891.10000000003</v>
      </c>
      <c r="D82" s="27">
        <v>279107.51373855083</v>
      </c>
      <c r="E82" s="27">
        <v>317298.37</v>
      </c>
      <c r="F82" s="27">
        <v>344744.20999999996</v>
      </c>
      <c r="G82" s="27">
        <v>336932.50000000012</v>
      </c>
      <c r="H82" s="27">
        <v>387661.99</v>
      </c>
      <c r="I82" s="23">
        <f t="shared" ref="I82:I86" si="19">H82-F82</f>
        <v>42917.780000000028</v>
      </c>
      <c r="J82" s="23">
        <f>H82-B82</f>
        <v>86776.140000000014</v>
      </c>
    </row>
    <row r="83" spans="1:10" x14ac:dyDescent="0.2">
      <c r="A83" s="10" t="s">
        <v>71</v>
      </c>
      <c r="B83" s="26">
        <v>623009.30418451631</v>
      </c>
      <c r="C83" s="26">
        <v>590950.92000000016</v>
      </c>
      <c r="D83" s="27">
        <v>623093.39</v>
      </c>
      <c r="E83" s="27">
        <v>626358.75000000012</v>
      </c>
      <c r="F83" s="27">
        <v>863861.96</v>
      </c>
      <c r="G83" s="27">
        <v>717492.3610553235</v>
      </c>
      <c r="H83" s="27">
        <v>774076.86016249994</v>
      </c>
      <c r="I83" s="23">
        <f t="shared" si="19"/>
        <v>-89785.09983750002</v>
      </c>
      <c r="J83" s="23">
        <f>H83-B83</f>
        <v>151067.55597798363</v>
      </c>
    </row>
    <row r="84" spans="1:10" x14ac:dyDescent="0.2">
      <c r="A84" s="16" t="s">
        <v>72</v>
      </c>
      <c r="B84" s="26">
        <f>SUM(B82:B83)</f>
        <v>923895.15418451629</v>
      </c>
      <c r="C84" s="26">
        <f t="shared" ref="C84:H84" si="20">SUM(C82:C83)</f>
        <v>865842.02000000025</v>
      </c>
      <c r="D84" s="27">
        <f t="shared" si="20"/>
        <v>902200.90373855084</v>
      </c>
      <c r="E84" s="27">
        <f t="shared" si="20"/>
        <v>943657.12000000011</v>
      </c>
      <c r="F84" s="27">
        <f t="shared" si="20"/>
        <v>1208606.17</v>
      </c>
      <c r="G84" s="27">
        <f t="shared" si="20"/>
        <v>1054424.8610553236</v>
      </c>
      <c r="H84" s="27">
        <f t="shared" si="20"/>
        <v>1161738.8501625</v>
      </c>
      <c r="I84" s="23">
        <f t="shared" si="19"/>
        <v>-46867.319837499876</v>
      </c>
      <c r="J84" s="23">
        <f>H84-B84</f>
        <v>237843.69597798376</v>
      </c>
    </row>
    <row r="85" spans="1:10" x14ac:dyDescent="0.2">
      <c r="A85" s="10" t="s">
        <v>73</v>
      </c>
      <c r="B85" s="26">
        <v>-460510.33418451622</v>
      </c>
      <c r="C85" s="26">
        <v>-418563.39</v>
      </c>
      <c r="D85" s="27">
        <v>-470411.37000000005</v>
      </c>
      <c r="E85" s="27">
        <v>-445355.66</v>
      </c>
      <c r="F85" s="27">
        <v>-685067.80999999994</v>
      </c>
      <c r="G85" s="27">
        <v>-531710.66105532343</v>
      </c>
      <c r="H85" s="27">
        <v>-565414.89016249997</v>
      </c>
      <c r="I85" s="23">
        <f t="shared" si="19"/>
        <v>119652.91983749997</v>
      </c>
      <c r="J85" s="23">
        <f>H85-B85</f>
        <v>-104904.55597798375</v>
      </c>
    </row>
    <row r="86" spans="1:10" x14ac:dyDescent="0.2">
      <c r="A86" s="11" t="s">
        <v>12</v>
      </c>
      <c r="B86" s="12">
        <f>SUM(B84:B85)</f>
        <v>463384.82000000007</v>
      </c>
      <c r="C86" s="12">
        <f t="shared" ref="C86:H86" si="21">SUM(C84:C85)</f>
        <v>447278.63000000024</v>
      </c>
      <c r="D86" s="12">
        <f t="shared" si="21"/>
        <v>431789.53373855079</v>
      </c>
      <c r="E86" s="12">
        <f t="shared" si="21"/>
        <v>498301.46000000014</v>
      </c>
      <c r="F86" s="12">
        <f t="shared" si="21"/>
        <v>523538.36</v>
      </c>
      <c r="G86" s="12">
        <f t="shared" si="21"/>
        <v>522714.20000000019</v>
      </c>
      <c r="H86" s="12">
        <f t="shared" si="21"/>
        <v>596323.96000000008</v>
      </c>
      <c r="I86" s="14">
        <f t="shared" si="19"/>
        <v>72785.600000000093</v>
      </c>
      <c r="J86" s="14">
        <f>H86-B86</f>
        <v>132939.14000000001</v>
      </c>
    </row>
    <row r="87" spans="1:10" x14ac:dyDescent="0.2">
      <c r="A87" s="13" t="s">
        <v>74</v>
      </c>
      <c r="B87" s="28"/>
      <c r="C87" s="29"/>
      <c r="D87" s="29"/>
      <c r="E87" s="29"/>
      <c r="F87" s="29"/>
      <c r="G87" s="29"/>
      <c r="H87" s="29"/>
      <c r="I87" s="23"/>
      <c r="J87" s="23"/>
    </row>
    <row r="88" spans="1:10" x14ac:dyDescent="0.2">
      <c r="A88" s="10" t="s">
        <v>14</v>
      </c>
      <c r="B88" s="26">
        <v>30338.233414400009</v>
      </c>
      <c r="C88" s="26">
        <v>0</v>
      </c>
      <c r="D88" s="27">
        <v>0</v>
      </c>
      <c r="E88" s="27">
        <v>4066.11</v>
      </c>
      <c r="F88" s="27">
        <v>0</v>
      </c>
      <c r="G88" s="27">
        <v>25283.122984000001</v>
      </c>
      <c r="H88" s="27">
        <v>38745.061344000002</v>
      </c>
      <c r="I88" s="23">
        <f t="shared" ref="I88:I93" si="22">H88-F88</f>
        <v>38745.061344000002</v>
      </c>
      <c r="J88" s="23">
        <f t="shared" ref="J88:J93" si="23">H88-B88</f>
        <v>8406.8279295999928</v>
      </c>
    </row>
    <row r="89" spans="1:10" x14ac:dyDescent="0.2">
      <c r="A89" s="10" t="s">
        <v>75</v>
      </c>
      <c r="B89" s="26">
        <v>482057.99999999994</v>
      </c>
      <c r="C89" s="26">
        <v>482321.72</v>
      </c>
      <c r="D89" s="27">
        <v>568637.56999999995</v>
      </c>
      <c r="E89" s="27">
        <v>496376.36</v>
      </c>
      <c r="F89" s="27">
        <v>660430.30000000005</v>
      </c>
      <c r="G89" s="27">
        <v>482567.27459249983</v>
      </c>
      <c r="H89" s="27">
        <v>482566.91072999971</v>
      </c>
      <c r="I89" s="23">
        <f t="shared" si="22"/>
        <v>-177863.38927000033</v>
      </c>
      <c r="J89" s="23">
        <f t="shared" si="23"/>
        <v>508.91072999977041</v>
      </c>
    </row>
    <row r="90" spans="1:10" x14ac:dyDescent="0.2">
      <c r="A90" s="10" t="s">
        <v>76</v>
      </c>
      <c r="B90" s="26">
        <v>11946.864000000001</v>
      </c>
      <c r="C90" s="26">
        <v>38583.78</v>
      </c>
      <c r="D90" s="27">
        <v>22035.969999999998</v>
      </c>
      <c r="E90" s="27">
        <v>41050.239999999998</v>
      </c>
      <c r="F90" s="27">
        <v>21633.23</v>
      </c>
      <c r="G90" s="27">
        <v>28460.726666666669</v>
      </c>
      <c r="H90" s="27">
        <v>28460</v>
      </c>
      <c r="I90" s="23">
        <f t="shared" si="22"/>
        <v>6826.77</v>
      </c>
      <c r="J90" s="23">
        <f t="shared" si="23"/>
        <v>16513.135999999999</v>
      </c>
    </row>
    <row r="91" spans="1:10" x14ac:dyDescent="0.2">
      <c r="A91" s="16" t="s">
        <v>77</v>
      </c>
      <c r="B91" s="17">
        <f>SUM(B88:B90)</f>
        <v>524343.09741439996</v>
      </c>
      <c r="C91" s="17">
        <f t="shared" ref="C91:H91" si="24">SUM(C88:C90)</f>
        <v>520905.5</v>
      </c>
      <c r="D91" s="18">
        <f t="shared" si="24"/>
        <v>590673.53999999992</v>
      </c>
      <c r="E91" s="18">
        <f t="shared" si="24"/>
        <v>541492.71</v>
      </c>
      <c r="F91" s="18">
        <f t="shared" si="24"/>
        <v>682063.53</v>
      </c>
      <c r="G91" s="18">
        <f t="shared" si="24"/>
        <v>536311.12424316653</v>
      </c>
      <c r="H91" s="18">
        <f t="shared" si="24"/>
        <v>549771.9720739997</v>
      </c>
      <c r="I91" s="14">
        <f t="shared" si="22"/>
        <v>-132291.55792600033</v>
      </c>
      <c r="J91" s="14">
        <f t="shared" si="23"/>
        <v>25428.874659599736</v>
      </c>
    </row>
    <row r="92" spans="1:10" x14ac:dyDescent="0.2">
      <c r="A92" s="10" t="s">
        <v>68</v>
      </c>
      <c r="B92" s="26">
        <v>-302353.02981439995</v>
      </c>
      <c r="C92" s="26">
        <v>-278322.59999999992</v>
      </c>
      <c r="D92" s="27">
        <v>-298222.25999999989</v>
      </c>
      <c r="E92" s="27">
        <v>-334994.24</v>
      </c>
      <c r="F92" s="27">
        <v>-357521.17</v>
      </c>
      <c r="G92" s="27">
        <v>-335000.12333333318</v>
      </c>
      <c r="H92" s="27">
        <v>-361107</v>
      </c>
      <c r="I92" s="23">
        <f t="shared" si="22"/>
        <v>-3585.8300000000163</v>
      </c>
      <c r="J92" s="23">
        <f t="shared" si="23"/>
        <v>-58753.970185600047</v>
      </c>
    </row>
    <row r="93" spans="1:10" x14ac:dyDescent="0.2">
      <c r="A93" s="11" t="s">
        <v>12</v>
      </c>
      <c r="B93" s="12">
        <f>SUM(B91:B92)</f>
        <v>221990.06760000001</v>
      </c>
      <c r="C93" s="12">
        <f t="shared" ref="C93:H93" si="25">SUM(C91:C92)</f>
        <v>242582.90000000008</v>
      </c>
      <c r="D93" s="12">
        <f t="shared" si="25"/>
        <v>292451.28000000003</v>
      </c>
      <c r="E93" s="12">
        <f t="shared" si="25"/>
        <v>206498.46999999997</v>
      </c>
      <c r="F93" s="12">
        <f t="shared" si="25"/>
        <v>324542.36000000004</v>
      </c>
      <c r="G93" s="12">
        <f t="shared" si="25"/>
        <v>201311.00090983335</v>
      </c>
      <c r="H93" s="12">
        <f t="shared" si="25"/>
        <v>188664.9720739997</v>
      </c>
      <c r="I93" s="23">
        <f t="shared" si="22"/>
        <v>-135877.38792600035</v>
      </c>
      <c r="J93" s="23">
        <f t="shared" si="23"/>
        <v>-33325.09552600031</v>
      </c>
    </row>
    <row r="94" spans="1:10" x14ac:dyDescent="0.2">
      <c r="A94" s="13" t="s">
        <v>78</v>
      </c>
      <c r="B94" s="28"/>
      <c r="C94" s="29"/>
      <c r="D94" s="29"/>
      <c r="E94" s="29"/>
      <c r="F94" s="29"/>
      <c r="G94" s="29"/>
      <c r="H94" s="29"/>
      <c r="I94" s="23"/>
      <c r="J94" s="23"/>
    </row>
    <row r="95" spans="1:10" x14ac:dyDescent="0.2">
      <c r="A95" s="15" t="s">
        <v>14</v>
      </c>
      <c r="B95" s="26">
        <v>497821.22174519236</v>
      </c>
      <c r="C95" s="26">
        <v>487707.72</v>
      </c>
      <c r="D95" s="27">
        <v>484097.49</v>
      </c>
      <c r="E95" s="27">
        <v>518783.93</v>
      </c>
      <c r="F95" s="27">
        <v>592496.36</v>
      </c>
      <c r="G95" s="27">
        <v>641152.54585936666</v>
      </c>
      <c r="H95" s="27">
        <v>785814.2702875</v>
      </c>
      <c r="I95" s="23">
        <f t="shared" ref="I95:I104" si="26">H95-F95</f>
        <v>193317.91028750001</v>
      </c>
      <c r="J95" s="23">
        <f t="shared" ref="J95:J104" si="27">H95-B95</f>
        <v>287993.04854230763</v>
      </c>
    </row>
    <row r="96" spans="1:10" x14ac:dyDescent="0.2">
      <c r="A96" s="15" t="s">
        <v>79</v>
      </c>
      <c r="B96" s="26">
        <v>28000</v>
      </c>
      <c r="C96" s="26">
        <v>31729.74</v>
      </c>
      <c r="D96" s="27">
        <v>3024.06</v>
      </c>
      <c r="E96" s="27">
        <v>4608.67</v>
      </c>
      <c r="F96" s="27">
        <v>44420.97</v>
      </c>
      <c r="G96" s="27">
        <v>5000.2299999999996</v>
      </c>
      <c r="H96" s="27">
        <v>6144</v>
      </c>
      <c r="I96" s="23">
        <f t="shared" si="26"/>
        <v>-38276.97</v>
      </c>
      <c r="J96" s="23">
        <f t="shared" si="27"/>
        <v>-21856</v>
      </c>
    </row>
    <row r="97" spans="1:10" x14ac:dyDescent="0.2">
      <c r="A97" s="15" t="s">
        <v>80</v>
      </c>
      <c r="B97" s="26">
        <v>345505</v>
      </c>
      <c r="C97" s="26">
        <v>347613</v>
      </c>
      <c r="D97" s="27">
        <v>151372</v>
      </c>
      <c r="E97" s="27">
        <v>303134.14</v>
      </c>
      <c r="F97" s="27">
        <v>292945.59999999998</v>
      </c>
      <c r="G97" s="27">
        <v>338620.4966666667</v>
      </c>
      <c r="H97" s="27">
        <v>326801</v>
      </c>
      <c r="I97" s="23">
        <f t="shared" si="26"/>
        <v>33855.400000000023</v>
      </c>
      <c r="J97" s="23">
        <f t="shared" si="27"/>
        <v>-18704</v>
      </c>
    </row>
    <row r="98" spans="1:10" x14ac:dyDescent="0.2">
      <c r="A98" s="15" t="s">
        <v>61</v>
      </c>
      <c r="B98" s="26">
        <v>70000</v>
      </c>
      <c r="C98" s="26">
        <v>57985.64</v>
      </c>
      <c r="D98" s="27">
        <v>71604.44</v>
      </c>
      <c r="E98" s="27">
        <v>73497.91</v>
      </c>
      <c r="F98" s="27">
        <v>52646.96</v>
      </c>
      <c r="G98" s="27">
        <v>81000</v>
      </c>
      <c r="H98" s="27">
        <v>71700</v>
      </c>
      <c r="I98" s="23">
        <f t="shared" si="26"/>
        <v>19053.04</v>
      </c>
      <c r="J98" s="23">
        <f t="shared" si="27"/>
        <v>1700</v>
      </c>
    </row>
    <row r="99" spans="1:10" x14ac:dyDescent="0.2">
      <c r="A99" s="15" t="s">
        <v>19</v>
      </c>
      <c r="B99" s="26">
        <v>31200</v>
      </c>
      <c r="C99" s="26">
        <v>38148.1</v>
      </c>
      <c r="D99" s="27">
        <v>36104.199999999997</v>
      </c>
      <c r="E99" s="27">
        <v>43388.5</v>
      </c>
      <c r="F99" s="27">
        <v>92680.98</v>
      </c>
      <c r="G99" s="27">
        <v>107349.56</v>
      </c>
      <c r="H99" s="27">
        <v>57540</v>
      </c>
      <c r="I99" s="23">
        <f t="shared" si="26"/>
        <v>-35140.979999999996</v>
      </c>
      <c r="J99" s="23">
        <f t="shared" si="27"/>
        <v>26340</v>
      </c>
    </row>
    <row r="100" spans="1:10" x14ac:dyDescent="0.2">
      <c r="A100" s="15" t="s">
        <v>81</v>
      </c>
      <c r="B100" s="26">
        <v>27978</v>
      </c>
      <c r="C100" s="26">
        <v>31987.26</v>
      </c>
      <c r="D100" s="27">
        <v>32120.65</v>
      </c>
      <c r="E100" s="27">
        <v>38687.620000000003</v>
      </c>
      <c r="F100" s="27">
        <v>27513.22</v>
      </c>
      <c r="G100" s="27">
        <v>37200.089999999997</v>
      </c>
      <c r="H100" s="27">
        <v>37572</v>
      </c>
      <c r="I100" s="23">
        <f t="shared" si="26"/>
        <v>10058.779999999999</v>
      </c>
      <c r="J100" s="23">
        <f t="shared" si="27"/>
        <v>9594</v>
      </c>
    </row>
    <row r="101" spans="1:10" x14ac:dyDescent="0.2">
      <c r="A101" s="10" t="s">
        <v>82</v>
      </c>
      <c r="B101" s="26">
        <v>12000</v>
      </c>
      <c r="C101" s="26">
        <v>20732.71</v>
      </c>
      <c r="D101" s="27">
        <v>14690.33</v>
      </c>
      <c r="E101" s="27">
        <v>15243.31</v>
      </c>
      <c r="F101" s="27">
        <v>21210.48</v>
      </c>
      <c r="G101" s="27">
        <v>15500.01</v>
      </c>
      <c r="H101" s="27">
        <v>15600</v>
      </c>
      <c r="I101" s="23">
        <f t="shared" si="26"/>
        <v>-5610.48</v>
      </c>
      <c r="J101" s="23">
        <f t="shared" si="27"/>
        <v>3600</v>
      </c>
    </row>
    <row r="102" spans="1:10" x14ac:dyDescent="0.2">
      <c r="A102" s="10" t="s">
        <v>83</v>
      </c>
      <c r="B102" s="26">
        <v>15000</v>
      </c>
      <c r="C102" s="26">
        <v>585</v>
      </c>
      <c r="D102" s="27">
        <v>300</v>
      </c>
      <c r="E102" s="27">
        <v>2167.69</v>
      </c>
      <c r="F102" s="27">
        <v>854.25</v>
      </c>
      <c r="G102" s="27">
        <v>11800</v>
      </c>
      <c r="H102" s="27">
        <v>11796</v>
      </c>
      <c r="I102" s="23">
        <f t="shared" si="26"/>
        <v>10941.75</v>
      </c>
      <c r="J102" s="23">
        <f t="shared" si="27"/>
        <v>-3204</v>
      </c>
    </row>
    <row r="103" spans="1:10" x14ac:dyDescent="0.2">
      <c r="A103" s="10" t="s">
        <v>84</v>
      </c>
      <c r="B103" s="26">
        <v>75504.320000000007</v>
      </c>
      <c r="C103" s="26">
        <v>76376.300000000017</v>
      </c>
      <c r="D103" s="27">
        <v>95779.299999999988</v>
      </c>
      <c r="E103" s="27">
        <v>79835.849999999991</v>
      </c>
      <c r="F103" s="27">
        <v>41963.979999999996</v>
      </c>
      <c r="G103" s="27">
        <v>84507.796666666676</v>
      </c>
      <c r="H103" s="27">
        <v>84806</v>
      </c>
      <c r="I103" s="23">
        <f t="shared" si="26"/>
        <v>42842.020000000004</v>
      </c>
      <c r="J103" s="23">
        <f t="shared" si="27"/>
        <v>9301.679999999993</v>
      </c>
    </row>
    <row r="104" spans="1:10" x14ac:dyDescent="0.2">
      <c r="A104" s="11" t="s">
        <v>12</v>
      </c>
      <c r="B104" s="12">
        <f>SUM(B95:B103)</f>
        <v>1103008.5417451924</v>
      </c>
      <c r="C104" s="12">
        <f t="shared" ref="C104:H104" si="28">SUM(C95:C103)</f>
        <v>1092865.47</v>
      </c>
      <c r="D104" s="12">
        <f t="shared" si="28"/>
        <v>889092.47</v>
      </c>
      <c r="E104" s="12">
        <f t="shared" si="28"/>
        <v>1079347.6200000001</v>
      </c>
      <c r="F104" s="12">
        <f t="shared" si="28"/>
        <v>1166732.7999999998</v>
      </c>
      <c r="G104" s="12">
        <f t="shared" si="28"/>
        <v>1322130.7291927</v>
      </c>
      <c r="H104" s="12">
        <f t="shared" si="28"/>
        <v>1397773.2702875</v>
      </c>
      <c r="I104" s="14">
        <f t="shared" si="26"/>
        <v>231040.47028750018</v>
      </c>
      <c r="J104" s="14">
        <f t="shared" si="27"/>
        <v>294764.72854230762</v>
      </c>
    </row>
    <row r="105" spans="1:10" x14ac:dyDescent="0.2">
      <c r="A105" s="13" t="s">
        <v>85</v>
      </c>
      <c r="B105" s="28"/>
      <c r="C105" s="29"/>
      <c r="D105" s="29"/>
      <c r="E105" s="29"/>
      <c r="F105" s="29"/>
      <c r="G105" s="29"/>
      <c r="H105" s="29"/>
      <c r="I105" s="23"/>
      <c r="J105" s="23"/>
    </row>
    <row r="106" spans="1:10" x14ac:dyDescent="0.2">
      <c r="A106" s="15" t="s">
        <v>14</v>
      </c>
      <c r="B106" s="26">
        <v>700794.4323211438</v>
      </c>
      <c r="C106" s="26">
        <v>661747.76</v>
      </c>
      <c r="D106" s="27">
        <v>688947.49999999988</v>
      </c>
      <c r="E106" s="27">
        <v>661274.2300000001</v>
      </c>
      <c r="F106" s="27">
        <v>910712.2</v>
      </c>
      <c r="G106" s="27">
        <v>1282434.3249300697</v>
      </c>
      <c r="H106" s="27">
        <v>1277814.4205468998</v>
      </c>
      <c r="I106" s="23">
        <f t="shared" ref="I106:I116" si="29">H106-F106</f>
        <v>367102.22054689983</v>
      </c>
      <c r="J106" s="23">
        <f t="shared" ref="J106:J116" si="30">H106-B106</f>
        <v>577019.98822575598</v>
      </c>
    </row>
    <row r="107" spans="1:10" ht="25.5" x14ac:dyDescent="0.2">
      <c r="A107" s="15" t="s">
        <v>86</v>
      </c>
      <c r="B107" s="26">
        <v>261764</v>
      </c>
      <c r="C107" s="26">
        <v>173663.91999999998</v>
      </c>
      <c r="D107" s="27">
        <v>216349.99999999997</v>
      </c>
      <c r="E107" s="27">
        <v>281943.08999999997</v>
      </c>
      <c r="F107" s="27">
        <v>303656.53000000003</v>
      </c>
      <c r="G107" s="27">
        <v>658260.03</v>
      </c>
      <c r="H107" s="27">
        <v>901494</v>
      </c>
      <c r="I107" s="23">
        <f t="shared" si="29"/>
        <v>597837.47</v>
      </c>
      <c r="J107" s="23">
        <f t="shared" si="30"/>
        <v>639730</v>
      </c>
    </row>
    <row r="108" spans="1:10" x14ac:dyDescent="0.2">
      <c r="A108" s="15" t="s">
        <v>87</v>
      </c>
      <c r="B108" s="26">
        <v>63352</v>
      </c>
      <c r="C108" s="26">
        <v>26574.239999999998</v>
      </c>
      <c r="D108" s="27">
        <v>35805.089999999997</v>
      </c>
      <c r="E108" s="27">
        <v>41865.72</v>
      </c>
      <c r="F108" s="27">
        <v>31897.429999999997</v>
      </c>
      <c r="G108" s="27">
        <v>37250.400000000001</v>
      </c>
      <c r="H108" s="27">
        <v>41349.5</v>
      </c>
      <c r="I108" s="23">
        <f t="shared" si="29"/>
        <v>9452.0700000000033</v>
      </c>
      <c r="J108" s="23">
        <f t="shared" si="30"/>
        <v>-22002.5</v>
      </c>
    </row>
    <row r="109" spans="1:10" x14ac:dyDescent="0.2">
      <c r="A109" s="15" t="s">
        <v>88</v>
      </c>
      <c r="B109" s="26">
        <v>90000</v>
      </c>
      <c r="C109" s="26">
        <v>92430.45</v>
      </c>
      <c r="D109" s="27">
        <v>133165.75</v>
      </c>
      <c r="E109" s="27">
        <v>156272.67000000001</v>
      </c>
      <c r="F109" s="27">
        <v>124357.22</v>
      </c>
      <c r="G109" s="27">
        <v>145000.29999999999</v>
      </c>
      <c r="H109" s="27">
        <v>150499.99999999994</v>
      </c>
      <c r="I109" s="23">
        <f t="shared" si="29"/>
        <v>26142.779999999941</v>
      </c>
      <c r="J109" s="23">
        <f t="shared" si="30"/>
        <v>60499.999999999942</v>
      </c>
    </row>
    <row r="110" spans="1:10" x14ac:dyDescent="0.2">
      <c r="A110" s="15" t="s">
        <v>89</v>
      </c>
      <c r="B110" s="26">
        <v>130000</v>
      </c>
      <c r="C110" s="26">
        <v>128470.97</v>
      </c>
      <c r="D110" s="27">
        <v>141134.48000000001</v>
      </c>
      <c r="E110" s="27">
        <v>153606.28999999998</v>
      </c>
      <c r="F110" s="27">
        <v>144043.87</v>
      </c>
      <c r="G110" s="27">
        <v>-41000.039999999979</v>
      </c>
      <c r="H110" s="27">
        <v>205000</v>
      </c>
      <c r="I110" s="23">
        <f t="shared" si="29"/>
        <v>60956.130000000005</v>
      </c>
      <c r="J110" s="23">
        <f t="shared" si="30"/>
        <v>75000</v>
      </c>
    </row>
    <row r="111" spans="1:10" x14ac:dyDescent="0.2">
      <c r="A111" s="15" t="s">
        <v>90</v>
      </c>
      <c r="B111" s="26">
        <v>60000</v>
      </c>
      <c r="C111" s="26">
        <v>68071.56</v>
      </c>
      <c r="D111" s="27">
        <v>192151.4</v>
      </c>
      <c r="E111" s="27">
        <v>253741.71999999997</v>
      </c>
      <c r="F111" s="27">
        <v>155643.01</v>
      </c>
      <c r="G111" s="27">
        <v>225439.2</v>
      </c>
      <c r="H111" s="27">
        <v>239000</v>
      </c>
      <c r="I111" s="23">
        <f t="shared" si="29"/>
        <v>83356.989999999991</v>
      </c>
      <c r="J111" s="23">
        <f t="shared" si="30"/>
        <v>179000</v>
      </c>
    </row>
    <row r="112" spans="1:10" x14ac:dyDescent="0.2">
      <c r="A112" s="10" t="s">
        <v>91</v>
      </c>
      <c r="B112" s="26">
        <v>61800</v>
      </c>
      <c r="C112" s="26">
        <v>5595.73</v>
      </c>
      <c r="D112" s="27">
        <v>2524.4599999999991</v>
      </c>
      <c r="E112" s="27">
        <v>29545.759999999998</v>
      </c>
      <c r="F112" s="27">
        <v>61419.54</v>
      </c>
      <c r="G112" s="27">
        <v>66999.509999999995</v>
      </c>
      <c r="H112" s="27">
        <v>72000</v>
      </c>
      <c r="I112" s="23">
        <f t="shared" si="29"/>
        <v>10580.46</v>
      </c>
      <c r="J112" s="23">
        <f t="shared" si="30"/>
        <v>10200</v>
      </c>
    </row>
    <row r="113" spans="1:10" x14ac:dyDescent="0.2">
      <c r="A113" s="10" t="s">
        <v>92</v>
      </c>
      <c r="B113" s="26">
        <v>44473</v>
      </c>
      <c r="C113" s="26">
        <v>55337.429999999993</v>
      </c>
      <c r="D113" s="27">
        <v>46313.539999999979</v>
      </c>
      <c r="E113" s="27">
        <v>42122.75</v>
      </c>
      <c r="F113" s="27">
        <v>39672.14</v>
      </c>
      <c r="G113" s="27">
        <v>45000.130000000005</v>
      </c>
      <c r="H113" s="27">
        <v>45450</v>
      </c>
      <c r="I113" s="23">
        <f t="shared" si="29"/>
        <v>5777.8600000000006</v>
      </c>
      <c r="J113" s="23">
        <f t="shared" si="30"/>
        <v>977</v>
      </c>
    </row>
    <row r="114" spans="1:10" x14ac:dyDescent="0.2">
      <c r="A114" s="10" t="s">
        <v>93</v>
      </c>
      <c r="B114" s="26">
        <v>0</v>
      </c>
      <c r="C114" s="26">
        <v>-925</v>
      </c>
      <c r="D114" s="27">
        <v>0</v>
      </c>
      <c r="E114" s="27">
        <v>5384.88</v>
      </c>
      <c r="F114" s="27">
        <v>0</v>
      </c>
      <c r="G114" s="27">
        <v>93000</v>
      </c>
      <c r="H114" s="27">
        <v>93000</v>
      </c>
      <c r="I114" s="23">
        <f t="shared" si="29"/>
        <v>93000</v>
      </c>
      <c r="J114" s="23">
        <f t="shared" si="30"/>
        <v>93000</v>
      </c>
    </row>
    <row r="115" spans="1:10" x14ac:dyDescent="0.2">
      <c r="A115" s="10" t="s">
        <v>94</v>
      </c>
      <c r="B115" s="26">
        <v>44700</v>
      </c>
      <c r="C115" s="26">
        <v>21375.84</v>
      </c>
      <c r="D115" s="27">
        <v>38960.53</v>
      </c>
      <c r="E115" s="27">
        <v>31376.079999999998</v>
      </c>
      <c r="F115" s="27">
        <v>43098.790000000008</v>
      </c>
      <c r="G115" s="27">
        <v>60068.447500000002</v>
      </c>
      <c r="H115" s="27">
        <v>62307.682499999959</v>
      </c>
      <c r="I115" s="23">
        <f t="shared" si="29"/>
        <v>19208.892499999951</v>
      </c>
      <c r="J115" s="23">
        <f t="shared" si="30"/>
        <v>17607.682499999959</v>
      </c>
    </row>
    <row r="116" spans="1:10" x14ac:dyDescent="0.2">
      <c r="A116" s="11" t="s">
        <v>12</v>
      </c>
      <c r="B116" s="12">
        <f>SUM(B106:B115)</f>
        <v>1456883.4323211438</v>
      </c>
      <c r="C116" s="12">
        <f t="shared" ref="C116:H116" si="31">SUM(C106:C115)</f>
        <v>1232342.8999999999</v>
      </c>
      <c r="D116" s="12">
        <f t="shared" si="31"/>
        <v>1495352.7499999998</v>
      </c>
      <c r="E116" s="12">
        <f t="shared" si="31"/>
        <v>1657133.19</v>
      </c>
      <c r="F116" s="12">
        <f t="shared" si="31"/>
        <v>1814500.73</v>
      </c>
      <c r="G116" s="12">
        <f t="shared" si="31"/>
        <v>2572452.3024300691</v>
      </c>
      <c r="H116" s="12">
        <f t="shared" si="31"/>
        <v>3087915.6030468997</v>
      </c>
      <c r="I116" s="14">
        <f t="shared" si="29"/>
        <v>1273414.8730468997</v>
      </c>
      <c r="J116" s="14">
        <f t="shared" si="30"/>
        <v>1631032.1707257559</v>
      </c>
    </row>
    <row r="117" spans="1:10" x14ac:dyDescent="0.2">
      <c r="A117" s="13" t="s">
        <v>95</v>
      </c>
      <c r="B117" s="28"/>
      <c r="C117" s="29"/>
      <c r="D117" s="29"/>
      <c r="E117" s="29"/>
      <c r="F117" s="29"/>
      <c r="G117" s="29"/>
      <c r="H117" s="29"/>
      <c r="I117" s="23"/>
      <c r="J117" s="23"/>
    </row>
    <row r="118" spans="1:10" x14ac:dyDescent="0.2">
      <c r="A118" s="15" t="s">
        <v>14</v>
      </c>
      <c r="B118" s="26">
        <v>407817.93003519997</v>
      </c>
      <c r="C118" s="26">
        <v>646718.04</v>
      </c>
      <c r="D118" s="27">
        <v>521915.14</v>
      </c>
      <c r="E118" s="27">
        <v>663660.94999999995</v>
      </c>
      <c r="F118" s="27">
        <v>518871.71133168455</v>
      </c>
      <c r="G118" s="27">
        <v>685373.82188755134</v>
      </c>
      <c r="H118" s="27">
        <v>644764.20890065795</v>
      </c>
      <c r="I118" s="23">
        <f t="shared" ref="I118:I126" si="32">H118-F118</f>
        <v>125892.4975689734</v>
      </c>
      <c r="J118" s="23">
        <f t="shared" ref="J118:J126" si="33">H118-B118</f>
        <v>236946.27886545798</v>
      </c>
    </row>
    <row r="119" spans="1:10" x14ac:dyDescent="0.2">
      <c r="A119" s="15" t="s">
        <v>46</v>
      </c>
      <c r="B119" s="26">
        <v>26099.999999999996</v>
      </c>
      <c r="C119" s="26">
        <v>30442</v>
      </c>
      <c r="D119" s="27">
        <v>10968.97</v>
      </c>
      <c r="E119" s="27">
        <v>11888.88</v>
      </c>
      <c r="F119" s="27">
        <v>15574</v>
      </c>
      <c r="G119" s="27">
        <v>52343.649999999994</v>
      </c>
      <c r="H119" s="27">
        <v>60347</v>
      </c>
      <c r="I119" s="23">
        <f t="shared" si="32"/>
        <v>44773</v>
      </c>
      <c r="J119" s="23">
        <f t="shared" si="33"/>
        <v>34247</v>
      </c>
    </row>
    <row r="120" spans="1:10" x14ac:dyDescent="0.2">
      <c r="A120" s="15" t="s">
        <v>96</v>
      </c>
      <c r="B120" s="26">
        <v>283672</v>
      </c>
      <c r="C120" s="26">
        <v>247400.38</v>
      </c>
      <c r="D120" s="27">
        <v>247914.88</v>
      </c>
      <c r="E120" s="27">
        <v>250951.91</v>
      </c>
      <c r="F120" s="27">
        <v>252486.82</v>
      </c>
      <c r="G120" s="27">
        <v>255200.48666666669</v>
      </c>
      <c r="H120" s="27">
        <v>257752.00000000003</v>
      </c>
      <c r="I120" s="23">
        <f t="shared" si="32"/>
        <v>5265.1800000000221</v>
      </c>
      <c r="J120" s="23">
        <f t="shared" si="33"/>
        <v>-25919.999999999971</v>
      </c>
    </row>
    <row r="121" spans="1:10" x14ac:dyDescent="0.2">
      <c r="A121" s="15" t="s">
        <v>97</v>
      </c>
      <c r="B121" s="26">
        <v>135132</v>
      </c>
      <c r="C121" s="26">
        <v>113213.06</v>
      </c>
      <c r="D121" s="27">
        <v>96647.33</v>
      </c>
      <c r="E121" s="27">
        <v>113258.92</v>
      </c>
      <c r="F121" s="27">
        <v>133760.24</v>
      </c>
      <c r="G121" s="27">
        <v>101011.1</v>
      </c>
      <c r="H121" s="27">
        <v>79716</v>
      </c>
      <c r="I121" s="23">
        <f t="shared" si="32"/>
        <v>-54044.239999999991</v>
      </c>
      <c r="J121" s="23">
        <f t="shared" si="33"/>
        <v>-55416</v>
      </c>
    </row>
    <row r="122" spans="1:10" x14ac:dyDescent="0.2">
      <c r="A122" s="15" t="s">
        <v>98</v>
      </c>
      <c r="B122" s="26">
        <v>145855</v>
      </c>
      <c r="C122" s="26">
        <v>123449.68</v>
      </c>
      <c r="D122" s="27">
        <v>123782.88</v>
      </c>
      <c r="E122" s="27">
        <v>123215.5</v>
      </c>
      <c r="F122" s="27">
        <v>124881.81</v>
      </c>
      <c r="G122" s="27">
        <v>172830.25</v>
      </c>
      <c r="H122" s="27">
        <v>176724.75</v>
      </c>
      <c r="I122" s="23">
        <f t="shared" si="32"/>
        <v>51842.94</v>
      </c>
      <c r="J122" s="23">
        <f t="shared" si="33"/>
        <v>30869.75</v>
      </c>
    </row>
    <row r="123" spans="1:10" x14ac:dyDescent="0.2">
      <c r="A123" s="10" t="s">
        <v>27</v>
      </c>
      <c r="B123" s="26">
        <v>36204</v>
      </c>
      <c r="C123" s="26">
        <v>23996.34</v>
      </c>
      <c r="D123" s="27">
        <v>20840.63</v>
      </c>
      <c r="E123" s="27">
        <v>9777.06</v>
      </c>
      <c r="F123" s="27">
        <v>7472.97</v>
      </c>
      <c r="G123" s="27">
        <v>11125.619999999999</v>
      </c>
      <c r="H123" s="27">
        <v>8667</v>
      </c>
      <c r="I123" s="23">
        <f t="shared" si="32"/>
        <v>1194.0299999999997</v>
      </c>
      <c r="J123" s="23">
        <f t="shared" si="33"/>
        <v>-27537</v>
      </c>
    </row>
    <row r="124" spans="1:10" x14ac:dyDescent="0.2">
      <c r="A124" s="10" t="s">
        <v>99</v>
      </c>
      <c r="B124" s="26">
        <v>14250</v>
      </c>
      <c r="C124" s="26">
        <v>11175</v>
      </c>
      <c r="D124" s="27">
        <v>20000</v>
      </c>
      <c r="E124" s="27">
        <v>14996.57</v>
      </c>
      <c r="F124" s="27">
        <v>0</v>
      </c>
      <c r="G124" s="27">
        <v>0</v>
      </c>
      <c r="H124" s="27">
        <v>0</v>
      </c>
      <c r="I124" s="23">
        <f t="shared" si="32"/>
        <v>0</v>
      </c>
      <c r="J124" s="23">
        <f t="shared" si="33"/>
        <v>-14250</v>
      </c>
    </row>
    <row r="125" spans="1:10" x14ac:dyDescent="0.2">
      <c r="A125" s="10" t="s">
        <v>100</v>
      </c>
      <c r="B125" s="26">
        <v>48615.875</v>
      </c>
      <c r="C125" s="26">
        <v>134557.83000000002</v>
      </c>
      <c r="D125" s="27">
        <v>74820.509999999995</v>
      </c>
      <c r="E125" s="27">
        <v>38259.810000000012</v>
      </c>
      <c r="F125" s="27">
        <v>43883.890000000007</v>
      </c>
      <c r="G125" s="27">
        <v>54682.484758219558</v>
      </c>
      <c r="H125" s="27">
        <v>59079.569641212263</v>
      </c>
      <c r="I125" s="23">
        <f t="shared" si="32"/>
        <v>15195.679641212257</v>
      </c>
      <c r="J125" s="23">
        <f t="shared" si="33"/>
        <v>10463.694641212263</v>
      </c>
    </row>
    <row r="126" spans="1:10" x14ac:dyDescent="0.2">
      <c r="A126" s="11" t="s">
        <v>12</v>
      </c>
      <c r="B126" s="12">
        <f>SUM(B118:B125)</f>
        <v>1097646.8050352</v>
      </c>
      <c r="C126" s="12">
        <f t="shared" ref="C126:H126" si="34">SUM(C118:C125)</f>
        <v>1330952.33</v>
      </c>
      <c r="D126" s="12">
        <f t="shared" si="34"/>
        <v>1116890.3399999999</v>
      </c>
      <c r="E126" s="12">
        <f t="shared" si="34"/>
        <v>1226009.6000000003</v>
      </c>
      <c r="F126" s="12">
        <f t="shared" si="34"/>
        <v>1096931.4413316846</v>
      </c>
      <c r="G126" s="12">
        <f t="shared" si="34"/>
        <v>1332567.4133124377</v>
      </c>
      <c r="H126" s="12">
        <f t="shared" si="34"/>
        <v>1287050.5285418702</v>
      </c>
      <c r="I126" s="14">
        <f t="shared" si="32"/>
        <v>190119.08721018559</v>
      </c>
      <c r="J126" s="14">
        <f t="shared" si="33"/>
        <v>189403.72350667021</v>
      </c>
    </row>
    <row r="127" spans="1:10" x14ac:dyDescent="0.2">
      <c r="A127" s="13" t="s">
        <v>101</v>
      </c>
      <c r="B127" s="28"/>
      <c r="C127" s="29"/>
      <c r="D127" s="29"/>
      <c r="E127" s="29"/>
      <c r="F127" s="29"/>
      <c r="G127" s="29"/>
      <c r="H127" s="29"/>
      <c r="I127" s="23"/>
      <c r="J127" s="23"/>
    </row>
    <row r="128" spans="1:10" x14ac:dyDescent="0.2">
      <c r="A128" s="15" t="s">
        <v>14</v>
      </c>
      <c r="B128" s="26">
        <v>458076.86656606244</v>
      </c>
      <c r="C128" s="26">
        <v>443521.49999999988</v>
      </c>
      <c r="D128" s="27">
        <v>409280.03</v>
      </c>
      <c r="E128" s="27">
        <v>401141.58</v>
      </c>
      <c r="F128" s="27">
        <v>443437.61000000004</v>
      </c>
      <c r="G128" s="27">
        <v>492900.94252869999</v>
      </c>
      <c r="H128" s="27">
        <v>799824.46763750003</v>
      </c>
      <c r="I128" s="23">
        <f t="shared" ref="I128:I134" si="35">H128-F128</f>
        <v>356386.85763749998</v>
      </c>
      <c r="J128" s="23">
        <f t="shared" ref="J128:J134" si="36">H128-B128</f>
        <v>341747.60107143759</v>
      </c>
    </row>
    <row r="129" spans="1:10" x14ac:dyDescent="0.2">
      <c r="A129" s="15" t="s">
        <v>102</v>
      </c>
      <c r="B129" s="26">
        <v>308300</v>
      </c>
      <c r="C129" s="26">
        <v>262090.96</v>
      </c>
      <c r="D129" s="27">
        <v>315515.67</v>
      </c>
      <c r="E129" s="27">
        <v>344839.3</v>
      </c>
      <c r="F129" s="27">
        <v>403739.11</v>
      </c>
      <c r="G129" s="27">
        <v>431838.07620000007</v>
      </c>
      <c r="H129" s="27">
        <v>496886.94078400003</v>
      </c>
      <c r="I129" s="23">
        <f t="shared" si="35"/>
        <v>93147.830784000049</v>
      </c>
      <c r="J129" s="23">
        <f t="shared" si="36"/>
        <v>188586.94078400003</v>
      </c>
    </row>
    <row r="130" spans="1:10" x14ac:dyDescent="0.2">
      <c r="A130" s="15" t="s">
        <v>103</v>
      </c>
      <c r="B130" s="26">
        <v>169768.74</v>
      </c>
      <c r="C130" s="26">
        <v>134040.07800000001</v>
      </c>
      <c r="D130" s="27">
        <v>134040.07800000001</v>
      </c>
      <c r="E130" s="27">
        <v>134040.07800000001</v>
      </c>
      <c r="F130" s="27">
        <v>134040.07800000001</v>
      </c>
      <c r="G130" s="27">
        <v>134040.07800000001</v>
      </c>
      <c r="H130" s="27">
        <v>189784.12599999999</v>
      </c>
      <c r="I130" s="23">
        <f t="shared" si="35"/>
        <v>55744.047999999981</v>
      </c>
      <c r="J130" s="23">
        <f t="shared" si="36"/>
        <v>20015.385999999999</v>
      </c>
    </row>
    <row r="131" spans="1:10" x14ac:dyDescent="0.2">
      <c r="A131" s="10" t="s">
        <v>104</v>
      </c>
      <c r="B131" s="26">
        <v>9500</v>
      </c>
      <c r="C131" s="26">
        <v>0</v>
      </c>
      <c r="D131" s="27">
        <v>4199</v>
      </c>
      <c r="E131" s="27">
        <v>11706.49</v>
      </c>
      <c r="F131" s="27">
        <v>0</v>
      </c>
      <c r="G131" s="27">
        <v>1868.5</v>
      </c>
      <c r="H131" s="27">
        <v>10000</v>
      </c>
      <c r="I131" s="23">
        <f t="shared" si="35"/>
        <v>10000</v>
      </c>
      <c r="J131" s="23">
        <f t="shared" si="36"/>
        <v>500</v>
      </c>
    </row>
    <row r="132" spans="1:10" x14ac:dyDescent="0.2">
      <c r="A132" s="10" t="s">
        <v>105</v>
      </c>
      <c r="B132" s="26">
        <v>47000</v>
      </c>
      <c r="C132" s="26">
        <v>47000</v>
      </c>
      <c r="D132" s="27">
        <v>47000</v>
      </c>
      <c r="E132" s="27">
        <v>47000</v>
      </c>
      <c r="F132" s="27">
        <v>47000</v>
      </c>
      <c r="G132" s="27">
        <v>47000</v>
      </c>
      <c r="H132" s="27">
        <v>65000</v>
      </c>
      <c r="I132" s="23">
        <f t="shared" si="35"/>
        <v>18000</v>
      </c>
      <c r="J132" s="23">
        <f t="shared" si="36"/>
        <v>18000</v>
      </c>
    </row>
    <row r="133" spans="1:10" x14ac:dyDescent="0.2">
      <c r="A133" s="10" t="s">
        <v>106</v>
      </c>
      <c r="B133" s="26">
        <v>36456</v>
      </c>
      <c r="C133" s="26">
        <v>21294.33</v>
      </c>
      <c r="D133" s="27">
        <v>27204.010000000009</v>
      </c>
      <c r="E133" s="27">
        <v>13932.94</v>
      </c>
      <c r="F133" s="27">
        <v>16759.539999999997</v>
      </c>
      <c r="G133" s="27">
        <v>25764.560015452087</v>
      </c>
      <c r="H133" s="27">
        <v>49775.895123415998</v>
      </c>
      <c r="I133" s="23">
        <f t="shared" si="35"/>
        <v>33016.355123415997</v>
      </c>
      <c r="J133" s="23">
        <f t="shared" si="36"/>
        <v>13319.895123415998</v>
      </c>
    </row>
    <row r="134" spans="1:10" x14ac:dyDescent="0.2">
      <c r="A134" s="11" t="s">
        <v>12</v>
      </c>
      <c r="B134" s="12">
        <f>SUM(B128:B133)</f>
        <v>1029101.6065660624</v>
      </c>
      <c r="C134" s="12">
        <f t="shared" ref="C134:H134" si="37">SUM(C128:C133)</f>
        <v>907946.86799999978</v>
      </c>
      <c r="D134" s="12">
        <f t="shared" si="37"/>
        <v>937238.78799999994</v>
      </c>
      <c r="E134" s="12">
        <f t="shared" si="37"/>
        <v>952660.38799999992</v>
      </c>
      <c r="F134" s="12">
        <f t="shared" si="37"/>
        <v>1044976.338</v>
      </c>
      <c r="G134" s="12">
        <f t="shared" si="37"/>
        <v>1133412.1567441521</v>
      </c>
      <c r="H134" s="12">
        <f t="shared" si="37"/>
        <v>1611271.4295449161</v>
      </c>
      <c r="I134" s="14">
        <f t="shared" si="35"/>
        <v>566295.09154491615</v>
      </c>
      <c r="J134" s="14">
        <f t="shared" si="36"/>
        <v>582169.82297885371</v>
      </c>
    </row>
    <row r="135" spans="1:10" x14ac:dyDescent="0.2">
      <c r="A135" s="13" t="s">
        <v>107</v>
      </c>
      <c r="B135" s="28"/>
      <c r="C135" s="29"/>
      <c r="D135" s="29"/>
      <c r="E135" s="29"/>
      <c r="F135" s="29"/>
      <c r="G135" s="29"/>
      <c r="H135" s="29"/>
      <c r="I135" s="23"/>
      <c r="J135" s="23"/>
    </row>
    <row r="136" spans="1:10" x14ac:dyDescent="0.2">
      <c r="A136" s="15" t="s">
        <v>14</v>
      </c>
      <c r="B136" s="26">
        <v>424812.99545869464</v>
      </c>
      <c r="C136" s="26">
        <v>408505.87000000005</v>
      </c>
      <c r="D136" s="27">
        <v>444643.76</v>
      </c>
      <c r="E136" s="27">
        <v>478137.59</v>
      </c>
      <c r="F136" s="27">
        <v>502462.42000000004</v>
      </c>
      <c r="G136" s="27">
        <v>523264.70981580002</v>
      </c>
      <c r="H136" s="27">
        <v>676479.04583750002</v>
      </c>
      <c r="I136" s="23">
        <f t="shared" ref="I136:I144" si="38">H136-F136</f>
        <v>174016.62583749997</v>
      </c>
      <c r="J136" s="23">
        <f t="shared" ref="J136:J144" si="39">H136-B136</f>
        <v>251666.05037880538</v>
      </c>
    </row>
    <row r="137" spans="1:10" x14ac:dyDescent="0.2">
      <c r="A137" s="15" t="s">
        <v>61</v>
      </c>
      <c r="B137" s="26">
        <v>34999.660000000003</v>
      </c>
      <c r="C137" s="26">
        <v>5280</v>
      </c>
      <c r="D137" s="27">
        <v>11276.2</v>
      </c>
      <c r="E137" s="27">
        <v>11600</v>
      </c>
      <c r="F137" s="27">
        <v>8857.5</v>
      </c>
      <c r="G137" s="27">
        <v>6000</v>
      </c>
      <c r="H137" s="27">
        <v>6060</v>
      </c>
      <c r="I137" s="23">
        <f t="shared" si="38"/>
        <v>-2797.5</v>
      </c>
      <c r="J137" s="23">
        <f t="shared" si="39"/>
        <v>-28939.660000000003</v>
      </c>
    </row>
    <row r="138" spans="1:10" x14ac:dyDescent="0.2">
      <c r="A138" s="15" t="s">
        <v>108</v>
      </c>
      <c r="B138" s="26">
        <v>131000</v>
      </c>
      <c r="C138" s="26">
        <v>104289.22</v>
      </c>
      <c r="D138" s="27">
        <v>130115.01000000001</v>
      </c>
      <c r="E138" s="27">
        <v>162343.22</v>
      </c>
      <c r="F138" s="27">
        <v>156041.07</v>
      </c>
      <c r="G138" s="27">
        <v>197499.1</v>
      </c>
      <c r="H138" s="27">
        <v>222525</v>
      </c>
      <c r="I138" s="23">
        <f t="shared" si="38"/>
        <v>66483.929999999993</v>
      </c>
      <c r="J138" s="23">
        <f t="shared" si="39"/>
        <v>91525</v>
      </c>
    </row>
    <row r="139" spans="1:10" x14ac:dyDescent="0.2">
      <c r="A139" s="15" t="s">
        <v>109</v>
      </c>
      <c r="B139" s="26">
        <v>35000</v>
      </c>
      <c r="C139" s="26">
        <v>22608.16</v>
      </c>
      <c r="D139" s="27">
        <v>3907.46</v>
      </c>
      <c r="E139" s="27">
        <v>18063.939999999999</v>
      </c>
      <c r="F139" s="27">
        <v>18922.8</v>
      </c>
      <c r="G139" s="27">
        <v>11000</v>
      </c>
      <c r="H139" s="27">
        <v>11200</v>
      </c>
      <c r="I139" s="23">
        <f t="shared" si="38"/>
        <v>-7722.7999999999993</v>
      </c>
      <c r="J139" s="23">
        <f t="shared" si="39"/>
        <v>-23800</v>
      </c>
    </row>
    <row r="140" spans="1:10" x14ac:dyDescent="0.2">
      <c r="A140" s="15" t="s">
        <v>110</v>
      </c>
      <c r="B140" s="26">
        <v>35000</v>
      </c>
      <c r="C140" s="26">
        <v>16650</v>
      </c>
      <c r="D140" s="27">
        <v>4995.18</v>
      </c>
      <c r="E140" s="27">
        <v>10561.17</v>
      </c>
      <c r="F140" s="27">
        <v>11042.52</v>
      </c>
      <c r="G140" s="27">
        <v>12000</v>
      </c>
      <c r="H140" s="27">
        <v>12500</v>
      </c>
      <c r="I140" s="23">
        <f t="shared" si="38"/>
        <v>1457.4799999999996</v>
      </c>
      <c r="J140" s="23">
        <f t="shared" si="39"/>
        <v>-22500</v>
      </c>
    </row>
    <row r="141" spans="1:10" x14ac:dyDescent="0.2">
      <c r="A141" s="15" t="s">
        <v>111</v>
      </c>
      <c r="B141" s="26">
        <v>0</v>
      </c>
      <c r="C141" s="26">
        <v>0</v>
      </c>
      <c r="D141" s="27">
        <v>11041</v>
      </c>
      <c r="E141" s="27">
        <v>10743.02</v>
      </c>
      <c r="F141" s="27">
        <v>10442.530000000001</v>
      </c>
      <c r="G141" s="27">
        <v>11999.96</v>
      </c>
      <c r="H141" s="27">
        <v>13000</v>
      </c>
      <c r="I141" s="23">
        <f t="shared" si="38"/>
        <v>2557.4699999999993</v>
      </c>
      <c r="J141" s="23">
        <f t="shared" si="39"/>
        <v>13000</v>
      </c>
    </row>
    <row r="142" spans="1:10" x14ac:dyDescent="0.2">
      <c r="A142" s="10" t="s">
        <v>112</v>
      </c>
      <c r="B142" s="26">
        <v>35000</v>
      </c>
      <c r="C142" s="26">
        <v>14800</v>
      </c>
      <c r="D142" s="27">
        <v>21050</v>
      </c>
      <c r="E142" s="27">
        <v>14392</v>
      </c>
      <c r="F142" s="27">
        <v>23910.94</v>
      </c>
      <c r="G142" s="27">
        <v>21000</v>
      </c>
      <c r="H142" s="27">
        <v>21300</v>
      </c>
      <c r="I142" s="23">
        <f t="shared" si="38"/>
        <v>-2610.9399999999987</v>
      </c>
      <c r="J142" s="23">
        <f t="shared" si="39"/>
        <v>-13700</v>
      </c>
    </row>
    <row r="143" spans="1:10" x14ac:dyDescent="0.2">
      <c r="A143" s="10" t="s">
        <v>113</v>
      </c>
      <c r="B143" s="26">
        <v>27824</v>
      </c>
      <c r="C143" s="26">
        <v>35221.79</v>
      </c>
      <c r="D143" s="27">
        <v>18627.8</v>
      </c>
      <c r="E143" s="27">
        <v>10172.529999999999</v>
      </c>
      <c r="F143" s="27">
        <v>23950.449999999997</v>
      </c>
      <c r="G143" s="27">
        <v>29570.42666666667</v>
      </c>
      <c r="H143" s="27">
        <v>58230</v>
      </c>
      <c r="I143" s="23">
        <f t="shared" si="38"/>
        <v>34279.550000000003</v>
      </c>
      <c r="J143" s="23">
        <f t="shared" si="39"/>
        <v>30406</v>
      </c>
    </row>
    <row r="144" spans="1:10" x14ac:dyDescent="0.2">
      <c r="A144" s="11" t="s">
        <v>12</v>
      </c>
      <c r="B144" s="12">
        <f>SUM(B136:B143)</f>
        <v>723636.65545869467</v>
      </c>
      <c r="C144" s="12">
        <f t="shared" ref="C144:H144" si="40">SUM(C136:C143)</f>
        <v>607355.04000000015</v>
      </c>
      <c r="D144" s="12">
        <f t="shared" si="40"/>
        <v>645656.41</v>
      </c>
      <c r="E144" s="12">
        <f t="shared" si="40"/>
        <v>716013.47000000009</v>
      </c>
      <c r="F144" s="12">
        <f t="shared" si="40"/>
        <v>755630.23</v>
      </c>
      <c r="G144" s="12">
        <f t="shared" si="40"/>
        <v>812334.19648246653</v>
      </c>
      <c r="H144" s="12">
        <f t="shared" si="40"/>
        <v>1021294.0458375</v>
      </c>
      <c r="I144" s="14">
        <f t="shared" si="38"/>
        <v>265663.81583750003</v>
      </c>
      <c r="J144" s="14">
        <f t="shared" si="39"/>
        <v>297657.39037880534</v>
      </c>
    </row>
    <row r="145" spans="1:10" x14ac:dyDescent="0.2">
      <c r="A145" s="13" t="s">
        <v>114</v>
      </c>
      <c r="B145" s="28"/>
      <c r="C145" s="29"/>
      <c r="D145" s="29"/>
      <c r="E145" s="29"/>
      <c r="F145" s="29"/>
      <c r="G145" s="29"/>
      <c r="H145" s="29"/>
      <c r="I145" s="23"/>
      <c r="J145" s="23"/>
    </row>
    <row r="146" spans="1:10" x14ac:dyDescent="0.2">
      <c r="A146" s="15" t="s">
        <v>14</v>
      </c>
      <c r="B146" s="26">
        <v>902186.58065120003</v>
      </c>
      <c r="C146" s="26">
        <v>879282.49999999988</v>
      </c>
      <c r="D146" s="27">
        <v>821087.24</v>
      </c>
      <c r="E146" s="27">
        <v>953920.75</v>
      </c>
      <c r="F146" s="27">
        <v>838505.1100000001</v>
      </c>
      <c r="G146" s="27">
        <v>725080.22803242668</v>
      </c>
      <c r="H146" s="27">
        <v>833699.88815123285</v>
      </c>
      <c r="I146" s="23">
        <f t="shared" ref="I146:I155" si="41">H146-F146</f>
        <v>-4805.2218487672508</v>
      </c>
      <c r="J146" s="23">
        <f t="shared" ref="J146:J157" si="42">H146-B146</f>
        <v>-68486.692499967176</v>
      </c>
    </row>
    <row r="147" spans="1:10" x14ac:dyDescent="0.2">
      <c r="A147" s="15" t="s">
        <v>46</v>
      </c>
      <c r="B147" s="26">
        <v>73260</v>
      </c>
      <c r="C147" s="26">
        <v>61185.4</v>
      </c>
      <c r="D147" s="27">
        <v>71712.25</v>
      </c>
      <c r="E147" s="27">
        <v>89886.07</v>
      </c>
      <c r="F147" s="27">
        <v>53080.17</v>
      </c>
      <c r="G147" s="27">
        <v>102180.3798084869</v>
      </c>
      <c r="H147" s="27">
        <v>115238.34946003344</v>
      </c>
      <c r="I147" s="23">
        <f t="shared" si="41"/>
        <v>62158.17946003344</v>
      </c>
      <c r="J147" s="23">
        <f t="shared" si="42"/>
        <v>41978.349460033438</v>
      </c>
    </row>
    <row r="148" spans="1:10" x14ac:dyDescent="0.2">
      <c r="A148" s="15" t="s">
        <v>46</v>
      </c>
      <c r="B148" s="26">
        <v>125509.99200000003</v>
      </c>
      <c r="C148" s="26">
        <v>111996.69</v>
      </c>
      <c r="D148" s="27">
        <v>97059.21</v>
      </c>
      <c r="E148" s="27">
        <v>105679.98000000001</v>
      </c>
      <c r="F148" s="27">
        <v>119960.48</v>
      </c>
      <c r="G148" s="27">
        <v>122474.90833333334</v>
      </c>
      <c r="H148" s="27">
        <v>123427.27304166663</v>
      </c>
      <c r="I148" s="23">
        <f t="shared" si="41"/>
        <v>3466.793041666635</v>
      </c>
      <c r="J148" s="23">
        <f t="shared" si="42"/>
        <v>-2082.7189583333966</v>
      </c>
    </row>
    <row r="149" spans="1:10" x14ac:dyDescent="0.2">
      <c r="A149" s="15" t="s">
        <v>96</v>
      </c>
      <c r="B149" s="26">
        <v>48300</v>
      </c>
      <c r="C149" s="26">
        <v>71964</v>
      </c>
      <c r="D149" s="27">
        <v>74964</v>
      </c>
      <c r="E149" s="27">
        <v>81974.34</v>
      </c>
      <c r="F149" s="27">
        <v>88985.06</v>
      </c>
      <c r="G149" s="27">
        <v>83694.88499999998</v>
      </c>
      <c r="H149" s="27">
        <v>84531.606599999985</v>
      </c>
      <c r="I149" s="23">
        <f t="shared" si="41"/>
        <v>-4453.4534000000131</v>
      </c>
      <c r="J149" s="23">
        <f t="shared" si="42"/>
        <v>36231.606599999985</v>
      </c>
    </row>
    <row r="150" spans="1:10" x14ac:dyDescent="0.2">
      <c r="A150" s="15" t="s">
        <v>97</v>
      </c>
      <c r="B150" s="26">
        <v>98439.983999999997</v>
      </c>
      <c r="C150" s="26">
        <v>90425.94</v>
      </c>
      <c r="D150" s="27">
        <v>89378.01</v>
      </c>
      <c r="E150" s="27">
        <v>90949.33</v>
      </c>
      <c r="F150" s="27">
        <v>96656.02</v>
      </c>
      <c r="G150" s="27">
        <v>91909.766666666663</v>
      </c>
      <c r="H150" s="27">
        <v>92783.650841666647</v>
      </c>
      <c r="I150" s="23">
        <f t="shared" si="41"/>
        <v>-3872.3691583333566</v>
      </c>
      <c r="J150" s="23">
        <f t="shared" si="42"/>
        <v>-5656.3331583333493</v>
      </c>
    </row>
    <row r="151" spans="1:10" x14ac:dyDescent="0.2">
      <c r="A151" s="15" t="s">
        <v>98</v>
      </c>
      <c r="B151" s="26">
        <v>29077</v>
      </c>
      <c r="C151" s="26">
        <v>26479.43</v>
      </c>
      <c r="D151" s="27">
        <v>28457.67</v>
      </c>
      <c r="E151" s="27">
        <v>27476.03</v>
      </c>
      <c r="F151" s="27">
        <v>35408.18</v>
      </c>
      <c r="G151" s="27">
        <v>43596.392500000002</v>
      </c>
      <c r="H151" s="27">
        <v>43863.097300000009</v>
      </c>
      <c r="I151" s="23">
        <f t="shared" si="41"/>
        <v>8454.9173000000083</v>
      </c>
      <c r="J151" s="23">
        <f t="shared" si="42"/>
        <v>14786.097300000009</v>
      </c>
    </row>
    <row r="152" spans="1:10" x14ac:dyDescent="0.2">
      <c r="A152" s="10" t="s">
        <v>27</v>
      </c>
      <c r="B152" s="26">
        <v>18531.400000000001</v>
      </c>
      <c r="C152" s="26">
        <v>33985</v>
      </c>
      <c r="D152" s="27">
        <v>29088</v>
      </c>
      <c r="E152" s="27">
        <v>35221.75</v>
      </c>
      <c r="F152" s="27">
        <v>34261.379999999997</v>
      </c>
      <c r="G152" s="27">
        <v>36360</v>
      </c>
      <c r="H152" s="27">
        <v>36723.599999999999</v>
      </c>
      <c r="I152" s="23">
        <f t="shared" si="41"/>
        <v>2462.2200000000012</v>
      </c>
      <c r="J152" s="23">
        <f t="shared" si="42"/>
        <v>18192.199999999997</v>
      </c>
    </row>
    <row r="153" spans="1:10" x14ac:dyDescent="0.2">
      <c r="A153" s="10" t="s">
        <v>99</v>
      </c>
      <c r="B153" s="26">
        <v>161050</v>
      </c>
      <c r="C153" s="26">
        <v>132033.38</v>
      </c>
      <c r="D153" s="27">
        <v>125064.14</v>
      </c>
      <c r="E153" s="27">
        <v>125161.02</v>
      </c>
      <c r="F153" s="27">
        <v>127095.27</v>
      </c>
      <c r="G153" s="27">
        <v>141602.04666666666</v>
      </c>
      <c r="H153" s="27">
        <v>143018.02000000002</v>
      </c>
      <c r="I153" s="23">
        <f t="shared" si="41"/>
        <v>15922.750000000015</v>
      </c>
      <c r="J153" s="23">
        <f t="shared" si="42"/>
        <v>-18031.979999999981</v>
      </c>
    </row>
    <row r="154" spans="1:10" x14ac:dyDescent="0.2">
      <c r="A154" s="10" t="s">
        <v>100</v>
      </c>
      <c r="B154" s="26">
        <v>30272.831999999999</v>
      </c>
      <c r="C154" s="26">
        <v>48041.75</v>
      </c>
      <c r="D154" s="27">
        <v>26926.27</v>
      </c>
      <c r="E154" s="27">
        <v>35184.22000000003</v>
      </c>
      <c r="F154" s="27">
        <v>27351.87</v>
      </c>
      <c r="G154" s="27">
        <v>30282.037500000002</v>
      </c>
      <c r="H154" s="27">
        <v>31868.819900000002</v>
      </c>
      <c r="I154" s="23">
        <f t="shared" si="41"/>
        <v>4516.9499000000033</v>
      </c>
      <c r="J154" s="23">
        <f t="shared" si="42"/>
        <v>1595.9879000000037</v>
      </c>
    </row>
    <row r="155" spans="1:10" x14ac:dyDescent="0.2">
      <c r="A155" s="11" t="s">
        <v>12</v>
      </c>
      <c r="B155" s="12">
        <f>SUM(B146:B154)</f>
        <v>1486627.7886511998</v>
      </c>
      <c r="C155" s="12">
        <f t="shared" ref="C155:H155" si="43">SUM(C146:C154)</f>
        <v>1455394.0899999999</v>
      </c>
      <c r="D155" s="12">
        <f t="shared" si="43"/>
        <v>1363736.7899999998</v>
      </c>
      <c r="E155" s="12">
        <f t="shared" si="43"/>
        <v>1545453.4900000002</v>
      </c>
      <c r="F155" s="12">
        <f t="shared" si="43"/>
        <v>1421303.54</v>
      </c>
      <c r="G155" s="12">
        <f t="shared" si="43"/>
        <v>1377180.6445075804</v>
      </c>
      <c r="H155" s="12">
        <f t="shared" si="43"/>
        <v>1505154.3052945998</v>
      </c>
      <c r="I155" s="14">
        <f t="shared" si="41"/>
        <v>83850.765294599812</v>
      </c>
      <c r="J155" s="14">
        <f t="shared" si="42"/>
        <v>18526.516643400071</v>
      </c>
    </row>
    <row r="156" spans="1:10" ht="15" thickBot="1" x14ac:dyDescent="0.25">
      <c r="A156" s="13" t="s">
        <v>115</v>
      </c>
      <c r="B156" s="26">
        <v>-494394.69303280005</v>
      </c>
      <c r="C156" s="26">
        <v>66367.820000000022</v>
      </c>
      <c r="D156" s="26">
        <v>70737.61</v>
      </c>
      <c r="E156" s="26">
        <v>78170.05</v>
      </c>
      <c r="F156" s="26">
        <v>70949.94</v>
      </c>
      <c r="G156" s="26">
        <v>82901.550398883322</v>
      </c>
      <c r="H156" s="26">
        <v>94006.639362500006</v>
      </c>
      <c r="I156" s="30">
        <f t="shared" si="1"/>
        <v>23056.699362500003</v>
      </c>
      <c r="J156" s="30">
        <f t="shared" si="42"/>
        <v>588401.33239530004</v>
      </c>
    </row>
    <row r="157" spans="1:10" ht="15.75" thickTop="1" thickBot="1" x14ac:dyDescent="0.25">
      <c r="A157" s="19" t="s">
        <v>116</v>
      </c>
      <c r="B157" s="20" cm="1">
        <f t="array" ref="B157">SUMPRODUCT(--($A6:$A156="Sub-Total"), B$6:B$156)+B156</f>
        <v>20557775.401759155</v>
      </c>
      <c r="C157" s="20" cm="1">
        <f t="array" ref="C157">SUMPRODUCT(--($A6:$A156="Sub-Total"), C$6:C$156)+C156</f>
        <v>21127400.348000001</v>
      </c>
      <c r="D157" s="20" cm="1">
        <f t="array" ref="D157">SUMPRODUCT(--($A6:$A156="Sub-Total"), D$6:D$156)+D156</f>
        <v>21626184.571738545</v>
      </c>
      <c r="E157" s="20" cm="1">
        <f t="array" ref="E157">SUMPRODUCT(--($A6:$A156="Sub-Total"), E$6:E$156)+E156</f>
        <v>23079435.658000004</v>
      </c>
      <c r="F157" s="20" cm="1">
        <f t="array" ref="F157">SUMPRODUCT(--($A6:$A156="Sub-Total"), F$6:F$156)+F156</f>
        <v>23834654.571102824</v>
      </c>
      <c r="G157" s="20" cm="1">
        <f t="array" ref="G157">SUMPRODUCT(--($A6:$A156="Sub-Total"), G$6:G$156)+G156</f>
        <v>26947113.596476745</v>
      </c>
      <c r="H157" s="20" cm="1">
        <f t="array" ref="H157">SUMPRODUCT(--($A6:$A156="Sub-Total"), H$6:H$156)+H156</f>
        <v>30157313.934787899</v>
      </c>
      <c r="I157" s="20">
        <f>H157-F157</f>
        <v>6322659.3636850752</v>
      </c>
      <c r="J157" s="20">
        <f t="shared" si="42"/>
        <v>9599538.5330287442</v>
      </c>
    </row>
    <row r="158" spans="1:10" x14ac:dyDescent="0.2">
      <c r="B158" s="31"/>
      <c r="C158" s="31"/>
      <c r="D158" s="31"/>
      <c r="E158" s="31"/>
      <c r="F158" s="31"/>
      <c r="G158" s="33"/>
      <c r="H158" s="33"/>
      <c r="I158" s="31"/>
      <c r="J158" s="31"/>
    </row>
    <row r="159" spans="1:10" x14ac:dyDescent="0.2">
      <c r="B159" s="31"/>
      <c r="C159" s="31"/>
      <c r="D159" s="31"/>
      <c r="E159" s="31"/>
      <c r="F159" s="31"/>
      <c r="G159" s="31"/>
      <c r="H159" s="31"/>
      <c r="I159" s="31"/>
      <c r="J159" s="31"/>
    </row>
    <row r="160" spans="1:10" x14ac:dyDescent="0.2">
      <c r="B160" s="31"/>
      <c r="C160" s="31"/>
      <c r="D160" s="31"/>
      <c r="E160" s="31"/>
      <c r="F160" s="31"/>
      <c r="G160" s="31"/>
      <c r="H160" s="31"/>
      <c r="I160" s="31"/>
      <c r="J160" s="31"/>
    </row>
    <row r="161" spans="2:10" x14ac:dyDescent="0.2">
      <c r="B161" s="31"/>
      <c r="C161" s="31"/>
      <c r="D161" s="31"/>
      <c r="E161" s="31"/>
      <c r="F161" s="31"/>
      <c r="G161" s="31"/>
      <c r="H161" s="31"/>
      <c r="I161" s="31"/>
      <c r="J161" s="31"/>
    </row>
  </sheetData>
  <mergeCells count="2">
    <mergeCell ref="A1:H1"/>
    <mergeCell ref="A2:H2"/>
  </mergeCells>
  <pageMargins left="0.7" right="0.7" top="0.75" bottom="0.75" header="0.3" footer="0.3"/>
  <ignoredErrors>
    <ignoredError sqref="B8:C9 D8:I9 I7 B18:C19 D18:I19 I10 I11 I12 I13 I14 I15 I16 I17 B25:C26 D25:I26 I20 I21 I22 I23 I24 B31:C32 D31:I32 I27 I28 I29 I30 B39:C40 D39:I40 I33 I34 I35 I36 I37 I38 B49:C50 D49:I50 I41 I42 I43 I44 I45 I46 I47 I48 B67:C68 D67:I68 I51 I52 I53 I54 I55 I56 I57 I58 I59 I60 I61 I62 I63 I64 I65 I66 B80:C81 D80:I81 I69 I70 I71 I72 I73 I74 I75 I76 I77 I78 I79 B84:C84 D84:I84 I82 I83 B86:C87 D86:I87 I85 B91:C91 D91:I91 I88 I89 I90 B93:C94 D93:I94 I92 B104:C105 D104:I105 I95 I96 I97 I98 I99 I100 I101 I102 I103 B116:C117 D116:I117 I106 I107 I108 I109 I110 I111 I112 I113 I114 I115 B126:C127 D126:I127 I118 I119 I120 I121 I122 I123 I124 I125 B134:C135 D134:I135 I128 I129 I130 I131 I132 I133 B144:C145 D144:I145 I136 I137 I138 I139 I140 I141 I142 I143 B155:C155 D155:I155 I146 I147 I148 I149 I150 I151 I152 I153 I154 B157:C157 D157:I157 I15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E50FD-FD95-4A4F-AB04-A84339C7A419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C4521-A685-4C72-A8FE-D804285E4746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239BD-FDF5-47BD-B446-81F371AA833A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D9ED0-D99E-42D9-9FB6-4150F03DF995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 Graham</dc:creator>
  <cp:lastModifiedBy>Sally Blackwell</cp:lastModifiedBy>
  <dcterms:created xsi:type="dcterms:W3CDTF">2025-07-15T17:23:42Z</dcterms:created>
  <dcterms:modified xsi:type="dcterms:W3CDTF">2025-07-16T19:02:27Z</dcterms:modified>
</cp:coreProperties>
</file>