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2026 CoS\1 - Interrogatories\Interrogatory Responses\Intervenors\6-Intervenor-129\Attachment\"/>
    </mc:Choice>
  </mc:AlternateContent>
  <xr:revisionPtr revIDLastSave="0" documentId="13_ncr:1_{F5D46028-ECF8-47BB-81C5-646DCC29DE9B}" xr6:coauthVersionLast="47" xr6:coauthVersionMax="47" xr10:uidLastSave="{00000000-0000-0000-0000-000000000000}"/>
  <bookViews>
    <workbookView xWindow="-120" yWindow="-120" windowWidth="29040" windowHeight="15840" xr2:uid="{0E5FF3B0-6E00-41F7-AF94-9B902F8F51CC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5" i="1" l="1"/>
  <c r="C205" i="1"/>
  <c r="E158" i="1" l="1"/>
  <c r="D158" i="1"/>
  <c r="C158" i="1"/>
  <c r="C166" i="1" s="1"/>
  <c r="E236" i="1"/>
  <c r="D236" i="1"/>
  <c r="C236" i="1"/>
  <c r="E222" i="1"/>
  <c r="D222" i="1"/>
  <c r="E208" i="1"/>
  <c r="D208" i="1"/>
  <c r="C208" i="1"/>
  <c r="E194" i="1"/>
  <c r="D194" i="1"/>
  <c r="C194" i="1"/>
  <c r="E166" i="1"/>
  <c r="D166" i="1"/>
  <c r="E138" i="1"/>
  <c r="D138" i="1"/>
  <c r="C138" i="1"/>
  <c r="C172" i="1" l="1"/>
  <c r="C180" i="1" s="1"/>
  <c r="C116" i="1"/>
  <c r="C124" i="1" s="1"/>
  <c r="C102" i="1"/>
  <c r="C110" i="1" s="1"/>
  <c r="C88" i="1"/>
  <c r="C96" i="1" s="1"/>
  <c r="C144" i="1"/>
  <c r="C152" i="1" s="1"/>
  <c r="C58" i="1"/>
  <c r="C57" i="1"/>
  <c r="C59" i="1" l="1"/>
  <c r="C74" i="1"/>
  <c r="C82" i="1" s="1"/>
  <c r="D116" i="1" l="1"/>
  <c r="D124" i="1" s="1"/>
  <c r="D57" i="1"/>
  <c r="D102" i="1"/>
  <c r="D110" i="1" s="1"/>
  <c r="D88" i="1"/>
  <c r="D96" i="1" s="1"/>
  <c r="D74" i="1"/>
  <c r="D82" i="1" s="1"/>
  <c r="D144" i="1"/>
  <c r="D152" i="1" s="1"/>
  <c r="D58" i="1"/>
  <c r="C222" i="1" l="1"/>
  <c r="D172" i="1"/>
  <c r="D180" i="1" s="1"/>
  <c r="D59" i="1"/>
  <c r="C60" i="1" l="1"/>
  <c r="C61" i="1" s="1"/>
  <c r="D60" i="1" l="1"/>
  <c r="D61" i="1" s="1"/>
  <c r="E172" i="1" l="1"/>
  <c r="E180" i="1" s="1"/>
  <c r="E144" i="1"/>
  <c r="E152" i="1" s="1"/>
  <c r="E116" i="1"/>
  <c r="E124" i="1" s="1"/>
  <c r="E58" i="1" l="1"/>
  <c r="E102" i="1"/>
  <c r="E110" i="1" s="1"/>
  <c r="E60" i="1"/>
  <c r="E57" i="1"/>
  <c r="E74" i="1"/>
  <c r="E82" i="1" s="1"/>
  <c r="E88" i="1"/>
  <c r="E96" i="1" s="1"/>
  <c r="E59" i="1" l="1"/>
  <c r="E61" i="1" s="1"/>
</calcChain>
</file>

<file path=xl/sharedStrings.xml><?xml version="1.0" encoding="utf-8"?>
<sst xmlns="http://schemas.openxmlformats.org/spreadsheetml/2006/main" count="237" uniqueCount="102">
  <si>
    <t>USoA #</t>
  </si>
  <si>
    <t>USoA Description</t>
  </si>
  <si>
    <t>2023 Actual²</t>
  </si>
  <si>
    <t>2024 Actuals</t>
  </si>
  <si>
    <t>Bridge Year</t>
  </si>
  <si>
    <t>Reporting Basis</t>
  </si>
  <si>
    <t>Retail Services Revenues</t>
  </si>
  <si>
    <t>Service Transaction Requests (STR) Revenues</t>
  </si>
  <si>
    <t>4086</t>
  </si>
  <si>
    <t>SSS Administration Revenue</t>
  </si>
  <si>
    <t>Electric Services Incidental to Energy Sales</t>
  </si>
  <si>
    <t>Interdepartmental Rents</t>
  </si>
  <si>
    <t>Rent from Electric Property</t>
  </si>
  <si>
    <t>Other Utility Operating Income</t>
  </si>
  <si>
    <t>Other Electric Revenues</t>
  </si>
  <si>
    <t>Late Payment Charges</t>
  </si>
  <si>
    <t>Sales of Water and Water Power</t>
  </si>
  <si>
    <t>Miscellaneous Service Revenues</t>
  </si>
  <si>
    <t>Provision for Rate Refunds</t>
  </si>
  <si>
    <t>Government and Other Assistance Directly Credited to Income</t>
  </si>
  <si>
    <t>Regulatory Debits</t>
  </si>
  <si>
    <t>Regulatory Credits</t>
  </si>
  <si>
    <t>Revenues from Electric Plant Leased to Others</t>
  </si>
  <si>
    <t>Expenses of Electric Plant Leased to Others</t>
  </si>
  <si>
    <t>Revenues from Merchandise</t>
  </si>
  <si>
    <t>Costs and Expenses of Merchandising</t>
  </si>
  <si>
    <t>Profits and Losses from Financial Instrument Hedges</t>
  </si>
  <si>
    <t>Profits and Losses from Financial Instrument Investments</t>
  </si>
  <si>
    <t>Gains from Disposition of Future Use Utility Plant</t>
  </si>
  <si>
    <t>Losses from Disposition of Future Use Utility Plant</t>
  </si>
  <si>
    <t>Gain on Disposition of Utility and Other Property</t>
  </si>
  <si>
    <t>Gain from Retirement of Utility and Other Property</t>
  </si>
  <si>
    <t>Loss on Disposition of Utility and Other Property</t>
  </si>
  <si>
    <t>Loss from Retirement of Utility and Other Property</t>
  </si>
  <si>
    <t>Gains from Disposition of Allowances for Emission</t>
  </si>
  <si>
    <t>Losses from Disposition of Allowances for Emission</t>
  </si>
  <si>
    <t>Revenues from Non Rate-Regulated Utility Operations</t>
  </si>
  <si>
    <t>Expenses of Non Rate-Regulated Utility Operations</t>
  </si>
  <si>
    <t>Non Rate-Regulated Utility Rental Income</t>
  </si>
  <si>
    <t>Miscellaneous Non-Operating Income</t>
  </si>
  <si>
    <t>Rate-Payer Benefit Including Interest</t>
  </si>
  <si>
    <t>Foreign Exchange Gains and Losses, Including Amortization</t>
  </si>
  <si>
    <t>Interest and Dividend Income</t>
  </si>
  <si>
    <t>Lessor's Net Investment in Finance Lease</t>
  </si>
  <si>
    <t>Equity in Earnings of Subsidiary Companies</t>
  </si>
  <si>
    <t>Share of Profit or Loss of Joint Venture</t>
  </si>
  <si>
    <t>Other Operating Revenues</t>
  </si>
  <si>
    <t>Other Income or Deductions</t>
  </si>
  <si>
    <t>Total</t>
  </si>
  <si>
    <t>Description                          Account(s)</t>
  </si>
  <si>
    <t>Specific Service Charges:       4235</t>
  </si>
  <si>
    <t>Late Payment Charges:          4225</t>
  </si>
  <si>
    <t>Other Distribution Revenues:   4082, 4084, 4086, 4090, 4205, 4210, 4215, 4220, 4230, 4240, 4245</t>
  </si>
  <si>
    <t>Other Income and Expenses:  4305, 4310, 4315, 4320, 4325, 4330, 4335, 4340, 4345, 4350, 4355, 4357, 4360, 4362, 4365, 4370, 4375, 4380, 4385, 4390, 4395, 4398, 4405, 4410, 4415, 4420</t>
  </si>
  <si>
    <t>Appendix 2-H</t>
  </si>
  <si>
    <t>Other Operating Revenue</t>
  </si>
  <si>
    <t>Account 4082 - Retail Services Revenue</t>
  </si>
  <si>
    <t/>
  </si>
  <si>
    <t>Retail Services Revenue</t>
  </si>
  <si>
    <t>Account 4084 - STR Revenue</t>
  </si>
  <si>
    <t>Service Transaction Request Revenue</t>
  </si>
  <si>
    <t>Account - 4086 - SSS Revenue</t>
  </si>
  <si>
    <t>SSS Admin Fee Revenue</t>
  </si>
  <si>
    <t>Account 4210 - Rent from Electric Property</t>
  </si>
  <si>
    <t>Pole and Duct Rental Revenue</t>
  </si>
  <si>
    <t>Account 4220 - Other Electric Revenues</t>
  </si>
  <si>
    <t>Purchase Fees</t>
  </si>
  <si>
    <t>Subdivision Admin Fees Revenue</t>
  </si>
  <si>
    <t>Account 4245 - Government and Other Assistance Directly Credited to Income</t>
  </si>
  <si>
    <t>Deferred Revenue - Contributed Capital Amortization</t>
  </si>
  <si>
    <t>Account 4310 - Regulatory Credits</t>
  </si>
  <si>
    <t>IFRS-CGAAP Transitional PP&amp;E Amounts (Rate Rider Recoveries a/c 1575)</t>
  </si>
  <si>
    <t>Account 4345 / 4360 - Loss on Disposition of Utility and Other Property</t>
  </si>
  <si>
    <t>Loss on Disposal of Property</t>
  </si>
  <si>
    <t>Account 4375 - Revenues from Non-Rate Regulated Utility Operations</t>
  </si>
  <si>
    <t>Water &amp; Wastewater Billing Services Revenue</t>
  </si>
  <si>
    <t>Intercompany Accounting Services</t>
  </si>
  <si>
    <t>Connection Impact Assessment Revenue</t>
  </si>
  <si>
    <t>BESI Control Room Services</t>
  </si>
  <si>
    <t>CDM Program Revenue</t>
  </si>
  <si>
    <t>Account 4380 - Expenses of Non-Rate Regulated Utility Operations</t>
  </si>
  <si>
    <t>Water &amp; Wastewater Billing Services Expense</t>
  </si>
  <si>
    <t>BHI Sales and Marketing Support</t>
  </si>
  <si>
    <t>Heating Supply and Back-up Generation</t>
  </si>
  <si>
    <t>CDM Program Expense</t>
  </si>
  <si>
    <t>Bad Debt Expense</t>
  </si>
  <si>
    <t>Account 4390 - Miscellaneous Non-Operating Income</t>
  </si>
  <si>
    <t>Scrap Material Revenue</t>
  </si>
  <si>
    <t>Project Material Handling Charges / Site Mobilization Fees</t>
  </si>
  <si>
    <t>Contract Administration</t>
  </si>
  <si>
    <t>1328 Brant St.Lease Revenue</t>
  </si>
  <si>
    <t>Lease Revenue</t>
  </si>
  <si>
    <t>Stale-Dated Cheques / Inactive Deposits</t>
  </si>
  <si>
    <t>Other Miscellenous Income</t>
  </si>
  <si>
    <t>Account 4405 - Interest and Dividend Income</t>
  </si>
  <si>
    <t>Bank Account Interest Earned</t>
  </si>
  <si>
    <t>Deposit Interest Expense</t>
  </si>
  <si>
    <t>(Jan-May)</t>
  </si>
  <si>
    <t>2025 Bridge Year</t>
  </si>
  <si>
    <t>2024 
Actuals</t>
  </si>
  <si>
    <t>2023 
Actuals</t>
  </si>
  <si>
    <t>BESI Management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</si>
</sst>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&quot;$&quot;* #,##0_-;\-&quot;$&quot;* #,##0_-;_-&quot;$&quot;* &quot;-&quot;??_-;_-@_-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8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5" fillId="0" borderId="5" xfId="0" applyFont="1" applyBorder="1"/>
    <xf numFmtId="0" fontId="2" fillId="3" borderId="5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/>
    <xf numFmtId="165" fontId="0" fillId="2" borderId="8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0" xfId="1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165" fontId="0" fillId="0" borderId="8" xfId="0" applyNumberFormat="1" applyBorder="1"/>
    <xf numFmtId="165" fontId="0" fillId="0" borderId="10" xfId="0" applyNumberFormat="1" applyBorder="1"/>
    <xf numFmtId="0" fontId="0" fillId="2" borderId="8" xfId="0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165" fontId="0" fillId="2" borderId="10" xfId="0" applyNumberFormat="1" applyFill="1" applyBorder="1" applyProtection="1">
      <protection locked="0"/>
    </xf>
    <xf numFmtId="165" fontId="0" fillId="0" borderId="14" xfId="1" applyNumberFormat="1" applyFont="1" applyBorder="1" applyProtection="1"/>
    <xf numFmtId="165" fontId="0" fillId="0" borderId="15" xfId="1" applyNumberFormat="1" applyFont="1" applyBorder="1" applyProtection="1"/>
    <xf numFmtId="0" fontId="0" fillId="0" borderId="0" xfId="0" applyAlignment="1">
      <alignment wrapText="1"/>
    </xf>
    <xf numFmtId="0" fontId="2" fillId="0" borderId="3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5" fontId="0" fillId="2" borderId="2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22" xfId="1" applyNumberFormat="1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2" fillId="0" borderId="23" xfId="0" applyFont="1" applyBorder="1"/>
    <xf numFmtId="0" fontId="2" fillId="0" borderId="24" xfId="0" applyFont="1" applyBorder="1"/>
    <xf numFmtId="0" fontId="2" fillId="0" borderId="16" xfId="0" applyFont="1" applyBorder="1"/>
    <xf numFmtId="0" fontId="2" fillId="0" borderId="17" xfId="0" applyFont="1" applyBorder="1"/>
    <xf numFmtId="0" fontId="3" fillId="2" borderId="7" xfId="0" applyFont="1" applyFill="1" applyBorder="1" applyProtection="1">
      <protection locked="0"/>
    </xf>
    <xf numFmtId="0" fontId="3" fillId="2" borderId="20" xfId="0" applyFont="1" applyFill="1" applyBorder="1" applyProtection="1">
      <protection locked="0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6" fillId="0" borderId="0" xfId="0" applyFont="1"/>
    <xf numFmtId="165" fontId="0" fillId="2" borderId="9" xfId="1" applyNumberFormat="1" applyFont="1" applyFill="1" applyBorder="1" applyAlignment="1" applyProtection="1">
      <protection locked="0"/>
    </xf>
    <xf numFmtId="165" fontId="0" fillId="2" borderId="10" xfId="1" applyNumberFormat="1" applyFont="1" applyFill="1" applyBorder="1" applyAlignment="1" applyProtection="1">
      <protection locked="0"/>
    </xf>
    <xf numFmtId="0" fontId="0" fillId="4" borderId="7" xfId="0" applyFill="1" applyBorder="1"/>
    <xf numFmtId="0" fontId="0" fillId="4" borderId="8" xfId="0" applyFill="1" applyBorder="1"/>
    <xf numFmtId="0" fontId="0" fillId="4" borderId="10" xfId="0" applyFill="1" applyBorder="1"/>
    <xf numFmtId="0" fontId="2" fillId="0" borderId="7" xfId="0" applyFont="1" applyBorder="1"/>
    <xf numFmtId="0" fontId="4" fillId="0" borderId="0" xfId="0" applyFont="1"/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5" fontId="0" fillId="0" borderId="0" xfId="0" applyNumberFormat="1"/>
    <xf numFmtId="0" fontId="3" fillId="0" borderId="0" xfId="0" applyFont="1" applyAlignment="1">
      <alignment vertical="top" wrapText="1"/>
    </xf>
  </cellXfs>
  <cellStyles count="3">
    <cellStyle name="Currency" xfId="1" builtinId="4"/>
    <cellStyle name="Normal" xfId="0" builtinId="0"/>
    <cellStyle name="Normal 2" xfId="2" xr:uid="{605DFFF3-F19E-446A-8DB9-C13D27552D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876F5-29E7-489E-81BD-9D53BD94E566}">
  <dimension ref="A1:I236"/>
  <sheetViews>
    <sheetView tabSelected="1" workbookViewId="0">
      <selection activeCell="H12" sqref="H12"/>
    </sheetView>
  </sheetViews>
  <sheetFormatPr defaultRowHeight="14.25" x14ac:dyDescent="0.2"/>
  <cols>
    <col min="1" max="1" width="10" customWidth="1"/>
    <col min="2" max="2" width="50.375" customWidth="1"/>
    <col min="3" max="5" width="11.875" customWidth="1"/>
  </cols>
  <sheetData>
    <row r="1" spans="1:5" ht="18" x14ac:dyDescent="0.25">
      <c r="A1" s="52" t="s">
        <v>54</v>
      </c>
      <c r="B1" s="52"/>
      <c r="C1" s="52"/>
      <c r="D1" s="52"/>
      <c r="E1" s="52"/>
    </row>
    <row r="2" spans="1:5" ht="18" x14ac:dyDescent="0.25">
      <c r="A2" s="52" t="s">
        <v>55</v>
      </c>
      <c r="B2" s="52"/>
      <c r="C2" s="52"/>
      <c r="D2" s="52"/>
      <c r="E2" s="52"/>
    </row>
    <row r="3" spans="1:5" ht="15" thickBot="1" x14ac:dyDescent="0.25"/>
    <row r="4" spans="1:5" ht="26.25" thickBot="1" x14ac:dyDescent="0.25">
      <c r="A4" s="1" t="s">
        <v>0</v>
      </c>
      <c r="B4" s="2" t="s">
        <v>1</v>
      </c>
      <c r="C4" s="54" t="s">
        <v>100</v>
      </c>
      <c r="D4" s="54" t="s">
        <v>99</v>
      </c>
      <c r="E4" s="53" t="s">
        <v>98</v>
      </c>
    </row>
    <row r="5" spans="1:5" x14ac:dyDescent="0.2">
      <c r="A5" s="4"/>
      <c r="B5" s="5"/>
      <c r="C5" s="3" t="s">
        <v>97</v>
      </c>
      <c r="D5" s="3" t="s">
        <v>97</v>
      </c>
      <c r="E5" s="24" t="s">
        <v>97</v>
      </c>
    </row>
    <row r="6" spans="1:5" x14ac:dyDescent="0.2">
      <c r="A6" s="4"/>
      <c r="B6" s="6" t="s">
        <v>5</v>
      </c>
      <c r="C6" s="7"/>
      <c r="D6" s="7"/>
      <c r="E6" s="8"/>
    </row>
    <row r="7" spans="1:5" x14ac:dyDescent="0.2">
      <c r="A7" s="9">
        <v>4082</v>
      </c>
      <c r="B7" s="10" t="s">
        <v>6</v>
      </c>
      <c r="C7" s="12">
        <v>-10553.22</v>
      </c>
      <c r="D7" s="12">
        <v>-9697.2199999999993</v>
      </c>
      <c r="E7" s="13">
        <v>-10217.93</v>
      </c>
    </row>
    <row r="8" spans="1:5" x14ac:dyDescent="0.2">
      <c r="A8" s="9">
        <v>4084</v>
      </c>
      <c r="B8" s="10" t="s">
        <v>7</v>
      </c>
      <c r="C8" s="12">
        <v>-148.72</v>
      </c>
      <c r="D8" s="12">
        <v>-97.43</v>
      </c>
      <c r="E8" s="13">
        <v>-104.41</v>
      </c>
    </row>
    <row r="9" spans="1:5" x14ac:dyDescent="0.2">
      <c r="A9" s="9" t="s">
        <v>8</v>
      </c>
      <c r="B9" s="10" t="s">
        <v>9</v>
      </c>
      <c r="C9" s="12">
        <v>-80670.040000000008</v>
      </c>
      <c r="D9" s="12">
        <v>-84910.930000000008</v>
      </c>
      <c r="E9" s="13">
        <v>-86041.50999999998</v>
      </c>
    </row>
    <row r="10" spans="1:5" x14ac:dyDescent="0.2">
      <c r="A10" s="9">
        <v>4090</v>
      </c>
      <c r="B10" s="10" t="s">
        <v>10</v>
      </c>
      <c r="C10" s="12">
        <v>0</v>
      </c>
      <c r="D10" s="12">
        <v>0</v>
      </c>
      <c r="E10" s="13">
        <v>0</v>
      </c>
    </row>
    <row r="11" spans="1:5" x14ac:dyDescent="0.2">
      <c r="A11" s="9">
        <v>4205</v>
      </c>
      <c r="B11" s="10" t="s">
        <v>11</v>
      </c>
      <c r="C11" s="12">
        <v>0</v>
      </c>
      <c r="D11" s="12">
        <v>0</v>
      </c>
      <c r="E11" s="13">
        <v>0</v>
      </c>
    </row>
    <row r="12" spans="1:5" x14ac:dyDescent="0.2">
      <c r="A12" s="9">
        <v>4210</v>
      </c>
      <c r="B12" s="10" t="s">
        <v>12</v>
      </c>
      <c r="C12" s="46">
        <v>-74571.25</v>
      </c>
      <c r="D12" s="46">
        <v>-74571.240000000005</v>
      </c>
      <c r="E12" s="47">
        <v>-74571.240000000005</v>
      </c>
    </row>
    <row r="13" spans="1:5" x14ac:dyDescent="0.2">
      <c r="A13" s="9">
        <v>4215</v>
      </c>
      <c r="B13" s="10" t="s">
        <v>13</v>
      </c>
      <c r="C13" s="46">
        <v>0</v>
      </c>
      <c r="D13" s="46">
        <v>0</v>
      </c>
      <c r="E13" s="47">
        <v>0</v>
      </c>
    </row>
    <row r="14" spans="1:5" x14ac:dyDescent="0.2">
      <c r="A14" s="9">
        <v>4220</v>
      </c>
      <c r="B14" s="10" t="s">
        <v>14</v>
      </c>
      <c r="C14" s="12">
        <v>0</v>
      </c>
      <c r="D14" s="12">
        <v>0</v>
      </c>
      <c r="E14" s="13">
        <v>0</v>
      </c>
    </row>
    <row r="15" spans="1:5" x14ac:dyDescent="0.2">
      <c r="A15" s="9">
        <v>4225</v>
      </c>
      <c r="B15" s="10" t="s">
        <v>15</v>
      </c>
      <c r="C15" s="12">
        <v>-91571.54</v>
      </c>
      <c r="D15" s="12">
        <v>-82735.77</v>
      </c>
      <c r="E15" s="13">
        <v>-96904.900000000009</v>
      </c>
    </row>
    <row r="16" spans="1:5" x14ac:dyDescent="0.2">
      <c r="A16" s="9">
        <v>4230</v>
      </c>
      <c r="B16" s="10" t="s">
        <v>16</v>
      </c>
      <c r="C16" s="12">
        <v>0</v>
      </c>
      <c r="D16" s="12">
        <v>0</v>
      </c>
      <c r="E16" s="13">
        <v>0</v>
      </c>
    </row>
    <row r="17" spans="1:5" x14ac:dyDescent="0.2">
      <c r="A17" s="9">
        <v>4235</v>
      </c>
      <c r="B17" s="10" t="s">
        <v>17</v>
      </c>
      <c r="C17" s="12">
        <v>-78731.650000000009</v>
      </c>
      <c r="D17" s="12">
        <v>-88371.860000000015</v>
      </c>
      <c r="E17" s="13">
        <v>-78382.69</v>
      </c>
    </row>
    <row r="18" spans="1:5" x14ac:dyDescent="0.2">
      <c r="A18" s="9">
        <v>4240</v>
      </c>
      <c r="B18" s="10" t="s">
        <v>18</v>
      </c>
      <c r="C18" s="12">
        <v>0</v>
      </c>
      <c r="D18" s="12">
        <v>0</v>
      </c>
      <c r="E18" s="13">
        <v>0</v>
      </c>
    </row>
    <row r="19" spans="1:5" x14ac:dyDescent="0.2">
      <c r="A19" s="9">
        <v>4245</v>
      </c>
      <c r="B19" s="10" t="s">
        <v>19</v>
      </c>
      <c r="C19" s="12">
        <v>-504375</v>
      </c>
      <c r="D19" s="12">
        <v>-665069.5</v>
      </c>
      <c r="E19" s="13">
        <v>-759440</v>
      </c>
    </row>
    <row r="20" spans="1:5" x14ac:dyDescent="0.2">
      <c r="A20" s="9">
        <v>4305</v>
      </c>
      <c r="B20" s="10" t="s">
        <v>20</v>
      </c>
      <c r="C20" s="12">
        <v>0</v>
      </c>
      <c r="D20" s="12">
        <v>0</v>
      </c>
      <c r="E20" s="13">
        <v>0</v>
      </c>
    </row>
    <row r="21" spans="1:5" x14ac:dyDescent="0.2">
      <c r="A21" s="9">
        <v>4310</v>
      </c>
      <c r="B21" s="10" t="s">
        <v>21</v>
      </c>
      <c r="C21" s="12">
        <v>0</v>
      </c>
      <c r="D21" s="12">
        <v>0</v>
      </c>
      <c r="E21" s="13">
        <v>0</v>
      </c>
    </row>
    <row r="22" spans="1:5" x14ac:dyDescent="0.2">
      <c r="A22" s="9">
        <v>4315</v>
      </c>
      <c r="B22" s="10" t="s">
        <v>22</v>
      </c>
      <c r="C22" s="12">
        <v>0</v>
      </c>
      <c r="D22" s="12">
        <v>0</v>
      </c>
      <c r="E22" s="13">
        <v>0</v>
      </c>
    </row>
    <row r="23" spans="1:5" x14ac:dyDescent="0.2">
      <c r="A23" s="9">
        <v>4320</v>
      </c>
      <c r="B23" s="10" t="s">
        <v>23</v>
      </c>
      <c r="C23" s="12">
        <v>0</v>
      </c>
      <c r="D23" s="12">
        <v>0</v>
      </c>
      <c r="E23" s="13">
        <v>0</v>
      </c>
    </row>
    <row r="24" spans="1:5" x14ac:dyDescent="0.2">
      <c r="A24" s="9">
        <v>4325</v>
      </c>
      <c r="B24" s="10" t="s">
        <v>24</v>
      </c>
      <c r="C24" s="12">
        <v>0</v>
      </c>
      <c r="D24" s="12">
        <v>0</v>
      </c>
      <c r="E24" s="13">
        <v>0</v>
      </c>
    </row>
    <row r="25" spans="1:5" x14ac:dyDescent="0.2">
      <c r="A25" s="9">
        <v>4330</v>
      </c>
      <c r="B25" s="10" t="s">
        <v>25</v>
      </c>
      <c r="C25" s="12">
        <v>0</v>
      </c>
      <c r="D25" s="12">
        <v>0</v>
      </c>
      <c r="E25" s="13">
        <v>0</v>
      </c>
    </row>
    <row r="26" spans="1:5" x14ac:dyDescent="0.2">
      <c r="A26" s="9">
        <v>4335</v>
      </c>
      <c r="B26" s="10" t="s">
        <v>26</v>
      </c>
      <c r="C26" s="12">
        <v>0</v>
      </c>
      <c r="D26" s="12">
        <v>0</v>
      </c>
      <c r="E26" s="13">
        <v>0</v>
      </c>
    </row>
    <row r="27" spans="1:5" x14ac:dyDescent="0.2">
      <c r="A27" s="9">
        <v>4340</v>
      </c>
      <c r="B27" s="10" t="s">
        <v>27</v>
      </c>
      <c r="C27" s="12">
        <v>0</v>
      </c>
      <c r="D27" s="12">
        <v>0</v>
      </c>
      <c r="E27" s="13">
        <v>0</v>
      </c>
    </row>
    <row r="28" spans="1:5" x14ac:dyDescent="0.2">
      <c r="A28" s="9">
        <v>4345</v>
      </c>
      <c r="B28" s="10" t="s">
        <v>28</v>
      </c>
      <c r="C28" s="12">
        <v>0</v>
      </c>
      <c r="D28" s="12">
        <v>0</v>
      </c>
      <c r="E28" s="13">
        <v>0</v>
      </c>
    </row>
    <row r="29" spans="1:5" x14ac:dyDescent="0.2">
      <c r="A29" s="9">
        <v>4350</v>
      </c>
      <c r="B29" s="10" t="s">
        <v>29</v>
      </c>
      <c r="C29" s="12">
        <v>0</v>
      </c>
      <c r="D29" s="12">
        <v>0</v>
      </c>
      <c r="E29" s="13">
        <v>0</v>
      </c>
    </row>
    <row r="30" spans="1:5" x14ac:dyDescent="0.2">
      <c r="A30" s="9">
        <v>4355</v>
      </c>
      <c r="B30" s="10" t="s">
        <v>30</v>
      </c>
      <c r="C30" s="12">
        <v>0</v>
      </c>
      <c r="D30" s="12">
        <v>0</v>
      </c>
      <c r="E30" s="13">
        <v>0</v>
      </c>
    </row>
    <row r="31" spans="1:5" x14ac:dyDescent="0.2">
      <c r="A31" s="9">
        <v>4357</v>
      </c>
      <c r="B31" s="10" t="s">
        <v>31</v>
      </c>
      <c r="C31" s="12">
        <v>0</v>
      </c>
      <c r="D31" s="12">
        <v>0</v>
      </c>
      <c r="E31" s="13">
        <v>0</v>
      </c>
    </row>
    <row r="32" spans="1:5" x14ac:dyDescent="0.2">
      <c r="A32" s="9">
        <v>4360</v>
      </c>
      <c r="B32" s="10" t="s">
        <v>32</v>
      </c>
      <c r="C32" s="12">
        <v>0</v>
      </c>
      <c r="D32" s="12">
        <v>-19282.93</v>
      </c>
      <c r="E32" s="13">
        <v>925.06</v>
      </c>
    </row>
    <row r="33" spans="1:5" x14ac:dyDescent="0.2">
      <c r="A33" s="9">
        <v>4362</v>
      </c>
      <c r="B33" s="10" t="s">
        <v>33</v>
      </c>
      <c r="C33" s="12">
        <v>0</v>
      </c>
      <c r="D33" s="12">
        <v>0</v>
      </c>
      <c r="E33" s="13">
        <v>0</v>
      </c>
    </row>
    <row r="34" spans="1:5" x14ac:dyDescent="0.2">
      <c r="A34" s="9">
        <v>4365</v>
      </c>
      <c r="B34" s="10" t="s">
        <v>34</v>
      </c>
      <c r="C34" s="12">
        <v>0</v>
      </c>
      <c r="D34" s="12">
        <v>0</v>
      </c>
      <c r="E34" s="13">
        <v>0</v>
      </c>
    </row>
    <row r="35" spans="1:5" x14ac:dyDescent="0.2">
      <c r="A35" s="9">
        <v>4370</v>
      </c>
      <c r="B35" s="10" t="s">
        <v>35</v>
      </c>
      <c r="C35" s="12">
        <v>0</v>
      </c>
      <c r="D35" s="12">
        <v>0</v>
      </c>
      <c r="E35" s="13">
        <v>0</v>
      </c>
    </row>
    <row r="36" spans="1:5" x14ac:dyDescent="0.2">
      <c r="A36" s="9">
        <v>4375</v>
      </c>
      <c r="B36" s="10" t="s">
        <v>36</v>
      </c>
      <c r="C36" s="12">
        <v>-196781.63</v>
      </c>
      <c r="D36" s="12">
        <v>-194822.94999999998</v>
      </c>
      <c r="E36" s="13">
        <v>-267621.22000000003</v>
      </c>
    </row>
    <row r="37" spans="1:5" x14ac:dyDescent="0.2">
      <c r="A37" s="9">
        <v>4380</v>
      </c>
      <c r="B37" s="10" t="s">
        <v>37</v>
      </c>
      <c r="C37" s="12">
        <v>42500</v>
      </c>
      <c r="D37" s="12">
        <v>42500</v>
      </c>
      <c r="E37" s="13">
        <v>79075</v>
      </c>
    </row>
    <row r="38" spans="1:5" x14ac:dyDescent="0.2">
      <c r="A38" s="9">
        <v>4385</v>
      </c>
      <c r="B38" s="10" t="s">
        <v>38</v>
      </c>
      <c r="C38" s="12">
        <v>0</v>
      </c>
      <c r="D38" s="12">
        <v>0</v>
      </c>
      <c r="E38" s="13">
        <v>0</v>
      </c>
    </row>
    <row r="39" spans="1:5" x14ac:dyDescent="0.2">
      <c r="A39" s="9">
        <v>4390</v>
      </c>
      <c r="B39" s="10" t="s">
        <v>39</v>
      </c>
      <c r="C39" s="12">
        <v>-851219.75</v>
      </c>
      <c r="D39" s="12">
        <v>-485134.50000000006</v>
      </c>
      <c r="E39" s="13">
        <v>-59722.966</v>
      </c>
    </row>
    <row r="40" spans="1:5" x14ac:dyDescent="0.2">
      <c r="A40" s="9">
        <v>4395</v>
      </c>
      <c r="B40" s="10" t="s">
        <v>40</v>
      </c>
      <c r="C40" s="12">
        <v>0</v>
      </c>
      <c r="D40" s="12">
        <v>0</v>
      </c>
      <c r="E40" s="13">
        <v>0</v>
      </c>
    </row>
    <row r="41" spans="1:5" x14ac:dyDescent="0.2">
      <c r="A41" s="9">
        <v>4398</v>
      </c>
      <c r="B41" s="10" t="s">
        <v>41</v>
      </c>
      <c r="C41" s="12">
        <v>0</v>
      </c>
      <c r="D41" s="12">
        <v>0</v>
      </c>
      <c r="E41" s="13">
        <v>0</v>
      </c>
    </row>
    <row r="42" spans="1:5" x14ac:dyDescent="0.2">
      <c r="A42" s="9">
        <v>4405</v>
      </c>
      <c r="B42" s="10" t="s">
        <v>42</v>
      </c>
      <c r="C42" s="12">
        <v>-149760.78</v>
      </c>
      <c r="D42" s="12">
        <v>-237422.15</v>
      </c>
      <c r="E42" s="13">
        <v>-129291.01</v>
      </c>
    </row>
    <row r="43" spans="1:5" x14ac:dyDescent="0.2">
      <c r="A43" s="9">
        <v>4410</v>
      </c>
      <c r="B43" s="10" t="s">
        <v>43</v>
      </c>
      <c r="C43" s="12">
        <v>0</v>
      </c>
      <c r="D43" s="12">
        <v>0</v>
      </c>
      <c r="E43" s="13">
        <v>0</v>
      </c>
    </row>
    <row r="44" spans="1:5" x14ac:dyDescent="0.2">
      <c r="A44" s="9">
        <v>4415</v>
      </c>
      <c r="B44" s="10" t="s">
        <v>44</v>
      </c>
      <c r="C44" s="12">
        <v>0</v>
      </c>
      <c r="D44" s="12">
        <v>0</v>
      </c>
      <c r="E44" s="13">
        <v>0</v>
      </c>
    </row>
    <row r="45" spans="1:5" x14ac:dyDescent="0.2">
      <c r="A45" s="9">
        <v>4420</v>
      </c>
      <c r="B45" s="10" t="s">
        <v>45</v>
      </c>
      <c r="C45" s="12">
        <v>0</v>
      </c>
      <c r="D45" s="12">
        <v>0</v>
      </c>
      <c r="E45" s="13">
        <v>0</v>
      </c>
    </row>
    <row r="46" spans="1:5" x14ac:dyDescent="0.2">
      <c r="A46" s="15"/>
      <c r="B46" s="14"/>
      <c r="C46" s="11"/>
      <c r="D46" s="11"/>
      <c r="E46" s="13"/>
    </row>
    <row r="47" spans="1:5" x14ac:dyDescent="0.2">
      <c r="A47" s="15"/>
      <c r="B47" s="14"/>
      <c r="C47" s="11"/>
      <c r="D47" s="11"/>
      <c r="E47" s="13"/>
    </row>
    <row r="48" spans="1:5" x14ac:dyDescent="0.2">
      <c r="A48" s="15"/>
      <c r="B48" s="14"/>
      <c r="C48" s="11"/>
      <c r="D48" s="11"/>
      <c r="E48" s="13"/>
    </row>
    <row r="49" spans="1:5" x14ac:dyDescent="0.2">
      <c r="A49" s="15"/>
      <c r="B49" s="14"/>
      <c r="C49" s="11"/>
      <c r="D49" s="11"/>
      <c r="E49" s="13"/>
    </row>
    <row r="50" spans="1:5" x14ac:dyDescent="0.2">
      <c r="A50" s="15"/>
      <c r="B50" s="14"/>
      <c r="C50" s="11"/>
      <c r="D50" s="11"/>
      <c r="E50" s="13"/>
    </row>
    <row r="51" spans="1:5" x14ac:dyDescent="0.2">
      <c r="A51" s="15"/>
      <c r="B51" s="14"/>
      <c r="C51" s="11"/>
      <c r="D51" s="11"/>
      <c r="E51" s="13"/>
    </row>
    <row r="52" spans="1:5" x14ac:dyDescent="0.2">
      <c r="A52" s="15"/>
      <c r="B52" s="14"/>
      <c r="C52" s="11"/>
      <c r="D52" s="11"/>
      <c r="E52" s="13"/>
    </row>
    <row r="53" spans="1:5" x14ac:dyDescent="0.2">
      <c r="A53" s="15"/>
      <c r="B53" s="14"/>
      <c r="C53" s="11"/>
      <c r="D53" s="11"/>
      <c r="E53" s="13"/>
    </row>
    <row r="54" spans="1:5" x14ac:dyDescent="0.2">
      <c r="A54" s="15"/>
      <c r="B54" s="14"/>
      <c r="C54" s="11"/>
      <c r="D54" s="11"/>
      <c r="E54" s="13"/>
    </row>
    <row r="55" spans="1:5" x14ac:dyDescent="0.2">
      <c r="A55" s="15"/>
      <c r="B55" s="14"/>
      <c r="C55" s="11"/>
      <c r="D55" s="11"/>
      <c r="E55" s="13"/>
    </row>
    <row r="56" spans="1:5" x14ac:dyDescent="0.2">
      <c r="A56" s="48"/>
      <c r="B56" s="49"/>
      <c r="C56" s="49"/>
      <c r="D56" s="49"/>
      <c r="E56" s="50"/>
    </row>
    <row r="57" spans="1:5" x14ac:dyDescent="0.2">
      <c r="A57" s="51" t="s">
        <v>17</v>
      </c>
      <c r="B57" s="10"/>
      <c r="C57" s="16">
        <f t="shared" ref="C57:E57" si="0">C17</f>
        <v>-78731.650000000009</v>
      </c>
      <c r="D57" s="16">
        <f t="shared" si="0"/>
        <v>-88371.860000000015</v>
      </c>
      <c r="E57" s="17">
        <f t="shared" si="0"/>
        <v>-78382.69</v>
      </c>
    </row>
    <row r="58" spans="1:5" x14ac:dyDescent="0.2">
      <c r="A58" s="51" t="s">
        <v>15</v>
      </c>
      <c r="B58" s="10"/>
      <c r="C58" s="16">
        <f t="shared" ref="C58:E58" si="1">C15</f>
        <v>-91571.54</v>
      </c>
      <c r="D58" s="16">
        <f t="shared" si="1"/>
        <v>-82735.77</v>
      </c>
      <c r="E58" s="17">
        <f t="shared" si="1"/>
        <v>-96904.900000000009</v>
      </c>
    </row>
    <row r="59" spans="1:5" x14ac:dyDescent="0.2">
      <c r="A59" s="51" t="s">
        <v>46</v>
      </c>
      <c r="B59" s="10"/>
      <c r="C59" s="19">
        <f t="shared" ref="C59:E59" si="2">SUM(C7:C14)+C16+C18+C19</f>
        <v>-670318.23</v>
      </c>
      <c r="D59" s="19">
        <f t="shared" si="2"/>
        <v>-834346.32000000007</v>
      </c>
      <c r="E59" s="20">
        <f t="shared" si="2"/>
        <v>-930375.09</v>
      </c>
    </row>
    <row r="60" spans="1:5" ht="15" thickBot="1" x14ac:dyDescent="0.25">
      <c r="A60" s="41" t="s">
        <v>47</v>
      </c>
      <c r="B60" s="42"/>
      <c r="C60" s="19">
        <f t="shared" ref="C60:E60" si="3">SUM(C20:C45)</f>
        <v>-1155262.1599999999</v>
      </c>
      <c r="D60" s="19">
        <f t="shared" si="3"/>
        <v>-894162.53</v>
      </c>
      <c r="E60" s="20">
        <f t="shared" si="3"/>
        <v>-376635.13600000006</v>
      </c>
    </row>
    <row r="61" spans="1:5" ht="15.75" thickTop="1" thickBot="1" x14ac:dyDescent="0.25">
      <c r="A61" s="43" t="s">
        <v>48</v>
      </c>
      <c r="B61" s="44"/>
      <c r="C61" s="21">
        <f t="shared" ref="C61:E61" si="4">SUM(C57:C60)</f>
        <v>-1995883.5799999998</v>
      </c>
      <c r="D61" s="21">
        <f t="shared" si="4"/>
        <v>-1899616.48</v>
      </c>
      <c r="E61" s="22">
        <f t="shared" si="4"/>
        <v>-1482297.8160000001</v>
      </c>
    </row>
    <row r="63" spans="1:5" x14ac:dyDescent="0.2">
      <c r="A63" s="45" t="s">
        <v>49</v>
      </c>
      <c r="B63" s="45"/>
      <c r="C63" s="45"/>
      <c r="D63" s="45"/>
      <c r="E63" s="45"/>
    </row>
    <row r="64" spans="1:5" x14ac:dyDescent="0.2">
      <c r="A64" s="56" t="s">
        <v>50</v>
      </c>
      <c r="B64" s="56"/>
      <c r="C64" s="56"/>
      <c r="D64" s="56"/>
      <c r="E64" s="56"/>
    </row>
    <row r="65" spans="1:5" x14ac:dyDescent="0.2">
      <c r="A65" s="56" t="s">
        <v>51</v>
      </c>
      <c r="B65" s="56"/>
      <c r="C65" s="56"/>
      <c r="D65" s="56"/>
      <c r="E65" s="56"/>
    </row>
    <row r="66" spans="1:5" x14ac:dyDescent="0.2">
      <c r="A66" s="56" t="s">
        <v>52</v>
      </c>
      <c r="B66" s="56"/>
      <c r="C66" s="56"/>
      <c r="D66" s="56"/>
      <c r="E66" s="56"/>
    </row>
    <row r="67" spans="1:5" x14ac:dyDescent="0.2">
      <c r="A67" s="56" t="s">
        <v>53</v>
      </c>
      <c r="B67" s="56"/>
      <c r="C67" s="56"/>
      <c r="D67" s="56"/>
      <c r="E67" s="56"/>
    </row>
    <row r="68" spans="1:5" x14ac:dyDescent="0.2">
      <c r="C68" s="23"/>
      <c r="D68" s="23"/>
      <c r="E68" s="23"/>
    </row>
    <row r="70" spans="1:5" ht="15" thickBot="1" x14ac:dyDescent="0.25">
      <c r="A70" s="14" t="s">
        <v>56</v>
      </c>
      <c r="B70" s="14"/>
    </row>
    <row r="71" spans="1:5" ht="26.25" thickBot="1" x14ac:dyDescent="0.25">
      <c r="A71" s="25"/>
      <c r="B71" s="26"/>
      <c r="C71" s="54" t="s">
        <v>100</v>
      </c>
      <c r="D71" s="54" t="s">
        <v>99</v>
      </c>
      <c r="E71" s="53" t="s">
        <v>98</v>
      </c>
    </row>
    <row r="72" spans="1:5" x14ac:dyDescent="0.2">
      <c r="A72" s="25"/>
      <c r="B72" s="26"/>
      <c r="C72" s="3" t="s">
        <v>97</v>
      </c>
      <c r="D72" s="3" t="s">
        <v>97</v>
      </c>
      <c r="E72" s="24" t="s">
        <v>97</v>
      </c>
    </row>
    <row r="73" spans="1:5" x14ac:dyDescent="0.2">
      <c r="A73" s="37" t="s">
        <v>5</v>
      </c>
      <c r="B73" s="38"/>
      <c r="C73" s="27" t="s">
        <v>57</v>
      </c>
      <c r="D73" s="27" t="s">
        <v>57</v>
      </c>
      <c r="E73" s="28" t="s">
        <v>57</v>
      </c>
    </row>
    <row r="74" spans="1:5" x14ac:dyDescent="0.2">
      <c r="A74" s="34" t="s">
        <v>58</v>
      </c>
      <c r="B74" s="18"/>
      <c r="C74" s="11">
        <f>C7</f>
        <v>-10553.22</v>
      </c>
      <c r="D74" s="11">
        <f>D7</f>
        <v>-9697.2199999999993</v>
      </c>
      <c r="E74" s="13">
        <f>E7</f>
        <v>-10217.93</v>
      </c>
    </row>
    <row r="75" spans="1:5" x14ac:dyDescent="0.2">
      <c r="A75" s="34"/>
      <c r="B75" s="18"/>
      <c r="C75" s="11"/>
      <c r="D75" s="11"/>
      <c r="E75" s="13"/>
    </row>
    <row r="76" spans="1:5" x14ac:dyDescent="0.2">
      <c r="A76" s="32"/>
      <c r="B76" s="33"/>
      <c r="C76" s="29"/>
      <c r="D76" s="29"/>
      <c r="E76" s="13"/>
    </row>
    <row r="77" spans="1:5" x14ac:dyDescent="0.2">
      <c r="A77" s="32"/>
      <c r="B77" s="33"/>
      <c r="C77" s="29"/>
      <c r="D77" s="29"/>
      <c r="E77" s="13"/>
    </row>
    <row r="78" spans="1:5" x14ac:dyDescent="0.2">
      <c r="A78" s="34"/>
      <c r="B78" s="18"/>
      <c r="C78" s="29"/>
      <c r="D78" s="29"/>
      <c r="E78" s="13"/>
    </row>
    <row r="79" spans="1:5" x14ac:dyDescent="0.2">
      <c r="A79" s="34"/>
      <c r="B79" s="18"/>
      <c r="C79" s="29"/>
      <c r="D79" s="29"/>
      <c r="E79" s="13"/>
    </row>
    <row r="80" spans="1:5" x14ac:dyDescent="0.2">
      <c r="A80" s="32"/>
      <c r="B80" s="33"/>
      <c r="C80" s="29"/>
      <c r="D80" s="29"/>
      <c r="E80" s="13"/>
    </row>
    <row r="81" spans="1:5" ht="15" thickBot="1" x14ac:dyDescent="0.25">
      <c r="A81" s="34"/>
      <c r="B81" s="18"/>
      <c r="C81" s="30"/>
      <c r="D81" s="30"/>
      <c r="E81" s="31"/>
    </row>
    <row r="82" spans="1:5" ht="15.75" thickTop="1" thickBot="1" x14ac:dyDescent="0.25">
      <c r="A82" s="35" t="s">
        <v>48</v>
      </c>
      <c r="B82" s="36"/>
      <c r="C82" s="21">
        <f t="shared" ref="C82:E82" si="5">SUM(C74:C81)</f>
        <v>-10553.22</v>
      </c>
      <c r="D82" s="21">
        <f t="shared" si="5"/>
        <v>-9697.2199999999993</v>
      </c>
      <c r="E82" s="22">
        <f t="shared" si="5"/>
        <v>-10217.93</v>
      </c>
    </row>
    <row r="84" spans="1:5" ht="15" thickBot="1" x14ac:dyDescent="0.25">
      <c r="A84" s="14" t="s">
        <v>59</v>
      </c>
      <c r="B84" s="14"/>
    </row>
    <row r="85" spans="1:5" ht="26.25" thickBot="1" x14ac:dyDescent="0.25">
      <c r="A85" s="25"/>
      <c r="B85" s="26"/>
      <c r="C85" s="54" t="s">
        <v>100</v>
      </c>
      <c r="D85" s="54" t="s">
        <v>99</v>
      </c>
      <c r="E85" s="53" t="s">
        <v>98</v>
      </c>
    </row>
    <row r="86" spans="1:5" x14ac:dyDescent="0.2">
      <c r="A86" s="25"/>
      <c r="B86" s="26"/>
      <c r="C86" s="3" t="s">
        <v>97</v>
      </c>
      <c r="D86" s="3" t="s">
        <v>97</v>
      </c>
      <c r="E86" s="24" t="s">
        <v>97</v>
      </c>
    </row>
    <row r="87" spans="1:5" x14ac:dyDescent="0.2">
      <c r="A87" s="37" t="s">
        <v>5</v>
      </c>
      <c r="B87" s="38"/>
      <c r="C87" s="27" t="s">
        <v>57</v>
      </c>
      <c r="D87" s="27" t="s">
        <v>57</v>
      </c>
      <c r="E87" s="28" t="s">
        <v>57</v>
      </c>
    </row>
    <row r="88" spans="1:5" x14ac:dyDescent="0.2">
      <c r="A88" s="34" t="s">
        <v>60</v>
      </c>
      <c r="B88" s="18"/>
      <c r="C88" s="11">
        <f>C8</f>
        <v>-148.72</v>
      </c>
      <c r="D88" s="11">
        <f t="shared" ref="D88:E88" si="6">D8</f>
        <v>-97.43</v>
      </c>
      <c r="E88" s="13">
        <f t="shared" si="6"/>
        <v>-104.41</v>
      </c>
    </row>
    <row r="89" spans="1:5" x14ac:dyDescent="0.2">
      <c r="A89" s="34"/>
      <c r="B89" s="18"/>
      <c r="C89" s="11"/>
      <c r="D89" s="11"/>
      <c r="E89" s="13"/>
    </row>
    <row r="90" spans="1:5" x14ac:dyDescent="0.2">
      <c r="A90" s="32"/>
      <c r="B90" s="33"/>
      <c r="C90" s="29"/>
      <c r="D90" s="29"/>
      <c r="E90" s="13"/>
    </row>
    <row r="91" spans="1:5" x14ac:dyDescent="0.2">
      <c r="A91" s="32"/>
      <c r="B91" s="33"/>
      <c r="C91" s="29"/>
      <c r="D91" s="29"/>
      <c r="E91" s="13"/>
    </row>
    <row r="92" spans="1:5" x14ac:dyDescent="0.2">
      <c r="A92" s="34"/>
      <c r="B92" s="18"/>
      <c r="C92" s="29"/>
      <c r="D92" s="29"/>
      <c r="E92" s="13"/>
    </row>
    <row r="93" spans="1:5" x14ac:dyDescent="0.2">
      <c r="A93" s="34"/>
      <c r="B93" s="18"/>
      <c r="C93" s="29"/>
      <c r="D93" s="29"/>
      <c r="E93" s="13"/>
    </row>
    <row r="94" spans="1:5" x14ac:dyDescent="0.2">
      <c r="A94" s="32"/>
      <c r="B94" s="33"/>
      <c r="C94" s="29"/>
      <c r="D94" s="29"/>
      <c r="E94" s="13"/>
    </row>
    <row r="95" spans="1:5" ht="15" thickBot="1" x14ac:dyDescent="0.25">
      <c r="A95" s="34"/>
      <c r="B95" s="18"/>
      <c r="C95" s="30"/>
      <c r="D95" s="30"/>
      <c r="E95" s="31"/>
    </row>
    <row r="96" spans="1:5" ht="15.75" thickTop="1" thickBot="1" x14ac:dyDescent="0.25">
      <c r="A96" s="35" t="s">
        <v>48</v>
      </c>
      <c r="B96" s="36"/>
      <c r="C96" s="21">
        <f t="shared" ref="C96" si="7">SUM(C88:C95)</f>
        <v>-148.72</v>
      </c>
      <c r="D96" s="21">
        <f t="shared" ref="D96" si="8">SUM(D88:D95)</f>
        <v>-97.43</v>
      </c>
      <c r="E96" s="22">
        <f t="shared" ref="E96" si="9">SUM(E88:E95)</f>
        <v>-104.41</v>
      </c>
    </row>
    <row r="98" spans="1:5" ht="15" thickBot="1" x14ac:dyDescent="0.25">
      <c r="A98" s="14" t="s">
        <v>61</v>
      </c>
      <c r="B98" s="14"/>
    </row>
    <row r="99" spans="1:5" ht="26.25" thickBot="1" x14ac:dyDescent="0.25">
      <c r="A99" s="25"/>
      <c r="B99" s="26"/>
      <c r="C99" s="54" t="s">
        <v>100</v>
      </c>
      <c r="D99" s="54" t="s">
        <v>99</v>
      </c>
      <c r="E99" s="53" t="s">
        <v>98</v>
      </c>
    </row>
    <row r="100" spans="1:5" x14ac:dyDescent="0.2">
      <c r="A100" s="25"/>
      <c r="B100" s="26"/>
      <c r="C100" s="3" t="s">
        <v>97</v>
      </c>
      <c r="D100" s="3" t="s">
        <v>97</v>
      </c>
      <c r="E100" s="24" t="s">
        <v>97</v>
      </c>
    </row>
    <row r="101" spans="1:5" x14ac:dyDescent="0.2">
      <c r="A101" s="37" t="s">
        <v>5</v>
      </c>
      <c r="B101" s="38"/>
      <c r="C101" s="27" t="s">
        <v>57</v>
      </c>
      <c r="D101" s="27" t="s">
        <v>57</v>
      </c>
      <c r="E101" s="28" t="s">
        <v>57</v>
      </c>
    </row>
    <row r="102" spans="1:5" x14ac:dyDescent="0.2">
      <c r="A102" s="34" t="s">
        <v>62</v>
      </c>
      <c r="B102" s="18"/>
      <c r="C102" s="11">
        <f>C9</f>
        <v>-80670.040000000008</v>
      </c>
      <c r="D102" s="11">
        <f t="shared" ref="D102:E102" si="10">D9</f>
        <v>-84910.930000000008</v>
      </c>
      <c r="E102" s="13">
        <f t="shared" si="10"/>
        <v>-86041.50999999998</v>
      </c>
    </row>
    <row r="103" spans="1:5" x14ac:dyDescent="0.2">
      <c r="A103" s="34"/>
      <c r="B103" s="18"/>
      <c r="C103" s="11"/>
      <c r="D103" s="11"/>
      <c r="E103" s="13"/>
    </row>
    <row r="104" spans="1:5" x14ac:dyDescent="0.2">
      <c r="A104" s="32"/>
      <c r="B104" s="33"/>
      <c r="C104" s="29"/>
      <c r="D104" s="29"/>
      <c r="E104" s="13"/>
    </row>
    <row r="105" spans="1:5" x14ac:dyDescent="0.2">
      <c r="A105" s="32"/>
      <c r="B105" s="33"/>
      <c r="C105" s="29"/>
      <c r="D105" s="29"/>
      <c r="E105" s="13"/>
    </row>
    <row r="106" spans="1:5" x14ac:dyDescent="0.2">
      <c r="A106" s="34"/>
      <c r="B106" s="18"/>
      <c r="C106" s="29"/>
      <c r="D106" s="29"/>
      <c r="E106" s="13"/>
    </row>
    <row r="107" spans="1:5" x14ac:dyDescent="0.2">
      <c r="A107" s="34"/>
      <c r="B107" s="18"/>
      <c r="C107" s="29"/>
      <c r="D107" s="29"/>
      <c r="E107" s="13"/>
    </row>
    <row r="108" spans="1:5" x14ac:dyDescent="0.2">
      <c r="A108" s="32"/>
      <c r="B108" s="33"/>
      <c r="C108" s="29"/>
      <c r="D108" s="29"/>
      <c r="E108" s="13"/>
    </row>
    <row r="109" spans="1:5" ht="15" thickBot="1" x14ac:dyDescent="0.25">
      <c r="A109" s="34"/>
      <c r="B109" s="18"/>
      <c r="C109" s="30"/>
      <c r="D109" s="30"/>
      <c r="E109" s="31"/>
    </row>
    <row r="110" spans="1:5" ht="15.75" thickTop="1" thickBot="1" x14ac:dyDescent="0.25">
      <c r="A110" s="35" t="s">
        <v>48</v>
      </c>
      <c r="B110" s="36"/>
      <c r="C110" s="21">
        <f t="shared" ref="C110" si="11">SUM(C102:C109)</f>
        <v>-80670.040000000008</v>
      </c>
      <c r="D110" s="21">
        <f t="shared" ref="D110" si="12">SUM(D102:D109)</f>
        <v>-84910.930000000008</v>
      </c>
      <c r="E110" s="22">
        <f t="shared" ref="E110" si="13">SUM(E102:E109)</f>
        <v>-86041.50999999998</v>
      </c>
    </row>
    <row r="112" spans="1:5" ht="15" thickBot="1" x14ac:dyDescent="0.25">
      <c r="A112" s="14" t="s">
        <v>63</v>
      </c>
      <c r="B112" s="14"/>
    </row>
    <row r="113" spans="1:5" ht="26.25" thickBot="1" x14ac:dyDescent="0.25">
      <c r="A113" s="25"/>
      <c r="B113" s="26"/>
      <c r="C113" s="54" t="s">
        <v>100</v>
      </c>
      <c r="D113" s="54" t="s">
        <v>99</v>
      </c>
      <c r="E113" s="53" t="s">
        <v>98</v>
      </c>
    </row>
    <row r="114" spans="1:5" x14ac:dyDescent="0.2">
      <c r="A114" s="25"/>
      <c r="B114" s="26"/>
      <c r="C114" s="3" t="s">
        <v>97</v>
      </c>
      <c r="D114" s="3" t="s">
        <v>97</v>
      </c>
      <c r="E114" s="24" t="s">
        <v>97</v>
      </c>
    </row>
    <row r="115" spans="1:5" x14ac:dyDescent="0.2">
      <c r="A115" s="37" t="s">
        <v>5</v>
      </c>
      <c r="B115" s="38"/>
      <c r="C115" s="27" t="s">
        <v>57</v>
      </c>
      <c r="D115" s="27" t="s">
        <v>57</v>
      </c>
      <c r="E115" s="28" t="s">
        <v>57</v>
      </c>
    </row>
    <row r="116" spans="1:5" x14ac:dyDescent="0.2">
      <c r="A116" s="34" t="s">
        <v>64</v>
      </c>
      <c r="B116" s="18"/>
      <c r="C116" s="11">
        <f>C12</f>
        <v>-74571.25</v>
      </c>
      <c r="D116" s="11">
        <f t="shared" ref="D116:E116" si="14">D12</f>
        <v>-74571.240000000005</v>
      </c>
      <c r="E116" s="13">
        <f t="shared" si="14"/>
        <v>-74571.240000000005</v>
      </c>
    </row>
    <row r="117" spans="1:5" x14ac:dyDescent="0.2">
      <c r="A117" s="34"/>
      <c r="B117" s="18"/>
      <c r="C117" s="11"/>
      <c r="D117" s="11"/>
      <c r="E117" s="13"/>
    </row>
    <row r="118" spans="1:5" x14ac:dyDescent="0.2">
      <c r="A118" s="32"/>
      <c r="B118" s="33"/>
      <c r="C118" s="29"/>
      <c r="D118" s="29"/>
      <c r="E118" s="13"/>
    </row>
    <row r="119" spans="1:5" x14ac:dyDescent="0.2">
      <c r="A119" s="32"/>
      <c r="B119" s="33"/>
      <c r="C119" s="29"/>
      <c r="D119" s="29"/>
      <c r="E119" s="13"/>
    </row>
    <row r="120" spans="1:5" x14ac:dyDescent="0.2">
      <c r="A120" s="34"/>
      <c r="B120" s="18"/>
      <c r="C120" s="29"/>
      <c r="D120" s="29"/>
      <c r="E120" s="13"/>
    </row>
    <row r="121" spans="1:5" x14ac:dyDescent="0.2">
      <c r="A121" s="34"/>
      <c r="B121" s="18"/>
      <c r="C121" s="29"/>
      <c r="D121" s="29"/>
      <c r="E121" s="13"/>
    </row>
    <row r="122" spans="1:5" x14ac:dyDescent="0.2">
      <c r="A122" s="32"/>
      <c r="B122" s="33"/>
      <c r="C122" s="29"/>
      <c r="D122" s="29"/>
      <c r="E122" s="13"/>
    </row>
    <row r="123" spans="1:5" ht="15" thickBot="1" x14ac:dyDescent="0.25">
      <c r="A123" s="34"/>
      <c r="B123" s="18"/>
      <c r="C123" s="30"/>
      <c r="D123" s="30"/>
      <c r="E123" s="31"/>
    </row>
    <row r="124" spans="1:5" ht="15.75" thickTop="1" thickBot="1" x14ac:dyDescent="0.25">
      <c r="A124" s="35" t="s">
        <v>48</v>
      </c>
      <c r="B124" s="36"/>
      <c r="C124" s="21">
        <f t="shared" ref="C124" si="15">SUM(C116:C123)</f>
        <v>-74571.25</v>
      </c>
      <c r="D124" s="21">
        <f t="shared" ref="D124" si="16">SUM(D116:D123)</f>
        <v>-74571.240000000005</v>
      </c>
      <c r="E124" s="22">
        <f t="shared" ref="E124" si="17">SUM(E116:E123)</f>
        <v>-74571.240000000005</v>
      </c>
    </row>
    <row r="126" spans="1:5" ht="15" hidden="1" thickBot="1" x14ac:dyDescent="0.25">
      <c r="A126" s="14" t="s">
        <v>65</v>
      </c>
      <c r="B126" s="14"/>
    </row>
    <row r="127" spans="1:5" ht="26.25" hidden="1" thickBot="1" x14ac:dyDescent="0.25">
      <c r="A127" s="25"/>
      <c r="B127" s="26"/>
      <c r="C127" s="54" t="s">
        <v>100</v>
      </c>
      <c r="D127" s="54" t="s">
        <v>99</v>
      </c>
      <c r="E127" s="53" t="s">
        <v>98</v>
      </c>
    </row>
    <row r="128" spans="1:5" hidden="1" x14ac:dyDescent="0.2">
      <c r="A128" s="25"/>
      <c r="B128" s="26"/>
      <c r="C128" s="3" t="s">
        <v>97</v>
      </c>
      <c r="D128" s="3" t="s">
        <v>97</v>
      </c>
      <c r="E128" s="24" t="s">
        <v>97</v>
      </c>
    </row>
    <row r="129" spans="1:5" hidden="1" x14ac:dyDescent="0.2">
      <c r="A129" s="37" t="s">
        <v>5</v>
      </c>
      <c r="B129" s="38"/>
      <c r="C129" s="27" t="s">
        <v>57</v>
      </c>
      <c r="D129" s="27" t="s">
        <v>57</v>
      </c>
      <c r="E129" s="28" t="s">
        <v>57</v>
      </c>
    </row>
    <row r="130" spans="1:5" hidden="1" x14ac:dyDescent="0.2">
      <c r="A130" s="34" t="s">
        <v>66</v>
      </c>
      <c r="B130" s="18"/>
      <c r="C130" s="11"/>
      <c r="D130" s="11"/>
      <c r="E130" s="13"/>
    </row>
    <row r="131" spans="1:5" hidden="1" x14ac:dyDescent="0.2">
      <c r="A131" s="34" t="s">
        <v>67</v>
      </c>
      <c r="B131" s="18"/>
      <c r="C131" s="11"/>
      <c r="D131" s="11"/>
      <c r="E131" s="13"/>
    </row>
    <row r="132" spans="1:5" hidden="1" x14ac:dyDescent="0.2">
      <c r="A132" s="32"/>
      <c r="B132" s="33"/>
      <c r="C132" s="29"/>
      <c r="D132" s="29"/>
      <c r="E132" s="13"/>
    </row>
    <row r="133" spans="1:5" hidden="1" x14ac:dyDescent="0.2">
      <c r="A133" s="32"/>
      <c r="B133" s="33"/>
      <c r="C133" s="29"/>
      <c r="D133" s="29"/>
      <c r="E133" s="13"/>
    </row>
    <row r="134" spans="1:5" hidden="1" x14ac:dyDescent="0.2">
      <c r="A134" s="34"/>
      <c r="B134" s="18"/>
      <c r="C134" s="29"/>
      <c r="D134" s="29"/>
      <c r="E134" s="13"/>
    </row>
    <row r="135" spans="1:5" hidden="1" x14ac:dyDescent="0.2">
      <c r="A135" s="34"/>
      <c r="B135" s="18"/>
      <c r="C135" s="29"/>
      <c r="D135" s="29"/>
      <c r="E135" s="13"/>
    </row>
    <row r="136" spans="1:5" hidden="1" x14ac:dyDescent="0.2">
      <c r="A136" s="32"/>
      <c r="B136" s="33"/>
      <c r="C136" s="29"/>
      <c r="D136" s="29"/>
      <c r="E136" s="13"/>
    </row>
    <row r="137" spans="1:5" ht="15" hidden="1" thickBot="1" x14ac:dyDescent="0.25">
      <c r="A137" s="34"/>
      <c r="B137" s="18"/>
      <c r="C137" s="30"/>
      <c r="D137" s="30"/>
      <c r="E137" s="31"/>
    </row>
    <row r="138" spans="1:5" ht="15.75" hidden="1" thickTop="1" thickBot="1" x14ac:dyDescent="0.25">
      <c r="A138" s="35" t="s">
        <v>48</v>
      </c>
      <c r="B138" s="36"/>
      <c r="C138" s="21">
        <f t="shared" ref="C138" si="18">SUM(C130:C137)</f>
        <v>0</v>
      </c>
      <c r="D138" s="21">
        <f t="shared" ref="D138" si="19">SUM(D130:D137)</f>
        <v>0</v>
      </c>
      <c r="E138" s="22">
        <f t="shared" ref="E138" si="20">SUM(E130:E137)</f>
        <v>0</v>
      </c>
    </row>
    <row r="139" spans="1:5" hidden="1" x14ac:dyDescent="0.2"/>
    <row r="140" spans="1:5" ht="15" thickBot="1" x14ac:dyDescent="0.25">
      <c r="A140" s="14" t="s">
        <v>68</v>
      </c>
      <c r="B140" s="14"/>
    </row>
    <row r="141" spans="1:5" ht="26.25" thickBot="1" x14ac:dyDescent="0.25">
      <c r="A141" s="25"/>
      <c r="B141" s="26"/>
      <c r="C141" s="54" t="s">
        <v>100</v>
      </c>
      <c r="D141" s="54" t="s">
        <v>99</v>
      </c>
      <c r="E141" s="53" t="s">
        <v>98</v>
      </c>
    </row>
    <row r="142" spans="1:5" x14ac:dyDescent="0.2">
      <c r="A142" s="25"/>
      <c r="B142" s="26"/>
      <c r="C142" s="3" t="s">
        <v>97</v>
      </c>
      <c r="D142" s="3" t="s">
        <v>97</v>
      </c>
      <c r="E142" s="24" t="s">
        <v>97</v>
      </c>
    </row>
    <row r="143" spans="1:5" x14ac:dyDescent="0.2">
      <c r="A143" s="37" t="s">
        <v>5</v>
      </c>
      <c r="B143" s="38"/>
      <c r="C143" s="27" t="s">
        <v>57</v>
      </c>
      <c r="D143" s="27" t="s">
        <v>57</v>
      </c>
      <c r="E143" s="28" t="s">
        <v>57</v>
      </c>
    </row>
    <row r="144" spans="1:5" x14ac:dyDescent="0.2">
      <c r="A144" s="34" t="s">
        <v>69</v>
      </c>
      <c r="B144" s="18"/>
      <c r="C144" s="11">
        <f>C19</f>
        <v>-504375</v>
      </c>
      <c r="D144" s="11">
        <f t="shared" ref="D144:E144" si="21">D19</f>
        <v>-665069.5</v>
      </c>
      <c r="E144" s="13">
        <f t="shared" si="21"/>
        <v>-759440</v>
      </c>
    </row>
    <row r="145" spans="1:5" x14ac:dyDescent="0.2">
      <c r="A145" s="34"/>
      <c r="B145" s="18"/>
      <c r="C145" s="11"/>
      <c r="D145" s="11"/>
      <c r="E145" s="13"/>
    </row>
    <row r="146" spans="1:5" x14ac:dyDescent="0.2">
      <c r="A146" s="32"/>
      <c r="B146" s="33"/>
      <c r="C146" s="29"/>
      <c r="D146" s="29"/>
      <c r="E146" s="13"/>
    </row>
    <row r="147" spans="1:5" x14ac:dyDescent="0.2">
      <c r="A147" s="32"/>
      <c r="B147" s="33"/>
      <c r="C147" s="29"/>
      <c r="D147" s="29"/>
      <c r="E147" s="13"/>
    </row>
    <row r="148" spans="1:5" x14ac:dyDescent="0.2">
      <c r="A148" s="34"/>
      <c r="B148" s="18"/>
      <c r="C148" s="29"/>
      <c r="D148" s="29"/>
      <c r="E148" s="13"/>
    </row>
    <row r="149" spans="1:5" x14ac:dyDescent="0.2">
      <c r="A149" s="34"/>
      <c r="B149" s="18"/>
      <c r="C149" s="29"/>
      <c r="D149" s="29"/>
      <c r="E149" s="13"/>
    </row>
    <row r="150" spans="1:5" x14ac:dyDescent="0.2">
      <c r="A150" s="32"/>
      <c r="B150" s="33"/>
      <c r="C150" s="29"/>
      <c r="D150" s="29"/>
      <c r="E150" s="13"/>
    </row>
    <row r="151" spans="1:5" ht="15" thickBot="1" x14ac:dyDescent="0.25">
      <c r="A151" s="34"/>
      <c r="B151" s="18"/>
      <c r="C151" s="30"/>
      <c r="D151" s="30"/>
      <c r="E151" s="31"/>
    </row>
    <row r="152" spans="1:5" ht="15.75" thickTop="1" thickBot="1" x14ac:dyDescent="0.25">
      <c r="A152" s="35" t="s">
        <v>48</v>
      </c>
      <c r="B152" s="36"/>
      <c r="C152" s="21">
        <f t="shared" ref="C152" si="22">SUM(C144:C151)</f>
        <v>-504375</v>
      </c>
      <c r="D152" s="21">
        <f t="shared" ref="D152" si="23">SUM(D144:D151)</f>
        <v>-665069.5</v>
      </c>
      <c r="E152" s="22">
        <f t="shared" ref="E152" si="24">SUM(E144:E151)</f>
        <v>-759440</v>
      </c>
    </row>
    <row r="154" spans="1:5" ht="15" hidden="1" thickBot="1" x14ac:dyDescent="0.25">
      <c r="A154" s="14" t="s">
        <v>70</v>
      </c>
      <c r="B154" s="14"/>
    </row>
    <row r="155" spans="1:5" ht="26.25" hidden="1" thickBot="1" x14ac:dyDescent="0.25">
      <c r="A155" s="25"/>
      <c r="B155" s="26"/>
      <c r="C155" s="54" t="s">
        <v>100</v>
      </c>
      <c r="D155" s="54" t="s">
        <v>99</v>
      </c>
      <c r="E155" s="53" t="s">
        <v>98</v>
      </c>
    </row>
    <row r="156" spans="1:5" hidden="1" x14ac:dyDescent="0.2">
      <c r="A156" s="25"/>
      <c r="B156" s="26"/>
      <c r="C156" s="3" t="s">
        <v>97</v>
      </c>
      <c r="D156" s="3" t="s">
        <v>97</v>
      </c>
      <c r="E156" s="24" t="s">
        <v>97</v>
      </c>
    </row>
    <row r="157" spans="1:5" hidden="1" x14ac:dyDescent="0.2">
      <c r="A157" s="37" t="s">
        <v>5</v>
      </c>
      <c r="B157" s="38"/>
      <c r="C157" s="27" t="s">
        <v>57</v>
      </c>
      <c r="D157" s="27" t="s">
        <v>57</v>
      </c>
      <c r="E157" s="28" t="s">
        <v>57</v>
      </c>
    </row>
    <row r="158" spans="1:5" hidden="1" x14ac:dyDescent="0.2">
      <c r="A158" s="39" t="s">
        <v>71</v>
      </c>
      <c r="B158" s="18"/>
      <c r="C158" s="11">
        <f>C21</f>
        <v>0</v>
      </c>
      <c r="D158" s="11">
        <f t="shared" ref="D158:E158" si="25">D21</f>
        <v>0</v>
      </c>
      <c r="E158" s="13">
        <f t="shared" si="25"/>
        <v>0</v>
      </c>
    </row>
    <row r="159" spans="1:5" hidden="1" x14ac:dyDescent="0.2">
      <c r="A159" s="34"/>
      <c r="B159" s="18"/>
      <c r="C159" s="11"/>
      <c r="D159" s="11"/>
      <c r="E159" s="13"/>
    </row>
    <row r="160" spans="1:5" hidden="1" x14ac:dyDescent="0.2">
      <c r="A160" s="32"/>
      <c r="B160" s="33"/>
      <c r="C160" s="29"/>
      <c r="D160" s="29"/>
      <c r="E160" s="13"/>
    </row>
    <row r="161" spans="1:5" hidden="1" x14ac:dyDescent="0.2">
      <c r="A161" s="32"/>
      <c r="B161" s="33"/>
      <c r="C161" s="29"/>
      <c r="D161" s="29"/>
      <c r="E161" s="13"/>
    </row>
    <row r="162" spans="1:5" hidden="1" x14ac:dyDescent="0.2">
      <c r="A162" s="34"/>
      <c r="B162" s="18"/>
      <c r="C162" s="29"/>
      <c r="D162" s="29"/>
      <c r="E162" s="13"/>
    </row>
    <row r="163" spans="1:5" hidden="1" x14ac:dyDescent="0.2">
      <c r="A163" s="34"/>
      <c r="B163" s="18"/>
      <c r="C163" s="29"/>
      <c r="D163" s="29"/>
      <c r="E163" s="13"/>
    </row>
    <row r="164" spans="1:5" hidden="1" x14ac:dyDescent="0.2">
      <c r="A164" s="32"/>
      <c r="B164" s="33"/>
      <c r="C164" s="29"/>
      <c r="D164" s="29"/>
      <c r="E164" s="13"/>
    </row>
    <row r="165" spans="1:5" ht="15" hidden="1" thickBot="1" x14ac:dyDescent="0.25">
      <c r="A165" s="34"/>
      <c r="B165" s="18"/>
      <c r="C165" s="30"/>
      <c r="D165" s="30"/>
      <c r="E165" s="31"/>
    </row>
    <row r="166" spans="1:5" ht="15.75" hidden="1" thickTop="1" thickBot="1" x14ac:dyDescent="0.25">
      <c r="A166" s="35" t="s">
        <v>48</v>
      </c>
      <c r="B166" s="36"/>
      <c r="C166" s="21">
        <f t="shared" ref="C166" si="26">SUM(C158:C165)</f>
        <v>0</v>
      </c>
      <c r="D166" s="21">
        <f t="shared" ref="D166" si="27">SUM(D158:D165)</f>
        <v>0</v>
      </c>
      <c r="E166" s="22">
        <f t="shared" ref="E166" si="28">SUM(E158:E165)</f>
        <v>0</v>
      </c>
    </row>
    <row r="167" spans="1:5" hidden="1" x14ac:dyDescent="0.2"/>
    <row r="168" spans="1:5" ht="15" thickBot="1" x14ac:dyDescent="0.25">
      <c r="A168" s="14" t="s">
        <v>72</v>
      </c>
      <c r="B168" s="14"/>
    </row>
    <row r="169" spans="1:5" ht="26.25" thickBot="1" x14ac:dyDescent="0.25">
      <c r="A169" s="25"/>
      <c r="B169" s="26"/>
      <c r="C169" s="54" t="s">
        <v>100</v>
      </c>
      <c r="D169" s="54" t="s">
        <v>99</v>
      </c>
      <c r="E169" s="53" t="s">
        <v>98</v>
      </c>
    </row>
    <row r="170" spans="1:5" x14ac:dyDescent="0.2">
      <c r="A170" s="25"/>
      <c r="B170" s="26"/>
      <c r="C170" s="3" t="s">
        <v>97</v>
      </c>
      <c r="D170" s="3" t="s">
        <v>97</v>
      </c>
      <c r="E170" s="24" t="s">
        <v>97</v>
      </c>
    </row>
    <row r="171" spans="1:5" x14ac:dyDescent="0.2">
      <c r="A171" s="37" t="s">
        <v>5</v>
      </c>
      <c r="B171" s="38"/>
      <c r="C171" s="27" t="s">
        <v>57</v>
      </c>
      <c r="D171" s="27" t="s">
        <v>57</v>
      </c>
      <c r="E171" s="28" t="s">
        <v>57</v>
      </c>
    </row>
    <row r="172" spans="1:5" x14ac:dyDescent="0.2">
      <c r="A172" s="34" t="s">
        <v>73</v>
      </c>
      <c r="B172" s="18"/>
      <c r="C172" s="11">
        <f>C32</f>
        <v>0</v>
      </c>
      <c r="D172" s="11">
        <f t="shared" ref="D172:E172" si="29">D32</f>
        <v>-19282.93</v>
      </c>
      <c r="E172" s="13">
        <f t="shared" si="29"/>
        <v>925.06</v>
      </c>
    </row>
    <row r="173" spans="1:5" x14ac:dyDescent="0.2">
      <c r="A173" s="34"/>
      <c r="B173" s="18"/>
      <c r="C173" s="11"/>
      <c r="D173" s="11"/>
      <c r="E173" s="13"/>
    </row>
    <row r="174" spans="1:5" x14ac:dyDescent="0.2">
      <c r="A174" s="32"/>
      <c r="B174" s="33"/>
      <c r="C174" s="29"/>
      <c r="D174" s="29"/>
      <c r="E174" s="13"/>
    </row>
    <row r="175" spans="1:5" x14ac:dyDescent="0.2">
      <c r="A175" s="32"/>
      <c r="B175" s="33"/>
      <c r="C175" s="29"/>
      <c r="D175" s="29"/>
      <c r="E175" s="13"/>
    </row>
    <row r="176" spans="1:5" x14ac:dyDescent="0.2">
      <c r="A176" s="34"/>
      <c r="B176" s="18"/>
      <c r="C176" s="29"/>
      <c r="D176" s="29"/>
      <c r="E176" s="13"/>
    </row>
    <row r="177" spans="1:9" x14ac:dyDescent="0.2">
      <c r="A177" s="34"/>
      <c r="B177" s="18"/>
      <c r="C177" s="29"/>
      <c r="D177" s="29"/>
      <c r="E177" s="13"/>
    </row>
    <row r="178" spans="1:9" x14ac:dyDescent="0.2">
      <c r="A178" s="32"/>
      <c r="B178" s="33"/>
      <c r="C178" s="29"/>
      <c r="D178" s="29"/>
      <c r="E178" s="13"/>
    </row>
    <row r="179" spans="1:9" ht="15" thickBot="1" x14ac:dyDescent="0.25">
      <c r="A179" s="34"/>
      <c r="B179" s="18"/>
      <c r="C179" s="30"/>
      <c r="D179" s="30"/>
      <c r="E179" s="31"/>
    </row>
    <row r="180" spans="1:9" ht="15.75" thickTop="1" thickBot="1" x14ac:dyDescent="0.25">
      <c r="A180" s="35" t="s">
        <v>48</v>
      </c>
      <c r="B180" s="36"/>
      <c r="C180" s="21">
        <f t="shared" ref="C180" si="30">SUM(C172:C179)</f>
        <v>0</v>
      </c>
      <c r="D180" s="21">
        <f t="shared" ref="D180" si="31">SUM(D172:D179)</f>
        <v>-19282.93</v>
      </c>
      <c r="E180" s="22">
        <f t="shared" ref="E180" si="32">SUM(E172:E179)</f>
        <v>925.06</v>
      </c>
    </row>
    <row r="182" spans="1:9" ht="15" thickBot="1" x14ac:dyDescent="0.25">
      <c r="A182" s="14" t="s">
        <v>74</v>
      </c>
      <c r="B182" s="14"/>
    </row>
    <row r="183" spans="1:9" ht="15" thickBot="1" x14ac:dyDescent="0.25">
      <c r="A183" s="25"/>
      <c r="B183" s="26"/>
      <c r="C183" s="3" t="s">
        <v>2</v>
      </c>
      <c r="D183" s="3" t="s">
        <v>3</v>
      </c>
      <c r="E183" s="24" t="s">
        <v>4</v>
      </c>
    </row>
    <row r="184" spans="1:9" x14ac:dyDescent="0.2">
      <c r="A184" s="25"/>
      <c r="B184" s="26"/>
      <c r="C184" s="3" t="s">
        <v>97</v>
      </c>
      <c r="D184" s="3" t="s">
        <v>97</v>
      </c>
      <c r="E184" s="24" t="s">
        <v>97</v>
      </c>
    </row>
    <row r="185" spans="1:9" x14ac:dyDescent="0.2">
      <c r="A185" s="37" t="s">
        <v>5</v>
      </c>
      <c r="B185" s="38"/>
      <c r="C185" s="27" t="s">
        <v>57</v>
      </c>
      <c r="D185" s="27" t="s">
        <v>57</v>
      </c>
      <c r="E185" s="28" t="s">
        <v>57</v>
      </c>
    </row>
    <row r="186" spans="1:9" x14ac:dyDescent="0.2">
      <c r="A186" s="34" t="s">
        <v>75</v>
      </c>
      <c r="B186" s="18"/>
      <c r="C186" s="11">
        <v>-157837.45000000001</v>
      </c>
      <c r="D186" s="11">
        <v>-191617.8</v>
      </c>
      <c r="E186" s="13">
        <v>-198759.92</v>
      </c>
    </row>
    <row r="187" spans="1:9" x14ac:dyDescent="0.2">
      <c r="A187" s="34" t="s">
        <v>76</v>
      </c>
      <c r="B187" s="18"/>
      <c r="C187" s="11"/>
      <c r="D187" s="11">
        <v>-3205.15</v>
      </c>
      <c r="E187" s="13">
        <v>-3301.3</v>
      </c>
    </row>
    <row r="188" spans="1:9" x14ac:dyDescent="0.2">
      <c r="A188" s="32" t="s">
        <v>77</v>
      </c>
      <c r="B188" s="33"/>
      <c r="C188" s="29">
        <v>-5000</v>
      </c>
      <c r="D188" s="29"/>
      <c r="E188" s="13">
        <v>-15000</v>
      </c>
    </row>
    <row r="189" spans="1:9" x14ac:dyDescent="0.2">
      <c r="A189" s="32" t="s">
        <v>78</v>
      </c>
      <c r="B189" s="33"/>
      <c r="C189" s="29">
        <v>-33944.18</v>
      </c>
      <c r="D189" s="29"/>
      <c r="E189" s="13"/>
      <c r="I189" s="55"/>
    </row>
    <row r="190" spans="1:9" x14ac:dyDescent="0.2">
      <c r="A190" s="34" t="s">
        <v>101</v>
      </c>
      <c r="B190" s="18"/>
      <c r="C190" s="29"/>
      <c r="D190" s="29"/>
      <c r="E190" s="13">
        <v>-50560</v>
      </c>
    </row>
    <row r="191" spans="1:9" x14ac:dyDescent="0.2">
      <c r="A191" s="34" t="s">
        <v>79</v>
      </c>
      <c r="B191" s="18"/>
      <c r="C191" s="29"/>
      <c r="D191" s="29"/>
      <c r="E191" s="13"/>
      <c r="I191" s="55"/>
    </row>
    <row r="192" spans="1:9" x14ac:dyDescent="0.2">
      <c r="A192" s="32"/>
      <c r="B192" s="33"/>
      <c r="C192" s="29"/>
      <c r="D192" s="29"/>
      <c r="E192" s="13"/>
    </row>
    <row r="193" spans="1:8" ht="15" thickBot="1" x14ac:dyDescent="0.25">
      <c r="A193" s="34"/>
      <c r="B193" s="18"/>
      <c r="C193" s="30"/>
      <c r="D193" s="30"/>
      <c r="E193" s="31"/>
    </row>
    <row r="194" spans="1:8" ht="15.75" thickTop="1" thickBot="1" x14ac:dyDescent="0.25">
      <c r="A194" s="35" t="s">
        <v>48</v>
      </c>
      <c r="B194" s="36"/>
      <c r="C194" s="21">
        <f t="shared" ref="C194" si="33">SUM(C186:C193)</f>
        <v>-196781.63</v>
      </c>
      <c r="D194" s="21">
        <f t="shared" ref="D194" si="34">SUM(D186:D193)</f>
        <v>-194822.94999999998</v>
      </c>
      <c r="E194" s="22">
        <f t="shared" ref="E194" si="35">SUM(E186:E193)</f>
        <v>-267621.21999999997</v>
      </c>
      <c r="H194" s="55"/>
    </row>
    <row r="195" spans="1:8" x14ac:dyDescent="0.2">
      <c r="H195" s="55"/>
    </row>
    <row r="196" spans="1:8" ht="15" thickBot="1" x14ac:dyDescent="0.25">
      <c r="A196" s="14" t="s">
        <v>80</v>
      </c>
      <c r="B196" s="14"/>
    </row>
    <row r="197" spans="1:8" ht="15" thickBot="1" x14ac:dyDescent="0.25">
      <c r="A197" s="25"/>
      <c r="B197" s="26"/>
      <c r="C197" s="3" t="s">
        <v>2</v>
      </c>
      <c r="D197" s="3" t="s">
        <v>3</v>
      </c>
      <c r="E197" s="24" t="s">
        <v>4</v>
      </c>
    </row>
    <row r="198" spans="1:8" x14ac:dyDescent="0.2">
      <c r="A198" s="25"/>
      <c r="B198" s="26"/>
      <c r="C198" s="3" t="s">
        <v>97</v>
      </c>
      <c r="D198" s="3" t="s">
        <v>97</v>
      </c>
      <c r="E198" s="24" t="s">
        <v>97</v>
      </c>
    </row>
    <row r="199" spans="1:8" x14ac:dyDescent="0.2">
      <c r="A199" s="37" t="s">
        <v>5</v>
      </c>
      <c r="B199" s="38"/>
      <c r="C199" s="27" t="s">
        <v>57</v>
      </c>
      <c r="D199" s="27" t="s">
        <v>57</v>
      </c>
      <c r="E199" s="28" t="s">
        <v>57</v>
      </c>
    </row>
    <row r="200" spans="1:8" x14ac:dyDescent="0.2">
      <c r="A200" s="34" t="s">
        <v>81</v>
      </c>
      <c r="B200" s="18"/>
      <c r="C200" s="11"/>
      <c r="D200" s="11"/>
      <c r="E200" s="13"/>
    </row>
    <row r="201" spans="1:8" x14ac:dyDescent="0.2">
      <c r="A201" s="34" t="s">
        <v>76</v>
      </c>
      <c r="B201" s="18"/>
      <c r="C201" s="11"/>
      <c r="D201" s="11"/>
      <c r="E201" s="13"/>
    </row>
    <row r="202" spans="1:8" x14ac:dyDescent="0.2">
      <c r="A202" s="32" t="s">
        <v>78</v>
      </c>
      <c r="B202" s="33"/>
      <c r="C202" s="29"/>
      <c r="D202" s="29"/>
      <c r="E202" s="13"/>
    </row>
    <row r="203" spans="1:8" x14ac:dyDescent="0.2">
      <c r="A203" s="32" t="s">
        <v>101</v>
      </c>
      <c r="B203" s="33"/>
      <c r="C203" s="29"/>
      <c r="D203" s="29"/>
      <c r="E203" s="13"/>
    </row>
    <row r="204" spans="1:8" x14ac:dyDescent="0.2">
      <c r="A204" s="34" t="s">
        <v>82</v>
      </c>
      <c r="B204" s="18"/>
      <c r="C204" s="29"/>
      <c r="D204" s="29"/>
      <c r="E204" s="13">
        <v>36575</v>
      </c>
    </row>
    <row r="205" spans="1:8" x14ac:dyDescent="0.2">
      <c r="A205" s="34" t="s">
        <v>83</v>
      </c>
      <c r="B205" s="18"/>
      <c r="C205" s="29">
        <f>8500*5</f>
        <v>42500</v>
      </c>
      <c r="D205" s="29">
        <f>8500*5</f>
        <v>42500</v>
      </c>
      <c r="E205" s="13">
        <v>42500</v>
      </c>
    </row>
    <row r="206" spans="1:8" x14ac:dyDescent="0.2">
      <c r="A206" s="40" t="s">
        <v>84</v>
      </c>
      <c r="B206" s="33"/>
      <c r="C206" s="29"/>
      <c r="D206" s="29"/>
      <c r="E206" s="13"/>
    </row>
    <row r="207" spans="1:8" ht="15" thickBot="1" x14ac:dyDescent="0.25">
      <c r="A207" s="34" t="s">
        <v>85</v>
      </c>
      <c r="B207" s="18"/>
      <c r="C207" s="30"/>
      <c r="D207" s="30"/>
      <c r="E207" s="31"/>
    </row>
    <row r="208" spans="1:8" ht="15.75" thickTop="1" thickBot="1" x14ac:dyDescent="0.25">
      <c r="A208" s="35" t="s">
        <v>48</v>
      </c>
      <c r="B208" s="36"/>
      <c r="C208" s="21">
        <f t="shared" ref="C208" si="36">SUM(C200:C207)</f>
        <v>42500</v>
      </c>
      <c r="D208" s="21">
        <f t="shared" ref="D208" si="37">SUM(D200:D207)</f>
        <v>42500</v>
      </c>
      <c r="E208" s="22">
        <f t="shared" ref="E208" si="38">SUM(E200:E207)</f>
        <v>79075</v>
      </c>
    </row>
    <row r="210" spans="1:5" ht="15" thickBot="1" x14ac:dyDescent="0.25">
      <c r="A210" s="14" t="s">
        <v>86</v>
      </c>
      <c r="B210" s="14"/>
    </row>
    <row r="211" spans="1:5" ht="15" thickBot="1" x14ac:dyDescent="0.25">
      <c r="A211" s="25"/>
      <c r="B211" s="26"/>
      <c r="C211" s="3" t="s">
        <v>2</v>
      </c>
      <c r="D211" s="3" t="s">
        <v>3</v>
      </c>
      <c r="E211" s="24" t="s">
        <v>4</v>
      </c>
    </row>
    <row r="212" spans="1:5" x14ac:dyDescent="0.2">
      <c r="A212" s="25"/>
      <c r="B212" s="26"/>
      <c r="C212" s="3" t="s">
        <v>97</v>
      </c>
      <c r="D212" s="3" t="s">
        <v>97</v>
      </c>
      <c r="E212" s="24" t="s">
        <v>97</v>
      </c>
    </row>
    <row r="213" spans="1:5" x14ac:dyDescent="0.2">
      <c r="A213" s="37" t="s">
        <v>5</v>
      </c>
      <c r="B213" s="38"/>
      <c r="C213" s="27" t="s">
        <v>57</v>
      </c>
      <c r="D213" s="27" t="s">
        <v>57</v>
      </c>
      <c r="E213" s="28" t="s">
        <v>57</v>
      </c>
    </row>
    <row r="214" spans="1:5" x14ac:dyDescent="0.2">
      <c r="A214" s="34" t="s">
        <v>87</v>
      </c>
      <c r="B214" s="18"/>
      <c r="C214" s="11">
        <v>-22987.77</v>
      </c>
      <c r="D214" s="11">
        <v>-63469.18</v>
      </c>
      <c r="E214" s="13">
        <v>0</v>
      </c>
    </row>
    <row r="215" spans="1:5" x14ac:dyDescent="0.2">
      <c r="A215" s="34" t="s">
        <v>88</v>
      </c>
      <c r="B215" s="18"/>
      <c r="C215" s="11">
        <v>-303569.59999999998</v>
      </c>
      <c r="D215" s="11">
        <v>-69544.700000000012</v>
      </c>
      <c r="E215" s="13">
        <v>0</v>
      </c>
    </row>
    <row r="216" spans="1:5" x14ac:dyDescent="0.2">
      <c r="A216" s="32" t="s">
        <v>89</v>
      </c>
      <c r="B216" s="33"/>
      <c r="C216" s="29">
        <v>-466503.98</v>
      </c>
      <c r="D216" s="29">
        <v>-307313.95</v>
      </c>
      <c r="E216" s="13">
        <v>-3684.386</v>
      </c>
    </row>
    <row r="217" spans="1:5" x14ac:dyDescent="0.2">
      <c r="A217" s="32" t="s">
        <v>90</v>
      </c>
      <c r="B217" s="33"/>
      <c r="C217" s="29">
        <v>-14637.739999999998</v>
      </c>
      <c r="D217" s="29">
        <v>-10031.67</v>
      </c>
      <c r="E217" s="13">
        <v>-10243.4</v>
      </c>
    </row>
    <row r="218" spans="1:5" x14ac:dyDescent="0.2">
      <c r="A218" s="34" t="s">
        <v>91</v>
      </c>
      <c r="B218" s="18"/>
      <c r="C218" s="29">
        <v>-32924</v>
      </c>
      <c r="D218" s="29">
        <v>-34207.800000000003</v>
      </c>
      <c r="E218" s="13">
        <v>-35028.800000000003</v>
      </c>
    </row>
    <row r="219" spans="1:5" x14ac:dyDescent="0.2">
      <c r="A219" s="34" t="s">
        <v>92</v>
      </c>
      <c r="B219" s="18"/>
      <c r="C219" s="29">
        <v>0</v>
      </c>
      <c r="D219" s="29">
        <v>870.6</v>
      </c>
      <c r="E219" s="13">
        <v>0</v>
      </c>
    </row>
    <row r="220" spans="1:5" x14ac:dyDescent="0.2">
      <c r="A220" s="32" t="s">
        <v>93</v>
      </c>
      <c r="B220" s="33"/>
      <c r="C220" s="29">
        <v>-10596.659999999982</v>
      </c>
      <c r="D220" s="29">
        <v>-1437.8000000000002</v>
      </c>
      <c r="E220" s="13">
        <v>-10766.380000000001</v>
      </c>
    </row>
    <row r="221" spans="1:5" ht="15" thickBot="1" x14ac:dyDescent="0.25">
      <c r="A221" s="34"/>
      <c r="B221" s="18"/>
      <c r="C221" s="30"/>
      <c r="D221" s="30"/>
      <c r="E221" s="31"/>
    </row>
    <row r="222" spans="1:5" ht="15.75" thickTop="1" thickBot="1" x14ac:dyDescent="0.25">
      <c r="A222" s="35" t="s">
        <v>48</v>
      </c>
      <c r="B222" s="36"/>
      <c r="C222" s="21">
        <f t="shared" ref="C222" si="39">SUM(C214:C221)</f>
        <v>-851219.75</v>
      </c>
      <c r="D222" s="21">
        <f t="shared" ref="D222" si="40">SUM(D214:D221)</f>
        <v>-485134.5</v>
      </c>
      <c r="E222" s="22">
        <f t="shared" ref="E222" si="41">SUM(E214:E221)</f>
        <v>-59722.966</v>
      </c>
    </row>
    <row r="224" spans="1:5" ht="15" thickBot="1" x14ac:dyDescent="0.25">
      <c r="A224" s="14" t="s">
        <v>94</v>
      </c>
      <c r="B224" s="14"/>
    </row>
    <row r="225" spans="1:5" ht="15" thickBot="1" x14ac:dyDescent="0.25">
      <c r="A225" s="25"/>
      <c r="B225" s="26"/>
      <c r="C225" s="3" t="s">
        <v>2</v>
      </c>
      <c r="D225" s="3" t="s">
        <v>3</v>
      </c>
      <c r="E225" s="24" t="s">
        <v>4</v>
      </c>
    </row>
    <row r="226" spans="1:5" x14ac:dyDescent="0.2">
      <c r="A226" s="25"/>
      <c r="B226" s="26"/>
      <c r="C226" s="3" t="s">
        <v>97</v>
      </c>
      <c r="D226" s="3" t="s">
        <v>97</v>
      </c>
      <c r="E226" s="24" t="s">
        <v>97</v>
      </c>
    </row>
    <row r="227" spans="1:5" x14ac:dyDescent="0.2">
      <c r="A227" s="37" t="s">
        <v>5</v>
      </c>
      <c r="B227" s="38"/>
      <c r="C227" s="27" t="s">
        <v>57</v>
      </c>
      <c r="D227" s="27" t="s">
        <v>57</v>
      </c>
      <c r="E227" s="28" t="s">
        <v>57</v>
      </c>
    </row>
    <row r="228" spans="1:5" x14ac:dyDescent="0.2">
      <c r="A228" s="34" t="s">
        <v>95</v>
      </c>
      <c r="B228" s="18"/>
      <c r="C228" s="11">
        <v>-197568.36000000002</v>
      </c>
      <c r="D228" s="11">
        <v>-289844.57999999996</v>
      </c>
      <c r="E228" s="13">
        <v>-158046.56</v>
      </c>
    </row>
    <row r="229" spans="1:5" x14ac:dyDescent="0.2">
      <c r="A229" s="34" t="s">
        <v>96</v>
      </c>
      <c r="B229" s="18"/>
      <c r="C229" s="11">
        <v>47807.58</v>
      </c>
      <c r="D229" s="11">
        <v>52422.429999999993</v>
      </c>
      <c r="E229" s="13">
        <v>28755.55</v>
      </c>
    </row>
    <row r="230" spans="1:5" x14ac:dyDescent="0.2">
      <c r="A230" s="32"/>
      <c r="B230" s="33"/>
      <c r="C230" s="29"/>
      <c r="D230" s="29"/>
      <c r="E230" s="13"/>
    </row>
    <row r="231" spans="1:5" x14ac:dyDescent="0.2">
      <c r="A231" s="32"/>
      <c r="B231" s="33"/>
      <c r="C231" s="29"/>
      <c r="D231" s="29"/>
      <c r="E231" s="13"/>
    </row>
    <row r="232" spans="1:5" x14ac:dyDescent="0.2">
      <c r="A232" s="39"/>
      <c r="B232" s="18"/>
      <c r="C232" s="29"/>
      <c r="D232" s="29"/>
      <c r="E232" s="13"/>
    </row>
    <row r="233" spans="1:5" x14ac:dyDescent="0.2">
      <c r="A233" s="34"/>
      <c r="B233" s="18"/>
      <c r="C233" s="29"/>
      <c r="D233" s="29"/>
      <c r="E233" s="13"/>
    </row>
    <row r="234" spans="1:5" x14ac:dyDescent="0.2">
      <c r="A234" s="32"/>
      <c r="B234" s="33"/>
      <c r="C234" s="29"/>
      <c r="D234" s="29"/>
      <c r="E234" s="13"/>
    </row>
    <row r="235" spans="1:5" ht="15" thickBot="1" x14ac:dyDescent="0.25">
      <c r="A235" s="34"/>
      <c r="B235" s="18"/>
      <c r="C235" s="30"/>
      <c r="D235" s="30"/>
      <c r="E235" s="31"/>
    </row>
    <row r="236" spans="1:5" ht="15.75" thickTop="1" thickBot="1" x14ac:dyDescent="0.25">
      <c r="A236" s="35" t="s">
        <v>48</v>
      </c>
      <c r="B236" s="36"/>
      <c r="C236" s="21">
        <f t="shared" ref="C236" si="42">SUM(C228:C235)</f>
        <v>-149760.78000000003</v>
      </c>
      <c r="D236" s="21">
        <f t="shared" ref="D236" si="43">SUM(D228:D235)</f>
        <v>-237422.14999999997</v>
      </c>
      <c r="E236" s="22">
        <f t="shared" ref="E236" si="44">SUM(E228:E235)</f>
        <v>-129291.01</v>
      </c>
    </row>
  </sheetData>
  <mergeCells count="4">
    <mergeCell ref="A67:E67"/>
    <mergeCell ref="A64:E64"/>
    <mergeCell ref="A65:E65"/>
    <mergeCell ref="A66:E66"/>
  </mergeCells>
  <pageMargins left="0.7" right="0.7" top="0.75" bottom="0.75" header="0.3" footer="0.3"/>
  <ignoredErrors>
    <ignoredError sqref="A10:E11 A7:B7 A8:B8 A9:B9 A13:E14 A12:B12 A16:E16 A15:B15 A18:E18 A17:B17 A20:E31 A19:B19 A33:E35 A32:B32 A38:E38 A36:B36 A37:B37 A40:E41 A39:B39 A43:E185 A42:B42 A221:E227 A214:B214 A215:B215 A216:B216 A217:B217 A218:B218 A219:B219 A220:B220 A187:C187 A186:B186 A191:E203 A188:B188 D188 A189:B189 D189:E189 A190:D190 A206:E213 A204:D204 A205:D205 A230:E236 A228:B228 A229:B2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151C6-679B-4DFB-B64B-DA0F1888464D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51ACD-3ABE-4377-9E2A-7DC1692117A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DE4C4-CDDC-4AF5-9282-C59323F072B4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807DA-E1AE-416F-BAA3-2A1E5C1BDBF1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Graham</dc:creator>
  <cp:lastModifiedBy>Sally Blackwell</cp:lastModifiedBy>
  <dcterms:created xsi:type="dcterms:W3CDTF">2025-07-15T13:08:29Z</dcterms:created>
  <dcterms:modified xsi:type="dcterms:W3CDTF">2025-07-15T21:12:47Z</dcterms:modified>
</cp:coreProperties>
</file>