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prild\Documents\2026-2030 Application\IRs\submission\OEB\"/>
    </mc:Choice>
  </mc:AlternateContent>
  <xr:revisionPtr revIDLastSave="0" documentId="8_{77C1C4C4-1911-428F-A2C5-F106BB909C4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KgcJB4k9FA42xS3SISUoir/BhpMZGNNRcDfnojQoac8="/>
    </ext>
  </extLst>
</workbook>
</file>

<file path=xl/calcChain.xml><?xml version="1.0" encoding="utf-8"?>
<calcChain xmlns="http://schemas.openxmlformats.org/spreadsheetml/2006/main">
  <c r="J5" i="1" l="1"/>
  <c r="K6" i="1"/>
  <c r="K5" i="1"/>
  <c r="J6" i="1"/>
  <c r="M7" i="1"/>
  <c r="M6" i="1" l="1"/>
  <c r="M5" i="1"/>
  <c r="D18" i="1"/>
  <c r="C18" i="1"/>
  <c r="D16" i="1"/>
  <c r="C21" i="1"/>
  <c r="E18" i="1"/>
  <c r="C16" i="1"/>
  <c r="C19" i="1" l="1"/>
  <c r="D19" i="1"/>
  <c r="D21" i="1"/>
  <c r="E21" i="1"/>
  <c r="C22" i="1"/>
  <c r="E16" i="1"/>
  <c r="C23" i="1" s="1"/>
  <c r="L6" i="1" l="1"/>
  <c r="L7" i="1"/>
  <c r="L5" i="1"/>
  <c r="M8" i="1" s="1"/>
  <c r="D22" i="1"/>
  <c r="E22" i="1"/>
  <c r="D23" i="1"/>
  <c r="E23" i="1" s="1"/>
  <c r="E19" i="1"/>
</calcChain>
</file>

<file path=xl/sharedStrings.xml><?xml version="1.0" encoding="utf-8"?>
<sst xmlns="http://schemas.openxmlformats.org/spreadsheetml/2006/main" count="45" uniqueCount="35">
  <si>
    <t>2026 Revenue at 2025 rates:</t>
  </si>
  <si>
    <t>Customer</t>
  </si>
  <si>
    <t>Capacity</t>
  </si>
  <si>
    <t>Total</t>
  </si>
  <si>
    <t>Residential</t>
  </si>
  <si>
    <t>CAGR</t>
  </si>
  <si>
    <t>GS &lt;50</t>
  </si>
  <si>
    <t>GS 50 - 1499</t>
  </si>
  <si>
    <t>GS 1500 - 4999</t>
  </si>
  <si>
    <t>Large Use</t>
  </si>
  <si>
    <t>Street Light</t>
  </si>
  <si>
    <t>Sentinel</t>
  </si>
  <si>
    <t>Unmetered Scattered Load</t>
  </si>
  <si>
    <t>Standby Power GS 50 to 1,499 kW</t>
  </si>
  <si>
    <t>Standby Power GS 1,500 to 4,999 kW</t>
  </si>
  <si>
    <t>Standby Power Large Use</t>
  </si>
  <si>
    <t>kWh Capacity</t>
  </si>
  <si>
    <t>kW Capacity</t>
  </si>
  <si>
    <t>Weighted Growth Rate</t>
  </si>
  <si>
    <t>kW weighted</t>
  </si>
  <si>
    <t>Weighting</t>
  </si>
  <si>
    <t>kWh weighted</t>
  </si>
  <si>
    <t>kWh based</t>
  </si>
  <si>
    <t>kW based</t>
  </si>
  <si>
    <t>Revenue</t>
  </si>
  <si>
    <t>General Service &lt; 50 kW</t>
  </si>
  <si>
    <t>General Service 50 to 1,000 kW</t>
  </si>
  <si>
    <t>General Service 1,000 to 1,499 kW</t>
  </si>
  <si>
    <t>General Service 1,500 to 4,999 kW</t>
  </si>
  <si>
    <t>Street Lighting</t>
  </si>
  <si>
    <t>Sentinel Lighting</t>
  </si>
  <si>
    <t>TOTAL MWh SALES</t>
  </si>
  <si>
    <t>General Service 50 to 1,000 kW Interval</t>
  </si>
  <si>
    <t>Standby Power</t>
  </si>
  <si>
    <t>TOTAL KW DEMAND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</si>
</sst>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0.000%"/>
    <numFmt numFmtId="166" formatCode="_(&quot;$&quot;* #,##0_);_(&quot;$&quot;* \(#,##0\);_(&quot;$&quot;* &quot;-&quot;??_);_(@_)"/>
    <numFmt numFmtId="167" formatCode="0.0%"/>
  </numFmts>
  <fonts count="1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Arial"/>
    </font>
    <font>
      <sz val="11"/>
      <color theme="1"/>
      <name val="Calibri"/>
      <scheme val="minor"/>
    </font>
    <font>
      <b/>
      <sz val="11"/>
      <color rgb="FF000000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1"/>
      <name val="Calibri"/>
    </font>
    <font>
      <sz val="16"/>
      <color theme="1"/>
      <name val="Calibri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Calibri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0" fillId="0" borderId="0" xfId="0" applyFont="1" applyFill="1" applyAlignment="1"/>
    <xf numFmtId="0" fontId="4" fillId="0" borderId="1" xfId="0" applyFont="1" applyFill="1" applyBorder="1" applyAlignment="1">
      <alignment horizontal="left"/>
    </xf>
    <xf numFmtId="164" fontId="3" fillId="0" borderId="1" xfId="0" applyNumberFormat="1" applyFont="1" applyFill="1" applyBorder="1"/>
    <xf numFmtId="3" fontId="5" fillId="0" borderId="1" xfId="0" applyNumberFormat="1" applyFont="1" applyFill="1" applyBorder="1"/>
    <xf numFmtId="165" fontId="3" fillId="0" borderId="1" xfId="0" applyNumberFormat="1" applyFont="1" applyFill="1" applyBorder="1"/>
    <xf numFmtId="0" fontId="3" fillId="0" borderId="0" xfId="0" applyFont="1" applyFill="1"/>
    <xf numFmtId="166" fontId="6" fillId="0" borderId="1" xfId="0" applyNumberFormat="1" applyFont="1" applyFill="1" applyBorder="1" applyAlignment="1">
      <alignment horizontal="left" wrapText="1"/>
    </xf>
    <xf numFmtId="166" fontId="7" fillId="0" borderId="1" xfId="0" applyNumberFormat="1" applyFont="1" applyFill="1" applyBorder="1" applyAlignment="1">
      <alignment horizontal="right" wrapText="1"/>
    </xf>
    <xf numFmtId="4" fontId="3" fillId="0" borderId="0" xfId="0" applyNumberFormat="1" applyFont="1" applyFill="1"/>
    <xf numFmtId="0" fontId="8" fillId="0" borderId="1" xfId="0" applyFont="1" applyFill="1" applyBorder="1" applyAlignment="1">
      <alignment horizontal="left"/>
    </xf>
    <xf numFmtId="167" fontId="3" fillId="0" borderId="1" xfId="0" applyNumberFormat="1" applyFont="1" applyFill="1" applyBorder="1"/>
    <xf numFmtId="0" fontId="8" fillId="0" borderId="2" xfId="0" applyFont="1" applyFill="1" applyBorder="1" applyAlignment="1">
      <alignment horizontal="left"/>
    </xf>
    <xf numFmtId="3" fontId="5" fillId="0" borderId="2" xfId="0" applyNumberFormat="1" applyFont="1" applyFill="1" applyBorder="1"/>
    <xf numFmtId="9" fontId="3" fillId="0" borderId="0" xfId="0" applyNumberFormat="1" applyFont="1" applyFill="1"/>
    <xf numFmtId="10" fontId="6" fillId="0" borderId="5" xfId="0" applyNumberFormat="1" applyFont="1" applyFill="1" applyBorder="1" applyAlignment="1">
      <alignment horizontal="right" wrapText="1"/>
    </xf>
    <xf numFmtId="0" fontId="10" fillId="0" borderId="0" xfId="0" applyFont="1"/>
    <xf numFmtId="0" fontId="2" fillId="0" borderId="0" xfId="0" applyFont="1" applyFill="1" applyAlignment="1"/>
    <xf numFmtId="0" fontId="11" fillId="0" borderId="0" xfId="0" applyFont="1" applyFill="1" applyAlignment="1">
      <alignment horizontal="center" wrapText="1"/>
    </xf>
    <xf numFmtId="0" fontId="12" fillId="0" borderId="0" xfId="0" applyFont="1" applyFill="1" applyAlignment="1"/>
    <xf numFmtId="0" fontId="12" fillId="0" borderId="0" xfId="0" applyFont="1" applyAlignment="1"/>
    <xf numFmtId="3" fontId="1" fillId="0" borderId="1" xfId="0" applyNumberFormat="1" applyFont="1" applyFill="1" applyBorder="1"/>
    <xf numFmtId="0" fontId="14" fillId="0" borderId="1" xfId="0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/>
    <xf numFmtId="166" fontId="6" fillId="0" borderId="3" xfId="0" applyNumberFormat="1" applyFont="1" applyFill="1" applyBorder="1" applyAlignment="1">
      <alignment horizontal="left" wrapText="1"/>
    </xf>
    <xf numFmtId="0" fontId="9" fillId="0" borderId="4" xfId="0" applyFont="1" applyFill="1" applyBorder="1"/>
    <xf numFmtId="0" fontId="9" fillId="0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997"/>
  <sheetViews>
    <sheetView tabSelected="1" zoomScale="85" zoomScaleNormal="85" workbookViewId="0">
      <selection activeCell="B27" sqref="B27"/>
    </sheetView>
  </sheetViews>
  <sheetFormatPr defaultColWidth="14.42578125" defaultRowHeight="15" customHeight="1"/>
  <cols>
    <col min="1" max="1" width="8.7109375" customWidth="1"/>
    <col min="2" max="2" width="37.5703125" customWidth="1"/>
    <col min="3" max="4" width="12.28515625" customWidth="1"/>
    <col min="5" max="5" width="11.28515625" customWidth="1"/>
    <col min="6" max="7" width="9.28515625" bestFit="1" customWidth="1"/>
    <col min="8" max="8" width="11.85546875" customWidth="1"/>
    <col min="9" max="9" width="16.140625" customWidth="1"/>
    <col min="10" max="10" width="11.85546875" customWidth="1"/>
    <col min="11" max="11" width="12" customWidth="1"/>
    <col min="12" max="12" width="11.28515625" customWidth="1"/>
    <col min="13" max="13" width="11.42578125" customWidth="1"/>
    <col min="14" max="25" width="8.7109375" customWidth="1"/>
  </cols>
  <sheetData>
    <row r="1" spans="2:15" ht="14.25" customHeight="1"/>
    <row r="2" spans="2:15" ht="21">
      <c r="B2" s="16" t="s">
        <v>0</v>
      </c>
    </row>
    <row r="3" spans="2:15" ht="14.25" customHeight="1"/>
    <row r="4" spans="2:15" ht="14.25" customHeight="1">
      <c r="B4" s="18"/>
      <c r="C4" s="18" t="s">
        <v>1</v>
      </c>
      <c r="D4" s="18" t="s">
        <v>2</v>
      </c>
      <c r="E4" s="18" t="s">
        <v>3</v>
      </c>
      <c r="F4" s="19"/>
      <c r="G4" s="19"/>
      <c r="H4" s="19"/>
      <c r="I4" s="19"/>
      <c r="J4" s="18">
        <v>2026</v>
      </c>
      <c r="K4" s="18">
        <v>2030</v>
      </c>
      <c r="L4" s="18" t="s">
        <v>24</v>
      </c>
      <c r="M4" s="18" t="s">
        <v>5</v>
      </c>
      <c r="N4" s="1"/>
    </row>
    <row r="5" spans="2:15" ht="14.25" customHeight="1">
      <c r="B5" s="2" t="s">
        <v>4</v>
      </c>
      <c r="C5" s="3">
        <v>143187.75099999999</v>
      </c>
      <c r="D5" s="3"/>
      <c r="E5" s="3">
        <v>143187.75099999999</v>
      </c>
      <c r="F5" s="1"/>
      <c r="G5" s="1"/>
      <c r="H5" s="1"/>
      <c r="I5" s="10" t="s">
        <v>16</v>
      </c>
      <c r="J5" s="4">
        <f>+C28+C29+C35</f>
        <v>3338442</v>
      </c>
      <c r="K5" s="4">
        <f>G28+G29+G35</f>
        <v>3450823</v>
      </c>
      <c r="L5" s="11">
        <f>D18/E16</f>
        <v>9.0441349960323172E-2</v>
      </c>
      <c r="M5" s="5">
        <f t="shared" ref="M5:M7" si="0">(K5/J5)^(1/4)-1</f>
        <v>8.311480709803476E-3</v>
      </c>
      <c r="N5" s="1"/>
      <c r="O5" s="20"/>
    </row>
    <row r="6" spans="2:15" ht="14.25" customHeight="1">
      <c r="B6" s="2" t="s">
        <v>6</v>
      </c>
      <c r="C6" s="3">
        <v>7345.8777320000008</v>
      </c>
      <c r="D6" s="3">
        <v>22037.957267999998</v>
      </c>
      <c r="E6" s="3">
        <v>29383.834999999999</v>
      </c>
      <c r="F6" s="1"/>
      <c r="G6" s="1"/>
      <c r="H6" s="1"/>
      <c r="I6" s="10" t="s">
        <v>17</v>
      </c>
      <c r="J6" s="21">
        <f>SUM(C40:C45)</f>
        <v>9582951</v>
      </c>
      <c r="K6" s="4">
        <f>SUM(G40:G45)</f>
        <v>9889778</v>
      </c>
      <c r="L6" s="11">
        <f>D19/E16</f>
        <v>0.24788182627571223</v>
      </c>
      <c r="M6" s="5">
        <f t="shared" si="0"/>
        <v>7.910150315840081E-3</v>
      </c>
      <c r="N6" s="1"/>
    </row>
    <row r="7" spans="2:15" ht="14.25" customHeight="1">
      <c r="B7" s="2" t="s">
        <v>7</v>
      </c>
      <c r="C7" s="3">
        <v>7528.7973097999929</v>
      </c>
      <c r="D7" s="3">
        <v>45806.692690200005</v>
      </c>
      <c r="E7" s="3">
        <v>53335.49</v>
      </c>
      <c r="F7" s="1"/>
      <c r="G7" s="1"/>
      <c r="H7" s="1"/>
      <c r="I7" s="12" t="s">
        <v>1</v>
      </c>
      <c r="J7" s="13">
        <v>377702</v>
      </c>
      <c r="K7" s="13">
        <v>392598</v>
      </c>
      <c r="L7" s="11">
        <f>C16/E16</f>
        <v>0.66167682376396464</v>
      </c>
      <c r="M7" s="5">
        <f t="shared" si="0"/>
        <v>9.7170727984237093E-3</v>
      </c>
      <c r="N7" s="1"/>
    </row>
    <row r="8" spans="2:15" ht="14.25" customHeight="1">
      <c r="B8" s="2" t="s">
        <v>8</v>
      </c>
      <c r="C8" s="3">
        <v>3466.4716435999981</v>
      </c>
      <c r="D8" s="3">
        <v>9231.3193564000012</v>
      </c>
      <c r="E8" s="3">
        <v>12697.790999999999</v>
      </c>
      <c r="F8" s="1"/>
      <c r="G8" s="1"/>
      <c r="H8" s="1"/>
      <c r="I8" s="31" t="s">
        <v>18</v>
      </c>
      <c r="J8" s="32"/>
      <c r="K8" s="32"/>
      <c r="L8" s="33"/>
      <c r="M8" s="15">
        <f>M5*L5+M6*L6+M7*L7</f>
        <v>9.142045907513871E-3</v>
      </c>
      <c r="N8" s="1"/>
    </row>
    <row r="9" spans="2:15" ht="14.25" customHeight="1">
      <c r="B9" s="2" t="s">
        <v>9</v>
      </c>
      <c r="C9" s="3">
        <v>1972.9943355999994</v>
      </c>
      <c r="D9" s="3">
        <v>6125.4456644000002</v>
      </c>
      <c r="E9" s="3">
        <v>8098.44</v>
      </c>
      <c r="F9" s="1"/>
      <c r="G9" s="1"/>
      <c r="H9" s="1"/>
      <c r="I9" s="1"/>
      <c r="J9" s="1"/>
      <c r="K9" s="1"/>
      <c r="L9" s="1"/>
      <c r="M9" s="1"/>
      <c r="N9" s="1"/>
    </row>
    <row r="10" spans="2:15" ht="14.25" customHeight="1">
      <c r="B10" s="2" t="s">
        <v>10</v>
      </c>
      <c r="C10" s="3">
        <v>885.85628440000005</v>
      </c>
      <c r="D10" s="3">
        <v>477.80871559999997</v>
      </c>
      <c r="E10" s="3">
        <v>1363.665</v>
      </c>
      <c r="F10" s="1"/>
      <c r="G10" s="1"/>
      <c r="H10" s="6"/>
      <c r="I10" s="1"/>
      <c r="J10" s="1"/>
      <c r="K10" s="1"/>
      <c r="L10" s="1"/>
      <c r="M10" s="1"/>
      <c r="N10" s="1"/>
    </row>
    <row r="11" spans="2:15" ht="14.25" customHeight="1">
      <c r="B11" s="2" t="s">
        <v>11</v>
      </c>
      <c r="C11" s="3">
        <v>3.9594360000000002</v>
      </c>
      <c r="D11" s="3">
        <v>3.9515639999999994</v>
      </c>
      <c r="E11" s="3">
        <v>7.9109999999999996</v>
      </c>
      <c r="F11" s="1"/>
      <c r="G11" s="1"/>
      <c r="H11" s="1"/>
      <c r="I11" s="1"/>
      <c r="J11" s="1"/>
      <c r="K11" s="1"/>
      <c r="L11" s="1"/>
      <c r="M11" s="1"/>
      <c r="N11" s="1"/>
    </row>
    <row r="12" spans="2:15" ht="14.25" customHeight="1">
      <c r="B12" s="2" t="s">
        <v>12</v>
      </c>
      <c r="C12" s="3">
        <v>362.69609720000005</v>
      </c>
      <c r="D12" s="3">
        <v>486.43290279999997</v>
      </c>
      <c r="E12" s="3">
        <v>849.12900000000002</v>
      </c>
      <c r="F12" s="1"/>
      <c r="G12" s="1"/>
      <c r="H12" s="1"/>
      <c r="I12" s="1"/>
      <c r="J12" s="1"/>
      <c r="K12" s="1"/>
      <c r="L12" s="1"/>
      <c r="M12" s="1"/>
      <c r="N12" s="1"/>
    </row>
    <row r="13" spans="2:15" ht="14.25" customHeight="1">
      <c r="B13" s="2" t="s">
        <v>13</v>
      </c>
      <c r="C13" s="3">
        <v>10.925999999999998</v>
      </c>
      <c r="D13" s="3">
        <v>26.074000000000002</v>
      </c>
      <c r="E13" s="3">
        <v>37</v>
      </c>
      <c r="F13" s="1"/>
      <c r="G13" s="1"/>
      <c r="H13" s="1"/>
      <c r="N13" s="1"/>
    </row>
    <row r="14" spans="2:15" ht="14.25" customHeight="1">
      <c r="B14" s="2" t="s">
        <v>14</v>
      </c>
      <c r="C14" s="3">
        <v>5.6620000000000008</v>
      </c>
      <c r="D14" s="3">
        <v>8.18</v>
      </c>
      <c r="E14" s="3">
        <v>13.842000000000001</v>
      </c>
      <c r="F14" s="1"/>
      <c r="G14" s="1"/>
      <c r="H14" s="1"/>
      <c r="N14" s="1"/>
    </row>
    <row r="15" spans="2:15" ht="14.25" customHeight="1">
      <c r="B15" s="2" t="s">
        <v>15</v>
      </c>
      <c r="C15" s="3">
        <v>19.415999999999997</v>
      </c>
      <c r="D15" s="3">
        <v>55.42</v>
      </c>
      <c r="E15" s="3">
        <v>74.835999999999999</v>
      </c>
      <c r="F15" s="1"/>
      <c r="G15" s="1"/>
      <c r="H15" s="1"/>
      <c r="N15" s="1"/>
    </row>
    <row r="16" spans="2:15" ht="14.25" customHeight="1">
      <c r="B16" s="7" t="s">
        <v>3</v>
      </c>
      <c r="C16" s="8">
        <f t="shared" ref="C16:D16" si="1">SUM(C5:C15)</f>
        <v>164790.40783860002</v>
      </c>
      <c r="D16" s="8">
        <f t="shared" si="1"/>
        <v>84259.282161399984</v>
      </c>
      <c r="E16" s="8">
        <f t="shared" ref="E16" si="2">C16+D16</f>
        <v>249049.69</v>
      </c>
      <c r="F16" s="1"/>
      <c r="G16" s="1"/>
      <c r="H16" s="1"/>
      <c r="N16" s="1"/>
    </row>
    <row r="17" spans="2:14" ht="14.25" customHeight="1">
      <c r="B17" s="1"/>
      <c r="C17" s="9"/>
      <c r="D17" s="9"/>
      <c r="E17" s="9"/>
      <c r="F17" s="1"/>
      <c r="G17" s="1"/>
      <c r="H17" s="1"/>
      <c r="N17" s="1"/>
    </row>
    <row r="18" spans="2:14" ht="14.25" customHeight="1">
      <c r="B18" s="17" t="s">
        <v>22</v>
      </c>
      <c r="C18" s="3">
        <f>C5+C6+C12</f>
        <v>150896.32482919999</v>
      </c>
      <c r="D18" s="3">
        <f>D5+D6+D12</f>
        <v>22524.390170799998</v>
      </c>
      <c r="E18" s="3">
        <f>E5+E6+E12</f>
        <v>173420.71499999997</v>
      </c>
      <c r="F18" s="1"/>
      <c r="G18" s="1"/>
      <c r="H18" s="1"/>
      <c r="N18" s="1"/>
    </row>
    <row r="19" spans="2:14" ht="14.25" customHeight="1">
      <c r="B19" s="17" t="s">
        <v>23</v>
      </c>
      <c r="C19" s="3">
        <f>C16-C18</f>
        <v>13894.083009400027</v>
      </c>
      <c r="D19" s="3">
        <f>D16-D18</f>
        <v>61734.891990599986</v>
      </c>
      <c r="E19" s="3">
        <f>E16-E18</f>
        <v>75628.975000000035</v>
      </c>
      <c r="F19" s="1"/>
      <c r="G19" s="1"/>
      <c r="H19" s="1"/>
      <c r="N19" s="1"/>
    </row>
    <row r="20" spans="2:14" ht="14.25" customHeight="1">
      <c r="B20" s="1"/>
      <c r="C20" s="14"/>
      <c r="D20" s="1"/>
      <c r="E20" s="1"/>
      <c r="F20" s="1"/>
      <c r="G20" s="1"/>
      <c r="H20" s="1"/>
      <c r="N20" s="1"/>
    </row>
    <row r="21" spans="2:14" ht="14.25" customHeight="1">
      <c r="B21" s="2" t="s">
        <v>19</v>
      </c>
      <c r="C21" s="11">
        <f>(C8+C9+C10+C11+C13+C14+C15)/(E8+E9+E10+E11+E13+E14+E15)</f>
        <v>0.28552223663550125</v>
      </c>
      <c r="D21" s="11">
        <f t="shared" ref="D21" si="3">1-C21</f>
        <v>0.71447776336449875</v>
      </c>
      <c r="E21" s="11">
        <f>SUM(C21:D21)</f>
        <v>1</v>
      </c>
      <c r="F21" s="1"/>
      <c r="G21" s="1"/>
      <c r="H21" s="1"/>
      <c r="I21" s="1"/>
      <c r="J21" s="1"/>
      <c r="K21" s="1"/>
      <c r="L21" s="1"/>
      <c r="M21" s="1"/>
      <c r="N21" s="1"/>
    </row>
    <row r="22" spans="2:14" ht="14.25" customHeight="1">
      <c r="B22" s="2" t="s">
        <v>21</v>
      </c>
      <c r="C22" s="11">
        <f>(C5+C6+C12)/(E5+E6+E12)</f>
        <v>0.87011707239933833</v>
      </c>
      <c r="D22" s="11">
        <f>1-C22</f>
        <v>0.12988292760066167</v>
      </c>
      <c r="E22" s="11">
        <f>SUM(C22:D22)</f>
        <v>1</v>
      </c>
      <c r="F22" s="1"/>
      <c r="G22" s="1"/>
      <c r="H22" s="1"/>
      <c r="I22" s="1"/>
      <c r="J22" s="1"/>
      <c r="K22" s="1"/>
      <c r="L22" s="1"/>
      <c r="M22" s="1"/>
      <c r="N22" s="1"/>
    </row>
    <row r="23" spans="2:14" ht="14.25" customHeight="1">
      <c r="B23" s="2" t="s">
        <v>20</v>
      </c>
      <c r="C23" s="11">
        <f>C16/E16</f>
        <v>0.66167682376396464</v>
      </c>
      <c r="D23" s="11">
        <f>1-C23</f>
        <v>0.33832317623603536</v>
      </c>
      <c r="E23" s="11">
        <f>SUM(C23:D23)</f>
        <v>1</v>
      </c>
      <c r="F23" s="1"/>
      <c r="G23" s="1"/>
      <c r="H23" s="1"/>
      <c r="I23" s="1"/>
      <c r="J23" s="1"/>
      <c r="K23" s="1"/>
      <c r="L23" s="1"/>
      <c r="M23" s="1"/>
      <c r="N23" s="1"/>
    </row>
    <row r="24" spans="2:14" ht="14.25" customHeight="1">
      <c r="E24" s="1"/>
      <c r="F24" s="1"/>
      <c r="G24" s="1"/>
      <c r="H24" s="1"/>
      <c r="L24" s="1"/>
      <c r="M24" s="1"/>
      <c r="N24" s="1"/>
    </row>
    <row r="25" spans="2:14" ht="14.25" customHeight="1"/>
    <row r="26" spans="2:14" ht="14.25" customHeight="1">
      <c r="B26" s="1"/>
      <c r="C26" s="1"/>
      <c r="D26" s="1"/>
      <c r="E26" s="1"/>
      <c r="F26" s="1"/>
      <c r="G26" s="1"/>
      <c r="H26" s="1"/>
    </row>
    <row r="27" spans="2:14" ht="14.25" customHeight="1">
      <c r="B27" s="28"/>
      <c r="C27" s="29">
        <v>2026</v>
      </c>
      <c r="D27" s="29">
        <v>2027</v>
      </c>
      <c r="E27" s="29">
        <v>2028</v>
      </c>
      <c r="F27" s="29">
        <v>2029</v>
      </c>
      <c r="G27" s="29">
        <v>2030</v>
      </c>
      <c r="H27" s="30"/>
    </row>
    <row r="28" spans="2:14" ht="14.25" customHeight="1">
      <c r="B28" s="22" t="s">
        <v>4</v>
      </c>
      <c r="C28" s="23">
        <v>2601494</v>
      </c>
      <c r="D28" s="23">
        <v>2628618</v>
      </c>
      <c r="E28" s="23">
        <v>2663642</v>
      </c>
      <c r="F28" s="23">
        <v>2682208</v>
      </c>
      <c r="G28" s="23">
        <v>2713673</v>
      </c>
      <c r="H28" s="1"/>
    </row>
    <row r="29" spans="2:14" ht="14.25" customHeight="1">
      <c r="B29" s="22" t="s">
        <v>25</v>
      </c>
      <c r="C29" s="23">
        <v>722556</v>
      </c>
      <c r="D29" s="23">
        <v>722196</v>
      </c>
      <c r="E29" s="23">
        <v>724707</v>
      </c>
      <c r="F29" s="23">
        <v>722940</v>
      </c>
      <c r="G29" s="23">
        <v>722437</v>
      </c>
      <c r="H29" s="1"/>
    </row>
    <row r="30" spans="2:14" ht="14.25" customHeight="1">
      <c r="B30" s="22" t="s">
        <v>26</v>
      </c>
      <c r="C30" s="23">
        <v>2461129</v>
      </c>
      <c r="D30" s="23">
        <v>2453272</v>
      </c>
      <c r="E30" s="23">
        <v>2453309</v>
      </c>
      <c r="F30" s="23">
        <v>2442152</v>
      </c>
      <c r="G30" s="23">
        <v>2434419</v>
      </c>
      <c r="H30" s="1"/>
    </row>
    <row r="31" spans="2:14" ht="14.25" customHeight="1">
      <c r="B31" s="22" t="s">
        <v>27</v>
      </c>
      <c r="C31" s="23">
        <v>371365</v>
      </c>
      <c r="D31" s="23">
        <v>361115</v>
      </c>
      <c r="E31" s="23">
        <v>352877</v>
      </c>
      <c r="F31" s="23">
        <v>351081</v>
      </c>
      <c r="G31" s="23">
        <v>349718</v>
      </c>
      <c r="H31" s="1"/>
    </row>
    <row r="32" spans="2:14" ht="14.25" customHeight="1">
      <c r="B32" s="22" t="s">
        <v>28</v>
      </c>
      <c r="C32" s="23">
        <v>705932</v>
      </c>
      <c r="D32" s="23">
        <v>698762</v>
      </c>
      <c r="E32" s="23">
        <v>693528</v>
      </c>
      <c r="F32" s="23">
        <v>685488</v>
      </c>
      <c r="G32" s="23">
        <v>678211</v>
      </c>
      <c r="H32" s="1"/>
    </row>
    <row r="33" spans="2:8" ht="14.25" customHeight="1">
      <c r="B33" s="22" t="s">
        <v>9</v>
      </c>
      <c r="C33" s="23">
        <v>544235</v>
      </c>
      <c r="D33" s="23">
        <v>566903</v>
      </c>
      <c r="E33" s="23">
        <v>613629</v>
      </c>
      <c r="F33" s="23">
        <v>666917</v>
      </c>
      <c r="G33" s="23">
        <v>701083</v>
      </c>
      <c r="H33" s="1"/>
    </row>
    <row r="34" spans="2:8" ht="14.25" customHeight="1">
      <c r="B34" s="22" t="s">
        <v>29</v>
      </c>
      <c r="C34" s="23">
        <v>21962</v>
      </c>
      <c r="D34" s="23">
        <v>22060</v>
      </c>
      <c r="E34" s="23">
        <v>22158</v>
      </c>
      <c r="F34" s="23">
        <v>22257</v>
      </c>
      <c r="G34" s="23">
        <v>22355</v>
      </c>
      <c r="H34" s="1"/>
    </row>
    <row r="35" spans="2:8" ht="14.25" customHeight="1">
      <c r="B35" s="22" t="s">
        <v>12</v>
      </c>
      <c r="C35" s="23">
        <v>14392</v>
      </c>
      <c r="D35" s="23">
        <v>14472</v>
      </c>
      <c r="E35" s="23">
        <v>14552</v>
      </c>
      <c r="F35" s="23">
        <v>14633</v>
      </c>
      <c r="G35" s="23">
        <v>14713</v>
      </c>
      <c r="H35" s="1"/>
    </row>
    <row r="36" spans="2:8" ht="14.25" customHeight="1">
      <c r="B36" s="22" t="s">
        <v>30</v>
      </c>
      <c r="C36" s="24">
        <v>41</v>
      </c>
      <c r="D36" s="24">
        <v>40</v>
      </c>
      <c r="E36" s="24">
        <v>39</v>
      </c>
      <c r="F36" s="24">
        <v>38</v>
      </c>
      <c r="G36" s="24">
        <v>38</v>
      </c>
      <c r="H36" s="1"/>
    </row>
    <row r="37" spans="2:8" ht="14.25" customHeight="1">
      <c r="B37" s="25" t="s">
        <v>31</v>
      </c>
      <c r="C37" s="26">
        <v>7443105</v>
      </c>
      <c r="D37" s="26">
        <v>7467438</v>
      </c>
      <c r="E37" s="26">
        <v>7538443</v>
      </c>
      <c r="F37" s="26">
        <v>7587713</v>
      </c>
      <c r="G37" s="26">
        <v>7636647</v>
      </c>
      <c r="H37" s="1"/>
    </row>
    <row r="38" spans="2:8" ht="14.25" customHeight="1">
      <c r="B38" s="1"/>
      <c r="C38" s="1"/>
      <c r="D38" s="1"/>
      <c r="E38" s="1"/>
      <c r="F38" s="1"/>
      <c r="G38" s="1"/>
      <c r="H38" s="1"/>
    </row>
    <row r="39" spans="2:8" ht="14.25" customHeight="1">
      <c r="B39" s="27"/>
      <c r="C39" s="29">
        <v>2026</v>
      </c>
      <c r="D39" s="29">
        <v>2027</v>
      </c>
      <c r="E39" s="29">
        <v>2028</v>
      </c>
      <c r="F39" s="29">
        <v>2029</v>
      </c>
      <c r="G39" s="29">
        <v>2030</v>
      </c>
      <c r="H39" s="1"/>
    </row>
    <row r="40" spans="2:8" ht="14.25" customHeight="1">
      <c r="B40" s="22" t="s">
        <v>32</v>
      </c>
      <c r="C40" s="23">
        <v>6202015</v>
      </c>
      <c r="D40" s="23">
        <v>6182394</v>
      </c>
      <c r="E40" s="23">
        <v>6182491</v>
      </c>
      <c r="F40" s="23">
        <v>6154626</v>
      </c>
      <c r="G40" s="23">
        <v>6135318</v>
      </c>
      <c r="H40" s="1"/>
    </row>
    <row r="41" spans="2:8" ht="14.25" customHeight="1">
      <c r="B41" s="22" t="s">
        <v>27</v>
      </c>
      <c r="C41" s="23">
        <v>785719</v>
      </c>
      <c r="D41" s="23">
        <v>765820</v>
      </c>
      <c r="E41" s="23">
        <v>751231</v>
      </c>
      <c r="F41" s="23">
        <v>747316</v>
      </c>
      <c r="G41" s="23">
        <v>744341</v>
      </c>
      <c r="H41" s="1"/>
    </row>
    <row r="42" spans="2:8" ht="14.25" customHeight="1">
      <c r="B42" s="22" t="s">
        <v>28</v>
      </c>
      <c r="C42" s="23">
        <v>1518409</v>
      </c>
      <c r="D42" s="23">
        <v>1501652</v>
      </c>
      <c r="E42" s="23">
        <v>1489421</v>
      </c>
      <c r="F42" s="23">
        <v>1470630</v>
      </c>
      <c r="G42" s="23">
        <v>1453625</v>
      </c>
      <c r="H42" s="1"/>
    </row>
    <row r="43" spans="2:8" ht="14.25" customHeight="1">
      <c r="B43" s="22" t="s">
        <v>9</v>
      </c>
      <c r="C43" s="23">
        <v>1015559</v>
      </c>
      <c r="D43" s="23">
        <v>1081955</v>
      </c>
      <c r="E43" s="23">
        <v>1214025</v>
      </c>
      <c r="F43" s="23">
        <v>1384839</v>
      </c>
      <c r="G43" s="23">
        <v>1494202</v>
      </c>
      <c r="H43" s="1"/>
    </row>
    <row r="44" spans="2:8" ht="14.25" customHeight="1">
      <c r="B44" s="22" t="s">
        <v>29</v>
      </c>
      <c r="C44" s="23">
        <v>61129</v>
      </c>
      <c r="D44" s="23">
        <v>61402</v>
      </c>
      <c r="E44" s="23">
        <v>61676</v>
      </c>
      <c r="F44" s="23">
        <v>61949</v>
      </c>
      <c r="G44" s="23">
        <v>62184</v>
      </c>
      <c r="H44" s="1"/>
    </row>
    <row r="45" spans="2:8" ht="14.25" customHeight="1">
      <c r="B45" s="22" t="s">
        <v>30</v>
      </c>
      <c r="C45" s="24">
        <v>120</v>
      </c>
      <c r="D45" s="24">
        <v>114</v>
      </c>
      <c r="E45" s="24">
        <v>108</v>
      </c>
      <c r="F45" s="24">
        <v>108</v>
      </c>
      <c r="G45" s="24">
        <v>108</v>
      </c>
      <c r="H45" s="1"/>
    </row>
    <row r="46" spans="2:8" ht="14.25" customHeight="1">
      <c r="B46" s="22" t="s">
        <v>33</v>
      </c>
      <c r="C46" s="23">
        <v>44837</v>
      </c>
      <c r="D46" s="23">
        <v>44475</v>
      </c>
      <c r="E46" s="23">
        <v>44248</v>
      </c>
      <c r="F46" s="23">
        <v>43751</v>
      </c>
      <c r="G46" s="23">
        <v>43353</v>
      </c>
      <c r="H46" s="1"/>
    </row>
    <row r="47" spans="2:8" ht="14.25" customHeight="1">
      <c r="B47" s="25" t="s">
        <v>34</v>
      </c>
      <c r="C47" s="26">
        <v>9627788</v>
      </c>
      <c r="D47" s="26">
        <v>9637812</v>
      </c>
      <c r="E47" s="26">
        <v>9743200</v>
      </c>
      <c r="F47" s="26">
        <v>9863219</v>
      </c>
      <c r="G47" s="26">
        <v>9933131</v>
      </c>
      <c r="H47" s="1"/>
    </row>
    <row r="48" spans="2:8" ht="14.25" customHeight="1">
      <c r="B48" s="1"/>
      <c r="C48" s="1"/>
      <c r="D48" s="1"/>
      <c r="E48" s="1"/>
      <c r="F48" s="1"/>
      <c r="G48" s="1"/>
      <c r="H48" s="1"/>
    </row>
    <row r="49" spans="2:8" ht="14.25" customHeight="1">
      <c r="B49" s="1"/>
      <c r="C49" s="1"/>
      <c r="D49" s="1"/>
      <c r="E49" s="1"/>
      <c r="F49" s="1"/>
      <c r="G49" s="1"/>
      <c r="H49" s="1"/>
    </row>
    <row r="50" spans="2:8" ht="14.25" customHeight="1">
      <c r="B50" s="1"/>
      <c r="C50" s="1"/>
      <c r="D50" s="1"/>
      <c r="E50" s="1"/>
      <c r="F50" s="1"/>
      <c r="G50" s="1"/>
      <c r="H50" s="1"/>
    </row>
    <row r="51" spans="2:8" ht="14.25" customHeight="1">
      <c r="B51" s="1"/>
      <c r="C51" s="1"/>
      <c r="D51" s="1"/>
      <c r="E51" s="1"/>
      <c r="F51" s="1"/>
      <c r="G51" s="1"/>
      <c r="H51" s="1"/>
    </row>
    <row r="52" spans="2:8" ht="14.25" customHeight="1">
      <c r="B52" s="1"/>
      <c r="C52" s="1"/>
      <c r="D52" s="1"/>
      <c r="E52" s="1"/>
      <c r="F52" s="1"/>
      <c r="G52" s="1"/>
      <c r="H52" s="1"/>
    </row>
    <row r="53" spans="2:8" ht="14.25" customHeight="1">
      <c r="B53" s="1"/>
      <c r="C53" s="1"/>
      <c r="D53" s="1"/>
      <c r="E53" s="1"/>
      <c r="F53" s="1"/>
      <c r="G53" s="1"/>
      <c r="H53" s="1"/>
    </row>
    <row r="54" spans="2:8" ht="14.25" customHeight="1">
      <c r="B54" s="1"/>
      <c r="C54" s="1"/>
      <c r="D54" s="1"/>
      <c r="E54" s="1"/>
      <c r="F54" s="1"/>
      <c r="G54" s="1"/>
      <c r="H54" s="1"/>
    </row>
    <row r="55" spans="2:8" ht="14.25" customHeight="1">
      <c r="B55" s="1"/>
      <c r="C55" s="1"/>
      <c r="D55" s="1"/>
      <c r="E55" s="1"/>
      <c r="F55" s="1"/>
      <c r="G55" s="1"/>
      <c r="H55" s="1"/>
    </row>
    <row r="56" spans="2:8" ht="14.25" customHeight="1">
      <c r="B56" s="1"/>
      <c r="C56" s="1"/>
      <c r="D56" s="1"/>
      <c r="E56" s="1"/>
      <c r="F56" s="1"/>
      <c r="G56" s="1"/>
      <c r="H56" s="1"/>
    </row>
    <row r="57" spans="2:8" ht="14.25" customHeight="1">
      <c r="B57" s="1"/>
      <c r="C57" s="1"/>
      <c r="D57" s="1"/>
      <c r="E57" s="1"/>
      <c r="F57" s="1"/>
      <c r="G57" s="1"/>
      <c r="H57" s="1"/>
    </row>
    <row r="58" spans="2:8" ht="14.25" customHeight="1">
      <c r="B58" s="1"/>
      <c r="C58" s="1"/>
      <c r="D58" s="1"/>
      <c r="E58" s="1"/>
      <c r="F58" s="1"/>
      <c r="G58" s="1"/>
      <c r="H58" s="1"/>
    </row>
    <row r="59" spans="2:8" ht="14.25" customHeight="1">
      <c r="B59" s="1"/>
      <c r="C59" s="1"/>
      <c r="D59" s="1"/>
      <c r="E59" s="1"/>
      <c r="F59" s="1"/>
      <c r="G59" s="1"/>
      <c r="H59" s="1"/>
    </row>
    <row r="60" spans="2:8" ht="14.25" customHeight="1">
      <c r="B60" s="1"/>
      <c r="C60" s="1"/>
      <c r="D60" s="1"/>
      <c r="E60" s="1"/>
      <c r="F60" s="1"/>
      <c r="G60" s="1"/>
      <c r="H60" s="1"/>
    </row>
    <row r="61" spans="2:8" ht="14.25" customHeight="1">
      <c r="B61" s="1"/>
      <c r="C61" s="1"/>
      <c r="D61" s="1"/>
      <c r="E61" s="1"/>
      <c r="F61" s="1"/>
      <c r="G61" s="1"/>
      <c r="H61" s="1"/>
    </row>
    <row r="62" spans="2:8" ht="14.25" customHeight="1">
      <c r="B62" s="1"/>
      <c r="C62" s="1"/>
      <c r="D62" s="1"/>
      <c r="E62" s="1"/>
      <c r="F62" s="1"/>
      <c r="G62" s="1"/>
      <c r="H62" s="1"/>
    </row>
    <row r="63" spans="2:8" ht="14.25" customHeight="1">
      <c r="B63" s="1"/>
      <c r="C63" s="1"/>
      <c r="D63" s="1"/>
      <c r="E63" s="1"/>
      <c r="F63" s="1"/>
      <c r="G63" s="1"/>
      <c r="H63" s="1"/>
    </row>
    <row r="64" spans="2:8" ht="14.25" customHeight="1">
      <c r="B64" s="1"/>
      <c r="C64" s="1"/>
      <c r="D64" s="1"/>
      <c r="E64" s="1"/>
      <c r="F64" s="1"/>
      <c r="G64" s="1"/>
      <c r="H64" s="1"/>
    </row>
    <row r="65" spans="2:8" ht="14.25" customHeight="1">
      <c r="B65" s="1"/>
      <c r="C65" s="1"/>
      <c r="D65" s="1"/>
      <c r="E65" s="1"/>
      <c r="F65" s="1"/>
      <c r="G65" s="1"/>
      <c r="H65" s="1"/>
    </row>
    <row r="66" spans="2:8" ht="14.25" customHeight="1">
      <c r="B66" s="1"/>
      <c r="C66" s="1"/>
      <c r="D66" s="1"/>
      <c r="E66" s="1"/>
      <c r="F66" s="1"/>
      <c r="G66" s="1"/>
      <c r="H66" s="1"/>
    </row>
    <row r="67" spans="2:8" ht="14.25" customHeight="1">
      <c r="B67" s="1"/>
      <c r="C67" s="1"/>
      <c r="D67" s="1"/>
      <c r="E67" s="1"/>
      <c r="F67" s="1"/>
      <c r="G67" s="1"/>
      <c r="H67" s="1"/>
    </row>
    <row r="68" spans="2:8" ht="14.25" customHeight="1">
      <c r="B68" s="1"/>
      <c r="C68" s="1"/>
      <c r="D68" s="1"/>
      <c r="E68" s="1"/>
      <c r="F68" s="1"/>
      <c r="G68" s="1"/>
      <c r="H68" s="1"/>
    </row>
    <row r="69" spans="2:8" ht="14.25" customHeight="1">
      <c r="B69" s="1"/>
      <c r="C69" s="1"/>
      <c r="D69" s="1"/>
      <c r="E69" s="1"/>
      <c r="F69" s="1"/>
      <c r="G69" s="1"/>
      <c r="H69" s="1"/>
    </row>
    <row r="70" spans="2:8" ht="14.25" customHeight="1">
      <c r="B70" s="1"/>
      <c r="C70" s="1"/>
      <c r="D70" s="1"/>
      <c r="E70" s="1"/>
      <c r="F70" s="1"/>
      <c r="G70" s="1"/>
      <c r="H70" s="1"/>
    </row>
    <row r="71" spans="2:8" ht="14.25" customHeight="1">
      <c r="B71" s="1"/>
      <c r="C71" s="1"/>
      <c r="D71" s="1"/>
      <c r="E71" s="1"/>
      <c r="F71" s="1"/>
      <c r="G71" s="1"/>
      <c r="H71" s="1"/>
    </row>
    <row r="72" spans="2:8" ht="14.25" customHeight="1">
      <c r="B72" s="1"/>
      <c r="C72" s="1"/>
      <c r="D72" s="1"/>
      <c r="E72" s="1"/>
      <c r="F72" s="1"/>
      <c r="G72" s="1"/>
      <c r="H72" s="1"/>
    </row>
    <row r="73" spans="2:8" ht="14.25" customHeight="1">
      <c r="B73" s="1"/>
      <c r="C73" s="1"/>
      <c r="D73" s="1"/>
      <c r="E73" s="1"/>
      <c r="F73" s="1"/>
      <c r="G73" s="1"/>
      <c r="H73" s="1"/>
    </row>
    <row r="74" spans="2:8" ht="14.25" customHeight="1">
      <c r="B74" s="1"/>
      <c r="C74" s="1"/>
      <c r="D74" s="1"/>
      <c r="E74" s="1"/>
      <c r="F74" s="1"/>
      <c r="G74" s="1"/>
      <c r="H74" s="1"/>
    </row>
    <row r="75" spans="2:8" ht="14.25" customHeight="1">
      <c r="B75" s="1"/>
      <c r="C75" s="1"/>
      <c r="D75" s="1"/>
      <c r="E75" s="1"/>
      <c r="F75" s="1"/>
      <c r="G75" s="1"/>
      <c r="H75" s="1"/>
    </row>
    <row r="76" spans="2:8" ht="14.25" customHeight="1">
      <c r="B76" s="1"/>
      <c r="C76" s="1"/>
      <c r="D76" s="1"/>
      <c r="E76" s="1"/>
      <c r="F76" s="1"/>
      <c r="G76" s="1"/>
      <c r="H76" s="1"/>
    </row>
    <row r="77" spans="2:8" ht="14.25" customHeight="1">
      <c r="B77" s="1"/>
      <c r="C77" s="1"/>
      <c r="D77" s="1"/>
      <c r="E77" s="1"/>
      <c r="F77" s="1"/>
      <c r="G77" s="1"/>
      <c r="H77" s="1"/>
    </row>
    <row r="78" spans="2:8" ht="14.25" customHeight="1">
      <c r="B78" s="1"/>
      <c r="C78" s="1"/>
      <c r="D78" s="1"/>
      <c r="E78" s="1"/>
      <c r="F78" s="1"/>
      <c r="G78" s="1"/>
      <c r="H78" s="1"/>
    </row>
    <row r="79" spans="2:8" ht="14.25" customHeight="1">
      <c r="B79" s="1"/>
      <c r="C79" s="1"/>
      <c r="D79" s="1"/>
      <c r="E79" s="1"/>
      <c r="F79" s="1"/>
      <c r="G79" s="1"/>
      <c r="H79" s="1"/>
    </row>
    <row r="80" spans="2:8" ht="14.25" customHeight="1">
      <c r="B80" s="1"/>
      <c r="C80" s="1"/>
      <c r="D80" s="1"/>
      <c r="E80" s="1"/>
      <c r="F80" s="1"/>
      <c r="G80" s="1"/>
      <c r="H80" s="1"/>
    </row>
    <row r="81" spans="2:8" ht="14.25" customHeight="1">
      <c r="B81" s="1"/>
      <c r="C81" s="1"/>
      <c r="D81" s="1"/>
      <c r="E81" s="1"/>
      <c r="F81" s="1"/>
      <c r="G81" s="1"/>
      <c r="H81" s="1"/>
    </row>
    <row r="82" spans="2:8" ht="14.25" customHeight="1">
      <c r="B82" s="1"/>
      <c r="C82" s="1"/>
      <c r="D82" s="1"/>
      <c r="E82" s="1"/>
      <c r="F82" s="1"/>
      <c r="G82" s="1"/>
      <c r="H82" s="1"/>
    </row>
    <row r="83" spans="2:8" ht="14.25" customHeight="1">
      <c r="B83" s="1"/>
      <c r="C83" s="1"/>
      <c r="D83" s="1"/>
      <c r="E83" s="1"/>
      <c r="F83" s="1"/>
      <c r="G83" s="1"/>
      <c r="H83" s="1"/>
    </row>
    <row r="84" spans="2:8" ht="14.25" customHeight="1">
      <c r="B84" s="1"/>
      <c r="C84" s="1"/>
      <c r="D84" s="1"/>
      <c r="E84" s="1"/>
      <c r="F84" s="1"/>
      <c r="G84" s="1"/>
      <c r="H84" s="1"/>
    </row>
    <row r="85" spans="2:8" ht="14.25" customHeight="1">
      <c r="B85" s="1"/>
      <c r="C85" s="1"/>
      <c r="D85" s="1"/>
      <c r="E85" s="1"/>
      <c r="F85" s="1"/>
      <c r="G85" s="1"/>
      <c r="H85" s="1"/>
    </row>
    <row r="86" spans="2:8" ht="14.25" customHeight="1">
      <c r="B86" s="1"/>
      <c r="C86" s="1"/>
      <c r="D86" s="1"/>
      <c r="E86" s="1"/>
      <c r="F86" s="1"/>
      <c r="G86" s="1"/>
      <c r="H86" s="1"/>
    </row>
    <row r="87" spans="2:8" ht="14.25" customHeight="1">
      <c r="B87" s="1"/>
      <c r="C87" s="1"/>
      <c r="D87" s="1"/>
      <c r="E87" s="1"/>
      <c r="F87" s="1"/>
      <c r="G87" s="1"/>
      <c r="H87" s="1"/>
    </row>
    <row r="88" spans="2:8" ht="14.25" customHeight="1">
      <c r="B88" s="1"/>
      <c r="C88" s="1"/>
      <c r="D88" s="1"/>
      <c r="E88" s="1"/>
      <c r="F88" s="1"/>
      <c r="G88" s="1"/>
      <c r="H88" s="1"/>
    </row>
    <row r="89" spans="2:8" ht="14.25" customHeight="1">
      <c r="B89" s="1"/>
      <c r="C89" s="1"/>
      <c r="D89" s="1"/>
      <c r="E89" s="1"/>
      <c r="F89" s="1"/>
      <c r="G89" s="1"/>
      <c r="H89" s="1"/>
    </row>
    <row r="90" spans="2:8" ht="14.25" customHeight="1">
      <c r="B90" s="1"/>
      <c r="C90" s="1"/>
      <c r="D90" s="1"/>
      <c r="E90" s="1"/>
      <c r="F90" s="1"/>
      <c r="G90" s="1"/>
      <c r="H90" s="1"/>
    </row>
    <row r="91" spans="2:8" ht="14.25" customHeight="1">
      <c r="B91" s="1"/>
      <c r="C91" s="1"/>
      <c r="D91" s="1"/>
      <c r="E91" s="1"/>
      <c r="F91" s="1"/>
      <c r="G91" s="1"/>
      <c r="H91" s="1"/>
    </row>
    <row r="92" spans="2:8" ht="14.25" customHeight="1">
      <c r="B92" s="1"/>
      <c r="C92" s="1"/>
      <c r="D92" s="1"/>
      <c r="E92" s="1"/>
      <c r="F92" s="1"/>
      <c r="G92" s="1"/>
      <c r="H92" s="1"/>
    </row>
    <row r="93" spans="2:8" ht="14.25" customHeight="1">
      <c r="B93" s="1"/>
      <c r="C93" s="1"/>
      <c r="D93" s="1"/>
      <c r="E93" s="1"/>
      <c r="F93" s="1"/>
      <c r="G93" s="1"/>
      <c r="H93" s="1"/>
    </row>
    <row r="94" spans="2:8" ht="14.25" customHeight="1">
      <c r="B94" s="1"/>
      <c r="C94" s="1"/>
      <c r="D94" s="1"/>
      <c r="E94" s="1"/>
      <c r="F94" s="1"/>
      <c r="G94" s="1"/>
      <c r="H94" s="1"/>
    </row>
    <row r="95" spans="2:8" ht="14.25" customHeight="1">
      <c r="B95" s="1"/>
      <c r="C95" s="1"/>
      <c r="D95" s="1"/>
      <c r="E95" s="1"/>
      <c r="F95" s="1"/>
      <c r="G95" s="1"/>
      <c r="H95" s="1"/>
    </row>
    <row r="96" spans="2:8" ht="14.25" customHeight="1">
      <c r="B96" s="1"/>
      <c r="C96" s="1"/>
      <c r="D96" s="1"/>
      <c r="E96" s="1"/>
      <c r="F96" s="1"/>
      <c r="G96" s="1"/>
      <c r="H96" s="1"/>
    </row>
    <row r="97" spans="2:8" ht="14.25" customHeight="1">
      <c r="B97" s="1"/>
      <c r="C97" s="1"/>
      <c r="D97" s="1"/>
      <c r="E97" s="1"/>
      <c r="F97" s="1"/>
      <c r="G97" s="1"/>
      <c r="H97" s="1"/>
    </row>
    <row r="98" spans="2:8" ht="14.25" customHeight="1">
      <c r="B98" s="1"/>
      <c r="C98" s="1"/>
      <c r="D98" s="1"/>
      <c r="E98" s="1"/>
      <c r="F98" s="1"/>
      <c r="G98" s="1"/>
      <c r="H98" s="1"/>
    </row>
    <row r="99" spans="2:8" ht="14.25" customHeight="1"/>
    <row r="100" spans="2:8" ht="14.25" customHeight="1"/>
    <row r="101" spans="2:8" ht="14.25" customHeight="1"/>
    <row r="102" spans="2:8" ht="14.25" customHeight="1"/>
    <row r="103" spans="2:8" ht="14.25" customHeight="1"/>
    <row r="104" spans="2:8" ht="14.25" customHeight="1"/>
    <row r="105" spans="2:8" ht="14.25" customHeight="1"/>
    <row r="106" spans="2:8" ht="14.25" customHeight="1"/>
    <row r="107" spans="2:8" ht="14.25" customHeight="1"/>
    <row r="108" spans="2:8" ht="14.25" customHeight="1"/>
    <row r="109" spans="2:8" ht="14.25" customHeight="1"/>
    <row r="110" spans="2:8" ht="14.25" customHeight="1"/>
    <row r="111" spans="2:8" ht="14.25" customHeight="1"/>
    <row r="112" spans="2:8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1">
    <mergeCell ref="I8:L8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Blair, Ian</dc:creator>
  <cp:lastModifiedBy>Dugan, April</cp:lastModifiedBy>
  <dcterms:created xsi:type="dcterms:W3CDTF">2025-08-14T03:09:58Z</dcterms:created>
  <dcterms:modified xsi:type="dcterms:W3CDTF">2025-08-15T00:55:12Z</dcterms:modified>
</cp:coreProperties>
</file>