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charlotc\Desktop\"/>
    </mc:Choice>
  </mc:AlternateContent>
  <xr:revisionPtr revIDLastSave="0" documentId="8_{C14F86A9-265D-4635-92A9-F993B1A051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0" i="1" l="1"/>
  <c r="K60" i="1"/>
  <c r="J60" i="1"/>
  <c r="I60" i="1"/>
  <c r="H60" i="1"/>
  <c r="G60" i="1"/>
  <c r="F60" i="1"/>
  <c r="E60" i="1"/>
  <c r="D60" i="1"/>
  <c r="C60" i="1"/>
  <c r="L59" i="1"/>
  <c r="L61" i="1" s="1"/>
  <c r="K59" i="1"/>
  <c r="J59" i="1"/>
  <c r="I59" i="1"/>
  <c r="I61" i="1" s="1"/>
  <c r="H59" i="1"/>
  <c r="G59" i="1"/>
  <c r="F59" i="1"/>
  <c r="E59" i="1"/>
  <c r="D59" i="1"/>
  <c r="C59" i="1"/>
  <c r="L58" i="1"/>
  <c r="K58" i="1"/>
  <c r="J58" i="1"/>
  <c r="I58" i="1"/>
  <c r="H58" i="1"/>
  <c r="H61" i="1" s="1"/>
  <c r="G58" i="1"/>
  <c r="F58" i="1"/>
  <c r="F61" i="1" s="1"/>
  <c r="E58" i="1"/>
  <c r="D58" i="1"/>
  <c r="D61" i="1" s="1"/>
  <c r="C58" i="1"/>
  <c r="C61" i="1" s="1"/>
  <c r="L57" i="1"/>
  <c r="K57" i="1"/>
  <c r="K61" i="1" s="1"/>
  <c r="J57" i="1"/>
  <c r="J61" i="1" s="1"/>
  <c r="I57" i="1"/>
  <c r="H57" i="1"/>
  <c r="G57" i="1"/>
  <c r="G61" i="1" s="1"/>
  <c r="F57" i="1"/>
  <c r="E57" i="1"/>
  <c r="E61" i="1" s="1"/>
  <c r="D57" i="1"/>
  <c r="C57" i="1"/>
  <c r="D45" i="1"/>
  <c r="C45" i="1"/>
  <c r="E3" i="1"/>
  <c r="D3" i="1"/>
  <c r="C3" i="1"/>
</calcChain>
</file>

<file path=xl/sharedStrings.xml><?xml version="1.0" encoding="utf-8"?>
<sst xmlns="http://schemas.openxmlformats.org/spreadsheetml/2006/main" count="68" uniqueCount="62">
  <si>
    <t>Appendix 2-H</t>
  </si>
  <si>
    <t>Other Revenue</t>
  </si>
  <si>
    <t>USoA #</t>
  </si>
  <si>
    <t>USoA Description</t>
  </si>
  <si>
    <t>2021 Actual²</t>
  </si>
  <si>
    <t>2022 Actual²</t>
  </si>
  <si>
    <t>2023 Actual</t>
  </si>
  <si>
    <t>Bridge Year</t>
  </si>
  <si>
    <t>Test Year</t>
  </si>
  <si>
    <t>Reporting Basis</t>
  </si>
  <si>
    <t>Retail Services Revenues</t>
  </si>
  <si>
    <t>Service Transaction Requests (STR) Revenues</t>
  </si>
  <si>
    <t>4086</t>
  </si>
  <si>
    <t>SSS Administration Revenue</t>
  </si>
  <si>
    <t>Electric Services Incidental to Energy Sales</t>
  </si>
  <si>
    <t>Interdepartmental Rents</t>
  </si>
  <si>
    <t>Rent from Electric Property</t>
  </si>
  <si>
    <t>Other Utility Operating Income</t>
  </si>
  <si>
    <t>Other Electric Revenues</t>
  </si>
  <si>
    <t>Late Payment Charges</t>
  </si>
  <si>
    <t>Sales of Water and Water Power</t>
  </si>
  <si>
    <t>Miscellaneous Service Revenues</t>
  </si>
  <si>
    <t>Provision for Rate Refunds</t>
  </si>
  <si>
    <t>Government and Other Assistance Directly Credited to Income</t>
  </si>
  <si>
    <t>Regulatory Debits</t>
  </si>
  <si>
    <t>Regulatory Credits</t>
  </si>
  <si>
    <t>Revenues from Electric Plant Leased to Others</t>
  </si>
  <si>
    <t>Expenses of Electric Plant Leased to Others</t>
  </si>
  <si>
    <t>Revenues from Merchandise</t>
  </si>
  <si>
    <t>Costs and Expenses of Merchandising</t>
  </si>
  <si>
    <t>Profits and Losses from Financial Instrument Hedges</t>
  </si>
  <si>
    <t>Profits and Losses from Financial Instrument Investments</t>
  </si>
  <si>
    <t>Gains from Disposition of Future Use Utility Plant</t>
  </si>
  <si>
    <t>Losses from Disposition of Future Use Utility Plant</t>
  </si>
  <si>
    <t>Gain on Disposition of Utility and Other Property</t>
  </si>
  <si>
    <t>Gain from Retirement of Utility and Other Property</t>
  </si>
  <si>
    <t>Loss on Disposition of Utility and Other Property</t>
  </si>
  <si>
    <t>Loss from Retirement of Utility and Other Property</t>
  </si>
  <si>
    <t>Gains from Disposition of Allowances for Emission</t>
  </si>
  <si>
    <t>Losses from Disposition of Allowances for Emission</t>
  </si>
  <si>
    <t>Revenues from Non Rate-Regulated Utility Operations</t>
  </si>
  <si>
    <t>Expenses of Non Rate-Regulated Utility Operations</t>
  </si>
  <si>
    <t>Non Rate-Regulated Utility Rental Income</t>
  </si>
  <si>
    <t>Miscellaneous Non-Operating Income</t>
  </si>
  <si>
    <t>Rate-Payer Benefit Including Interest</t>
  </si>
  <si>
    <t>Foreign Exchange Gains and Losses, Including Amortization</t>
  </si>
  <si>
    <t>Interest and Dividend Income</t>
  </si>
  <si>
    <t>Lessor's Net Investment in Finance Lease</t>
  </si>
  <si>
    <t>Equity in Earnings of Subsidiary Companies</t>
  </si>
  <si>
    <t>Share of Profit or Loss of Joint Venture</t>
  </si>
  <si>
    <t xml:space="preserve">Specific Service Charges </t>
  </si>
  <si>
    <t>Other Operating Revenues</t>
  </si>
  <si>
    <t>Other Income or Deductions</t>
  </si>
  <si>
    <t>Total</t>
  </si>
  <si>
    <t>Description                          Account(s)</t>
  </si>
  <si>
    <t>Specific Service Charges:       4235</t>
  </si>
  <si>
    <t>Late Payment Charges:          4225</t>
  </si>
  <si>
    <t>Other Distribution Revenues:   4082, 4084, 4086, 4090, 4205, 4210, 4215, 4220, 4230, 4240, 4245</t>
  </si>
  <si>
    <t>Other Income and Expenses:  4305, 4310, 4315, 4320, 4325, 4330, 4335, 4340, 4345, 4350, 4355, 4357, 4360, 4362, 4365, 4370, 4375, 4380, 4385, 4390, 4395, 4398, 4405, 4410, 4415, 4420</t>
  </si>
  <si>
    <t>Notes:</t>
  </si>
  <si>
    <t>List and specify any other interest revenue.</t>
  </si>
  <si>
    <t>For applicants rebasing under IFRS for the first time, in the transition year (2014) to IFRS, the applicant is to present information in both MIFRS and CGAAP.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</si>
</sst>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(#,##0\)"/>
    <numFmt numFmtId="165" formatCode="_-&quot;$&quot;* #,##0_-;\-&quot;$&quot;* #,##0_-;_-&quot;$&quot;* &quot;-&quot;??_-;_-@"/>
  </numFmts>
  <fonts count="8" x14ac:knownFonts="1">
    <font>
      <sz val="10"/>
      <color rgb="FF000000"/>
      <name val="Arial"/>
      <scheme val="minor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10"/>
      <color rgb="FFFFFFFF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name val="Arial"/>
      <family val="2"/>
    </font>
    <font>
      <b/>
      <u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BE5F1"/>
        <bgColor rgb="FFDBE5F1"/>
      </patternFill>
    </fill>
    <fill>
      <patternFill patternType="solid">
        <fgColor rgb="FFEAF1DD"/>
        <bgColor rgb="FFEAF1DD"/>
      </patternFill>
    </fill>
    <fill>
      <patternFill patternType="solid">
        <fgColor rgb="FF000000"/>
        <bgColor rgb="FF000000"/>
      </patternFill>
    </fill>
  </fills>
  <borders count="25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horizontal="right"/>
    </xf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2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2" fillId="0" borderId="5" xfId="0" applyFont="1" applyBorder="1" applyAlignment="1"/>
    <xf numFmtId="0" fontId="2" fillId="0" borderId="6" xfId="0" applyFont="1" applyBorder="1" applyAlignment="1"/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5" fillId="0" borderId="6" xfId="0" applyFont="1" applyBorder="1" applyAlignment="1"/>
    <xf numFmtId="0" fontId="2" fillId="3" borderId="7" xfId="0" applyFont="1" applyFill="1" applyBorder="1" applyAlignment="1"/>
    <xf numFmtId="0" fontId="2" fillId="3" borderId="8" xfId="0" applyFont="1" applyFill="1" applyBorder="1" applyAlignment="1"/>
    <xf numFmtId="0" fontId="2" fillId="3" borderId="9" xfId="0" applyFont="1" applyFill="1" applyBorder="1" applyAlignment="1"/>
    <xf numFmtId="0" fontId="2" fillId="3" borderId="10" xfId="0" applyFont="1" applyFill="1" applyBorder="1" applyAlignment="1"/>
    <xf numFmtId="49" fontId="4" fillId="0" borderId="11" xfId="0" applyNumberFormat="1" applyFont="1" applyBorder="1" applyAlignment="1">
      <alignment horizontal="center"/>
    </xf>
    <xf numFmtId="0" fontId="4" fillId="0" borderId="12" xfId="0" applyFont="1" applyBorder="1" applyAlignment="1"/>
    <xf numFmtId="164" fontId="2" fillId="4" borderId="13" xfId="0" applyNumberFormat="1" applyFont="1" applyFill="1" applyBorder="1" applyAlignment="1">
      <alignment horizontal="right"/>
    </xf>
    <xf numFmtId="164" fontId="2" fillId="4" borderId="14" xfId="0" applyNumberFormat="1" applyFont="1" applyFill="1" applyBorder="1" applyAlignment="1">
      <alignment horizontal="right"/>
    </xf>
    <xf numFmtId="164" fontId="2" fillId="4" borderId="13" xfId="0" applyNumberFormat="1" applyFont="1" applyFill="1" applyBorder="1" applyAlignment="1"/>
    <xf numFmtId="164" fontId="2" fillId="4" borderId="14" xfId="0" applyNumberFormat="1" applyFont="1" applyFill="1" applyBorder="1" applyAlignment="1"/>
    <xf numFmtId="0" fontId="2" fillId="4" borderId="11" xfId="0" applyFont="1" applyFill="1" applyBorder="1" applyAlignment="1"/>
    <xf numFmtId="0" fontId="2" fillId="4" borderId="12" xfId="0" applyFont="1" applyFill="1" applyBorder="1" applyAlignment="1"/>
    <xf numFmtId="165" fontId="2" fillId="4" borderId="12" xfId="0" applyNumberFormat="1" applyFont="1" applyFill="1" applyBorder="1" applyAlignment="1"/>
    <xf numFmtId="165" fontId="2" fillId="4" borderId="13" xfId="0" applyNumberFormat="1" applyFont="1" applyFill="1" applyBorder="1" applyAlignment="1"/>
    <xf numFmtId="165" fontId="2" fillId="4" borderId="15" xfId="0" applyNumberFormat="1" applyFont="1" applyFill="1" applyBorder="1" applyAlignment="1"/>
    <xf numFmtId="165" fontId="2" fillId="4" borderId="14" xfId="0" applyNumberFormat="1" applyFont="1" applyFill="1" applyBorder="1" applyAlignment="1"/>
    <xf numFmtId="164" fontId="2" fillId="0" borderId="12" xfId="0" applyNumberFormat="1" applyFont="1" applyBorder="1" applyAlignment="1">
      <alignment horizontal="right"/>
    </xf>
    <xf numFmtId="164" fontId="2" fillId="4" borderId="12" xfId="0" applyNumberFormat="1" applyFont="1" applyFill="1" applyBorder="1" applyAlignment="1">
      <alignment horizontal="right"/>
    </xf>
    <xf numFmtId="164" fontId="2" fillId="0" borderId="24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4" fillId="0" borderId="22" xfId="0" applyFont="1" applyBorder="1" applyAlignment="1"/>
    <xf numFmtId="0" fontId="6" fillId="0" borderId="23" xfId="0" applyFont="1" applyBorder="1"/>
    <xf numFmtId="0" fontId="7" fillId="0" borderId="0" xfId="0" applyFont="1" applyAlignment="1"/>
    <xf numFmtId="0" fontId="0" fillId="0" borderId="0" xfId="0" applyFont="1" applyAlignment="1"/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2" fillId="5" borderId="16" xfId="0" applyFont="1" applyFill="1" applyBorder="1" applyAlignment="1"/>
    <xf numFmtId="0" fontId="6" fillId="0" borderId="17" xfId="0" applyFont="1" applyBorder="1"/>
    <xf numFmtId="0" fontId="6" fillId="0" borderId="18" xfId="0" applyFont="1" applyBorder="1"/>
    <xf numFmtId="0" fontId="4" fillId="0" borderId="16" xfId="0" applyFont="1" applyBorder="1" applyAlignment="1"/>
    <xf numFmtId="0" fontId="6" fillId="0" borderId="19" xfId="0" applyFont="1" applyBorder="1"/>
    <xf numFmtId="0" fontId="4" fillId="0" borderId="20" xfId="0" applyFont="1" applyBorder="1" applyAlignment="1"/>
    <xf numFmtId="0" fontId="6" fillId="0" borderId="2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.1.7%20%20All%20Account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L72"/>
  <sheetViews>
    <sheetView tabSelected="1" workbookViewId="0">
      <selection sqref="A1:H1"/>
    </sheetView>
  </sheetViews>
  <sheetFormatPr defaultColWidth="12.5703125" defaultRowHeight="15.75" customHeight="1" x14ac:dyDescent="0.2"/>
  <cols>
    <col min="2" max="2" width="50.42578125" customWidth="1"/>
  </cols>
  <sheetData>
    <row r="1" spans="1:12" ht="15.75" customHeight="1" x14ac:dyDescent="0.25">
      <c r="A1" s="43" t="s">
        <v>0</v>
      </c>
      <c r="B1" s="41"/>
      <c r="C1" s="41"/>
      <c r="D1" s="41"/>
      <c r="E1" s="41"/>
      <c r="F1" s="41"/>
      <c r="G1" s="41"/>
      <c r="H1" s="41"/>
      <c r="I1" s="1"/>
      <c r="J1" s="1"/>
      <c r="K1" s="1"/>
      <c r="L1" s="1"/>
    </row>
    <row r="2" spans="1:12" ht="15.75" customHeight="1" x14ac:dyDescent="0.25">
      <c r="A2" s="43" t="s">
        <v>1</v>
      </c>
      <c r="B2" s="41"/>
      <c r="C2" s="41"/>
      <c r="D2" s="41"/>
      <c r="E2" s="41"/>
      <c r="F2" s="41"/>
      <c r="G2" s="41"/>
      <c r="H2" s="41"/>
      <c r="I2" s="1"/>
      <c r="J2" s="1"/>
      <c r="K2" s="1"/>
      <c r="L2" s="1"/>
    </row>
    <row r="3" spans="1:12" x14ac:dyDescent="0.2">
      <c r="A3" s="1"/>
      <c r="B3" s="1"/>
      <c r="C3" s="2">
        <f t="shared" ref="C3:E3" si="0">IF(C5=2015,5,IF(C5=2016,6,IF(C5=2017,7,IF(C5=2018,8,IF(C5=2019,9,IF(C5=2020,10,IF(C5=2021,11,IF(C5=2022,12,IF(C5=2023,13)))))))))</f>
        <v>11</v>
      </c>
      <c r="D3" s="2">
        <f t="shared" si="0"/>
        <v>12</v>
      </c>
      <c r="E3" s="2">
        <f t="shared" si="0"/>
        <v>13</v>
      </c>
      <c r="F3" s="1"/>
      <c r="G3" s="1"/>
      <c r="H3" s="1"/>
      <c r="I3" s="1"/>
      <c r="J3" s="1"/>
      <c r="K3" s="1"/>
      <c r="L3" s="1"/>
    </row>
    <row r="4" spans="1:12" x14ac:dyDescent="0.2">
      <c r="A4" s="3" t="s">
        <v>2</v>
      </c>
      <c r="B4" s="4" t="s">
        <v>3</v>
      </c>
      <c r="C4" s="5" t="s">
        <v>4</v>
      </c>
      <c r="D4" s="5" t="s">
        <v>5</v>
      </c>
      <c r="E4" s="5" t="s">
        <v>6</v>
      </c>
      <c r="F4" s="6" t="s">
        <v>7</v>
      </c>
      <c r="G4" s="7" t="s">
        <v>7</v>
      </c>
      <c r="H4" s="7" t="s">
        <v>8</v>
      </c>
      <c r="I4" s="7" t="s">
        <v>8</v>
      </c>
      <c r="J4" s="7" t="s">
        <v>8</v>
      </c>
      <c r="K4" s="7" t="s">
        <v>8</v>
      </c>
      <c r="L4" s="8" t="s">
        <v>8</v>
      </c>
    </row>
    <row r="5" spans="1:12" x14ac:dyDescent="0.2">
      <c r="A5" s="9"/>
      <c r="B5" s="10"/>
      <c r="C5" s="11">
        <v>2021</v>
      </c>
      <c r="D5" s="11">
        <v>2022</v>
      </c>
      <c r="E5" s="12">
        <v>2023</v>
      </c>
      <c r="F5" s="12">
        <v>2024</v>
      </c>
      <c r="G5" s="13">
        <v>2025</v>
      </c>
      <c r="H5" s="13">
        <v>2026</v>
      </c>
      <c r="I5" s="13">
        <v>2027</v>
      </c>
      <c r="J5" s="13">
        <v>2028</v>
      </c>
      <c r="K5" s="13">
        <v>2029</v>
      </c>
      <c r="L5" s="14">
        <v>2030</v>
      </c>
    </row>
    <row r="6" spans="1:12" x14ac:dyDescent="0.2">
      <c r="A6" s="9"/>
      <c r="B6" s="15" t="s">
        <v>9</v>
      </c>
      <c r="C6" s="16"/>
      <c r="D6" s="16"/>
      <c r="E6" s="16"/>
      <c r="F6" s="17"/>
      <c r="G6" s="18"/>
      <c r="H6" s="18"/>
      <c r="I6" s="18"/>
      <c r="J6" s="18"/>
      <c r="K6" s="18"/>
      <c r="L6" s="19"/>
    </row>
    <row r="7" spans="1:12" x14ac:dyDescent="0.2">
      <c r="A7" s="20">
        <v>4082</v>
      </c>
      <c r="B7" s="21" t="s">
        <v>10</v>
      </c>
      <c r="C7" s="22">
        <v>123406.84</v>
      </c>
      <c r="D7" s="22">
        <v>117723.97</v>
      </c>
      <c r="E7" s="22">
        <v>117603.45</v>
      </c>
      <c r="F7" s="22">
        <v>115132.54</v>
      </c>
      <c r="G7" s="22">
        <v>126848.04</v>
      </c>
      <c r="H7" s="22">
        <v>126848.04</v>
      </c>
      <c r="I7" s="22">
        <v>126848.04</v>
      </c>
      <c r="J7" s="22">
        <v>126848.04</v>
      </c>
      <c r="K7" s="22">
        <v>126848.04</v>
      </c>
      <c r="L7" s="23">
        <v>126848.04</v>
      </c>
    </row>
    <row r="8" spans="1:12" x14ac:dyDescent="0.2">
      <c r="A8" s="20">
        <v>4084</v>
      </c>
      <c r="B8" s="21" t="s">
        <v>11</v>
      </c>
      <c r="C8" s="22">
        <v>2628.08</v>
      </c>
      <c r="D8" s="22">
        <v>1910.9</v>
      </c>
      <c r="E8" s="22">
        <v>3195.89</v>
      </c>
      <c r="F8" s="22">
        <v>3906.96</v>
      </c>
      <c r="G8" s="22">
        <v>3465.36</v>
      </c>
      <c r="H8" s="22">
        <v>3465.36</v>
      </c>
      <c r="I8" s="22">
        <v>3465.36</v>
      </c>
      <c r="J8" s="22">
        <v>3465.36</v>
      </c>
      <c r="K8" s="22">
        <v>3465.36</v>
      </c>
      <c r="L8" s="23">
        <v>3465.36</v>
      </c>
    </row>
    <row r="9" spans="1:12" x14ac:dyDescent="0.2">
      <c r="A9" s="20" t="s">
        <v>12</v>
      </c>
      <c r="B9" s="21" t="s">
        <v>13</v>
      </c>
      <c r="C9" s="22">
        <v>1039662.01</v>
      </c>
      <c r="D9" s="22">
        <v>1059292.76</v>
      </c>
      <c r="E9" s="22">
        <v>1066040.6200000001</v>
      </c>
      <c r="F9" s="22">
        <v>1078900.27</v>
      </c>
      <c r="G9" s="22">
        <v>1098324.02</v>
      </c>
      <c r="H9" s="22">
        <v>6694417</v>
      </c>
      <c r="I9" s="22">
        <v>6929136</v>
      </c>
      <c r="J9" s="22">
        <v>7160322</v>
      </c>
      <c r="K9" s="22">
        <v>7394763</v>
      </c>
      <c r="L9" s="23">
        <v>7634278</v>
      </c>
    </row>
    <row r="10" spans="1:12" x14ac:dyDescent="0.2">
      <c r="A10" s="20">
        <v>4090</v>
      </c>
      <c r="B10" s="21" t="s">
        <v>14</v>
      </c>
      <c r="C10" s="22">
        <v>299789.73</v>
      </c>
      <c r="D10" s="22">
        <v>286913.24</v>
      </c>
      <c r="E10" s="22">
        <v>291723.5</v>
      </c>
      <c r="F10" s="22">
        <v>291660</v>
      </c>
      <c r="G10" s="22">
        <v>305520</v>
      </c>
      <c r="H10" s="22">
        <v>251364</v>
      </c>
      <c r="I10" s="22">
        <v>264948</v>
      </c>
      <c r="J10" s="22">
        <v>267960</v>
      </c>
      <c r="K10" s="22">
        <v>271080</v>
      </c>
      <c r="L10" s="23">
        <v>274200</v>
      </c>
    </row>
    <row r="11" spans="1:12" x14ac:dyDescent="0.2">
      <c r="A11" s="20">
        <v>4205</v>
      </c>
      <c r="B11" s="21" t="s">
        <v>15</v>
      </c>
      <c r="C11" s="24"/>
      <c r="D11" s="24"/>
      <c r="E11" s="24"/>
      <c r="F11" s="24"/>
      <c r="G11" s="24"/>
      <c r="H11" s="24"/>
      <c r="I11" s="24"/>
      <c r="J11" s="24"/>
      <c r="K11" s="24"/>
      <c r="L11" s="25"/>
    </row>
    <row r="12" spans="1:12" x14ac:dyDescent="0.2">
      <c r="A12" s="20">
        <v>4210</v>
      </c>
      <c r="B12" s="21" t="s">
        <v>16</v>
      </c>
      <c r="C12" s="22">
        <v>4730483.6500000004</v>
      </c>
      <c r="D12" s="22">
        <v>4650202.33</v>
      </c>
      <c r="E12" s="22">
        <v>4580029.7</v>
      </c>
      <c r="F12" s="22">
        <v>4719819.67</v>
      </c>
      <c r="G12" s="22">
        <v>4901318.62</v>
      </c>
      <c r="H12" s="22">
        <v>5006463.21</v>
      </c>
      <c r="I12" s="22">
        <v>5096755.6399999997</v>
      </c>
      <c r="J12" s="22">
        <v>5190187.1500000004</v>
      </c>
      <c r="K12" s="22">
        <v>5286747.2300000004</v>
      </c>
      <c r="L12" s="23">
        <v>5386621.0800000001</v>
      </c>
    </row>
    <row r="13" spans="1:12" x14ac:dyDescent="0.2">
      <c r="A13" s="20">
        <v>4215</v>
      </c>
      <c r="B13" s="21" t="s">
        <v>17</v>
      </c>
      <c r="C13" s="24"/>
      <c r="D13" s="24"/>
      <c r="E13" s="24"/>
      <c r="F13" s="24"/>
      <c r="G13" s="24"/>
      <c r="H13" s="24"/>
      <c r="I13" s="24"/>
      <c r="J13" s="24"/>
      <c r="K13" s="24"/>
      <c r="L13" s="25"/>
    </row>
    <row r="14" spans="1:12" x14ac:dyDescent="0.2">
      <c r="A14" s="20">
        <v>4220</v>
      </c>
      <c r="B14" s="21" t="s">
        <v>18</v>
      </c>
      <c r="C14" s="24"/>
      <c r="D14" s="24"/>
      <c r="E14" s="24"/>
      <c r="F14" s="24"/>
      <c r="G14" s="24"/>
      <c r="H14" s="24"/>
      <c r="I14" s="24"/>
      <c r="J14" s="24"/>
      <c r="K14" s="24"/>
      <c r="L14" s="25"/>
    </row>
    <row r="15" spans="1:12" x14ac:dyDescent="0.2">
      <c r="A15" s="20">
        <v>4225</v>
      </c>
      <c r="B15" s="21" t="s">
        <v>19</v>
      </c>
      <c r="C15" s="22">
        <v>1535306.02</v>
      </c>
      <c r="D15" s="22">
        <v>1464482.66</v>
      </c>
      <c r="E15" s="22">
        <v>1604911.5</v>
      </c>
      <c r="F15" s="22">
        <v>1650000.01</v>
      </c>
      <c r="G15" s="22">
        <v>1699999.98</v>
      </c>
      <c r="H15" s="22">
        <v>1751000.01</v>
      </c>
      <c r="I15" s="22">
        <v>1787771</v>
      </c>
      <c r="J15" s="22">
        <v>1825314</v>
      </c>
      <c r="K15" s="22">
        <v>1863646</v>
      </c>
      <c r="L15" s="23">
        <v>1902782</v>
      </c>
    </row>
    <row r="16" spans="1:12" x14ac:dyDescent="0.2">
      <c r="A16" s="20">
        <v>4230</v>
      </c>
      <c r="B16" s="21" t="s">
        <v>20</v>
      </c>
      <c r="C16" s="24"/>
      <c r="D16" s="24"/>
      <c r="E16" s="24"/>
      <c r="F16" s="24"/>
      <c r="G16" s="24"/>
      <c r="H16" s="24"/>
      <c r="I16" s="24"/>
      <c r="J16" s="24"/>
      <c r="K16" s="24"/>
      <c r="L16" s="25"/>
    </row>
    <row r="17" spans="1:12" x14ac:dyDescent="0.2">
      <c r="A17" s="20">
        <v>4235</v>
      </c>
      <c r="B17" s="21" t="s">
        <v>21</v>
      </c>
      <c r="C17" s="22">
        <v>1977829.48</v>
      </c>
      <c r="D17" s="22">
        <v>1928746.6</v>
      </c>
      <c r="E17" s="22">
        <v>1805791.55</v>
      </c>
      <c r="F17" s="22">
        <v>2169771.08</v>
      </c>
      <c r="G17" s="22">
        <v>2230791.04</v>
      </c>
      <c r="H17" s="22">
        <v>1008191.33</v>
      </c>
      <c r="I17" s="22">
        <v>1018669.35</v>
      </c>
      <c r="J17" s="22">
        <v>1029689.44</v>
      </c>
      <c r="K17" s="22">
        <v>1043204.24</v>
      </c>
      <c r="L17" s="23">
        <v>1057241.99</v>
      </c>
    </row>
    <row r="18" spans="1:12" x14ac:dyDescent="0.2">
      <c r="A18" s="20">
        <v>4240</v>
      </c>
      <c r="B18" s="21" t="s">
        <v>22</v>
      </c>
      <c r="C18" s="24"/>
      <c r="D18" s="24"/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3">
        <v>0</v>
      </c>
    </row>
    <row r="19" spans="1:12" x14ac:dyDescent="0.2">
      <c r="A19" s="20">
        <v>4245</v>
      </c>
      <c r="B19" s="21" t="s">
        <v>23</v>
      </c>
      <c r="C19" s="24">
        <v>6383432</v>
      </c>
      <c r="D19" s="24">
        <v>7124209</v>
      </c>
      <c r="E19" s="22">
        <v>7955276</v>
      </c>
      <c r="F19" s="22">
        <v>9309350</v>
      </c>
      <c r="G19" s="22">
        <v>10814547</v>
      </c>
      <c r="H19" s="22">
        <v>12261903</v>
      </c>
      <c r="I19" s="22">
        <v>14004515</v>
      </c>
      <c r="J19" s="22">
        <v>16051919</v>
      </c>
      <c r="K19" s="22">
        <v>17533136</v>
      </c>
      <c r="L19" s="23">
        <v>19082913</v>
      </c>
    </row>
    <row r="20" spans="1:12" x14ac:dyDescent="0.2">
      <c r="A20" s="20">
        <v>4305</v>
      </c>
      <c r="B20" s="21" t="s">
        <v>24</v>
      </c>
      <c r="C20" s="24"/>
      <c r="D20" s="24"/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3">
        <v>0</v>
      </c>
    </row>
    <row r="21" spans="1:12" x14ac:dyDescent="0.2">
      <c r="A21" s="20">
        <v>4310</v>
      </c>
      <c r="B21" s="21" t="s">
        <v>25</v>
      </c>
      <c r="C21" s="24"/>
      <c r="D21" s="24"/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3">
        <v>0</v>
      </c>
    </row>
    <row r="22" spans="1:12" x14ac:dyDescent="0.2">
      <c r="A22" s="20">
        <v>4315</v>
      </c>
      <c r="B22" s="21" t="s">
        <v>26</v>
      </c>
      <c r="C22" s="24"/>
      <c r="D22" s="24"/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3">
        <v>0</v>
      </c>
    </row>
    <row r="23" spans="1:12" x14ac:dyDescent="0.2">
      <c r="A23" s="20">
        <v>4320</v>
      </c>
      <c r="B23" s="21" t="s">
        <v>27</v>
      </c>
      <c r="C23" s="24"/>
      <c r="D23" s="24"/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3">
        <v>0</v>
      </c>
    </row>
    <row r="24" spans="1:12" x14ac:dyDescent="0.2">
      <c r="A24" s="20">
        <v>4325</v>
      </c>
      <c r="B24" s="21" t="s">
        <v>28</v>
      </c>
      <c r="C24" s="22">
        <v>10285752.970000001</v>
      </c>
      <c r="D24" s="22">
        <v>10926111.050000001</v>
      </c>
      <c r="E24" s="22">
        <v>10429549.92</v>
      </c>
      <c r="F24" s="22">
        <v>11381512.68</v>
      </c>
      <c r="G24" s="22">
        <v>11023349.640000001</v>
      </c>
      <c r="H24" s="22">
        <v>10969222.1</v>
      </c>
      <c r="I24" s="22">
        <v>11821860.82</v>
      </c>
      <c r="J24" s="22">
        <v>12142248.82</v>
      </c>
      <c r="K24" s="22">
        <v>12471575.82</v>
      </c>
      <c r="L24" s="23">
        <v>12810099.82</v>
      </c>
    </row>
    <row r="25" spans="1:12" x14ac:dyDescent="0.2">
      <c r="A25" s="20">
        <v>4330</v>
      </c>
      <c r="B25" s="21" t="s">
        <v>29</v>
      </c>
      <c r="C25" s="22">
        <v>-11582720.32</v>
      </c>
      <c r="D25" s="22">
        <v>-11294327.08</v>
      </c>
      <c r="E25" s="22">
        <v>-11121600.85</v>
      </c>
      <c r="F25" s="22">
        <v>-12297662.32</v>
      </c>
      <c r="G25" s="22">
        <v>-12259211.810000001</v>
      </c>
      <c r="H25" s="22">
        <v>-14626150.560000001</v>
      </c>
      <c r="I25" s="22">
        <v>-15716871.16</v>
      </c>
      <c r="J25" s="22">
        <v>-16290883.869999999</v>
      </c>
      <c r="K25" s="22">
        <v>-16729307.23</v>
      </c>
      <c r="L25" s="23">
        <v>-17159602.710000001</v>
      </c>
    </row>
    <row r="26" spans="1:12" x14ac:dyDescent="0.2">
      <c r="A26" s="20">
        <v>4335</v>
      </c>
      <c r="B26" s="21" t="s">
        <v>30</v>
      </c>
      <c r="C26" s="24"/>
      <c r="D26" s="24"/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3">
        <v>0</v>
      </c>
    </row>
    <row r="27" spans="1:12" x14ac:dyDescent="0.2">
      <c r="A27" s="20">
        <v>4340</v>
      </c>
      <c r="B27" s="21" t="s">
        <v>31</v>
      </c>
      <c r="C27" s="24"/>
      <c r="D27" s="24"/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3">
        <v>0</v>
      </c>
    </row>
    <row r="28" spans="1:12" x14ac:dyDescent="0.2">
      <c r="A28" s="20">
        <v>4345</v>
      </c>
      <c r="B28" s="21" t="s">
        <v>32</v>
      </c>
      <c r="C28" s="24"/>
      <c r="D28" s="24"/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3">
        <v>0</v>
      </c>
    </row>
    <row r="29" spans="1:12" x14ac:dyDescent="0.2">
      <c r="A29" s="20">
        <v>4350</v>
      </c>
      <c r="B29" s="21" t="s">
        <v>33</v>
      </c>
      <c r="C29" s="24"/>
      <c r="D29" s="24"/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3">
        <v>0</v>
      </c>
    </row>
    <row r="30" spans="1:12" x14ac:dyDescent="0.2">
      <c r="A30" s="20">
        <v>4355</v>
      </c>
      <c r="B30" s="21" t="s">
        <v>34</v>
      </c>
      <c r="C30" s="24"/>
      <c r="D30" s="24"/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3">
        <v>0</v>
      </c>
    </row>
    <row r="31" spans="1:12" x14ac:dyDescent="0.2">
      <c r="A31" s="20">
        <v>4357</v>
      </c>
      <c r="B31" s="21" t="s">
        <v>35</v>
      </c>
      <c r="C31" s="24"/>
      <c r="D31" s="24"/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3">
        <v>0</v>
      </c>
    </row>
    <row r="32" spans="1:12" x14ac:dyDescent="0.2">
      <c r="A32" s="20">
        <v>4360</v>
      </c>
      <c r="B32" s="21" t="s">
        <v>36</v>
      </c>
      <c r="C32" s="24"/>
      <c r="D32" s="24"/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3">
        <v>0</v>
      </c>
    </row>
    <row r="33" spans="1:12" x14ac:dyDescent="0.2">
      <c r="A33" s="20">
        <v>4362</v>
      </c>
      <c r="B33" s="21" t="s">
        <v>37</v>
      </c>
      <c r="C33" s="22">
        <v>-388725.96</v>
      </c>
      <c r="D33" s="22">
        <v>-751182</v>
      </c>
      <c r="E33" s="22">
        <v>-322643.03999999998</v>
      </c>
      <c r="F33" s="22">
        <v>-335789.67</v>
      </c>
      <c r="G33" s="22">
        <v>-444843.96</v>
      </c>
      <c r="H33" s="22">
        <v>-166901.04</v>
      </c>
      <c r="I33" s="22">
        <v>-635499</v>
      </c>
      <c r="J33" s="22">
        <v>-596114</v>
      </c>
      <c r="K33" s="22">
        <v>-608623</v>
      </c>
      <c r="L33" s="23">
        <v>-576013</v>
      </c>
    </row>
    <row r="34" spans="1:12" x14ac:dyDescent="0.2">
      <c r="A34" s="20">
        <v>4365</v>
      </c>
      <c r="B34" s="21" t="s">
        <v>38</v>
      </c>
      <c r="C34" s="24"/>
      <c r="D34" s="24"/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3">
        <v>0</v>
      </c>
    </row>
    <row r="35" spans="1:12" x14ac:dyDescent="0.2">
      <c r="A35" s="20">
        <v>4370</v>
      </c>
      <c r="B35" s="21" t="s">
        <v>39</v>
      </c>
      <c r="C35" s="24"/>
      <c r="D35" s="24"/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3">
        <v>0</v>
      </c>
    </row>
    <row r="36" spans="1:12" x14ac:dyDescent="0.2">
      <c r="A36" s="20">
        <v>4375</v>
      </c>
      <c r="B36" s="21" t="s">
        <v>40</v>
      </c>
      <c r="C36" s="24"/>
      <c r="D36" s="24"/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3">
        <v>0</v>
      </c>
    </row>
    <row r="37" spans="1:12" x14ac:dyDescent="0.2">
      <c r="A37" s="20">
        <v>4380</v>
      </c>
      <c r="B37" s="21" t="s">
        <v>41</v>
      </c>
      <c r="C37" s="24"/>
      <c r="D37" s="24"/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3">
        <v>0</v>
      </c>
    </row>
    <row r="38" spans="1:12" ht="12.75" x14ac:dyDescent="0.2">
      <c r="A38" s="20">
        <v>4385</v>
      </c>
      <c r="B38" s="21" t="s">
        <v>42</v>
      </c>
      <c r="C38" s="24"/>
      <c r="D38" s="24"/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3">
        <v>0</v>
      </c>
    </row>
    <row r="39" spans="1:12" ht="12.75" x14ac:dyDescent="0.2">
      <c r="A39" s="20">
        <v>4390</v>
      </c>
      <c r="B39" s="21" t="s">
        <v>43</v>
      </c>
      <c r="C39" s="24"/>
      <c r="D39" s="24"/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3">
        <v>0</v>
      </c>
    </row>
    <row r="40" spans="1:12" ht="12.75" x14ac:dyDescent="0.2">
      <c r="A40" s="20">
        <v>4395</v>
      </c>
      <c r="B40" s="21" t="s">
        <v>44</v>
      </c>
      <c r="C40" s="24"/>
      <c r="D40" s="24"/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3">
        <v>0</v>
      </c>
    </row>
    <row r="41" spans="1:12" ht="12.75" x14ac:dyDescent="0.2">
      <c r="A41" s="20">
        <v>4398</v>
      </c>
      <c r="B41" s="21" t="s">
        <v>45</v>
      </c>
      <c r="C41" s="24"/>
      <c r="D41" s="24"/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3">
        <v>0</v>
      </c>
    </row>
    <row r="42" spans="1:12" ht="12.75" x14ac:dyDescent="0.2">
      <c r="A42" s="20">
        <v>4405</v>
      </c>
      <c r="B42" s="21" t="s">
        <v>46</v>
      </c>
      <c r="C42" s="22">
        <v>22279.25</v>
      </c>
      <c r="D42" s="22">
        <v>16107.7</v>
      </c>
      <c r="E42" s="22">
        <v>49658.23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3">
        <v>0</v>
      </c>
    </row>
    <row r="43" spans="1:12" ht="12.75" x14ac:dyDescent="0.2">
      <c r="A43" s="20">
        <v>4410</v>
      </c>
      <c r="B43" s="21" t="s">
        <v>47</v>
      </c>
      <c r="C43" s="24"/>
      <c r="D43" s="24"/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3">
        <v>0</v>
      </c>
    </row>
    <row r="44" spans="1:12" ht="12.75" x14ac:dyDescent="0.2">
      <c r="A44" s="20">
        <v>4415</v>
      </c>
      <c r="B44" s="21" t="s">
        <v>48</v>
      </c>
      <c r="C44" s="24"/>
      <c r="D44" s="24"/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3">
        <v>0</v>
      </c>
    </row>
    <row r="45" spans="1:12" ht="12.75" x14ac:dyDescent="0.2">
      <c r="A45" s="20">
        <v>4420</v>
      </c>
      <c r="B45" s="21" t="s">
        <v>49</v>
      </c>
      <c r="C45" s="22">
        <f>IFERROR(VLOOKUP($P45,'[1]2.1'!$D:$N,C$11,FALSE),)</f>
        <v>0</v>
      </c>
      <c r="D45" s="22">
        <f>IFERROR(VLOOKUP($P45,'[1]2.1'!$D:$O,D$11,FALSE),)</f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3">
        <v>0</v>
      </c>
    </row>
    <row r="46" spans="1:12" ht="12.75" x14ac:dyDescent="0.2">
      <c r="A46" s="26"/>
      <c r="B46" s="27"/>
      <c r="C46" s="28"/>
      <c r="D46" s="28"/>
      <c r="E46" s="28"/>
      <c r="F46" s="29"/>
      <c r="G46" s="30"/>
      <c r="H46" s="30"/>
      <c r="I46" s="30"/>
      <c r="J46" s="30"/>
      <c r="K46" s="30"/>
      <c r="L46" s="31"/>
    </row>
    <row r="47" spans="1:12" ht="12.75" x14ac:dyDescent="0.2">
      <c r="A47" s="26"/>
      <c r="B47" s="27"/>
      <c r="C47" s="28"/>
      <c r="D47" s="28"/>
      <c r="E47" s="28"/>
      <c r="F47" s="29"/>
      <c r="G47" s="30"/>
      <c r="H47" s="30"/>
      <c r="I47" s="30"/>
      <c r="J47" s="30"/>
      <c r="K47" s="30"/>
      <c r="L47" s="31"/>
    </row>
    <row r="48" spans="1:12" ht="12.75" x14ac:dyDescent="0.2">
      <c r="A48" s="26"/>
      <c r="B48" s="27"/>
      <c r="C48" s="28"/>
      <c r="D48" s="28"/>
      <c r="E48" s="28"/>
      <c r="F48" s="29"/>
      <c r="G48" s="30"/>
      <c r="H48" s="30"/>
      <c r="I48" s="30"/>
      <c r="J48" s="30"/>
      <c r="K48" s="30"/>
      <c r="L48" s="31"/>
    </row>
    <row r="49" spans="1:12" ht="12.75" x14ac:dyDescent="0.2">
      <c r="A49" s="26"/>
      <c r="B49" s="27"/>
      <c r="C49" s="28"/>
      <c r="D49" s="28"/>
      <c r="E49" s="28"/>
      <c r="F49" s="29"/>
      <c r="G49" s="30"/>
      <c r="H49" s="30"/>
      <c r="I49" s="30"/>
      <c r="J49" s="30"/>
      <c r="K49" s="30"/>
      <c r="L49" s="31"/>
    </row>
    <row r="50" spans="1:12" ht="12.75" x14ac:dyDescent="0.2">
      <c r="A50" s="26"/>
      <c r="B50" s="27"/>
      <c r="C50" s="28"/>
      <c r="D50" s="28"/>
      <c r="E50" s="28"/>
      <c r="F50" s="29"/>
      <c r="G50" s="30"/>
      <c r="H50" s="30"/>
      <c r="I50" s="30"/>
      <c r="J50" s="30"/>
      <c r="K50" s="30"/>
      <c r="L50" s="31"/>
    </row>
    <row r="51" spans="1:12" ht="12.75" x14ac:dyDescent="0.2">
      <c r="A51" s="26"/>
      <c r="B51" s="27"/>
      <c r="C51" s="28"/>
      <c r="D51" s="28"/>
      <c r="E51" s="28"/>
      <c r="F51" s="29"/>
      <c r="G51" s="30"/>
      <c r="H51" s="30"/>
      <c r="I51" s="30"/>
      <c r="J51" s="30"/>
      <c r="K51" s="30"/>
      <c r="L51" s="31"/>
    </row>
    <row r="52" spans="1:12" ht="12.75" x14ac:dyDescent="0.2">
      <c r="A52" s="26"/>
      <c r="B52" s="27"/>
      <c r="C52" s="28"/>
      <c r="D52" s="28"/>
      <c r="E52" s="28"/>
      <c r="F52" s="29"/>
      <c r="G52" s="30"/>
      <c r="H52" s="30"/>
      <c r="I52" s="30"/>
      <c r="J52" s="30"/>
      <c r="K52" s="30"/>
      <c r="L52" s="31"/>
    </row>
    <row r="53" spans="1:12" ht="12.75" x14ac:dyDescent="0.2">
      <c r="A53" s="26"/>
      <c r="B53" s="27"/>
      <c r="C53" s="28"/>
      <c r="D53" s="28"/>
      <c r="E53" s="28"/>
      <c r="F53" s="29"/>
      <c r="G53" s="30"/>
      <c r="H53" s="30"/>
      <c r="I53" s="30"/>
      <c r="J53" s="30"/>
      <c r="K53" s="30"/>
      <c r="L53" s="31"/>
    </row>
    <row r="54" spans="1:12" ht="12.75" x14ac:dyDescent="0.2">
      <c r="A54" s="26"/>
      <c r="B54" s="27"/>
      <c r="C54" s="28"/>
      <c r="D54" s="28"/>
      <c r="E54" s="28"/>
      <c r="F54" s="29"/>
      <c r="G54" s="30"/>
      <c r="H54" s="30"/>
      <c r="I54" s="30"/>
      <c r="J54" s="30"/>
      <c r="K54" s="30"/>
      <c r="L54" s="31"/>
    </row>
    <row r="55" spans="1:12" ht="12.75" x14ac:dyDescent="0.2">
      <c r="A55" s="26"/>
      <c r="B55" s="27"/>
      <c r="C55" s="28"/>
      <c r="D55" s="28"/>
      <c r="E55" s="28"/>
      <c r="F55" s="29"/>
      <c r="G55" s="30"/>
      <c r="H55" s="30"/>
      <c r="I55" s="30"/>
      <c r="J55" s="30"/>
      <c r="K55" s="30"/>
      <c r="L55" s="31"/>
    </row>
    <row r="56" spans="1:12" ht="12.75" x14ac:dyDescent="0.2">
      <c r="A56" s="44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6"/>
    </row>
    <row r="57" spans="1:12" ht="12.75" x14ac:dyDescent="0.2">
      <c r="A57" s="47" t="s">
        <v>50</v>
      </c>
      <c r="B57" s="48"/>
      <c r="C57" s="32">
        <f t="shared" ref="C57:L57" si="1">C17</f>
        <v>1977829.48</v>
      </c>
      <c r="D57" s="32">
        <f t="shared" si="1"/>
        <v>1928746.6</v>
      </c>
      <c r="E57" s="32">
        <f t="shared" si="1"/>
        <v>1805791.55</v>
      </c>
      <c r="F57" s="32">
        <f t="shared" si="1"/>
        <v>2169771.08</v>
      </c>
      <c r="G57" s="32">
        <f t="shared" si="1"/>
        <v>2230791.04</v>
      </c>
      <c r="H57" s="32">
        <f t="shared" si="1"/>
        <v>1008191.33</v>
      </c>
      <c r="I57" s="32">
        <f t="shared" si="1"/>
        <v>1018669.35</v>
      </c>
      <c r="J57" s="32">
        <f t="shared" si="1"/>
        <v>1029689.44</v>
      </c>
      <c r="K57" s="32">
        <f t="shared" si="1"/>
        <v>1043204.24</v>
      </c>
      <c r="L57" s="32">
        <f t="shared" si="1"/>
        <v>1057241.99</v>
      </c>
    </row>
    <row r="58" spans="1:12" ht="12.75" x14ac:dyDescent="0.2">
      <c r="A58" s="47" t="s">
        <v>19</v>
      </c>
      <c r="B58" s="48"/>
      <c r="C58" s="32">
        <f t="shared" ref="C58:L58" si="2">C15</f>
        <v>1535306.02</v>
      </c>
      <c r="D58" s="32">
        <f t="shared" si="2"/>
        <v>1464482.66</v>
      </c>
      <c r="E58" s="32">
        <f t="shared" si="2"/>
        <v>1604911.5</v>
      </c>
      <c r="F58" s="32">
        <f t="shared" si="2"/>
        <v>1650000.01</v>
      </c>
      <c r="G58" s="32">
        <f t="shared" si="2"/>
        <v>1699999.98</v>
      </c>
      <c r="H58" s="32">
        <f t="shared" si="2"/>
        <v>1751000.01</v>
      </c>
      <c r="I58" s="32">
        <f t="shared" si="2"/>
        <v>1787771</v>
      </c>
      <c r="J58" s="32">
        <f t="shared" si="2"/>
        <v>1825314</v>
      </c>
      <c r="K58" s="32">
        <f t="shared" si="2"/>
        <v>1863646</v>
      </c>
      <c r="L58" s="32">
        <f t="shared" si="2"/>
        <v>1902782</v>
      </c>
    </row>
    <row r="59" spans="1:12" ht="12.75" x14ac:dyDescent="0.2">
      <c r="A59" s="47" t="s">
        <v>51</v>
      </c>
      <c r="B59" s="48"/>
      <c r="C59" s="33">
        <f t="shared" ref="C59:L59" si="3">C7+C8+C9+C10+C12+C19</f>
        <v>12579402.310000001</v>
      </c>
      <c r="D59" s="33">
        <f t="shared" si="3"/>
        <v>13240252.199999999</v>
      </c>
      <c r="E59" s="33">
        <f t="shared" si="3"/>
        <v>14013869.16</v>
      </c>
      <c r="F59" s="33">
        <f t="shared" si="3"/>
        <v>15518769.439999999</v>
      </c>
      <c r="G59" s="33">
        <f t="shared" si="3"/>
        <v>17250023.039999999</v>
      </c>
      <c r="H59" s="33">
        <f t="shared" si="3"/>
        <v>24344460.609999999</v>
      </c>
      <c r="I59" s="33">
        <f t="shared" si="3"/>
        <v>26425668.039999999</v>
      </c>
      <c r="J59" s="33">
        <f t="shared" si="3"/>
        <v>28800701.550000001</v>
      </c>
      <c r="K59" s="33">
        <f t="shared" si="3"/>
        <v>30616039.630000003</v>
      </c>
      <c r="L59" s="33">
        <f t="shared" si="3"/>
        <v>32508325.48</v>
      </c>
    </row>
    <row r="60" spans="1:12" ht="12.75" x14ac:dyDescent="0.2">
      <c r="A60" s="49" t="s">
        <v>52</v>
      </c>
      <c r="B60" s="50"/>
      <c r="C60" s="33">
        <f t="shared" ref="C60:L60" si="4">C24+C25+C33+C42</f>
        <v>-1663414.0599999996</v>
      </c>
      <c r="D60" s="33">
        <f t="shared" si="4"/>
        <v>-1103290.3299999994</v>
      </c>
      <c r="E60" s="33">
        <f t="shared" si="4"/>
        <v>-965035.73999999976</v>
      </c>
      <c r="F60" s="33">
        <f t="shared" si="4"/>
        <v>-1251939.3100000005</v>
      </c>
      <c r="G60" s="33">
        <f t="shared" si="4"/>
        <v>-1680706.13</v>
      </c>
      <c r="H60" s="33">
        <f t="shared" si="4"/>
        <v>-3823829.5000000009</v>
      </c>
      <c r="I60" s="33">
        <f t="shared" si="4"/>
        <v>-4530509.34</v>
      </c>
      <c r="J60" s="33">
        <f t="shared" si="4"/>
        <v>-4744749.0499999989</v>
      </c>
      <c r="K60" s="33">
        <f t="shared" si="4"/>
        <v>-4866354.41</v>
      </c>
      <c r="L60" s="33">
        <f t="shared" si="4"/>
        <v>-4925515.8900000006</v>
      </c>
    </row>
    <row r="61" spans="1:12" ht="12.75" x14ac:dyDescent="0.2">
      <c r="A61" s="38" t="s">
        <v>53</v>
      </c>
      <c r="B61" s="39"/>
      <c r="C61" s="34">
        <f t="shared" ref="C61:L61" si="5">SUM(C57:C60)</f>
        <v>14429123.75</v>
      </c>
      <c r="D61" s="34">
        <f t="shared" si="5"/>
        <v>15530191.129999999</v>
      </c>
      <c r="E61" s="34">
        <f t="shared" si="5"/>
        <v>16459536.470000001</v>
      </c>
      <c r="F61" s="34">
        <f t="shared" si="5"/>
        <v>18086601.219999999</v>
      </c>
      <c r="G61" s="34">
        <f t="shared" si="5"/>
        <v>19500107.93</v>
      </c>
      <c r="H61" s="34">
        <f t="shared" si="5"/>
        <v>23279822.449999999</v>
      </c>
      <c r="I61" s="34">
        <f t="shared" si="5"/>
        <v>24701599.050000001</v>
      </c>
      <c r="J61" s="34">
        <f t="shared" si="5"/>
        <v>26910955.940000005</v>
      </c>
      <c r="K61" s="34">
        <f t="shared" si="5"/>
        <v>28656535.460000005</v>
      </c>
      <c r="L61" s="34">
        <f t="shared" si="5"/>
        <v>30542833.579999998</v>
      </c>
    </row>
    <row r="62" spans="1:12" ht="12.7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ht="12.75" x14ac:dyDescent="0.2">
      <c r="A63" s="40" t="s">
        <v>54</v>
      </c>
      <c r="B63" s="41"/>
      <c r="C63" s="41"/>
      <c r="D63" s="41"/>
      <c r="E63" s="41"/>
      <c r="F63" s="41"/>
      <c r="G63" s="41"/>
      <c r="H63" s="41"/>
      <c r="I63" s="1"/>
      <c r="J63" s="1"/>
      <c r="K63" s="1"/>
      <c r="L63" s="1"/>
    </row>
    <row r="64" spans="1:12" ht="12.75" x14ac:dyDescent="0.2">
      <c r="A64" s="42" t="s">
        <v>55</v>
      </c>
      <c r="B64" s="41"/>
      <c r="C64" s="41"/>
      <c r="D64" s="41"/>
      <c r="E64" s="41"/>
      <c r="F64" s="41"/>
      <c r="G64" s="41"/>
      <c r="H64" s="41"/>
      <c r="I64" s="1"/>
      <c r="J64" s="1"/>
      <c r="K64" s="1"/>
      <c r="L64" s="1"/>
    </row>
    <row r="65" spans="1:12" ht="12.75" x14ac:dyDescent="0.2">
      <c r="A65" s="42" t="s">
        <v>56</v>
      </c>
      <c r="B65" s="41"/>
      <c r="C65" s="41"/>
      <c r="D65" s="41"/>
      <c r="E65" s="41"/>
      <c r="F65" s="41"/>
      <c r="G65" s="41"/>
      <c r="H65" s="41"/>
      <c r="I65" s="1"/>
      <c r="J65" s="1"/>
      <c r="K65" s="1"/>
      <c r="L65" s="1"/>
    </row>
    <row r="66" spans="1:12" ht="12.75" x14ac:dyDescent="0.2">
      <c r="A66" s="42" t="s">
        <v>57</v>
      </c>
      <c r="B66" s="41"/>
      <c r="C66" s="41"/>
      <c r="D66" s="41"/>
      <c r="E66" s="41"/>
      <c r="F66" s="41"/>
      <c r="G66" s="41"/>
      <c r="H66" s="41"/>
      <c r="I66" s="1"/>
      <c r="J66" s="1"/>
      <c r="K66" s="1"/>
      <c r="L66" s="1"/>
    </row>
    <row r="67" spans="1:12" ht="12.75" x14ac:dyDescent="0.2">
      <c r="A67" s="42" t="s">
        <v>58</v>
      </c>
      <c r="B67" s="41"/>
      <c r="C67" s="41"/>
      <c r="D67" s="41"/>
      <c r="E67" s="41"/>
      <c r="F67" s="41"/>
      <c r="G67" s="41"/>
      <c r="H67" s="41"/>
      <c r="I67" s="1"/>
      <c r="J67" s="1"/>
      <c r="K67" s="1"/>
      <c r="L67" s="1"/>
    </row>
    <row r="68" spans="1:12" ht="12.7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70" spans="1:12" ht="12.75" x14ac:dyDescent="0.2">
      <c r="A70" s="35" t="s">
        <v>59</v>
      </c>
      <c r="B70" s="1"/>
      <c r="C70" s="1"/>
      <c r="D70" s="1"/>
      <c r="E70" s="1"/>
      <c r="F70" s="1"/>
      <c r="G70" s="1"/>
      <c r="H70" s="1"/>
    </row>
    <row r="71" spans="1:12" ht="12.75" x14ac:dyDescent="0.2">
      <c r="A71" s="36">
        <v>1</v>
      </c>
      <c r="B71" s="37" t="s">
        <v>60</v>
      </c>
      <c r="C71" s="37"/>
      <c r="D71" s="37"/>
      <c r="E71" s="37"/>
      <c r="F71" s="37"/>
      <c r="G71" s="37"/>
      <c r="H71" s="37"/>
    </row>
    <row r="72" spans="1:12" ht="12.75" x14ac:dyDescent="0.2">
      <c r="A72" s="36">
        <v>2</v>
      </c>
      <c r="B72" s="42" t="s">
        <v>61</v>
      </c>
      <c r="C72" s="41"/>
      <c r="D72" s="41"/>
      <c r="E72" s="41"/>
      <c r="F72" s="41"/>
      <c r="G72" s="41"/>
      <c r="H72" s="41"/>
    </row>
  </sheetData>
  <mergeCells count="14">
    <mergeCell ref="A67:H67"/>
    <mergeCell ref="B72:H72"/>
    <mergeCell ref="A1:H1"/>
    <mergeCell ref="A2:H2"/>
    <mergeCell ref="A56:L56"/>
    <mergeCell ref="A57:B57"/>
    <mergeCell ref="A58:B58"/>
    <mergeCell ref="A59:B59"/>
    <mergeCell ref="A60:B60"/>
    <mergeCell ref="A61:B61"/>
    <mergeCell ref="A63:H63"/>
    <mergeCell ref="A64:H64"/>
    <mergeCell ref="A65:H65"/>
    <mergeCell ref="A66:H66"/>
  </mergeCells>
  <dataValidations count="1">
    <dataValidation type="list" allowBlank="1" showErrorMessage="1" sqref="C6:L6" xr:uid="{00000000-0002-0000-0000-000000000000}">
      <formula1>"CGAAP,MIFRS,USGAAP,ASPE"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Casqueira, Charlotte</dc:creator>
  <cp:lastModifiedBy>Casqueira, Charlotte</cp:lastModifiedBy>
  <dcterms:created xsi:type="dcterms:W3CDTF">2025-08-06T19:06:36Z</dcterms:created>
  <dcterms:modified xsi:type="dcterms:W3CDTF">2025-08-06T19:06:36Z</dcterms:modified>
</cp:coreProperties>
</file>