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157 - CLLP Tx Rates - 2026 Annual Update Application/Working Folder/Application and Evidence/"/>
    </mc:Choice>
  </mc:AlternateContent>
  <xr:revisionPtr revIDLastSave="121" documentId="8_{A265F330-A43F-45F2-A2DF-C18637D05728}" xr6:coauthVersionLast="47" xr6:coauthVersionMax="47" xr10:uidLastSave="{6C2DC07F-4A24-47C7-B6D0-604BD32F56C4}"/>
  <bookViews>
    <workbookView xWindow="-120" yWindow="-120" windowWidth="29040" windowHeight="15720" xr2:uid="{6E2D6C03-86AC-49F6-AF4B-E9CDEB898E76}"/>
  </bookViews>
  <sheets>
    <sheet name="A-04-01-05 Page 1" sheetId="1" r:id="rId1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_xlnm.Print_Area" localSheetId="0">'A-04-01-05 Page 1'!$A$1:$Q$109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36" i="1" s="1"/>
  <c r="H9" i="1" l="1"/>
  <c r="F18" i="1"/>
  <c r="H18" i="1"/>
  <c r="F28" i="1"/>
  <c r="F30" i="1" s="1"/>
  <c r="F35" i="1" s="1"/>
  <c r="H28" i="1"/>
  <c r="H30" i="1" s="1"/>
  <c r="H35" i="1" s="1"/>
  <c r="F45" i="1"/>
  <c r="H45" i="1"/>
  <c r="H51" i="1"/>
  <c r="H53" i="1" s="1"/>
  <c r="H65" i="1" s="1"/>
  <c r="F51" i="1"/>
  <c r="F53" i="1" s="1"/>
  <c r="F65" i="1" s="1"/>
  <c r="F52" i="1"/>
  <c r="H52" i="1"/>
  <c r="F59" i="1"/>
  <c r="H59" i="1" s="1"/>
  <c r="F64" i="1"/>
  <c r="H64" i="1"/>
  <c r="F79" i="1"/>
  <c r="H79" i="1"/>
  <c r="F83" i="1"/>
  <c r="F85" i="1" s="1"/>
  <c r="F87" i="1" s="1"/>
  <c r="F89" i="1" s="1"/>
  <c r="F11" i="1" s="1"/>
  <c r="H83" i="1"/>
  <c r="H85" i="1" s="1"/>
  <c r="H87" i="1" s="1"/>
  <c r="H89" i="1" s="1"/>
  <c r="H11" i="1" s="1"/>
  <c r="F86" i="1"/>
  <c r="H86" i="1"/>
  <c r="F93" i="1"/>
  <c r="H93" i="1"/>
  <c r="F105" i="1"/>
  <c r="H105" i="1"/>
  <c r="J9" i="1"/>
  <c r="P86" i="1"/>
  <c r="N86" i="1"/>
  <c r="L86" i="1"/>
  <c r="J86" i="1"/>
  <c r="P52" i="1"/>
  <c r="N52" i="1"/>
  <c r="L52" i="1"/>
  <c r="J52" i="1"/>
  <c r="P28" i="1"/>
  <c r="N28" i="1"/>
  <c r="L28" i="1"/>
  <c r="J28" i="1"/>
  <c r="H66" i="1" l="1"/>
  <c r="H73" i="1" s="1"/>
  <c r="H10" i="1" s="1"/>
  <c r="F66" i="1"/>
  <c r="F73" i="1"/>
  <c r="F10" i="1" s="1"/>
  <c r="F70" i="1"/>
  <c r="F71" i="1" s="1"/>
  <c r="H69" i="1" s="1"/>
  <c r="F36" i="1"/>
  <c r="F97" i="1"/>
  <c r="F99" i="1" s="1"/>
  <c r="F108" i="1" s="1"/>
  <c r="F12" i="1" s="1"/>
  <c r="H36" i="1"/>
  <c r="H97" i="1"/>
  <c r="H99" i="1" s="1"/>
  <c r="H108" i="1" s="1"/>
  <c r="H12" i="1" s="1"/>
  <c r="J18" i="1"/>
  <c r="J45" i="1"/>
  <c r="J93" i="1"/>
  <c r="J79" i="1"/>
  <c r="L9" i="1"/>
  <c r="H70" i="1" l="1"/>
  <c r="H71" i="1" s="1"/>
  <c r="F13" i="1"/>
  <c r="H13" i="1"/>
  <c r="L93" i="1"/>
  <c r="L79" i="1"/>
  <c r="L18" i="1"/>
  <c r="N9" i="1"/>
  <c r="L45" i="1"/>
  <c r="N18" i="1" l="1"/>
  <c r="N93" i="1"/>
  <c r="N79" i="1"/>
  <c r="P9" i="1"/>
  <c r="N45" i="1"/>
  <c r="P93" i="1" l="1"/>
  <c r="P79" i="1"/>
  <c r="P45" i="1"/>
  <c r="P18" i="1"/>
  <c r="L83" i="1" l="1"/>
  <c r="L85" i="1" s="1"/>
  <c r="L87" i="1" s="1"/>
  <c r="L89" i="1" s="1"/>
  <c r="L11" i="1" s="1"/>
  <c r="N30" i="1"/>
  <c r="N35" i="1" s="1"/>
  <c r="P83" i="1"/>
  <c r="P85" i="1"/>
  <c r="P87" i="1" s="1"/>
  <c r="P89" i="1" s="1"/>
  <c r="P11" i="1" s="1"/>
  <c r="N105" i="1"/>
  <c r="N64" i="1"/>
  <c r="J51" i="1"/>
  <c r="J53" i="1" s="1"/>
  <c r="J105" i="1"/>
  <c r="N51" i="1"/>
  <c r="N53" i="1" s="1"/>
  <c r="J64" i="1"/>
  <c r="L105" i="1"/>
  <c r="P64" i="1"/>
  <c r="P51" i="1"/>
  <c r="P53" i="1" s="1"/>
  <c r="L30" i="1"/>
  <c r="L35" i="1" s="1"/>
  <c r="L36" i="1" s="1"/>
  <c r="L51" i="1"/>
  <c r="L53" i="1" s="1"/>
  <c r="P30" i="1"/>
  <c r="P35" i="1" s="1"/>
  <c r="P36" i="1" s="1"/>
  <c r="J83" i="1"/>
  <c r="J85" i="1" s="1"/>
  <c r="J87" i="1" s="1"/>
  <c r="J89" i="1" s="1"/>
  <c r="J11" i="1" s="1"/>
  <c r="P105" i="1"/>
  <c r="J30" i="1"/>
  <c r="L64" i="1"/>
  <c r="N83" i="1"/>
  <c r="N85" i="1" s="1"/>
  <c r="N87" i="1" s="1"/>
  <c r="N89" i="1" s="1"/>
  <c r="N11" i="1" s="1"/>
  <c r="P97" i="1" l="1"/>
  <c r="P99" i="1" s="1"/>
  <c r="P108" i="1" s="1"/>
  <c r="P12" i="1" s="1"/>
  <c r="J59" i="1"/>
  <c r="L59" i="1" s="1"/>
  <c r="N59" i="1" s="1"/>
  <c r="P59" i="1" s="1"/>
  <c r="J97" i="1"/>
  <c r="J99" i="1" s="1"/>
  <c r="J108" i="1" s="1"/>
  <c r="J12" i="1" s="1"/>
  <c r="L65" i="1"/>
  <c r="L66" i="1" s="1"/>
  <c r="L70" i="1" s="1"/>
  <c r="N97" i="1"/>
  <c r="N99" i="1" s="1"/>
  <c r="N108" i="1" s="1"/>
  <c r="N12" i="1" s="1"/>
  <c r="N36" i="1"/>
  <c r="L97" i="1"/>
  <c r="L99" i="1" s="1"/>
  <c r="L108" i="1" s="1"/>
  <c r="L12" i="1" s="1"/>
  <c r="N65" i="1"/>
  <c r="N66" i="1" s="1"/>
  <c r="N70" i="1" s="1"/>
  <c r="P65" i="1"/>
  <c r="P66" i="1" s="1"/>
  <c r="J65" i="1"/>
  <c r="J66" i="1" s="1"/>
  <c r="J70" i="1" s="1"/>
  <c r="J73" i="1" l="1"/>
  <c r="J10" i="1" s="1"/>
  <c r="J13" i="1" s="1"/>
  <c r="N73" i="1"/>
  <c r="N10" i="1" s="1"/>
  <c r="N13" i="1" s="1"/>
  <c r="L73" i="1"/>
  <c r="L10" i="1" s="1"/>
  <c r="P70" i="1"/>
  <c r="P73" i="1"/>
  <c r="P10" i="1" s="1"/>
  <c r="P13" i="1" s="1"/>
  <c r="L13" i="1"/>
  <c r="J69" i="1"/>
  <c r="J71" i="1" s="1"/>
  <c r="L69" i="1" s="1"/>
  <c r="L71" i="1" s="1"/>
  <c r="N69" i="1" s="1"/>
  <c r="N71" i="1" s="1"/>
  <c r="P69" i="1" s="1"/>
  <c r="P71" i="1" s="1"/>
</calcChain>
</file>

<file path=xl/sharedStrings.xml><?xml version="1.0" encoding="utf-8"?>
<sst xmlns="http://schemas.openxmlformats.org/spreadsheetml/2006/main" count="203" uniqueCount="64">
  <si>
    <t>CLLP</t>
  </si>
  <si>
    <t>Calculation of Utility Income Taxes</t>
  </si>
  <si>
    <t>Bridge (2024) and Test Years (2025 to 2029)</t>
  </si>
  <si>
    <t>Year Ending December 31</t>
  </si>
  <si>
    <t>($ Millions)</t>
  </si>
  <si>
    <t>SUMMARY OF TAX EXPENSE</t>
  </si>
  <si>
    <t>Hydro One Networks Inc. (HONI)</t>
  </si>
  <si>
    <t>Chatham X Lakeshore GP Inc</t>
  </si>
  <si>
    <t>First Nations</t>
  </si>
  <si>
    <t>Total</t>
  </si>
  <si>
    <t>Chatham x Lakeshore LP</t>
  </si>
  <si>
    <t>Line No.</t>
  </si>
  <si>
    <t>Particulars</t>
  </si>
  <si>
    <t>(a)</t>
  </si>
  <si>
    <t>(b)</t>
  </si>
  <si>
    <t>(c)</t>
  </si>
  <si>
    <t>(d )</t>
  </si>
  <si>
    <t>(e)</t>
  </si>
  <si>
    <t>(f)</t>
  </si>
  <si>
    <t>Determination of Taxable Income</t>
  </si>
  <si>
    <t>Regulatory Net Income (before tax)</t>
  </si>
  <si>
    <t>Book to Tax Adjustments:</t>
  </si>
  <si>
    <t xml:space="preserve">  Depreciation and amortization</t>
  </si>
  <si>
    <t xml:space="preserve"> </t>
  </si>
  <si>
    <t xml:space="preserve">  Capital Cost Allowance</t>
  </si>
  <si>
    <t xml:space="preserve">  Other</t>
  </si>
  <si>
    <t>Total Adjustments</t>
  </si>
  <si>
    <t>Regulatory Taxable Income/(Loss) before Loss Carry Forward</t>
  </si>
  <si>
    <t>$</t>
  </si>
  <si>
    <t>Allocation of Taxable Income</t>
  </si>
  <si>
    <t>Hydro One Networks Inc (HONI)</t>
  </si>
  <si>
    <t xml:space="preserve">     Catham X Lakeshore GP Inc</t>
  </si>
  <si>
    <t>Tax Rates</t>
  </si>
  <si>
    <t>Federal Tax</t>
  </si>
  <si>
    <t>%</t>
  </si>
  <si>
    <t>Provincial Tax</t>
  </si>
  <si>
    <t>Total Tax Rate</t>
  </si>
  <si>
    <t>(c )</t>
  </si>
  <si>
    <t>(d)</t>
  </si>
  <si>
    <t>Determination of Income Taxes</t>
  </si>
  <si>
    <t>Allocation of Taxable Income from CLLP</t>
  </si>
  <si>
    <t>Loss Carryforward</t>
  </si>
  <si>
    <t>Taxable Income after loss carryforward</t>
  </si>
  <si>
    <t xml:space="preserve">Tax Rate </t>
  </si>
  <si>
    <t>Income Tax Expense</t>
  </si>
  <si>
    <t>Loss Continuity Schedule</t>
  </si>
  <si>
    <t>Opening Losses Carryforward</t>
  </si>
  <si>
    <t>Losses (Incurred)/Utilized during the year</t>
  </si>
  <si>
    <t>Closing Losses Carryforward</t>
  </si>
  <si>
    <t>Determination of Corporate Minimum Tax*</t>
  </si>
  <si>
    <t>Allocation of Accounting Income from CLLP</t>
  </si>
  <si>
    <t>Corporate Minimum Tax Rate</t>
  </si>
  <si>
    <t>Corporate Minimum Tax Potentially Applicable</t>
  </si>
  <si>
    <t>Ontario Income Tax</t>
  </si>
  <si>
    <t>Corporate Minimum Tax Payable (Utilized)</t>
  </si>
  <si>
    <t>Opening CMT Credit Carryforward</t>
  </si>
  <si>
    <t>CMT Credit Incurred/(utilized)</t>
  </si>
  <si>
    <t>Closing CMT Credit Carryforward</t>
  </si>
  <si>
    <t>Total Tax Expense</t>
  </si>
  <si>
    <t>*Includes the corporate minimum tax for HONI and Chatham X Lakeshore GP Inc</t>
  </si>
  <si>
    <t>Sub Total</t>
  </si>
  <si>
    <t>Additional Taxes due to Negative ACB</t>
  </si>
  <si>
    <t>Determination of Corporate Minimum Tax</t>
  </si>
  <si>
    <t>Corporate Minimum Tax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</si>
</sst>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0.0000000"/>
    <numFmt numFmtId="166" formatCode="_(* #,##0.000000_);_(* \(#,##0.000000\);_(* &quot;-&quot;??_);_(@_)"/>
    <numFmt numFmtId="167" formatCode="0.00000000"/>
    <numFmt numFmtId="168" formatCode="0.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0" fontId="5" fillId="0" borderId="1" xfId="2" applyFont="1" applyBorder="1"/>
    <xf numFmtId="0" fontId="5" fillId="0" borderId="2" xfId="2" applyFont="1" applyBorder="1" applyAlignment="1">
      <alignment horizontal="center" vertical="center"/>
    </xf>
    <xf numFmtId="2" fontId="5" fillId="0" borderId="2" xfId="2" applyNumberFormat="1" applyFont="1" applyBorder="1" applyAlignment="1">
      <alignment horizontal="center" vertical="center"/>
    </xf>
    <xf numFmtId="2" fontId="5" fillId="0" borderId="2" xfId="2" applyNumberFormat="1" applyFont="1" applyBorder="1"/>
    <xf numFmtId="0" fontId="5" fillId="0" borderId="2" xfId="2" applyFont="1" applyBorder="1"/>
    <xf numFmtId="2" fontId="5" fillId="0" borderId="3" xfId="2" applyNumberFormat="1" applyFont="1" applyBorder="1"/>
    <xf numFmtId="0" fontId="6" fillId="0" borderId="4" xfId="2" applyFont="1" applyBorder="1"/>
    <xf numFmtId="0" fontId="5" fillId="0" borderId="0" xfId="2" applyFont="1" applyAlignment="1">
      <alignment horizontal="center" vertical="center"/>
    </xf>
    <xf numFmtId="2" fontId="5" fillId="0" borderId="0" xfId="2" applyNumberFormat="1" applyFont="1" applyAlignment="1">
      <alignment horizontal="center" vertical="center"/>
    </xf>
    <xf numFmtId="2" fontId="5" fillId="0" borderId="0" xfId="2" applyNumberFormat="1" applyFont="1"/>
    <xf numFmtId="2" fontId="5" fillId="0" borderId="5" xfId="2" applyNumberFormat="1" applyFont="1" applyBorder="1"/>
    <xf numFmtId="0" fontId="5" fillId="0" borderId="4" xfId="2" applyFont="1" applyBorder="1"/>
    <xf numFmtId="0" fontId="3" fillId="0" borderId="6" xfId="3" applyFont="1" applyBorder="1" applyAlignment="1">
      <alignment horizontal="center"/>
    </xf>
    <xf numFmtId="0" fontId="8" fillId="0" borderId="0" xfId="3" applyFont="1" applyAlignment="1">
      <alignment horizontal="center"/>
    </xf>
    <xf numFmtId="0" fontId="5" fillId="0" borderId="0" xfId="2" applyFont="1" applyAlignment="1">
      <alignment horizontal="left" vertical="center"/>
    </xf>
    <xf numFmtId="164" fontId="5" fillId="0" borderId="0" xfId="4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2" applyNumberFormat="1" applyFont="1"/>
    <xf numFmtId="164" fontId="5" fillId="0" borderId="0" xfId="4" applyNumberFormat="1" applyFont="1" applyFill="1" applyBorder="1" applyAlignment="1">
      <alignment horizontal="center" vertical="center"/>
    </xf>
    <xf numFmtId="164" fontId="5" fillId="0" borderId="5" xfId="4" applyNumberFormat="1" applyFont="1" applyBorder="1" applyAlignment="1">
      <alignment horizontal="center" vertical="center"/>
    </xf>
    <xf numFmtId="164" fontId="5" fillId="0" borderId="6" xfId="4" applyNumberFormat="1" applyFont="1" applyBorder="1" applyAlignment="1">
      <alignment horizontal="center" vertical="center"/>
    </xf>
    <xf numFmtId="164" fontId="5" fillId="0" borderId="6" xfId="4" applyNumberFormat="1" applyFont="1" applyFill="1" applyBorder="1" applyAlignment="1">
      <alignment horizontal="center" vertical="center"/>
    </xf>
    <xf numFmtId="164" fontId="5" fillId="0" borderId="7" xfId="4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164" fontId="6" fillId="0" borderId="6" xfId="4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6" fillId="0" borderId="6" xfId="4" applyNumberFormat="1" applyFont="1" applyFill="1" applyBorder="1" applyAlignment="1">
      <alignment horizontal="center" vertical="center"/>
    </xf>
    <xf numFmtId="164" fontId="6" fillId="0" borderId="0" xfId="2" applyNumberFormat="1" applyFont="1"/>
    <xf numFmtId="164" fontId="6" fillId="0" borderId="7" xfId="4" applyNumberFormat="1" applyFont="1" applyBorder="1" applyAlignment="1">
      <alignment horizontal="center" vertical="center"/>
    </xf>
    <xf numFmtId="0" fontId="5" fillId="0" borderId="8" xfId="2" applyFont="1" applyBorder="1"/>
    <xf numFmtId="0" fontId="5" fillId="0" borderId="6" xfId="2" applyFont="1" applyBorder="1" applyAlignment="1">
      <alignment horizontal="left" vertical="center"/>
    </xf>
    <xf numFmtId="0" fontId="5" fillId="0" borderId="6" xfId="2" applyFont="1" applyBorder="1" applyAlignment="1">
      <alignment horizontal="center" vertical="center"/>
    </xf>
    <xf numFmtId="2" fontId="5" fillId="0" borderId="6" xfId="2" applyNumberFormat="1" applyFont="1" applyBorder="1" applyAlignment="1">
      <alignment horizontal="center" vertical="center"/>
    </xf>
    <xf numFmtId="2" fontId="5" fillId="0" borderId="6" xfId="2" applyNumberFormat="1" applyFont="1" applyBorder="1"/>
    <xf numFmtId="0" fontId="5" fillId="0" borderId="6" xfId="2" applyFont="1" applyBorder="1"/>
    <xf numFmtId="2" fontId="5" fillId="0" borderId="7" xfId="2" applyNumberFormat="1" applyFont="1" applyBorder="1"/>
    <xf numFmtId="2" fontId="3" fillId="0" borderId="0" xfId="2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0" fontId="3" fillId="0" borderId="6" xfId="2" applyFont="1" applyBorder="1" applyAlignment="1">
      <alignment horizontal="center" wrapText="1"/>
    </xf>
    <xf numFmtId="0" fontId="3" fillId="0" borderId="6" xfId="2" applyFont="1" applyBorder="1"/>
    <xf numFmtId="0" fontId="8" fillId="0" borderId="0" xfId="2" applyFont="1" applyAlignment="1">
      <alignment horizontal="center"/>
    </xf>
    <xf numFmtId="0" fontId="9" fillId="0" borderId="0" xfId="5" applyFont="1"/>
    <xf numFmtId="0" fontId="3" fillId="0" borderId="0" xfId="5" applyFont="1"/>
    <xf numFmtId="2" fontId="3" fillId="0" borderId="0" xfId="5" applyNumberFormat="1" applyFont="1"/>
    <xf numFmtId="0" fontId="10" fillId="0" borderId="0" xfId="5" applyFont="1" applyAlignment="1">
      <alignment horizontal="center"/>
    </xf>
    <xf numFmtId="0" fontId="3" fillId="0" borderId="0" xfId="5" applyFont="1" applyAlignment="1">
      <alignment horizontal="right"/>
    </xf>
    <xf numFmtId="164" fontId="3" fillId="0" borderId="0" xfId="5" applyNumberFormat="1" applyFont="1"/>
    <xf numFmtId="164" fontId="3" fillId="0" borderId="0" xfId="5" applyNumberFormat="1" applyFont="1" applyAlignment="1">
      <alignment horizontal="right"/>
    </xf>
    <xf numFmtId="165" fontId="3" fillId="0" borderId="0" xfId="2" applyNumberFormat="1" applyFont="1"/>
    <xf numFmtId="164" fontId="3" fillId="0" borderId="2" xfId="5" applyNumberFormat="1" applyFont="1" applyBorder="1"/>
    <xf numFmtId="0" fontId="8" fillId="0" borderId="0" xfId="5" applyFont="1" applyAlignment="1">
      <alignment wrapText="1"/>
    </xf>
    <xf numFmtId="0" fontId="8" fillId="0" borderId="0" xfId="5" applyFont="1" applyAlignment="1">
      <alignment horizontal="right" vertical="center"/>
    </xf>
    <xf numFmtId="164" fontId="8" fillId="0" borderId="9" xfId="5" applyNumberFormat="1" applyFont="1" applyBorder="1" applyAlignment="1">
      <alignment vertical="center"/>
    </xf>
    <xf numFmtId="164" fontId="8" fillId="0" borderId="0" xfId="5" applyNumberFormat="1" applyFont="1" applyAlignment="1">
      <alignment horizontal="right" vertical="center"/>
    </xf>
    <xf numFmtId="164" fontId="3" fillId="0" borderId="0" xfId="5" applyNumberFormat="1" applyFont="1" applyAlignment="1">
      <alignment horizontal="left"/>
    </xf>
    <xf numFmtId="0" fontId="3" fillId="0" borderId="0" xfId="5" applyFont="1" applyAlignment="1">
      <alignment horizontal="left"/>
    </xf>
    <xf numFmtId="0" fontId="5" fillId="0" borderId="0" xfId="2" applyFont="1" applyAlignment="1">
      <alignment horizontal="left" vertical="center" indent="1"/>
    </xf>
    <xf numFmtId="0" fontId="3" fillId="0" borderId="0" xfId="5" applyFont="1" applyAlignment="1">
      <alignment horizontal="left" indent="1"/>
    </xf>
    <xf numFmtId="164" fontId="3" fillId="0" borderId="6" xfId="5" applyNumberFormat="1" applyFont="1" applyBorder="1"/>
    <xf numFmtId="164" fontId="3" fillId="0" borderId="10" xfId="5" applyNumberFormat="1" applyFont="1" applyBorder="1"/>
    <xf numFmtId="164" fontId="3" fillId="0" borderId="0" xfId="5" applyNumberFormat="1" applyFont="1" applyAlignment="1">
      <alignment horizontal="center"/>
    </xf>
    <xf numFmtId="164" fontId="3" fillId="0" borderId="9" xfId="5" applyNumberFormat="1" applyFont="1" applyBorder="1"/>
    <xf numFmtId="2" fontId="3" fillId="0" borderId="0" xfId="2" applyNumberFormat="1" applyFont="1"/>
    <xf numFmtId="0" fontId="8" fillId="0" borderId="0" xfId="5" applyFont="1" applyAlignment="1">
      <alignment horizontal="right"/>
    </xf>
    <xf numFmtId="164" fontId="8" fillId="0" borderId="9" xfId="5" applyNumberFormat="1" applyFont="1" applyBorder="1"/>
    <xf numFmtId="164" fontId="8" fillId="0" borderId="0" xfId="5" applyNumberFormat="1" applyFont="1" applyAlignment="1">
      <alignment horizontal="right"/>
    </xf>
    <xf numFmtId="164" fontId="3" fillId="0" borderId="0" xfId="2" applyNumberFormat="1" applyFont="1"/>
    <xf numFmtId="164" fontId="3" fillId="0" borderId="2" xfId="5" applyNumberFormat="1" applyFont="1" applyBorder="1" applyAlignment="1">
      <alignment horizontal="right"/>
    </xf>
    <xf numFmtId="0" fontId="9" fillId="0" borderId="0" xfId="3" applyFont="1"/>
    <xf numFmtId="166" fontId="3" fillId="0" borderId="0" xfId="2" applyNumberFormat="1" applyFont="1"/>
    <xf numFmtId="0" fontId="4" fillId="0" borderId="0" xfId="5" applyFont="1"/>
    <xf numFmtId="164" fontId="3" fillId="0" borderId="2" xfId="2" applyNumberFormat="1" applyFont="1" applyBorder="1"/>
    <xf numFmtId="0" fontId="8" fillId="0" borderId="0" xfId="2" applyFont="1"/>
    <xf numFmtId="0" fontId="8" fillId="0" borderId="0" xfId="2" applyFont="1" applyAlignment="1">
      <alignment horizontal="right"/>
    </xf>
    <xf numFmtId="164" fontId="8" fillId="0" borderId="10" xfId="2" applyNumberFormat="1" applyFont="1" applyBorder="1"/>
    <xf numFmtId="164" fontId="8" fillId="0" borderId="0" xfId="2" applyNumberFormat="1" applyFont="1" applyAlignment="1">
      <alignment horizontal="right"/>
    </xf>
    <xf numFmtId="164" fontId="3" fillId="0" borderId="2" xfId="4" applyNumberFormat="1" applyFont="1" applyFill="1" applyBorder="1"/>
    <xf numFmtId="164" fontId="3" fillId="0" borderId="0" xfId="4" applyNumberFormat="1" applyFont="1" applyFill="1" applyAlignment="1">
      <alignment horizontal="right"/>
    </xf>
    <xf numFmtId="164" fontId="3" fillId="0" borderId="0" xfId="4" applyNumberFormat="1" applyFont="1" applyFill="1"/>
    <xf numFmtId="164" fontId="3" fillId="0" borderId="0" xfId="4" applyNumberFormat="1" applyFont="1" applyFill="1" applyBorder="1"/>
    <xf numFmtId="0" fontId="8" fillId="0" borderId="0" xfId="5" applyFont="1"/>
    <xf numFmtId="164" fontId="8" fillId="0" borderId="9" xfId="4" applyNumberFormat="1" applyFont="1" applyFill="1" applyBorder="1" applyAlignment="1">
      <alignment horizontal="right"/>
    </xf>
    <xf numFmtId="164" fontId="8" fillId="0" borderId="0" xfId="4" applyNumberFormat="1" applyFont="1" applyFill="1" applyAlignment="1">
      <alignment horizontal="right"/>
    </xf>
    <xf numFmtId="2" fontId="9" fillId="0" borderId="0" xfId="5" applyNumberFormat="1" applyFont="1"/>
    <xf numFmtId="164" fontId="8" fillId="0" borderId="9" xfId="5" applyNumberFormat="1" applyFont="1" applyBorder="1" applyAlignment="1">
      <alignment horizontal="right"/>
    </xf>
    <xf numFmtId="164" fontId="3" fillId="0" borderId="0" xfId="5" applyNumberFormat="1" applyFont="1" applyAlignment="1">
      <alignment horizontal="left" indent="1"/>
    </xf>
    <xf numFmtId="164" fontId="9" fillId="0" borderId="0" xfId="3" applyNumberFormat="1" applyFont="1"/>
    <xf numFmtId="164" fontId="3" fillId="0" borderId="0" xfId="2" applyNumberFormat="1" applyFont="1" applyAlignment="1">
      <alignment horizontal="right"/>
    </xf>
    <xf numFmtId="164" fontId="8" fillId="0" borderId="10" xfId="2" applyNumberFormat="1" applyFont="1" applyBorder="1" applyAlignment="1">
      <alignment horizontal="right"/>
    </xf>
    <xf numFmtId="0" fontId="3" fillId="2" borderId="6" xfId="3" applyFont="1" applyFill="1" applyBorder="1" applyAlignment="1">
      <alignment horizontal="center"/>
    </xf>
    <xf numFmtId="0" fontId="3" fillId="2" borderId="7" xfId="3" applyFont="1" applyFill="1" applyBorder="1" applyAlignment="1">
      <alignment horizontal="center"/>
    </xf>
    <xf numFmtId="167" fontId="3" fillId="0" borderId="0" xfId="2" applyNumberFormat="1" applyFont="1"/>
    <xf numFmtId="168" fontId="3" fillId="0" borderId="0" xfId="2" applyNumberFormat="1" applyFont="1"/>
    <xf numFmtId="164" fontId="8" fillId="0" borderId="0" xfId="5" applyNumberFormat="1" applyFont="1"/>
    <xf numFmtId="165" fontId="8" fillId="0" borderId="0" xfId="2" applyNumberFormat="1" applyFont="1"/>
    <xf numFmtId="164" fontId="5" fillId="0" borderId="3" xfId="4" applyNumberFormat="1" applyFont="1" applyBorder="1" applyAlignment="1">
      <alignment horizontal="center" vertical="center"/>
    </xf>
    <xf numFmtId="1" fontId="3" fillId="0" borderId="0" xfId="5" applyNumberFormat="1" applyFont="1"/>
    <xf numFmtId="2" fontId="3" fillId="0" borderId="0" xfId="5" applyNumberFormat="1" applyFont="1" applyAlignment="1">
      <alignment horizontal="right"/>
    </xf>
    <xf numFmtId="2" fontId="3" fillId="0" borderId="0" xfId="1" applyNumberFormat="1" applyFont="1" applyFill="1"/>
    <xf numFmtId="2" fontId="3" fillId="0" borderId="0" xfId="1" applyNumberFormat="1" applyFont="1" applyAlignment="1">
      <alignment horizontal="right"/>
    </xf>
    <xf numFmtId="2" fontId="3" fillId="0" borderId="0" xfId="1" applyNumberFormat="1" applyFont="1"/>
    <xf numFmtId="0" fontId="8" fillId="0" borderId="0" xfId="2" applyFont="1" applyAlignment="1">
      <alignment horizontal="left"/>
    </xf>
    <xf numFmtId="0" fontId="3" fillId="0" borderId="0" xfId="2" applyFont="1" applyAlignment="1">
      <alignment horizontal="center"/>
    </xf>
  </cellXfs>
  <cellStyles count="12">
    <cellStyle name="Comma" xfId="1" builtinId="3"/>
    <cellStyle name="Comma 13 4" xfId="4" xr:uid="{B0E597E6-9CE4-48F9-A85D-6C651AC6D3B8}"/>
    <cellStyle name="Normal" xfId="0" builtinId="0"/>
    <cellStyle name="Normal 11 2 2" xfId="9" xr:uid="{2FDCB68C-200D-45BD-BC22-6C14C110C42A}"/>
    <cellStyle name="Normal 14 2 2" xfId="11" xr:uid="{B2616C23-53BA-4250-B71D-87C2330EBD68}"/>
    <cellStyle name="Normal 20 2 2" xfId="6" xr:uid="{08C65B3A-500C-4EB1-8283-9BB489C32E14}"/>
    <cellStyle name="Normal 3" xfId="5" xr:uid="{081151FA-BA0A-42A8-A5A8-FAAC6D045222}"/>
    <cellStyle name="Normal 355 2" xfId="3" xr:uid="{C6D5D282-20E0-4349-B8C1-8DC6D4D707FA}"/>
    <cellStyle name="Normal 357 2" xfId="2" xr:uid="{FC208A11-4E65-4E94-9F37-E5756F853569}"/>
    <cellStyle name="Normal 6" xfId="7" xr:uid="{FE97560A-4689-40D8-A734-6205E9BC23EA}"/>
    <cellStyle name="Normal 7" xfId="8" xr:uid="{D8B67540-A820-4461-9479-C078F2290127}"/>
    <cellStyle name="Normal 8 2" xfId="10" xr:uid="{1E15A4A9-704A-42B0-A6A9-97E22C78A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0D688-5071-4CD8-823E-293EE28CF297}">
  <sheetPr>
    <pageSetUpPr fitToPage="1"/>
  </sheetPr>
  <dimension ref="B1:Z112"/>
  <sheetViews>
    <sheetView tabSelected="1" zoomScale="115" zoomScaleNormal="115" workbookViewId="0">
      <pane xSplit="4" ySplit="15" topLeftCell="E16" activePane="bottomRight" state="frozen"/>
      <selection pane="topRight" activeCell="E1" sqref="E1"/>
      <selection pane="bottomLeft" activeCell="A16" sqref="A16"/>
      <selection pane="bottomRight" activeCell="S20" sqref="S20"/>
    </sheetView>
  </sheetViews>
  <sheetFormatPr defaultColWidth="9.140625" defaultRowHeight="11.25" x14ac:dyDescent="0.2"/>
  <cols>
    <col min="1" max="1" width="2.5703125" style="1" customWidth="1"/>
    <col min="2" max="2" width="4.5703125" style="1" customWidth="1"/>
    <col min="3" max="3" width="1.85546875" style="1" customWidth="1"/>
    <col min="4" max="4" width="19.28515625" style="1" customWidth="1"/>
    <col min="5" max="5" width="2.140625" style="1" customWidth="1"/>
    <col min="6" max="6" width="11.42578125" style="68" customWidth="1"/>
    <col min="7" max="7" width="2.85546875" style="1" customWidth="1"/>
    <col min="8" max="8" width="10.42578125" style="68" customWidth="1"/>
    <col min="9" max="9" width="2.85546875" style="1" customWidth="1"/>
    <col min="10" max="10" width="10.140625" style="68" customWidth="1"/>
    <col min="11" max="11" width="2.85546875" style="1" customWidth="1"/>
    <col min="12" max="12" width="10.42578125" style="68" customWidth="1"/>
    <col min="13" max="13" width="2.85546875" style="1" customWidth="1"/>
    <col min="14" max="14" width="10.140625" style="68" customWidth="1"/>
    <col min="15" max="15" width="2.85546875" style="1" customWidth="1"/>
    <col min="16" max="16" width="10.140625" style="68" customWidth="1"/>
    <col min="17" max="17" width="2.85546875" style="1" customWidth="1"/>
    <col min="18" max="16384" width="9.140625" style="1"/>
  </cols>
  <sheetData>
    <row r="1" spans="2:26" x14ac:dyDescent="0.2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R1" s="3"/>
    </row>
    <row r="2" spans="2:26" x14ac:dyDescent="0.2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2:26" x14ac:dyDescent="0.2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2:26" x14ac:dyDescent="0.2">
      <c r="B4" s="108" t="s">
        <v>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2:26" x14ac:dyDescent="0.2">
      <c r="B5" s="108" t="s">
        <v>3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2:26" x14ac:dyDescent="0.2">
      <c r="B6" s="108" t="s">
        <v>4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2:26" x14ac:dyDescent="0.2">
      <c r="B7" s="4"/>
      <c r="C7" s="5"/>
      <c r="D7" s="6"/>
      <c r="E7" s="6"/>
      <c r="F7" s="7"/>
      <c r="G7" s="6"/>
      <c r="H7" s="7"/>
      <c r="I7" s="6"/>
      <c r="J7" s="8"/>
      <c r="K7" s="9"/>
      <c r="L7" s="8"/>
      <c r="M7" s="9"/>
      <c r="N7" s="8"/>
      <c r="O7" s="9"/>
      <c r="P7" s="10"/>
    </row>
    <row r="8" spans="2:26" x14ac:dyDescent="0.2">
      <c r="C8" s="11" t="s">
        <v>5</v>
      </c>
      <c r="D8" s="12"/>
      <c r="E8" s="12"/>
      <c r="F8" s="13"/>
      <c r="G8" s="12"/>
      <c r="H8" s="13"/>
      <c r="I8" s="12"/>
      <c r="J8" s="14"/>
      <c r="K8" s="4"/>
      <c r="L8" s="14"/>
      <c r="M8" s="4"/>
      <c r="N8" s="14"/>
      <c r="O8" s="4"/>
      <c r="P8" s="15"/>
    </row>
    <row r="9" spans="2:26" x14ac:dyDescent="0.2">
      <c r="B9" s="4"/>
      <c r="C9" s="16"/>
      <c r="D9" s="12"/>
      <c r="E9" s="12"/>
      <c r="F9" s="17">
        <v>2024</v>
      </c>
      <c r="G9" s="12"/>
      <c r="H9" s="17">
        <f>F9+1</f>
        <v>2025</v>
      </c>
      <c r="I9" s="18"/>
      <c r="J9" s="95">
        <f>H9+1</f>
        <v>2026</v>
      </c>
      <c r="K9" s="18"/>
      <c r="L9" s="95">
        <f>J9+1</f>
        <v>2027</v>
      </c>
      <c r="M9" s="18"/>
      <c r="N9" s="95">
        <f>L9+1</f>
        <v>2028</v>
      </c>
      <c r="O9" s="18"/>
      <c r="P9" s="96">
        <f>N9+1</f>
        <v>2029</v>
      </c>
    </row>
    <row r="10" spans="2:26" x14ac:dyDescent="0.2">
      <c r="B10" s="4"/>
      <c r="C10" s="16"/>
      <c r="D10" s="19" t="s">
        <v>6</v>
      </c>
      <c r="E10" s="12"/>
      <c r="F10" s="20">
        <f>F73</f>
        <v>8.7045716078897589E-3</v>
      </c>
      <c r="G10" s="21"/>
      <c r="H10" s="20">
        <f>H73</f>
        <v>0.10617004554231428</v>
      </c>
      <c r="I10" s="21"/>
      <c r="J10" s="20">
        <f>J73</f>
        <v>0.10722744436466815</v>
      </c>
      <c r="K10" s="22"/>
      <c r="L10" s="20">
        <f>L73</f>
        <v>0.10591186951410154</v>
      </c>
      <c r="M10" s="22"/>
      <c r="N10" s="20">
        <f>N73</f>
        <v>0.10459629466353489</v>
      </c>
      <c r="O10" s="22"/>
      <c r="P10" s="101">
        <f>P73</f>
        <v>0.10328071981296827</v>
      </c>
    </row>
    <row r="11" spans="2:26" x14ac:dyDescent="0.2">
      <c r="B11" s="4"/>
      <c r="C11" s="16"/>
      <c r="D11" s="1" t="s">
        <v>7</v>
      </c>
      <c r="E11" s="12"/>
      <c r="F11" s="20">
        <f>F89</f>
        <v>0</v>
      </c>
      <c r="G11" s="21"/>
      <c r="H11" s="23">
        <f>H89</f>
        <v>0</v>
      </c>
      <c r="I11" s="21"/>
      <c r="J11" s="20">
        <f>J89</f>
        <v>0</v>
      </c>
      <c r="K11" s="22"/>
      <c r="L11" s="20">
        <f>L89</f>
        <v>0</v>
      </c>
      <c r="M11" s="22"/>
      <c r="N11" s="20">
        <f>N89</f>
        <v>0</v>
      </c>
      <c r="O11" s="22"/>
      <c r="P11" s="24">
        <f>P89</f>
        <v>0</v>
      </c>
      <c r="T11" s="98"/>
      <c r="U11" s="98"/>
      <c r="V11" s="98"/>
      <c r="W11" s="98"/>
      <c r="X11" s="98"/>
      <c r="Y11" s="98"/>
      <c r="Z11" s="98"/>
    </row>
    <row r="12" spans="2:26" x14ac:dyDescent="0.2">
      <c r="B12" s="4"/>
      <c r="C12" s="16"/>
      <c r="D12" s="19" t="s">
        <v>8</v>
      </c>
      <c r="E12" s="12"/>
      <c r="F12" s="25">
        <f>F108</f>
        <v>0</v>
      </c>
      <c r="G12" s="21"/>
      <c r="H12" s="26">
        <f>H108</f>
        <v>0</v>
      </c>
      <c r="I12" s="21"/>
      <c r="J12" s="25">
        <f>J108</f>
        <v>0</v>
      </c>
      <c r="K12" s="22"/>
      <c r="L12" s="25">
        <f>L108</f>
        <v>0</v>
      </c>
      <c r="M12" s="22"/>
      <c r="N12" s="25">
        <f>N108</f>
        <v>0</v>
      </c>
      <c r="O12" s="22"/>
      <c r="P12" s="27">
        <f>P108</f>
        <v>0</v>
      </c>
    </row>
    <row r="13" spans="2:26" x14ac:dyDescent="0.2">
      <c r="B13" s="4"/>
      <c r="C13" s="16"/>
      <c r="D13" s="28" t="s">
        <v>9</v>
      </c>
      <c r="E13" s="29"/>
      <c r="F13" s="30">
        <f>SUM(F10:F12)</f>
        <v>8.7045716078897589E-3</v>
      </c>
      <c r="G13" s="31"/>
      <c r="H13" s="32">
        <f>SUM(H10:H12)</f>
        <v>0.10617004554231428</v>
      </c>
      <c r="I13" s="31"/>
      <c r="J13" s="30">
        <f>SUM(J10:J12)</f>
        <v>0.10722744436466815</v>
      </c>
      <c r="K13" s="33"/>
      <c r="L13" s="30">
        <f>SUM(L10:L12)</f>
        <v>0.10591186951410154</v>
      </c>
      <c r="M13" s="33"/>
      <c r="N13" s="30">
        <f>SUM(N10:N12)</f>
        <v>0.10459629466353489</v>
      </c>
      <c r="O13" s="33"/>
      <c r="P13" s="34">
        <f>SUM(P10:P12)</f>
        <v>0.10328071981296827</v>
      </c>
      <c r="T13" s="97"/>
    </row>
    <row r="14" spans="2:26" x14ac:dyDescent="0.2">
      <c r="B14" s="4"/>
      <c r="C14" s="35"/>
      <c r="D14" s="36"/>
      <c r="E14" s="37"/>
      <c r="F14" s="38"/>
      <c r="G14" s="37"/>
      <c r="H14" s="38"/>
      <c r="I14" s="37"/>
      <c r="J14" s="39"/>
      <c r="K14" s="40"/>
      <c r="L14" s="39"/>
      <c r="M14" s="40"/>
      <c r="N14" s="39"/>
      <c r="O14" s="40"/>
      <c r="P14" s="41"/>
    </row>
    <row r="15" spans="2:26" x14ac:dyDescent="0.2">
      <c r="B15" s="2"/>
      <c r="C15" s="2"/>
      <c r="D15" s="2"/>
      <c r="E15" s="2"/>
      <c r="F15" s="42"/>
      <c r="G15" s="2"/>
      <c r="H15" s="42"/>
      <c r="I15" s="2"/>
      <c r="J15" s="42"/>
      <c r="K15" s="2"/>
      <c r="L15" s="42"/>
      <c r="M15" s="2"/>
      <c r="N15" s="42"/>
      <c r="O15" s="2"/>
      <c r="P15" s="42"/>
      <c r="Q15" s="2"/>
    </row>
    <row r="16" spans="2:26" x14ac:dyDescent="0.2">
      <c r="B16" s="107"/>
      <c r="C16" s="107"/>
      <c r="D16" s="107"/>
      <c r="E16" s="2"/>
      <c r="F16" s="43"/>
      <c r="G16" s="2"/>
      <c r="H16" s="42"/>
      <c r="I16" s="2"/>
      <c r="J16" s="42"/>
      <c r="K16" s="2"/>
      <c r="L16" s="42"/>
      <c r="M16" s="2"/>
      <c r="N16" s="42"/>
      <c r="O16" s="2"/>
      <c r="P16" s="42"/>
      <c r="Q16" s="2"/>
      <c r="T16" s="97"/>
      <c r="U16" s="97"/>
      <c r="V16" s="97"/>
      <c r="W16" s="97"/>
      <c r="X16" s="97"/>
      <c r="Y16" s="97"/>
      <c r="Z16" s="97"/>
    </row>
    <row r="17" spans="2:19" x14ac:dyDescent="0.2">
      <c r="B17" s="107" t="s">
        <v>10</v>
      </c>
      <c r="C17" s="107"/>
      <c r="D17" s="107"/>
      <c r="E17" s="2"/>
      <c r="F17" s="42"/>
      <c r="G17" s="2"/>
      <c r="H17" s="42"/>
      <c r="I17" s="2"/>
      <c r="J17" s="42"/>
      <c r="K17" s="2"/>
      <c r="L17" s="42"/>
      <c r="M17" s="2"/>
      <c r="N17" s="42"/>
      <c r="O17" s="2"/>
      <c r="P17" s="42"/>
      <c r="Q17" s="2"/>
    </row>
    <row r="18" spans="2:19" ht="22.5" x14ac:dyDescent="0.2">
      <c r="B18" s="44" t="s">
        <v>11</v>
      </c>
      <c r="D18" s="45" t="s">
        <v>12</v>
      </c>
      <c r="F18" s="17">
        <f>F$9</f>
        <v>2024</v>
      </c>
      <c r="H18" s="17">
        <f>H$9</f>
        <v>2025</v>
      </c>
      <c r="I18" s="18"/>
      <c r="J18" s="95">
        <f>J$9</f>
        <v>2026</v>
      </c>
      <c r="K18" s="18"/>
      <c r="L18" s="95">
        <f>L$9</f>
        <v>2027</v>
      </c>
      <c r="M18" s="18"/>
      <c r="N18" s="95">
        <f>N$9</f>
        <v>2028</v>
      </c>
      <c r="O18" s="18"/>
      <c r="P18" s="95">
        <f>P$9</f>
        <v>2029</v>
      </c>
      <c r="Q18" s="46"/>
    </row>
    <row r="19" spans="2:19" x14ac:dyDescent="0.2">
      <c r="F19" s="42" t="s">
        <v>13</v>
      </c>
      <c r="H19" s="42" t="s">
        <v>14</v>
      </c>
      <c r="I19" s="2"/>
      <c r="J19" s="42" t="s">
        <v>15</v>
      </c>
      <c r="K19" s="2"/>
      <c r="L19" s="42" t="s">
        <v>16</v>
      </c>
      <c r="M19" s="2"/>
      <c r="N19" s="42" t="s">
        <v>17</v>
      </c>
      <c r="O19" s="2"/>
      <c r="P19" s="42" t="s">
        <v>18</v>
      </c>
      <c r="Q19" s="2"/>
    </row>
    <row r="20" spans="2:19" x14ac:dyDescent="0.2">
      <c r="D20" s="47" t="s">
        <v>19</v>
      </c>
      <c r="E20" s="48"/>
      <c r="F20" s="49"/>
      <c r="G20" s="48"/>
      <c r="H20" s="49"/>
      <c r="I20" s="48"/>
      <c r="J20" s="49"/>
      <c r="K20" s="48"/>
      <c r="L20" s="49"/>
      <c r="M20" s="48"/>
      <c r="N20" s="49"/>
      <c r="O20" s="48"/>
      <c r="P20" s="49"/>
      <c r="Q20" s="48"/>
    </row>
    <row r="21" spans="2:19" x14ac:dyDescent="0.2">
      <c r="D21" s="48"/>
      <c r="E21" s="48"/>
      <c r="F21" s="49"/>
      <c r="G21" s="48"/>
      <c r="H21" s="49"/>
      <c r="I21" s="50"/>
      <c r="J21" s="49"/>
      <c r="K21" s="50"/>
      <c r="L21" s="49"/>
      <c r="M21" s="50"/>
      <c r="N21" s="49"/>
      <c r="O21" s="50"/>
      <c r="P21" s="102"/>
      <c r="Q21" s="50"/>
    </row>
    <row r="22" spans="2:19" s="78" customFormat="1" x14ac:dyDescent="0.2">
      <c r="B22" s="46">
        <v>1</v>
      </c>
      <c r="D22" s="86" t="s">
        <v>20</v>
      </c>
      <c r="E22" s="69"/>
      <c r="F22" s="99">
        <v>0.63601577933724529</v>
      </c>
      <c r="G22" s="71"/>
      <c r="H22" s="99">
        <v>7.7575126381476318</v>
      </c>
      <c r="I22" s="71"/>
      <c r="J22" s="99">
        <v>7.8347734576760866</v>
      </c>
      <c r="K22" s="99"/>
      <c r="L22" s="99">
        <v>7.7386485245316221</v>
      </c>
      <c r="M22" s="71"/>
      <c r="N22" s="99">
        <v>7.642523591387155</v>
      </c>
      <c r="O22" s="99"/>
      <c r="P22" s="99">
        <v>7.5463986582426887</v>
      </c>
      <c r="Q22" s="86"/>
      <c r="S22" s="100"/>
    </row>
    <row r="23" spans="2:19" x14ac:dyDescent="0.2">
      <c r="B23" s="2"/>
      <c r="D23" s="48"/>
      <c r="E23" s="51"/>
      <c r="F23" s="52"/>
      <c r="G23" s="53"/>
      <c r="H23" s="52"/>
      <c r="I23" s="53"/>
      <c r="J23" s="52"/>
      <c r="K23" s="52"/>
      <c r="L23" s="52"/>
      <c r="M23" s="53"/>
      <c r="N23" s="52"/>
      <c r="O23" s="52"/>
      <c r="P23" s="52"/>
      <c r="Q23" s="48"/>
    </row>
    <row r="24" spans="2:19" x14ac:dyDescent="0.2">
      <c r="B24" s="2">
        <v>2</v>
      </c>
      <c r="D24" s="48" t="s">
        <v>21</v>
      </c>
      <c r="E24" s="51"/>
      <c r="F24" s="52"/>
      <c r="G24" s="53"/>
      <c r="H24" s="52"/>
      <c r="I24" s="53"/>
      <c r="J24" s="52"/>
      <c r="K24" s="52"/>
      <c r="L24" s="52"/>
      <c r="M24" s="53"/>
      <c r="N24" s="52"/>
      <c r="O24" s="52"/>
      <c r="P24" s="52"/>
      <c r="Q24" s="48"/>
    </row>
    <row r="25" spans="2:19" x14ac:dyDescent="0.2">
      <c r="B25" s="2">
        <v>3</v>
      </c>
      <c r="D25" s="48" t="s">
        <v>22</v>
      </c>
      <c r="E25" s="51"/>
      <c r="F25" s="52">
        <v>0.20311846210091666</v>
      </c>
      <c r="G25" s="53"/>
      <c r="H25" s="52">
        <v>2.5624150890243018</v>
      </c>
      <c r="I25" s="53"/>
      <c r="J25" s="52">
        <v>2.5624150890243018</v>
      </c>
      <c r="K25" s="52"/>
      <c r="L25" s="52">
        <v>2.5624150890243018</v>
      </c>
      <c r="M25" s="53"/>
      <c r="N25" s="52">
        <v>2.5624150890243018</v>
      </c>
      <c r="O25" s="52"/>
      <c r="P25" s="52">
        <v>2.5624150890243018</v>
      </c>
    </row>
    <row r="26" spans="2:19" x14ac:dyDescent="0.2">
      <c r="B26" s="2">
        <v>4</v>
      </c>
      <c r="C26" s="1" t="s">
        <v>23</v>
      </c>
      <c r="D26" s="48" t="s">
        <v>24</v>
      </c>
      <c r="E26" s="51"/>
      <c r="F26" s="49">
        <v>-9.9540000000000006</v>
      </c>
      <c r="G26" s="103"/>
      <c r="H26" s="104">
        <v>-14.091623219600001</v>
      </c>
      <c r="I26" s="105"/>
      <c r="J26" s="106">
        <v>-12.972082700991999</v>
      </c>
      <c r="K26" s="106"/>
      <c r="L26" s="106">
        <v>-12.041122086184641</v>
      </c>
      <c r="M26" s="105"/>
      <c r="N26" s="106">
        <v>-11.179298020498269</v>
      </c>
      <c r="O26" s="106"/>
      <c r="P26" s="106">
        <v>-10.381346595006388</v>
      </c>
    </row>
    <row r="27" spans="2:19" x14ac:dyDescent="0.2">
      <c r="B27" s="2">
        <v>5</v>
      </c>
      <c r="D27" s="48" t="s">
        <v>25</v>
      </c>
      <c r="E27" s="51"/>
      <c r="F27" s="52">
        <v>0.46038200000000001</v>
      </c>
      <c r="G27" s="53"/>
      <c r="H27" s="52">
        <v>0</v>
      </c>
      <c r="I27" s="53"/>
      <c r="J27" s="52">
        <v>0</v>
      </c>
      <c r="K27" s="52"/>
      <c r="L27" s="52">
        <v>0</v>
      </c>
      <c r="M27" s="53"/>
      <c r="N27" s="52">
        <v>0</v>
      </c>
      <c r="O27" s="52"/>
      <c r="P27" s="52">
        <v>0</v>
      </c>
    </row>
    <row r="28" spans="2:19" x14ac:dyDescent="0.2">
      <c r="B28" s="2">
        <v>6</v>
      </c>
      <c r="D28" s="48" t="s">
        <v>26</v>
      </c>
      <c r="E28" s="51"/>
      <c r="F28" s="55">
        <f>SUM(F25:F27)</f>
        <v>-9.290499537899084</v>
      </c>
      <c r="G28" s="53"/>
      <c r="H28" s="55">
        <f>SUM(H25:H27)</f>
        <v>-11.529208130575698</v>
      </c>
      <c r="I28" s="53"/>
      <c r="J28" s="55">
        <f>SUM(J25:J27)</f>
        <v>-10.409667611967697</v>
      </c>
      <c r="K28" s="52"/>
      <c r="L28" s="55">
        <f>SUM(L25:L27)</f>
        <v>-9.478706997160339</v>
      </c>
      <c r="M28" s="53"/>
      <c r="N28" s="55">
        <f>SUM(N25:N27)</f>
        <v>-8.6168829314739668</v>
      </c>
      <c r="O28" s="52"/>
      <c r="P28" s="55">
        <f>SUM(P25:P27)</f>
        <v>-7.8189315059820856</v>
      </c>
      <c r="Q28" s="48"/>
    </row>
    <row r="29" spans="2:19" x14ac:dyDescent="0.2">
      <c r="B29" s="2"/>
      <c r="D29" s="48"/>
      <c r="E29" s="51"/>
      <c r="F29" s="52"/>
      <c r="G29" s="53"/>
      <c r="H29" s="52"/>
      <c r="I29" s="53"/>
      <c r="J29" s="52"/>
      <c r="K29" s="52"/>
      <c r="L29" s="52"/>
      <c r="M29" s="53"/>
      <c r="N29" s="52"/>
      <c r="O29" s="52"/>
      <c r="P29" s="52"/>
      <c r="Q29" s="48"/>
    </row>
    <row r="30" spans="2:19" ht="33.75" x14ac:dyDescent="0.2">
      <c r="B30" s="2">
        <v>7</v>
      </c>
      <c r="D30" s="56" t="s">
        <v>27</v>
      </c>
      <c r="E30" s="57" t="s">
        <v>28</v>
      </c>
      <c r="F30" s="58">
        <f>F22+F28</f>
        <v>-8.6544837585618382</v>
      </c>
      <c r="G30" s="59" t="s">
        <v>28</v>
      </c>
      <c r="H30" s="58">
        <f>H22+H28</f>
        <v>-3.7716954924280666</v>
      </c>
      <c r="I30" s="59" t="s">
        <v>28</v>
      </c>
      <c r="J30" s="58">
        <f>J22+J28</f>
        <v>-2.5748941542916102</v>
      </c>
      <c r="K30" s="59" t="s">
        <v>28</v>
      </c>
      <c r="L30" s="58">
        <f>L22+L28</f>
        <v>-1.7400584726287169</v>
      </c>
      <c r="M30" s="59" t="s">
        <v>28</v>
      </c>
      <c r="N30" s="58">
        <f>N22+N28</f>
        <v>-0.9743593400868118</v>
      </c>
      <c r="O30" s="59" t="s">
        <v>28</v>
      </c>
      <c r="P30" s="58">
        <f>P22+P28</f>
        <v>-0.2725328477393969</v>
      </c>
      <c r="Q30" s="48"/>
    </row>
    <row r="31" spans="2:19" x14ac:dyDescent="0.2">
      <c r="B31" s="2"/>
      <c r="D31" s="48"/>
      <c r="E31" s="48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8"/>
    </row>
    <row r="32" spans="2:19" x14ac:dyDescent="0.2">
      <c r="B32" s="2"/>
      <c r="D32" s="47" t="s">
        <v>29</v>
      </c>
      <c r="E32" s="48"/>
      <c r="F32" s="52"/>
      <c r="G32" s="52"/>
      <c r="H32" s="52"/>
      <c r="I32" s="60"/>
      <c r="J32" s="52"/>
      <c r="K32" s="60"/>
      <c r="L32" s="52"/>
      <c r="M32" s="60"/>
      <c r="N32" s="52"/>
      <c r="O32" s="60"/>
      <c r="P32" s="52"/>
      <c r="Q32" s="61"/>
    </row>
    <row r="33" spans="2:17" x14ac:dyDescent="0.2">
      <c r="B33" s="2">
        <v>8</v>
      </c>
      <c r="D33" s="62" t="s">
        <v>30</v>
      </c>
      <c r="E33" s="48"/>
      <c r="F33" s="52">
        <v>-4.3268091550929926</v>
      </c>
      <c r="G33" s="52"/>
      <c r="H33" s="52">
        <v>-1.8856591614394123</v>
      </c>
      <c r="I33" s="53"/>
      <c r="J33" s="52">
        <v>-1.287318332438091</v>
      </c>
      <c r="K33" s="60"/>
      <c r="L33" s="52">
        <v>-0.86994223339072752</v>
      </c>
      <c r="M33" s="53"/>
      <c r="N33" s="52">
        <v>-0.48713095207640156</v>
      </c>
      <c r="O33" s="60"/>
      <c r="P33" s="52">
        <v>-0.13625279722731148</v>
      </c>
      <c r="Q33" s="61"/>
    </row>
    <row r="34" spans="2:17" x14ac:dyDescent="0.2">
      <c r="B34" s="2">
        <v>9</v>
      </c>
      <c r="D34" s="1" t="s">
        <v>31</v>
      </c>
      <c r="E34" s="51"/>
      <c r="F34" s="52">
        <v>-8.6544837585618407E-4</v>
      </c>
      <c r="G34" s="53"/>
      <c r="H34" s="52">
        <v>-3.7716954924280679E-4</v>
      </c>
      <c r="I34" s="53"/>
      <c r="J34" s="52">
        <v>-2.5748941542916108E-4</v>
      </c>
      <c r="K34" s="60"/>
      <c r="L34" s="52">
        <v>-1.7400584726287178E-4</v>
      </c>
      <c r="M34" s="53"/>
      <c r="N34" s="52">
        <v>-9.7435934008681193E-5</v>
      </c>
      <c r="O34" s="60"/>
      <c r="P34" s="52">
        <v>-2.7253284773939691E-5</v>
      </c>
      <c r="Q34" s="61"/>
    </row>
    <row r="35" spans="2:17" x14ac:dyDescent="0.2">
      <c r="B35" s="2">
        <v>10</v>
      </c>
      <c r="D35" s="63" t="s">
        <v>8</v>
      </c>
      <c r="E35" s="51"/>
      <c r="F35" s="64">
        <f>F30-F33-F34</f>
        <v>-4.326809155092989</v>
      </c>
      <c r="G35" s="53"/>
      <c r="H35" s="64">
        <f>H30-H33-H34</f>
        <v>-1.8856591614394116</v>
      </c>
      <c r="I35" s="53"/>
      <c r="J35" s="64">
        <f>J30-J33-J34</f>
        <v>-1.2873183324380899</v>
      </c>
      <c r="K35" s="60"/>
      <c r="L35" s="64">
        <f>L30-L33-L34</f>
        <v>-0.86994223339072652</v>
      </c>
      <c r="M35" s="53"/>
      <c r="N35" s="64">
        <f>N30-N33-N34</f>
        <v>-0.48713095207640156</v>
      </c>
      <c r="O35" s="60"/>
      <c r="P35" s="64">
        <f>P30-P33-P34</f>
        <v>-0.13625279722731148</v>
      </c>
      <c r="Q35" s="61"/>
    </row>
    <row r="36" spans="2:17" ht="12" thickBot="1" x14ac:dyDescent="0.25">
      <c r="B36" s="2">
        <v>11</v>
      </c>
      <c r="D36" s="48" t="s">
        <v>9</v>
      </c>
      <c r="E36" s="51" t="s">
        <v>28</v>
      </c>
      <c r="F36" s="65">
        <f>SUM(F33:F35)</f>
        <v>-8.6544837585618382</v>
      </c>
      <c r="G36" s="53" t="s">
        <v>28</v>
      </c>
      <c r="H36" s="65">
        <f>SUM(H33:H35)</f>
        <v>-3.7716954924280666</v>
      </c>
      <c r="I36" s="53" t="s">
        <v>28</v>
      </c>
      <c r="J36" s="65">
        <f>SUM(J33:J35)</f>
        <v>-2.5748941542916102</v>
      </c>
      <c r="K36" s="53" t="s">
        <v>28</v>
      </c>
      <c r="L36" s="65">
        <f>SUM(L33:L35)</f>
        <v>-1.7400584726287169</v>
      </c>
      <c r="M36" s="53" t="s">
        <v>28</v>
      </c>
      <c r="N36" s="65">
        <f>SUM(N33:N35)</f>
        <v>-0.9743593400868118</v>
      </c>
      <c r="O36" s="53" t="s">
        <v>28</v>
      </c>
      <c r="P36" s="65">
        <f>SUM(P33:P35)</f>
        <v>-0.2725328477393969</v>
      </c>
      <c r="Q36" s="48"/>
    </row>
    <row r="37" spans="2:17" ht="12" thickTop="1" x14ac:dyDescent="0.2">
      <c r="B37" s="2"/>
      <c r="D37" s="48"/>
      <c r="E37" s="51"/>
      <c r="F37" s="52"/>
      <c r="G37" s="53"/>
      <c r="H37" s="52"/>
      <c r="I37" s="53"/>
      <c r="J37" s="52"/>
      <c r="K37" s="52"/>
      <c r="L37" s="52"/>
      <c r="M37" s="53"/>
      <c r="N37" s="52"/>
      <c r="O37" s="52"/>
      <c r="P37" s="52"/>
      <c r="Q37" s="48"/>
    </row>
    <row r="38" spans="2:17" x14ac:dyDescent="0.2">
      <c r="B38" s="2"/>
      <c r="D38" s="47" t="s">
        <v>32</v>
      </c>
      <c r="E38" s="48"/>
      <c r="F38" s="66"/>
      <c r="G38" s="52"/>
      <c r="H38" s="66"/>
      <c r="I38" s="52"/>
      <c r="J38" s="66"/>
      <c r="K38" s="52"/>
      <c r="L38" s="66"/>
      <c r="M38" s="52"/>
      <c r="N38" s="66"/>
      <c r="O38" s="52"/>
      <c r="P38" s="66"/>
      <c r="Q38" s="48"/>
    </row>
    <row r="39" spans="2:17" x14ac:dyDescent="0.2">
      <c r="B39" s="2">
        <v>12</v>
      </c>
      <c r="D39" s="48" t="s">
        <v>33</v>
      </c>
      <c r="E39" s="48"/>
      <c r="F39" s="52">
        <v>15</v>
      </c>
      <c r="G39" s="60" t="s">
        <v>34</v>
      </c>
      <c r="H39" s="52">
        <v>15</v>
      </c>
      <c r="I39" s="60" t="s">
        <v>34</v>
      </c>
      <c r="J39" s="52">
        <v>15</v>
      </c>
      <c r="K39" s="60" t="s">
        <v>34</v>
      </c>
      <c r="L39" s="52">
        <v>15</v>
      </c>
      <c r="M39" s="60" t="s">
        <v>34</v>
      </c>
      <c r="N39" s="52">
        <v>15</v>
      </c>
      <c r="O39" s="60" t="s">
        <v>34</v>
      </c>
      <c r="P39" s="52">
        <v>15</v>
      </c>
      <c r="Q39" s="61" t="s">
        <v>34</v>
      </c>
    </row>
    <row r="40" spans="2:17" x14ac:dyDescent="0.2">
      <c r="B40" s="2">
        <v>13</v>
      </c>
      <c r="D40" s="48" t="s">
        <v>35</v>
      </c>
      <c r="E40" s="48"/>
      <c r="F40" s="52">
        <v>11.5</v>
      </c>
      <c r="G40" s="60" t="s">
        <v>34</v>
      </c>
      <c r="H40" s="52">
        <v>11.5</v>
      </c>
      <c r="I40" s="60" t="s">
        <v>34</v>
      </c>
      <c r="J40" s="52">
        <v>11.5</v>
      </c>
      <c r="K40" s="60" t="s">
        <v>34</v>
      </c>
      <c r="L40" s="52">
        <v>11.5</v>
      </c>
      <c r="M40" s="60" t="s">
        <v>34</v>
      </c>
      <c r="N40" s="52">
        <v>11.5</v>
      </c>
      <c r="O40" s="60" t="s">
        <v>34</v>
      </c>
      <c r="P40" s="52">
        <v>11.5</v>
      </c>
      <c r="Q40" s="61" t="s">
        <v>34</v>
      </c>
    </row>
    <row r="41" spans="2:17" x14ac:dyDescent="0.2">
      <c r="B41" s="2">
        <v>14</v>
      </c>
      <c r="D41" s="48" t="s">
        <v>36</v>
      </c>
      <c r="E41" s="48"/>
      <c r="F41" s="67">
        <v>26.5</v>
      </c>
      <c r="G41" s="60" t="s">
        <v>34</v>
      </c>
      <c r="H41" s="67">
        <v>26.5</v>
      </c>
      <c r="I41" s="60" t="s">
        <v>34</v>
      </c>
      <c r="J41" s="67">
        <v>26.5</v>
      </c>
      <c r="K41" s="60" t="s">
        <v>34</v>
      </c>
      <c r="L41" s="67">
        <v>26.5</v>
      </c>
      <c r="M41" s="60" t="s">
        <v>34</v>
      </c>
      <c r="N41" s="67">
        <v>26.5</v>
      </c>
      <c r="O41" s="60" t="s">
        <v>34</v>
      </c>
      <c r="P41" s="67">
        <v>26.5</v>
      </c>
      <c r="Q41" s="61" t="s">
        <v>34</v>
      </c>
    </row>
    <row r="44" spans="2:17" x14ac:dyDescent="0.2">
      <c r="B44" s="28" t="s">
        <v>6</v>
      </c>
    </row>
    <row r="45" spans="2:17" ht="22.5" x14ac:dyDescent="0.2">
      <c r="B45" s="44" t="s">
        <v>11</v>
      </c>
      <c r="D45" s="45" t="s">
        <v>12</v>
      </c>
      <c r="F45" s="17">
        <f>F$9</f>
        <v>2024</v>
      </c>
      <c r="H45" s="17">
        <f>H$9</f>
        <v>2025</v>
      </c>
      <c r="I45" s="18"/>
      <c r="J45" s="95">
        <f>J$9</f>
        <v>2026</v>
      </c>
      <c r="K45" s="18"/>
      <c r="L45" s="95">
        <f>L$9</f>
        <v>2027</v>
      </c>
      <c r="M45" s="18"/>
      <c r="N45" s="95">
        <f>N$9</f>
        <v>2028</v>
      </c>
      <c r="O45" s="18"/>
      <c r="P45" s="95">
        <f>P$9</f>
        <v>2029</v>
      </c>
      <c r="Q45" s="46"/>
    </row>
    <row r="46" spans="2:17" x14ac:dyDescent="0.2">
      <c r="F46" s="42" t="s">
        <v>13</v>
      </c>
      <c r="H46" s="42" t="s">
        <v>13</v>
      </c>
      <c r="I46" s="2"/>
      <c r="J46" s="42" t="s">
        <v>14</v>
      </c>
      <c r="K46" s="2"/>
      <c r="L46" s="42" t="s">
        <v>37</v>
      </c>
      <c r="M46" s="2"/>
      <c r="N46" s="42" t="s">
        <v>38</v>
      </c>
      <c r="O46" s="2"/>
      <c r="P46" s="42" t="s">
        <v>17</v>
      </c>
      <c r="Q46" s="2"/>
    </row>
    <row r="47" spans="2:17" x14ac:dyDescent="0.2">
      <c r="D47" s="47" t="s">
        <v>39</v>
      </c>
      <c r="E47" s="48"/>
      <c r="F47" s="49"/>
      <c r="G47" s="48"/>
      <c r="H47" s="49"/>
      <c r="I47" s="48"/>
      <c r="J47" s="49"/>
      <c r="K47" s="48"/>
      <c r="L47" s="49"/>
      <c r="M47" s="48"/>
      <c r="N47" s="49"/>
      <c r="O47" s="48"/>
      <c r="P47" s="49"/>
      <c r="Q47" s="48"/>
    </row>
    <row r="48" spans="2:17" x14ac:dyDescent="0.2">
      <c r="D48" s="48"/>
      <c r="E48" s="48"/>
      <c r="F48" s="49"/>
      <c r="G48" s="48"/>
      <c r="H48" s="49"/>
      <c r="I48" s="50"/>
      <c r="J48" s="49"/>
      <c r="K48" s="50"/>
      <c r="L48" s="49"/>
      <c r="M48" s="50"/>
      <c r="N48" s="49"/>
      <c r="O48" s="50"/>
      <c r="P48" s="49"/>
      <c r="Q48" s="50"/>
    </row>
    <row r="49" spans="2:19" x14ac:dyDescent="0.2">
      <c r="B49" s="2">
        <v>1</v>
      </c>
      <c r="D49" s="48" t="s">
        <v>40</v>
      </c>
      <c r="E49" s="51"/>
      <c r="F49" s="52">
        <v>-4.3268091550929926</v>
      </c>
      <c r="G49" s="53"/>
      <c r="H49" s="52">
        <v>-1.8856591614394123</v>
      </c>
      <c r="I49" s="53"/>
      <c r="J49" s="52">
        <v>-1.287318332438091</v>
      </c>
      <c r="K49" s="52"/>
      <c r="L49" s="52">
        <v>-0.86994223339072752</v>
      </c>
      <c r="M49" s="53"/>
      <c r="N49" s="52">
        <v>-0.48713095207640156</v>
      </c>
      <c r="O49" s="52"/>
      <c r="P49" s="52">
        <v>-0.13625279722731148</v>
      </c>
      <c r="Q49" s="48"/>
    </row>
    <row r="50" spans="2:19" s="78" customFormat="1" x14ac:dyDescent="0.2">
      <c r="B50" s="46">
        <v>2</v>
      </c>
      <c r="D50" s="86" t="s">
        <v>41</v>
      </c>
      <c r="E50" s="69"/>
      <c r="F50" s="99">
        <v>4.3268091550929926</v>
      </c>
      <c r="G50" s="71"/>
      <c r="H50" s="99">
        <v>1.8856591614394123</v>
      </c>
      <c r="I50" s="71"/>
      <c r="J50" s="99">
        <v>1.287318332438091</v>
      </c>
      <c r="K50" s="99"/>
      <c r="L50" s="99">
        <v>0.86994223339072752</v>
      </c>
      <c r="M50" s="71"/>
      <c r="N50" s="99">
        <v>0.48713095207640156</v>
      </c>
      <c r="O50" s="99"/>
      <c r="P50" s="99">
        <v>0.13625279722731148</v>
      </c>
      <c r="Q50" s="86"/>
    </row>
    <row r="51" spans="2:19" x14ac:dyDescent="0.2">
      <c r="B51" s="2">
        <v>3</v>
      </c>
      <c r="D51" s="48" t="s">
        <v>42</v>
      </c>
      <c r="E51" s="51"/>
      <c r="F51" s="55">
        <f>SUM(F49:F50)</f>
        <v>0</v>
      </c>
      <c r="G51" s="53"/>
      <c r="H51" s="55">
        <f>SUM(H49:H50)</f>
        <v>0</v>
      </c>
      <c r="I51" s="53"/>
      <c r="J51" s="55">
        <f>SUM(J49:J50)</f>
        <v>0</v>
      </c>
      <c r="K51" s="52"/>
      <c r="L51" s="55">
        <f>SUM(L49:L50)</f>
        <v>0</v>
      </c>
      <c r="M51" s="53"/>
      <c r="N51" s="55">
        <f>SUM(N49:N50)</f>
        <v>0</v>
      </c>
      <c r="O51" s="52"/>
      <c r="P51" s="55">
        <f>SUM(P49:P50)</f>
        <v>0</v>
      </c>
      <c r="Q51" s="48"/>
    </row>
    <row r="52" spans="2:19" x14ac:dyDescent="0.2">
      <c r="B52" s="2">
        <v>4</v>
      </c>
      <c r="D52" s="48" t="s">
        <v>43</v>
      </c>
      <c r="E52" s="51"/>
      <c r="F52" s="52">
        <f>F41</f>
        <v>26.5</v>
      </c>
      <c r="G52" s="53" t="s">
        <v>34</v>
      </c>
      <c r="H52" s="52">
        <f>H41</f>
        <v>26.5</v>
      </c>
      <c r="I52" s="53" t="s">
        <v>34</v>
      </c>
      <c r="J52" s="52">
        <f>J41</f>
        <v>26.5</v>
      </c>
      <c r="K52" s="52" t="s">
        <v>34</v>
      </c>
      <c r="L52" s="52">
        <f>L41</f>
        <v>26.5</v>
      </c>
      <c r="M52" s="53" t="s">
        <v>34</v>
      </c>
      <c r="N52" s="52">
        <f>N41</f>
        <v>26.5</v>
      </c>
      <c r="O52" s="52" t="s">
        <v>34</v>
      </c>
      <c r="P52" s="52">
        <f>P41</f>
        <v>26.5</v>
      </c>
      <c r="Q52" s="1" t="s">
        <v>34</v>
      </c>
    </row>
    <row r="53" spans="2:19" x14ac:dyDescent="0.2">
      <c r="B53" s="2">
        <v>5</v>
      </c>
      <c r="C53" s="1" t="s">
        <v>23</v>
      </c>
      <c r="D53" s="48" t="s">
        <v>44</v>
      </c>
      <c r="E53" s="69" t="s">
        <v>28</v>
      </c>
      <c r="F53" s="70">
        <f>F51*F52/100</f>
        <v>0</v>
      </c>
      <c r="G53" s="71" t="s">
        <v>28</v>
      </c>
      <c r="H53" s="70">
        <f>H51*H52/100</f>
        <v>0</v>
      </c>
      <c r="I53" s="71" t="s">
        <v>28</v>
      </c>
      <c r="J53" s="70">
        <f>J51*J52/100</f>
        <v>0</v>
      </c>
      <c r="K53" s="71" t="s">
        <v>28</v>
      </c>
      <c r="L53" s="70">
        <f>L51*L52/100</f>
        <v>0</v>
      </c>
      <c r="M53" s="71" t="s">
        <v>28</v>
      </c>
      <c r="N53" s="70">
        <f>N51*N52/100</f>
        <v>0</v>
      </c>
      <c r="O53" s="71" t="s">
        <v>28</v>
      </c>
      <c r="P53" s="70">
        <f>P51*P52/100</f>
        <v>0</v>
      </c>
    </row>
    <row r="54" spans="2:19" x14ac:dyDescent="0.2">
      <c r="B54" s="2"/>
      <c r="D54" s="48"/>
      <c r="E54" s="51"/>
      <c r="F54" s="55"/>
      <c r="G54" s="53"/>
      <c r="H54" s="55"/>
      <c r="I54" s="53"/>
      <c r="J54" s="55"/>
      <c r="K54" s="52"/>
      <c r="L54" s="55"/>
      <c r="M54" s="53"/>
      <c r="N54" s="55"/>
      <c r="O54" s="52"/>
      <c r="P54" s="55"/>
      <c r="Q54" s="48"/>
    </row>
    <row r="55" spans="2:19" x14ac:dyDescent="0.2"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</row>
    <row r="56" spans="2:19" x14ac:dyDescent="0.2">
      <c r="D56" s="47" t="s">
        <v>45</v>
      </c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</row>
    <row r="57" spans="2:19" x14ac:dyDescent="0.2">
      <c r="D57" s="48" t="s">
        <v>46</v>
      </c>
      <c r="F57" s="53">
        <v>0</v>
      </c>
      <c r="G57" s="53"/>
      <c r="H57" s="53">
        <v>-4.3268091550929926</v>
      </c>
      <c r="I57" s="53"/>
      <c r="J57" s="53">
        <v>-6.2124683165324051</v>
      </c>
      <c r="K57" s="53"/>
      <c r="L57" s="53">
        <v>-7.4997866489704963</v>
      </c>
      <c r="M57" s="53"/>
      <c r="N57" s="53">
        <v>-8.3697288823612244</v>
      </c>
      <c r="O57" s="53"/>
      <c r="P57" s="53">
        <v>-8.8568598344376266</v>
      </c>
    </row>
    <row r="58" spans="2:19" x14ac:dyDescent="0.2">
      <c r="D58" s="48" t="s">
        <v>47</v>
      </c>
      <c r="F58" s="53">
        <v>-4.3268091550929926</v>
      </c>
      <c r="G58" s="52"/>
      <c r="H58" s="53">
        <v>-1.8856591614394123</v>
      </c>
      <c r="I58" s="53"/>
      <c r="J58" s="53">
        <v>-1.287318332438091</v>
      </c>
      <c r="K58" s="53"/>
      <c r="L58" s="53">
        <v>-0.86994223339072752</v>
      </c>
      <c r="M58" s="53"/>
      <c r="N58" s="53">
        <v>-0.48713095207640156</v>
      </c>
      <c r="O58" s="53"/>
      <c r="P58" s="53">
        <v>-0.13625279722731148</v>
      </c>
    </row>
    <row r="59" spans="2:19" x14ac:dyDescent="0.2">
      <c r="D59" s="48" t="s">
        <v>48</v>
      </c>
      <c r="F59" s="73">
        <f>SUM(F57:F58)</f>
        <v>-4.3268091550929926</v>
      </c>
      <c r="G59" s="52"/>
      <c r="H59" s="73">
        <f>SUM(H57:H58)</f>
        <v>-6.2124683165324051</v>
      </c>
      <c r="I59" s="53"/>
      <c r="J59" s="73">
        <f>SUM(J57:J58)</f>
        <v>-7.4997866489704963</v>
      </c>
      <c r="K59" s="53"/>
      <c r="L59" s="73">
        <f>SUM(L57:L58)</f>
        <v>-8.3697288823612244</v>
      </c>
      <c r="M59" s="53"/>
      <c r="N59" s="73">
        <f>SUM(N57:N58)</f>
        <v>-8.8568598344376266</v>
      </c>
      <c r="O59" s="53"/>
      <c r="P59" s="73">
        <f>SUM(P57:P58)</f>
        <v>-8.9931126316649372</v>
      </c>
    </row>
    <row r="60" spans="2:19" x14ac:dyDescent="0.2"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</row>
    <row r="61" spans="2:19" x14ac:dyDescent="0.2">
      <c r="D61" s="74" t="s">
        <v>49</v>
      </c>
      <c r="E61" s="51"/>
      <c r="F61" s="52"/>
      <c r="G61" s="53"/>
      <c r="H61" s="52"/>
      <c r="I61" s="53"/>
      <c r="J61" s="52"/>
      <c r="K61" s="60"/>
      <c r="L61" s="52"/>
      <c r="M61" s="53"/>
      <c r="N61" s="52"/>
      <c r="O61" s="60"/>
      <c r="P61" s="52"/>
      <c r="Q61" s="61"/>
    </row>
    <row r="62" spans="2:19" x14ac:dyDescent="0.2">
      <c r="D62" s="48" t="s">
        <v>50</v>
      </c>
      <c r="E62" s="51"/>
      <c r="F62" s="52">
        <v>0.32239154103295398</v>
      </c>
      <c r="G62" s="72"/>
      <c r="H62" s="52">
        <v>3.9322239089746032</v>
      </c>
      <c r="I62" s="72"/>
      <c r="J62" s="52">
        <v>3.9713868283210427</v>
      </c>
      <c r="K62" s="72"/>
      <c r="L62" s="52">
        <v>3.9226618338556127</v>
      </c>
      <c r="M62" s="72"/>
      <c r="N62" s="52">
        <v>3.873936839390181</v>
      </c>
      <c r="O62" s="72"/>
      <c r="P62" s="52">
        <v>3.8252118449247501</v>
      </c>
      <c r="Q62" s="48"/>
      <c r="S62" s="75">
        <v>0</v>
      </c>
    </row>
    <row r="63" spans="2:19" x14ac:dyDescent="0.2">
      <c r="D63" s="48" t="s">
        <v>51</v>
      </c>
      <c r="E63" s="51"/>
      <c r="F63" s="52">
        <v>2.7</v>
      </c>
      <c r="G63" s="53" t="s">
        <v>34</v>
      </c>
      <c r="H63" s="52">
        <v>2.7</v>
      </c>
      <c r="I63" s="53" t="s">
        <v>34</v>
      </c>
      <c r="J63" s="52">
        <v>2.7</v>
      </c>
      <c r="K63" s="53" t="s">
        <v>34</v>
      </c>
      <c r="L63" s="52">
        <v>2.7</v>
      </c>
      <c r="M63" s="53" t="s">
        <v>34</v>
      </c>
      <c r="N63" s="52">
        <v>2.7</v>
      </c>
      <c r="O63" s="53" t="s">
        <v>34</v>
      </c>
      <c r="P63" s="52">
        <v>2.7</v>
      </c>
      <c r="Q63" s="51" t="s">
        <v>34</v>
      </c>
    </row>
    <row r="64" spans="2:19" x14ac:dyDescent="0.2">
      <c r="D64" s="48" t="s">
        <v>52</v>
      </c>
      <c r="E64" s="48"/>
      <c r="F64" s="55">
        <f>F62*F63/100</f>
        <v>8.7045716078897589E-3</v>
      </c>
      <c r="G64" s="52"/>
      <c r="H64" s="55">
        <f>H62*H63/100</f>
        <v>0.10617004554231428</v>
      </c>
      <c r="I64" s="52"/>
      <c r="J64" s="55">
        <f>J62*J63/100</f>
        <v>0.10722744436466815</v>
      </c>
      <c r="K64" s="52"/>
      <c r="L64" s="55">
        <f>L62*L63/100</f>
        <v>0.10591186951410154</v>
      </c>
      <c r="M64" s="52"/>
      <c r="N64" s="55">
        <f>N62*N63/100</f>
        <v>0.10459629466353489</v>
      </c>
      <c r="O64" s="52"/>
      <c r="P64" s="55">
        <f>P62*P63/100</f>
        <v>0.10328071981296827</v>
      </c>
      <c r="Q64" s="48"/>
    </row>
    <row r="65" spans="2:17" x14ac:dyDescent="0.2">
      <c r="D65" s="48" t="s">
        <v>53</v>
      </c>
      <c r="E65" s="48"/>
      <c r="F65" s="52">
        <f>F53*F39/F40</f>
        <v>0</v>
      </c>
      <c r="G65" s="52"/>
      <c r="H65" s="52">
        <f>H53*H39/H40</f>
        <v>0</v>
      </c>
      <c r="I65" s="52"/>
      <c r="J65" s="52">
        <f>J53*J39/J40</f>
        <v>0</v>
      </c>
      <c r="K65" s="52"/>
      <c r="L65" s="52">
        <f>L53*L39/L40</f>
        <v>0</v>
      </c>
      <c r="M65" s="52"/>
      <c r="N65" s="52">
        <f>N53*N39/N40</f>
        <v>0</v>
      </c>
      <c r="O65" s="52"/>
      <c r="P65" s="52">
        <f>P53*P39/P40</f>
        <v>0</v>
      </c>
      <c r="Q65" s="48"/>
    </row>
    <row r="66" spans="2:17" x14ac:dyDescent="0.2">
      <c r="D66" s="48" t="s">
        <v>54</v>
      </c>
      <c r="E66" s="69" t="s">
        <v>28</v>
      </c>
      <c r="F66" s="70">
        <f>IF(F64&gt;F65,F64-F65,-MIN(F65-F64,F69))</f>
        <v>8.7045716078897589E-3</v>
      </c>
      <c r="G66" s="71" t="s">
        <v>28</v>
      </c>
      <c r="H66" s="70">
        <f>IF(H64&gt;H65,H64-H65,-MIN(H65-H64,H69))</f>
        <v>0.10617004554231428</v>
      </c>
      <c r="I66" s="71" t="s">
        <v>28</v>
      </c>
      <c r="J66" s="70">
        <f>IF(J64&gt;J65,J64-J65,-MIN(J65-J64,J69))</f>
        <v>0.10722744436466815</v>
      </c>
      <c r="K66" s="71" t="s">
        <v>28</v>
      </c>
      <c r="L66" s="70">
        <f>IF(L64&gt;L65,L64-L65,-MIN(L65-L64,L69))</f>
        <v>0.10591186951410154</v>
      </c>
      <c r="M66" s="71" t="s">
        <v>28</v>
      </c>
      <c r="N66" s="70">
        <f>IF(N64&gt;N65,N64-N65,-MIN(N65-N64,N69))</f>
        <v>0.10459629466353489</v>
      </c>
      <c r="O66" s="71" t="s">
        <v>28</v>
      </c>
      <c r="P66" s="70">
        <f>IF(P64&gt;P65,P64-P65,-MIN(P65-P64,P69))</f>
        <v>0.10328071981296827</v>
      </c>
      <c r="Q66" s="48"/>
    </row>
    <row r="67" spans="2:17" x14ac:dyDescent="0.2">
      <c r="D67" s="48"/>
      <c r="E67" s="48"/>
      <c r="F67" s="52"/>
      <c r="G67" s="52"/>
      <c r="H67" s="52"/>
      <c r="I67" s="60"/>
      <c r="J67" s="52"/>
      <c r="K67" s="60"/>
      <c r="L67" s="52"/>
      <c r="M67" s="60"/>
      <c r="N67" s="52"/>
      <c r="O67" s="60"/>
      <c r="P67" s="52"/>
      <c r="Q67" s="61"/>
    </row>
    <row r="68" spans="2:17" x14ac:dyDescent="0.2">
      <c r="D68" s="76"/>
      <c r="E68" s="48"/>
      <c r="F68" s="52"/>
      <c r="G68" s="52"/>
      <c r="H68" s="52"/>
      <c r="I68" s="60"/>
      <c r="J68" s="52"/>
      <c r="K68" s="60"/>
      <c r="L68" s="52"/>
      <c r="M68" s="60"/>
      <c r="N68" s="52"/>
      <c r="O68" s="60"/>
      <c r="P68" s="52"/>
      <c r="Q68" s="61"/>
    </row>
    <row r="69" spans="2:17" x14ac:dyDescent="0.2">
      <c r="D69" s="48" t="s">
        <v>55</v>
      </c>
      <c r="E69" s="48"/>
      <c r="F69" s="52">
        <v>0</v>
      </c>
      <c r="G69" s="52"/>
      <c r="H69" s="52">
        <f>F71</f>
        <v>8.7045716078897589E-3</v>
      </c>
      <c r="I69" s="60"/>
      <c r="J69" s="52">
        <f>H71</f>
        <v>0.11487461715020404</v>
      </c>
      <c r="K69" s="60"/>
      <c r="L69" s="52">
        <f>J71</f>
        <v>0.22210206151487219</v>
      </c>
      <c r="M69" s="60"/>
      <c r="N69" s="52">
        <f>L71</f>
        <v>0.32801393102897375</v>
      </c>
      <c r="O69" s="60"/>
      <c r="P69" s="52">
        <f>N71</f>
        <v>0.43261022569250862</v>
      </c>
      <c r="Q69" s="61"/>
    </row>
    <row r="70" spans="2:17" x14ac:dyDescent="0.2">
      <c r="D70" s="1" t="s">
        <v>56</v>
      </c>
      <c r="F70" s="72">
        <f>F66</f>
        <v>8.7045716078897589E-3</v>
      </c>
      <c r="G70" s="72"/>
      <c r="H70" s="72">
        <f>H66</f>
        <v>0.10617004554231428</v>
      </c>
      <c r="I70" s="72"/>
      <c r="J70" s="72">
        <f>J66</f>
        <v>0.10722744436466815</v>
      </c>
      <c r="K70" s="72"/>
      <c r="L70" s="72">
        <f>L66</f>
        <v>0.10591186951410154</v>
      </c>
      <c r="M70" s="72"/>
      <c r="N70" s="72">
        <f>N66</f>
        <v>0.10459629466353489</v>
      </c>
      <c r="O70" s="72"/>
      <c r="P70" s="72">
        <f>P66</f>
        <v>0.10328071981296827</v>
      </c>
    </row>
    <row r="71" spans="2:17" x14ac:dyDescent="0.2">
      <c r="D71" s="1" t="s">
        <v>57</v>
      </c>
      <c r="F71" s="77">
        <f>SUM(F69:F70)</f>
        <v>8.7045716078897589E-3</v>
      </c>
      <c r="G71" s="72"/>
      <c r="H71" s="77">
        <f>SUM(H69:H70)</f>
        <v>0.11487461715020404</v>
      </c>
      <c r="I71" s="72"/>
      <c r="J71" s="77">
        <f>SUM(J69:J70)</f>
        <v>0.22210206151487219</v>
      </c>
      <c r="K71" s="72"/>
      <c r="L71" s="77">
        <f>SUM(L69:L70)</f>
        <v>0.32801393102897375</v>
      </c>
      <c r="M71" s="72"/>
      <c r="N71" s="77">
        <f>SUM(N69:N70)</f>
        <v>0.43261022569250862</v>
      </c>
      <c r="O71" s="72"/>
      <c r="P71" s="77">
        <f>SUM(P69:P70)</f>
        <v>0.53589094550547689</v>
      </c>
    </row>
    <row r="72" spans="2:17" x14ac:dyDescent="0.2">
      <c r="D72" s="78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 spans="2:17" ht="12" thickBot="1" x14ac:dyDescent="0.25">
      <c r="D73" s="78" t="s">
        <v>58</v>
      </c>
      <c r="E73" s="79" t="s">
        <v>28</v>
      </c>
      <c r="F73" s="80">
        <f>F53+F66</f>
        <v>8.7045716078897589E-3</v>
      </c>
      <c r="G73" s="81" t="s">
        <v>28</v>
      </c>
      <c r="H73" s="80">
        <f>H53+H66</f>
        <v>0.10617004554231428</v>
      </c>
      <c r="I73" s="81" t="s">
        <v>28</v>
      </c>
      <c r="J73" s="80">
        <f>J53+J66</f>
        <v>0.10722744436466815</v>
      </c>
      <c r="K73" s="81" t="s">
        <v>28</v>
      </c>
      <c r="L73" s="80">
        <f>L53+L66</f>
        <v>0.10591186951410154</v>
      </c>
      <c r="M73" s="81" t="s">
        <v>28</v>
      </c>
      <c r="N73" s="80">
        <f>N53+N66</f>
        <v>0.10459629466353489</v>
      </c>
      <c r="O73" s="81" t="s">
        <v>28</v>
      </c>
      <c r="P73" s="80">
        <f>P53+P66</f>
        <v>0.10328071981296827</v>
      </c>
    </row>
    <row r="74" spans="2:17" ht="12" thickTop="1" x14ac:dyDescent="0.2"/>
    <row r="75" spans="2:17" x14ac:dyDescent="0.2">
      <c r="D75" s="1" t="s">
        <v>59</v>
      </c>
    </row>
    <row r="78" spans="2:17" x14ac:dyDescent="0.2">
      <c r="B78" s="78" t="s">
        <v>7</v>
      </c>
    </row>
    <row r="79" spans="2:17" ht="22.5" x14ac:dyDescent="0.2">
      <c r="B79" s="44" t="s">
        <v>11</v>
      </c>
      <c r="D79" s="45" t="s">
        <v>12</v>
      </c>
      <c r="F79" s="17">
        <f>F$9</f>
        <v>2024</v>
      </c>
      <c r="H79" s="17">
        <f>H$9</f>
        <v>2025</v>
      </c>
      <c r="I79" s="18"/>
      <c r="J79" s="95">
        <f>J$9</f>
        <v>2026</v>
      </c>
      <c r="K79" s="18"/>
      <c r="L79" s="95">
        <f>L$9</f>
        <v>2027</v>
      </c>
      <c r="M79" s="18"/>
      <c r="N79" s="95">
        <f>N$9</f>
        <v>2028</v>
      </c>
      <c r="O79" s="18"/>
      <c r="P79" s="95">
        <f>P$9</f>
        <v>2029</v>
      </c>
      <c r="Q79" s="46"/>
    </row>
    <row r="80" spans="2:17" x14ac:dyDescent="0.2">
      <c r="F80" s="42" t="s">
        <v>13</v>
      </c>
      <c r="H80" s="42" t="s">
        <v>13</v>
      </c>
      <c r="I80" s="2"/>
      <c r="J80" s="42" t="s">
        <v>14</v>
      </c>
      <c r="K80" s="2"/>
      <c r="L80" s="42" t="s">
        <v>37</v>
      </c>
      <c r="M80" s="2"/>
      <c r="N80" s="42" t="s">
        <v>38</v>
      </c>
      <c r="O80" s="2"/>
      <c r="P80" s="42" t="s">
        <v>17</v>
      </c>
      <c r="Q80" s="2"/>
    </row>
    <row r="81" spans="2:17" x14ac:dyDescent="0.2">
      <c r="D81" s="47" t="s">
        <v>39</v>
      </c>
      <c r="E81" s="48"/>
      <c r="F81" s="49"/>
      <c r="G81" s="48"/>
      <c r="H81" s="49"/>
      <c r="I81" s="48"/>
      <c r="J81" s="49"/>
      <c r="K81" s="48"/>
      <c r="L81" s="49"/>
      <c r="M81" s="48"/>
      <c r="N81" s="49"/>
      <c r="O81" s="48"/>
      <c r="P81" s="49"/>
      <c r="Q81" s="48"/>
    </row>
    <row r="82" spans="2:17" x14ac:dyDescent="0.2">
      <c r="D82" s="48"/>
      <c r="E82" s="48"/>
      <c r="F82" s="49"/>
      <c r="G82" s="48"/>
      <c r="H82" s="49"/>
      <c r="I82" s="50"/>
      <c r="J82" s="49"/>
      <c r="K82" s="50"/>
      <c r="L82" s="49"/>
      <c r="M82" s="50"/>
      <c r="N82" s="49"/>
      <c r="O82" s="50"/>
      <c r="P82" s="49"/>
      <c r="Q82" s="50"/>
    </row>
    <row r="83" spans="2:17" x14ac:dyDescent="0.2">
      <c r="B83" s="2">
        <v>1</v>
      </c>
      <c r="D83" s="48" t="s">
        <v>40</v>
      </c>
      <c r="E83" s="51"/>
      <c r="F83" s="52">
        <f>F34</f>
        <v>-8.6544837585618407E-4</v>
      </c>
      <c r="G83" s="53"/>
      <c r="H83" s="52">
        <f>H34</f>
        <v>-3.7716954924280679E-4</v>
      </c>
      <c r="I83" s="53"/>
      <c r="J83" s="52">
        <f>J34</f>
        <v>-2.5748941542916108E-4</v>
      </c>
      <c r="K83" s="52"/>
      <c r="L83" s="52">
        <f>L34</f>
        <v>-1.7400584726287178E-4</v>
      </c>
      <c r="M83" s="53"/>
      <c r="N83" s="52">
        <f>N34</f>
        <v>-9.7435934008681193E-5</v>
      </c>
      <c r="O83" s="52"/>
      <c r="P83" s="52">
        <f>P34</f>
        <v>-2.7253284773939691E-5</v>
      </c>
      <c r="Q83" s="48"/>
    </row>
    <row r="84" spans="2:17" s="78" customFormat="1" x14ac:dyDescent="0.2">
      <c r="B84" s="46">
        <v>2</v>
      </c>
      <c r="D84" s="86" t="s">
        <v>41</v>
      </c>
      <c r="E84" s="69"/>
      <c r="F84" s="99">
        <v>8.6544837585618407E-4</v>
      </c>
      <c r="G84" s="71"/>
      <c r="H84" s="99">
        <v>3.7716954924280679E-4</v>
      </c>
      <c r="I84" s="71"/>
      <c r="J84" s="99">
        <v>2.5748941542916108E-4</v>
      </c>
      <c r="K84" s="99"/>
      <c r="L84" s="99">
        <v>1.7400584726287178E-4</v>
      </c>
      <c r="M84" s="71"/>
      <c r="N84" s="99">
        <v>9.7435934008681193E-5</v>
      </c>
      <c r="O84" s="99"/>
      <c r="P84" s="99">
        <v>2.7253284773939691E-5</v>
      </c>
      <c r="Q84" s="86"/>
    </row>
    <row r="85" spans="2:17" x14ac:dyDescent="0.2">
      <c r="B85" s="2">
        <v>3</v>
      </c>
      <c r="D85" s="48" t="s">
        <v>42</v>
      </c>
      <c r="E85" s="51"/>
      <c r="F85" s="55">
        <f>SUM(F83:F84)</f>
        <v>0</v>
      </c>
      <c r="G85" s="53"/>
      <c r="H85" s="55">
        <f>SUM(H83:H84)</f>
        <v>0</v>
      </c>
      <c r="I85" s="53"/>
      <c r="J85" s="55">
        <f>SUM(J83:J84)</f>
        <v>0</v>
      </c>
      <c r="K85" s="52"/>
      <c r="L85" s="55">
        <f>SUM(L83:L84)</f>
        <v>0</v>
      </c>
      <c r="M85" s="53"/>
      <c r="N85" s="55">
        <f>SUM(N83:N84)</f>
        <v>0</v>
      </c>
      <c r="O85" s="52"/>
      <c r="P85" s="55">
        <f>SUM(P83:P84)</f>
        <v>0</v>
      </c>
      <c r="Q85" s="48"/>
    </row>
    <row r="86" spans="2:17" x14ac:dyDescent="0.2">
      <c r="B86" s="2">
        <v>4</v>
      </c>
      <c r="D86" s="48" t="s">
        <v>43</v>
      </c>
      <c r="E86" s="51"/>
      <c r="F86" s="52">
        <f>F41</f>
        <v>26.5</v>
      </c>
      <c r="G86" s="53" t="s">
        <v>34</v>
      </c>
      <c r="H86" s="52">
        <f>H41</f>
        <v>26.5</v>
      </c>
      <c r="I86" s="53" t="s">
        <v>34</v>
      </c>
      <c r="J86" s="52">
        <f>J41</f>
        <v>26.5</v>
      </c>
      <c r="K86" s="52" t="s">
        <v>34</v>
      </c>
      <c r="L86" s="52">
        <f>L41</f>
        <v>26.5</v>
      </c>
      <c r="M86" s="53" t="s">
        <v>34</v>
      </c>
      <c r="N86" s="52">
        <f>N41</f>
        <v>26.5</v>
      </c>
      <c r="O86" s="52" t="s">
        <v>34</v>
      </c>
      <c r="P86" s="52">
        <f>P41</f>
        <v>26.5</v>
      </c>
      <c r="Q86" s="1" t="s">
        <v>34</v>
      </c>
    </row>
    <row r="87" spans="2:17" x14ac:dyDescent="0.2">
      <c r="B87" s="2">
        <v>5</v>
      </c>
      <c r="D87" s="4" t="s">
        <v>60</v>
      </c>
      <c r="E87" s="51"/>
      <c r="F87" s="82">
        <f>F85*F86/100</f>
        <v>0</v>
      </c>
      <c r="G87" s="83"/>
      <c r="H87" s="82">
        <f>H85*H86/100</f>
        <v>0</v>
      </c>
      <c r="I87" s="83"/>
      <c r="J87" s="82">
        <f>J85*J86/100</f>
        <v>0</v>
      </c>
      <c r="K87" s="84"/>
      <c r="L87" s="82">
        <f>L85*L86/100</f>
        <v>0</v>
      </c>
      <c r="M87" s="83"/>
      <c r="N87" s="82">
        <f>N85*N86/100</f>
        <v>0</v>
      </c>
      <c r="O87" s="84"/>
      <c r="P87" s="82">
        <f>P85*P86/100</f>
        <v>0</v>
      </c>
    </row>
    <row r="88" spans="2:17" x14ac:dyDescent="0.2">
      <c r="B88" s="2">
        <v>6</v>
      </c>
      <c r="D88" s="4" t="s">
        <v>61</v>
      </c>
      <c r="E88" s="51"/>
      <c r="F88" s="85">
        <v>0</v>
      </c>
      <c r="G88" s="83"/>
      <c r="H88" s="85">
        <v>0</v>
      </c>
      <c r="I88" s="83"/>
      <c r="J88" s="85">
        <v>0</v>
      </c>
      <c r="K88" s="84"/>
      <c r="L88" s="85">
        <v>0</v>
      </c>
      <c r="M88" s="83"/>
      <c r="N88" s="85">
        <v>0</v>
      </c>
      <c r="O88" s="84"/>
      <c r="P88" s="85">
        <v>0</v>
      </c>
    </row>
    <row r="89" spans="2:17" x14ac:dyDescent="0.2">
      <c r="B89" s="2">
        <v>7</v>
      </c>
      <c r="C89" s="1" t="s">
        <v>23</v>
      </c>
      <c r="D89" s="86" t="s">
        <v>44</v>
      </c>
      <c r="E89" s="69" t="s">
        <v>28</v>
      </c>
      <c r="F89" s="87">
        <f>F87+F88</f>
        <v>0</v>
      </c>
      <c r="G89" s="88" t="s">
        <v>28</v>
      </c>
      <c r="H89" s="87">
        <f>H87+H88</f>
        <v>0</v>
      </c>
      <c r="I89" s="88"/>
      <c r="J89" s="87">
        <f>J87+J88</f>
        <v>0</v>
      </c>
      <c r="K89" s="88"/>
      <c r="L89" s="87">
        <f>L87+L88</f>
        <v>0</v>
      </c>
      <c r="M89" s="88"/>
      <c r="N89" s="87">
        <f>N87+N88</f>
        <v>0</v>
      </c>
      <c r="O89" s="88"/>
      <c r="P89" s="87">
        <f>P87+P88</f>
        <v>0</v>
      </c>
    </row>
    <row r="91" spans="2:17" x14ac:dyDescent="0.2">
      <c r="G91" s="75"/>
      <c r="I91" s="75"/>
      <c r="K91" s="75"/>
      <c r="M91" s="75"/>
      <c r="O91" s="75"/>
    </row>
    <row r="92" spans="2:17" x14ac:dyDescent="0.2">
      <c r="B92" s="78" t="s">
        <v>8</v>
      </c>
      <c r="G92" s="75"/>
      <c r="I92" s="75"/>
      <c r="K92" s="75"/>
      <c r="M92" s="75"/>
      <c r="O92" s="75"/>
    </row>
    <row r="93" spans="2:17" ht="22.5" x14ac:dyDescent="0.2">
      <c r="B93" s="44" t="s">
        <v>11</v>
      </c>
      <c r="D93" s="45" t="s">
        <v>12</v>
      </c>
      <c r="F93" s="17">
        <f>F$9</f>
        <v>2024</v>
      </c>
      <c r="H93" s="17">
        <f>H$9</f>
        <v>2025</v>
      </c>
      <c r="I93" s="18"/>
      <c r="J93" s="17">
        <f>J$9</f>
        <v>2026</v>
      </c>
      <c r="K93" s="18"/>
      <c r="L93" s="17">
        <f>L$9</f>
        <v>2027</v>
      </c>
      <c r="M93" s="18"/>
      <c r="N93" s="17">
        <f>N$9</f>
        <v>2028</v>
      </c>
      <c r="O93" s="18"/>
      <c r="P93" s="17">
        <f>P$9</f>
        <v>2029</v>
      </c>
      <c r="Q93" s="46"/>
    </row>
    <row r="94" spans="2:17" x14ac:dyDescent="0.2">
      <c r="F94" s="42" t="s">
        <v>13</v>
      </c>
      <c r="H94" s="42" t="s">
        <v>13</v>
      </c>
      <c r="I94" s="2"/>
      <c r="J94" s="42" t="s">
        <v>14</v>
      </c>
      <c r="K94" s="2"/>
      <c r="L94" s="42" t="s">
        <v>37</v>
      </c>
      <c r="M94" s="2"/>
      <c r="N94" s="42" t="s">
        <v>38</v>
      </c>
      <c r="O94" s="2"/>
      <c r="P94" s="42" t="s">
        <v>17</v>
      </c>
      <c r="Q94" s="2"/>
    </row>
    <row r="95" spans="2:17" x14ac:dyDescent="0.2">
      <c r="D95" s="47" t="s">
        <v>39</v>
      </c>
      <c r="E95" s="47"/>
      <c r="F95" s="89"/>
      <c r="G95" s="48"/>
      <c r="H95" s="49"/>
      <c r="I95" s="48"/>
      <c r="J95" s="49"/>
      <c r="K95" s="48"/>
      <c r="L95" s="49"/>
      <c r="M95" s="48"/>
      <c r="N95" s="49"/>
      <c r="O95" s="48"/>
      <c r="P95" s="49"/>
      <c r="Q95" s="48"/>
    </row>
    <row r="96" spans="2:17" x14ac:dyDescent="0.2">
      <c r="D96" s="48"/>
      <c r="E96" s="48"/>
      <c r="F96" s="49"/>
      <c r="G96" s="48"/>
      <c r="H96" s="49"/>
      <c r="I96" s="50"/>
      <c r="J96" s="49"/>
      <c r="K96" s="50"/>
      <c r="L96" s="49"/>
      <c r="M96" s="50"/>
      <c r="N96" s="49"/>
      <c r="O96" s="50"/>
      <c r="P96" s="49"/>
      <c r="Q96" s="50"/>
    </row>
    <row r="97" spans="2:17" x14ac:dyDescent="0.2">
      <c r="B97" s="2">
        <v>1</v>
      </c>
      <c r="D97" s="48" t="s">
        <v>40</v>
      </c>
      <c r="E97" s="48"/>
      <c r="F97" s="52">
        <f>F35</f>
        <v>-4.326809155092989</v>
      </c>
      <c r="G97" s="53"/>
      <c r="H97" s="52">
        <f>H35</f>
        <v>-1.8856591614394116</v>
      </c>
      <c r="I97" s="53"/>
      <c r="J97" s="52">
        <f>J35</f>
        <v>-1.2873183324380899</v>
      </c>
      <c r="K97" s="53"/>
      <c r="L97" s="52">
        <f>L35</f>
        <v>-0.86994223339072652</v>
      </c>
      <c r="M97" s="53"/>
      <c r="N97" s="52">
        <f>N35</f>
        <v>-0.48713095207640156</v>
      </c>
      <c r="O97" s="53"/>
      <c r="P97" s="52">
        <f>P35</f>
        <v>-0.13625279722731148</v>
      </c>
      <c r="Q97" s="48"/>
    </row>
    <row r="98" spans="2:17" x14ac:dyDescent="0.2">
      <c r="B98" s="2">
        <v>2</v>
      </c>
      <c r="D98" s="48" t="s">
        <v>43</v>
      </c>
      <c r="E98" s="48"/>
      <c r="F98" s="53">
        <v>0</v>
      </c>
      <c r="G98" s="53" t="s">
        <v>34</v>
      </c>
      <c r="H98" s="53">
        <v>0</v>
      </c>
      <c r="I98" s="53" t="s">
        <v>34</v>
      </c>
      <c r="J98" s="53">
        <v>0</v>
      </c>
      <c r="K98" s="53" t="s">
        <v>34</v>
      </c>
      <c r="L98" s="53">
        <v>0</v>
      </c>
      <c r="M98" s="53" t="s">
        <v>34</v>
      </c>
      <c r="N98" s="53">
        <v>0</v>
      </c>
      <c r="O98" s="53" t="s">
        <v>34</v>
      </c>
      <c r="P98" s="53">
        <v>0</v>
      </c>
      <c r="Q98" s="1" t="s">
        <v>34</v>
      </c>
    </row>
    <row r="99" spans="2:17" x14ac:dyDescent="0.2">
      <c r="B99" s="2">
        <v>3</v>
      </c>
      <c r="C99" s="1" t="s">
        <v>23</v>
      </c>
      <c r="D99" s="48" t="s">
        <v>44</v>
      </c>
      <c r="E99" s="69" t="s">
        <v>28</v>
      </c>
      <c r="F99" s="90">
        <f>F97*F98/100</f>
        <v>0</v>
      </c>
      <c r="G99" s="71" t="s">
        <v>28</v>
      </c>
      <c r="H99" s="90">
        <f>H97*H98/100</f>
        <v>0</v>
      </c>
      <c r="I99" s="71" t="s">
        <v>28</v>
      </c>
      <c r="J99" s="90">
        <f>J97*J98/100</f>
        <v>0</v>
      </c>
      <c r="K99" s="71" t="s">
        <v>28</v>
      </c>
      <c r="L99" s="90">
        <f>L97*L98/100</f>
        <v>0</v>
      </c>
      <c r="M99" s="71" t="s">
        <v>28</v>
      </c>
      <c r="N99" s="90">
        <f>N97*N98/100</f>
        <v>0</v>
      </c>
      <c r="O99" s="71" t="s">
        <v>28</v>
      </c>
      <c r="P99" s="90">
        <f>P97*P98/100</f>
        <v>0</v>
      </c>
    </row>
    <row r="100" spans="2:17" x14ac:dyDescent="0.2">
      <c r="B100" s="2"/>
      <c r="D100" s="48"/>
      <c r="E100" s="48"/>
      <c r="F100" s="52"/>
      <c r="G100" s="53"/>
      <c r="H100" s="73"/>
      <c r="I100" s="53"/>
      <c r="J100" s="73"/>
      <c r="K100" s="53"/>
      <c r="L100" s="73"/>
      <c r="M100" s="53"/>
      <c r="N100" s="73"/>
      <c r="O100" s="53"/>
      <c r="P100" s="73"/>
      <c r="Q100" s="48"/>
    </row>
    <row r="101" spans="2:17" x14ac:dyDescent="0.2">
      <c r="B101" s="2"/>
      <c r="D101" s="63"/>
      <c r="E101" s="63"/>
      <c r="F101" s="91"/>
      <c r="G101" s="52"/>
      <c r="H101" s="53"/>
      <c r="I101" s="53"/>
      <c r="J101" s="53"/>
      <c r="K101" s="53"/>
      <c r="L101" s="53"/>
      <c r="M101" s="53"/>
      <c r="N101" s="53"/>
      <c r="O101" s="53"/>
      <c r="P101" s="53"/>
      <c r="Q101" s="61"/>
    </row>
    <row r="102" spans="2:17" x14ac:dyDescent="0.2">
      <c r="B102" s="2"/>
      <c r="D102" s="74" t="s">
        <v>62</v>
      </c>
      <c r="E102" s="74"/>
      <c r="F102" s="92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61"/>
    </row>
    <row r="103" spans="2:17" s="78" customFormat="1" x14ac:dyDescent="0.2">
      <c r="B103" s="46">
        <v>4</v>
      </c>
      <c r="D103" s="86" t="s">
        <v>50</v>
      </c>
      <c r="E103" s="86"/>
      <c r="F103" s="99">
        <v>0.31362423830429131</v>
      </c>
      <c r="G103" s="71"/>
      <c r="H103" s="99">
        <v>3.8252887291730286</v>
      </c>
      <c r="I103" s="71"/>
      <c r="J103" s="99">
        <v>3.8633866293550438</v>
      </c>
      <c r="K103" s="99"/>
      <c r="L103" s="99">
        <v>3.8159866906760094</v>
      </c>
      <c r="M103" s="71"/>
      <c r="N103" s="99">
        <v>3.768586751996974</v>
      </c>
      <c r="O103" s="71"/>
      <c r="P103" s="99">
        <v>3.7211868133179387</v>
      </c>
      <c r="Q103" s="86"/>
    </row>
    <row r="104" spans="2:17" x14ac:dyDescent="0.2">
      <c r="B104" s="2">
        <v>5</v>
      </c>
      <c r="D104" s="48" t="s">
        <v>51</v>
      </c>
      <c r="E104" s="51"/>
      <c r="F104" s="53">
        <v>0</v>
      </c>
      <c r="G104" s="53" t="s">
        <v>34</v>
      </c>
      <c r="H104" s="53">
        <v>0</v>
      </c>
      <c r="I104" s="53" t="s">
        <v>34</v>
      </c>
      <c r="J104" s="53">
        <v>0</v>
      </c>
      <c r="K104" s="53" t="s">
        <v>34</v>
      </c>
      <c r="L104" s="53">
        <v>0</v>
      </c>
      <c r="M104" s="53" t="s">
        <v>34</v>
      </c>
      <c r="N104" s="53">
        <v>0</v>
      </c>
      <c r="O104" s="53" t="s">
        <v>34</v>
      </c>
      <c r="P104" s="53">
        <v>0</v>
      </c>
      <c r="Q104" s="51" t="s">
        <v>34</v>
      </c>
    </row>
    <row r="105" spans="2:17" x14ac:dyDescent="0.2">
      <c r="B105" s="2">
        <v>6</v>
      </c>
      <c r="D105" s="48" t="s">
        <v>63</v>
      </c>
      <c r="E105" s="69" t="s">
        <v>28</v>
      </c>
      <c r="F105" s="90">
        <f>F103*F104/100</f>
        <v>0</v>
      </c>
      <c r="G105" s="71" t="s">
        <v>28</v>
      </c>
      <c r="H105" s="90">
        <f>H103*H104/100</f>
        <v>0</v>
      </c>
      <c r="I105" s="71" t="s">
        <v>28</v>
      </c>
      <c r="J105" s="90">
        <f>J103*J104/100</f>
        <v>0</v>
      </c>
      <c r="K105" s="71" t="s">
        <v>28</v>
      </c>
      <c r="L105" s="90">
        <f>L103*L104/100</f>
        <v>0</v>
      </c>
      <c r="M105" s="71" t="s">
        <v>28</v>
      </c>
      <c r="N105" s="90">
        <f>N103*N104/100</f>
        <v>0</v>
      </c>
      <c r="O105" s="71" t="s">
        <v>28</v>
      </c>
      <c r="P105" s="90">
        <f>P103*P104/100</f>
        <v>0</v>
      </c>
      <c r="Q105" s="48"/>
    </row>
    <row r="106" spans="2:17" x14ac:dyDescent="0.2">
      <c r="B106" s="2"/>
      <c r="D106" s="48"/>
      <c r="E106" s="48"/>
      <c r="F106" s="52"/>
      <c r="G106" s="52"/>
      <c r="H106" s="53"/>
      <c r="I106" s="53"/>
      <c r="J106" s="53"/>
      <c r="K106" s="53"/>
      <c r="L106" s="53"/>
      <c r="M106" s="53"/>
      <c r="N106" s="53"/>
      <c r="O106" s="53"/>
      <c r="P106" s="53"/>
      <c r="Q106" s="61"/>
    </row>
    <row r="107" spans="2:17" x14ac:dyDescent="0.2">
      <c r="F107" s="72"/>
      <c r="G107" s="72"/>
      <c r="H107" s="93"/>
      <c r="I107" s="93"/>
      <c r="J107" s="93"/>
      <c r="K107" s="93"/>
      <c r="L107" s="93"/>
      <c r="M107" s="93"/>
      <c r="N107" s="93"/>
      <c r="O107" s="93"/>
      <c r="P107" s="93"/>
    </row>
    <row r="108" spans="2:17" ht="12" thickBot="1" x14ac:dyDescent="0.25">
      <c r="B108" s="2">
        <v>7</v>
      </c>
      <c r="D108" s="78" t="s">
        <v>58</v>
      </c>
      <c r="E108" s="69" t="s">
        <v>28</v>
      </c>
      <c r="F108" s="94">
        <f>F99+F105</f>
        <v>0</v>
      </c>
      <c r="G108" s="71" t="s">
        <v>28</v>
      </c>
      <c r="H108" s="94">
        <f>H99+H105</f>
        <v>0</v>
      </c>
      <c r="I108" s="71" t="s">
        <v>28</v>
      </c>
      <c r="J108" s="94">
        <f>J99+J105</f>
        <v>0</v>
      </c>
      <c r="K108" s="71" t="s">
        <v>28</v>
      </c>
      <c r="L108" s="94">
        <f>L99+L105</f>
        <v>0</v>
      </c>
      <c r="M108" s="71" t="s">
        <v>28</v>
      </c>
      <c r="N108" s="94">
        <f>N99+N105</f>
        <v>0</v>
      </c>
      <c r="O108" s="71" t="s">
        <v>28</v>
      </c>
      <c r="P108" s="94">
        <f>P99+P105</f>
        <v>0</v>
      </c>
    </row>
    <row r="109" spans="2:17" ht="12" thickTop="1" x14ac:dyDescent="0.2">
      <c r="F109" s="1"/>
      <c r="H109" s="1"/>
      <c r="J109" s="1"/>
      <c r="L109" s="1"/>
      <c r="N109" s="1"/>
      <c r="P109" s="1"/>
    </row>
    <row r="112" spans="2:17" x14ac:dyDescent="0.2">
      <c r="H112" s="54"/>
      <c r="I112" s="54"/>
      <c r="J112" s="54"/>
      <c r="K112" s="54"/>
      <c r="L112" s="54"/>
      <c r="M112" s="54"/>
      <c r="N112" s="54"/>
      <c r="O112" s="54"/>
      <c r="P112" s="54"/>
    </row>
  </sheetData>
  <mergeCells count="8">
    <mergeCell ref="B16:D16"/>
    <mergeCell ref="B17:D17"/>
    <mergeCell ref="B1:P1"/>
    <mergeCell ref="B2:P2"/>
    <mergeCell ref="B3:P3"/>
    <mergeCell ref="B4:P4"/>
    <mergeCell ref="B5:P5"/>
    <mergeCell ref="B6:P6"/>
  </mergeCells>
  <printOptions horizontalCentered="1"/>
  <pageMargins left="0.25" right="0.25" top="0.75" bottom="0.75" header="0.3" footer="0.3"/>
  <pageSetup paperSize="3" scale="84" orientation="portrait" r:id="rId1"/>
  <headerFooter alignWithMargins="0"/>
  <rowBreaks count="2" manualBreakCount="2">
    <brk id="43" max="16" man="1"/>
    <brk id="89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7" ma:contentTypeDescription="Create a new document." ma:contentTypeScope="" ma:versionID="6dead2ce9ec8cb57e304b4ca46259d86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de18681cfe2e53236fe1d9f55758ed0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>Selma.Yam@HydroOne.com</DisplayName>
        <AccountId>93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EB-2025-0157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 xsi:nil="true"/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Selma.Yam@HydroOne.com</DisplayName>
        <AccountId>93</AccountId>
        <AccountType/>
      </UserInfo>
    </Witness>
    <Docket xmlns="7e651a3a-8d05-4ee0-9344-b668032e30e0" xsi:nil="true"/>
    <Witness_x0020_Approved xmlns="7e651a3a-8d05-4ee0-9344-b668032e30e0">false</Witness_x0020_Approved>
    <Applicant0 xmlns="7e651a3a-8d05-4ee0-9344-b668032e30e0">
      <Value>Chatham x Lakeshore Limited Partnership (CLLP)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  <JeffSmithApproval xmlns="7e651a3a-8d05-4ee0-9344-b668032e30e0">No</JeffSmithApprova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DB6715-0CE9-493C-B020-BA7B33BF4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7D9FB0-3E32-4B1F-92FB-A96F85EC5D0B}">
  <ds:schemaRefs>
    <ds:schemaRef ds:uri="7e651a3a-8d05-4ee0-9344-b668032e30e0"/>
    <ds:schemaRef ds:uri="1f5e108a-442b-424d-88d6-fdac133e65d6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841DEB-8261-4AC5-90A0-93D1E314D4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A-04-01-05 Page 1</vt:lpstr>
      <vt:lpstr>'A-04-01-05 Page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2024-2029 Utility Taxes</dc:title>
  <dc:subject/>
  <dc:creator>YAM Selma</dc:creator>
  <cp:keywords/>
  <dc:description/>
  <cp:lastModifiedBy>Muhammad Qureshi</cp:lastModifiedBy>
  <cp:revision/>
  <cp:lastPrinted>2025-08-21T17:50:56Z</cp:lastPrinted>
  <dcterms:created xsi:type="dcterms:W3CDTF">2024-07-09T19:30:50Z</dcterms:created>
  <dcterms:modified xsi:type="dcterms:W3CDTF">2025-08-21T17:51:49Z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