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egulatory\2026 Cost of Service EB-2025-0044\01 Application\01_Submission\"/>
    </mc:Choice>
  </mc:AlternateContent>
  <xr:revisionPtr revIDLastSave="0" documentId="13_ncr:1_{15ED764C-8977-4B25-9AD2-768D5E8187A2}" xr6:coauthVersionLast="47" xr6:coauthVersionMax="47" xr10:uidLastSave="{00000000-0000-0000-0000-000000000000}"/>
  <bookViews>
    <workbookView xWindow="28680" yWindow="-105" windowWidth="29040" windowHeight="15720" xr2:uid="{E2C2B19A-5AA1-48A5-B19C-2458BA4A1B7F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O12" i="1" s="1"/>
  <c r="U12" i="1" s="1"/>
  <c r="K20" i="1"/>
  <c r="O20" i="1" s="1"/>
  <c r="U20" i="1" s="1"/>
  <c r="N22" i="1"/>
  <c r="M22" i="1"/>
  <c r="K8" i="1"/>
  <c r="O8" i="1" s="1"/>
  <c r="U8" i="1" s="1"/>
  <c r="K9" i="1"/>
  <c r="O9" i="1" s="1"/>
  <c r="U9" i="1" s="1"/>
  <c r="K10" i="1"/>
  <c r="O10" i="1" s="1"/>
  <c r="U10" i="1" s="1"/>
  <c r="K11" i="1"/>
  <c r="O11" i="1" s="1"/>
  <c r="U11" i="1" s="1"/>
  <c r="K13" i="1"/>
  <c r="O13" i="1" s="1"/>
  <c r="U13" i="1" s="1"/>
  <c r="K14" i="1"/>
  <c r="O14" i="1" s="1"/>
  <c r="U14" i="1" s="1"/>
  <c r="K15" i="1"/>
  <c r="O15" i="1" s="1"/>
  <c r="U15" i="1" s="1"/>
  <c r="K16" i="1"/>
  <c r="O16" i="1" s="1"/>
  <c r="U16" i="1" s="1"/>
  <c r="K17" i="1"/>
  <c r="O17" i="1" s="1"/>
  <c r="U17" i="1" s="1"/>
  <c r="K18" i="1"/>
  <c r="K19" i="1"/>
  <c r="O19" i="1" s="1"/>
  <c r="U19" i="1" s="1"/>
  <c r="K21" i="1"/>
  <c r="O21" i="1" s="1"/>
  <c r="U21" i="1" s="1"/>
  <c r="K7" i="1"/>
  <c r="O7" i="1" s="1"/>
  <c r="U7" i="1" s="1"/>
  <c r="F8" i="1"/>
  <c r="J8" i="1" s="1"/>
  <c r="P8" i="1" s="1"/>
  <c r="F9" i="1"/>
  <c r="J9" i="1" s="1"/>
  <c r="P9" i="1" s="1"/>
  <c r="F10" i="1"/>
  <c r="J10" i="1" s="1"/>
  <c r="P10" i="1" s="1"/>
  <c r="F11" i="1"/>
  <c r="J11" i="1" s="1"/>
  <c r="P11" i="1" s="1"/>
  <c r="F12" i="1"/>
  <c r="J12" i="1" s="1"/>
  <c r="P12" i="1" s="1"/>
  <c r="E13" i="1"/>
  <c r="F14" i="1"/>
  <c r="J14" i="1" s="1"/>
  <c r="P14" i="1" s="1"/>
  <c r="F15" i="1"/>
  <c r="J15" i="1" s="1"/>
  <c r="P15" i="1" s="1"/>
  <c r="F16" i="1"/>
  <c r="J16" i="1" s="1"/>
  <c r="P16" i="1" s="1"/>
  <c r="F17" i="1"/>
  <c r="J17" i="1" s="1"/>
  <c r="P17" i="1" s="1"/>
  <c r="F18" i="1"/>
  <c r="F19" i="1"/>
  <c r="F20" i="1"/>
  <c r="J20" i="1" s="1"/>
  <c r="P20" i="1" s="1"/>
  <c r="F21" i="1"/>
  <c r="J21" i="1" s="1"/>
  <c r="P21" i="1" s="1"/>
  <c r="F13" i="1" l="1"/>
  <c r="E7" i="1"/>
  <c r="F7" i="1"/>
  <c r="J7" i="1" s="1"/>
  <c r="P7" i="1" s="1"/>
  <c r="T7" i="1" s="1"/>
  <c r="Z7" i="1" s="1"/>
  <c r="AD7" i="1" s="1"/>
  <c r="J19" i="1"/>
  <c r="P19" i="1" s="1"/>
  <c r="T19" i="1" s="1"/>
  <c r="Z19" i="1" s="1"/>
  <c r="AD19" i="1" s="1"/>
  <c r="AJ19" i="1" s="1"/>
  <c r="AN19" i="1" s="1"/>
  <c r="G22" i="1"/>
  <c r="I22" i="1"/>
  <c r="H22" i="1"/>
  <c r="J18" i="1"/>
  <c r="P18" i="1" s="1"/>
  <c r="T18" i="1" s="1"/>
  <c r="Z18" i="1" s="1"/>
  <c r="AD18" i="1" s="1"/>
  <c r="AJ18" i="1" s="1"/>
  <c r="AN18" i="1" s="1"/>
  <c r="L22" i="1"/>
  <c r="O18" i="1"/>
  <c r="U18" i="1" s="1"/>
  <c r="Y18" i="1" s="1"/>
  <c r="AE18" i="1" s="1"/>
  <c r="AI18" i="1" s="1"/>
  <c r="AO18" i="1" s="1"/>
  <c r="AS18" i="1" s="1"/>
  <c r="K22" i="1"/>
  <c r="O22" i="1"/>
  <c r="J13" i="1"/>
  <c r="P13" i="1" s="1"/>
  <c r="T13" i="1" s="1"/>
  <c r="Z13" i="1" s="1"/>
  <c r="AD13" i="1" s="1"/>
  <c r="AJ13" i="1" s="1"/>
  <c r="AN13" i="1" s="1"/>
  <c r="E10" i="1"/>
  <c r="E18" i="1"/>
  <c r="E15" i="1"/>
  <c r="Y19" i="1"/>
  <c r="AE19" i="1" s="1"/>
  <c r="E20" i="1"/>
  <c r="E12" i="1"/>
  <c r="AM22" i="1"/>
  <c r="T15" i="1"/>
  <c r="Z15" i="1" s="1"/>
  <c r="AD15" i="1" s="1"/>
  <c r="AJ15" i="1" s="1"/>
  <c r="AN15" i="1" s="1"/>
  <c r="T20" i="1"/>
  <c r="Z20" i="1" s="1"/>
  <c r="AD20" i="1" s="1"/>
  <c r="AJ20" i="1" s="1"/>
  <c r="AN20" i="1" s="1"/>
  <c r="Y8" i="1"/>
  <c r="AE8" i="1" s="1"/>
  <c r="AI8" i="1" s="1"/>
  <c r="AO8" i="1" s="1"/>
  <c r="AS8" i="1" s="1"/>
  <c r="T12" i="1"/>
  <c r="Z12" i="1" s="1"/>
  <c r="AD12" i="1" s="1"/>
  <c r="AJ12" i="1" s="1"/>
  <c r="AN12" i="1" s="1"/>
  <c r="E17" i="1"/>
  <c r="E11" i="1"/>
  <c r="T10" i="1"/>
  <c r="Z10" i="1" s="1"/>
  <c r="AD10" i="1" s="1"/>
  <c r="AJ10" i="1" s="1"/>
  <c r="AN10" i="1" s="1"/>
  <c r="Y10" i="1"/>
  <c r="AE10" i="1" s="1"/>
  <c r="AI10" i="1" s="1"/>
  <c r="AO10" i="1" s="1"/>
  <c r="AS10" i="1" s="1"/>
  <c r="AA22" i="1"/>
  <c r="AK22" i="1"/>
  <c r="AB22" i="1"/>
  <c r="Y17" i="1"/>
  <c r="AE17" i="1" s="1"/>
  <c r="AI17" i="1" s="1"/>
  <c r="AO17" i="1" s="1"/>
  <c r="AS17" i="1" s="1"/>
  <c r="AL22" i="1"/>
  <c r="Y9" i="1"/>
  <c r="AE9" i="1" s="1"/>
  <c r="AI9" i="1" s="1"/>
  <c r="AO9" i="1" s="1"/>
  <c r="AS9" i="1" s="1"/>
  <c r="AF22" i="1"/>
  <c r="E16" i="1"/>
  <c r="E8" i="1"/>
  <c r="AG22" i="1"/>
  <c r="AP22" i="1"/>
  <c r="C22" i="1"/>
  <c r="E19" i="1"/>
  <c r="AC22" i="1"/>
  <c r="AQ22" i="1"/>
  <c r="T11" i="1"/>
  <c r="Z11" i="1" s="1"/>
  <c r="AD11" i="1" s="1"/>
  <c r="AJ11" i="1" s="1"/>
  <c r="AN11" i="1" s="1"/>
  <c r="S22" i="1"/>
  <c r="Y7" i="1"/>
  <c r="AE7" i="1" s="1"/>
  <c r="AR22" i="1"/>
  <c r="AI19" i="1"/>
  <c r="AO19" i="1" s="1"/>
  <c r="AS19" i="1" s="1"/>
  <c r="AH22" i="1"/>
  <c r="Y16" i="1"/>
  <c r="AE16" i="1" s="1"/>
  <c r="AI16" i="1" s="1"/>
  <c r="AO16" i="1" s="1"/>
  <c r="AS16" i="1" s="1"/>
  <c r="V22" i="1"/>
  <c r="E14" i="1"/>
  <c r="Y15" i="1"/>
  <c r="AE15" i="1" s="1"/>
  <c r="AI15" i="1" s="1"/>
  <c r="AO15" i="1" s="1"/>
  <c r="AS15" i="1" s="1"/>
  <c r="E21" i="1"/>
  <c r="T21" i="1"/>
  <c r="Z21" i="1" s="1"/>
  <c r="AD21" i="1" s="1"/>
  <c r="AJ21" i="1" s="1"/>
  <c r="AN21" i="1" s="1"/>
  <c r="Y21" i="1"/>
  <c r="AE21" i="1" s="1"/>
  <c r="AI21" i="1" s="1"/>
  <c r="AO21" i="1" s="1"/>
  <c r="AS21" i="1" s="1"/>
  <c r="Y13" i="1"/>
  <c r="AE13" i="1" s="1"/>
  <c r="AI13" i="1" s="1"/>
  <c r="AO13" i="1" s="1"/>
  <c r="AS13" i="1" s="1"/>
  <c r="Y20" i="1"/>
  <c r="AE20" i="1" s="1"/>
  <c r="AI20" i="1" s="1"/>
  <c r="AO20" i="1" s="1"/>
  <c r="AS20" i="1" s="1"/>
  <c r="Y12" i="1"/>
  <c r="AE12" i="1" s="1"/>
  <c r="AI12" i="1" s="1"/>
  <c r="AO12" i="1" s="1"/>
  <c r="AS12" i="1" s="1"/>
  <c r="R22" i="1"/>
  <c r="E9" i="1"/>
  <c r="Y11" i="1"/>
  <c r="AE11" i="1" s="1"/>
  <c r="AI11" i="1" s="1"/>
  <c r="AO11" i="1" s="1"/>
  <c r="AS11" i="1" s="1"/>
  <c r="W22" i="1"/>
  <c r="U22" i="1"/>
  <c r="Y14" i="1"/>
  <c r="AE14" i="1" s="1"/>
  <c r="AI14" i="1" s="1"/>
  <c r="AO14" i="1" s="1"/>
  <c r="AS14" i="1" s="1"/>
  <c r="D22" i="1"/>
  <c r="T8" i="1"/>
  <c r="Z8" i="1" s="1"/>
  <c r="AD8" i="1" s="1"/>
  <c r="AJ8" i="1" s="1"/>
  <c r="AN8" i="1" s="1"/>
  <c r="T17" i="1"/>
  <c r="Z17" i="1" s="1"/>
  <c r="AD17" i="1" s="1"/>
  <c r="AJ17" i="1" s="1"/>
  <c r="AN17" i="1" s="1"/>
  <c r="T16" i="1"/>
  <c r="Z16" i="1" s="1"/>
  <c r="AD16" i="1" s="1"/>
  <c r="AJ16" i="1" s="1"/>
  <c r="AN16" i="1" s="1"/>
  <c r="T14" i="1"/>
  <c r="Z14" i="1" s="1"/>
  <c r="AD14" i="1" s="1"/>
  <c r="AJ14" i="1" s="1"/>
  <c r="AN14" i="1" s="1"/>
  <c r="Q22" i="1"/>
  <c r="F22" i="1" l="1"/>
  <c r="J22" i="1"/>
  <c r="AE22" i="1"/>
  <c r="AI7" i="1"/>
  <c r="AJ7" i="1"/>
  <c r="E22" i="1"/>
  <c r="T9" i="1"/>
  <c r="Z9" i="1" s="1"/>
  <c r="AD9" i="1" s="1"/>
  <c r="AJ9" i="1" s="1"/>
  <c r="AN9" i="1" s="1"/>
  <c r="P22" i="1"/>
  <c r="T22" i="1" l="1"/>
  <c r="AJ22" i="1"/>
  <c r="AN7" i="1"/>
  <c r="AN22" i="1" s="1"/>
  <c r="AI22" i="1"/>
  <c r="AO7" i="1"/>
  <c r="AD22" i="1"/>
  <c r="Z22" i="1"/>
  <c r="AO22" i="1" l="1"/>
  <c r="AS7" i="1"/>
  <c r="AS22" i="1" s="1"/>
  <c r="Y22" i="1" l="1"/>
  <c r="X22" i="1" l="1"/>
</calcChain>
</file>

<file path=xl/sharedStrings.xml><?xml version="1.0" encoding="utf-8"?>
<sst xmlns="http://schemas.openxmlformats.org/spreadsheetml/2006/main" count="82" uniqueCount="30">
  <si>
    <t>Description</t>
  </si>
  <si>
    <t>Principal</t>
  </si>
  <si>
    <t>Interest</t>
  </si>
  <si>
    <t>Total</t>
  </si>
  <si>
    <t>Opening</t>
  </si>
  <si>
    <t>Transactions</t>
  </si>
  <si>
    <t>Disposition</t>
  </si>
  <si>
    <t>Adjustment</t>
  </si>
  <si>
    <t>Closing</t>
  </si>
  <si>
    <t>Deferred IFRS Transition Costs (STT only)</t>
  </si>
  <si>
    <t>Pole Attachment Revenue Variance</t>
  </si>
  <si>
    <t>Deferred OEB Cost Assessment</t>
  </si>
  <si>
    <t>Green Button Initiative Costs (Main only)</t>
  </si>
  <si>
    <t>Other Regulatory Assets, Sub-account Designated Broadband Project Impacts</t>
  </si>
  <si>
    <t>Other Regulatory Assets, Sub-Account GOCA Variance Account (Main only)</t>
  </si>
  <si>
    <t>Other Regulatory Assets, sub-account LEAP EFA Funding Deferal Account</t>
  </si>
  <si>
    <t>Other Regulatory Assets, sub-account OPEB Forecast Cash versus Forecast Accrual Differential Deferral Account</t>
  </si>
  <si>
    <t>Incremental Cloud Computing Costs</t>
  </si>
  <si>
    <t>Retail Cost Variance Accounts - Retail</t>
  </si>
  <si>
    <t>Retail Cost Variance Account - STR</t>
  </si>
  <si>
    <t>PILs and Tax Variance for 2006 and Subsequent Years- Sub-account CCA Changes</t>
  </si>
  <si>
    <t>Smart Meter Capital and Recovery Offset Variance - Sub-Account - Stranded Meter Costs (STT only)</t>
  </si>
  <si>
    <t>Accounting Changes Under CGAAP Balance + Return Component</t>
  </si>
  <si>
    <t>RSVA - One-time</t>
  </si>
  <si>
    <t>Total Group 2 Balance</t>
  </si>
  <si>
    <t>Entegrus Powerlines Inc.</t>
  </si>
  <si>
    <t>2026 Cost of Service Application, EB-2025-0044</t>
  </si>
  <si>
    <t>Group 2 Deferral/Variance Account Continuity Schedule</t>
  </si>
  <si>
    <t>Account Number</t>
  </si>
  <si>
    <t>Ending Balance December 31,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</si>
</sst>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medium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249977111117893"/>
      </right>
      <top/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indexed="64"/>
      </bottom>
      <diagonal/>
    </border>
    <border>
      <left style="thin">
        <color theme="0" tint="-0.249977111117893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3" fillId="0" borderId="0" xfId="2" applyFont="1"/>
    <xf numFmtId="0" fontId="1" fillId="0" borderId="0" xfId="2"/>
    <xf numFmtId="164" fontId="1" fillId="0" borderId="0" xfId="2" applyNumberFormat="1"/>
    <xf numFmtId="0" fontId="4" fillId="0" borderId="0" xfId="2" applyFont="1"/>
    <xf numFmtId="0" fontId="5" fillId="0" borderId="0" xfId="2" applyFont="1" applyAlignment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0" borderId="0" xfId="2" applyFont="1"/>
    <xf numFmtId="165" fontId="7" fillId="0" borderId="3" xfId="1" applyNumberFormat="1" applyFont="1" applyBorder="1"/>
    <xf numFmtId="165" fontId="7" fillId="0" borderId="5" xfId="1" applyNumberFormat="1" applyFont="1" applyBorder="1"/>
    <xf numFmtId="165" fontId="7" fillId="0" borderId="4" xfId="1" applyNumberFormat="1" applyFont="1" applyBorder="1"/>
    <xf numFmtId="0" fontId="2" fillId="0" borderId="0" xfId="2" applyFont="1"/>
    <xf numFmtId="0" fontId="7" fillId="0" borderId="4" xfId="0" applyFont="1" applyBorder="1"/>
    <xf numFmtId="165" fontId="7" fillId="0" borderId="13" xfId="1" applyNumberFormat="1" applyFont="1" applyBorder="1"/>
    <xf numFmtId="165" fontId="7" fillId="0" borderId="14" xfId="1" applyNumberFormat="1" applyFont="1" applyBorder="1"/>
    <xf numFmtId="0" fontId="5" fillId="2" borderId="26" xfId="2" applyFont="1" applyFill="1" applyBorder="1" applyAlignment="1">
      <alignment horizontal="center" vertical="center" wrapText="1"/>
    </xf>
    <xf numFmtId="0" fontId="7" fillId="0" borderId="23" xfId="2" applyFont="1" applyBorder="1"/>
    <xf numFmtId="165" fontId="7" fillId="0" borderId="27" xfId="1" applyNumberFormat="1" applyFont="1" applyBorder="1"/>
    <xf numFmtId="0" fontId="6" fillId="3" borderId="28" xfId="2" applyFont="1" applyFill="1" applyBorder="1"/>
    <xf numFmtId="0" fontId="6" fillId="3" borderId="29" xfId="2" applyFont="1" applyFill="1" applyBorder="1"/>
    <xf numFmtId="165" fontId="6" fillId="3" borderId="12" xfId="1" applyNumberFormat="1" applyFont="1" applyFill="1" applyBorder="1"/>
    <xf numFmtId="165" fontId="6" fillId="3" borderId="30" xfId="1" applyNumberFormat="1" applyFont="1" applyFill="1" applyBorder="1"/>
    <xf numFmtId="165" fontId="6" fillId="3" borderId="31" xfId="1" applyNumberFormat="1" applyFont="1" applyFill="1" applyBorder="1"/>
    <xf numFmtId="165" fontId="6" fillId="3" borderId="32" xfId="1" applyNumberFormat="1" applyFont="1" applyFill="1" applyBorder="1"/>
    <xf numFmtId="165" fontId="6" fillId="3" borderId="33" xfId="1" applyNumberFormat="1" applyFont="1" applyFill="1" applyBorder="1"/>
    <xf numFmtId="0" fontId="7" fillId="0" borderId="25" xfId="2" applyFont="1" applyBorder="1"/>
    <xf numFmtId="0" fontId="7" fillId="0" borderId="11" xfId="0" applyFont="1" applyBorder="1"/>
    <xf numFmtId="165" fontId="7" fillId="0" borderId="15" xfId="1" applyNumberFormat="1" applyFont="1" applyBorder="1"/>
    <xf numFmtId="165" fontId="7" fillId="0" borderId="16" xfId="1" applyNumberFormat="1" applyFont="1" applyBorder="1"/>
    <xf numFmtId="165" fontId="7" fillId="0" borderId="9" xfId="1" applyNumberFormat="1" applyFont="1" applyBorder="1"/>
    <xf numFmtId="165" fontId="7" fillId="0" borderId="10" xfId="1" applyNumberFormat="1" applyFont="1" applyBorder="1"/>
    <xf numFmtId="165" fontId="7" fillId="0" borderId="11" xfId="1" applyNumberFormat="1" applyFont="1" applyBorder="1"/>
    <xf numFmtId="165" fontId="7" fillId="0" borderId="26" xfId="1" applyNumberFormat="1" applyFont="1" applyBorder="1"/>
    <xf numFmtId="0" fontId="5" fillId="2" borderId="17" xfId="2" applyFont="1" applyFill="1" applyBorder="1" applyAlignment="1">
      <alignment horizontal="center" vertical="center"/>
    </xf>
    <xf numFmtId="0" fontId="5" fillId="2" borderId="23" xfId="2" applyFont="1" applyFill="1" applyBorder="1" applyAlignment="1">
      <alignment horizontal="center" vertical="center"/>
    </xf>
    <xf numFmtId="0" fontId="5" fillId="2" borderId="25" xfId="2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22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0" fontId="5" fillId="2" borderId="24" xfId="2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 xr:uid="{C063C3D6-5114-4094-B686-303F4A5847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3F7B9-A05D-4BDC-85BC-28EF0A3AF3DE}">
  <dimension ref="A1:AS40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4" sqref="A24"/>
    </sheetView>
  </sheetViews>
  <sheetFormatPr defaultRowHeight="15" x14ac:dyDescent="0.25"/>
  <cols>
    <col min="1" max="1" width="70.140625" style="2" customWidth="1"/>
    <col min="2" max="2" width="11.42578125" style="2" customWidth="1"/>
    <col min="3" max="3" width="12.28515625" style="2" bestFit="1" customWidth="1"/>
    <col min="4" max="4" width="11.42578125" style="2" customWidth="1"/>
    <col min="5" max="5" width="12.28515625" style="2" bestFit="1" customWidth="1"/>
    <col min="6" max="45" width="13.7109375" style="2" customWidth="1"/>
    <col min="46" max="16384" width="9.140625" style="2"/>
  </cols>
  <sheetData>
    <row r="1" spans="1:45" ht="21" x14ac:dyDescent="0.35">
      <c r="A1" s="1" t="s">
        <v>25</v>
      </c>
    </row>
    <row r="2" spans="1:45" ht="21" x14ac:dyDescent="0.35">
      <c r="A2" s="1" t="s">
        <v>26</v>
      </c>
    </row>
    <row r="3" spans="1:45" ht="21.75" thickBot="1" x14ac:dyDescent="0.4">
      <c r="A3" s="1" t="s">
        <v>27</v>
      </c>
      <c r="B3" s="16"/>
      <c r="C3" s="16"/>
      <c r="D3" s="16"/>
      <c r="E3" s="16"/>
    </row>
    <row r="4" spans="1:45" s="5" customFormat="1" ht="18.75" customHeight="1" x14ac:dyDescent="0.25">
      <c r="A4" s="38" t="s">
        <v>0</v>
      </c>
      <c r="B4" s="41" t="s">
        <v>28</v>
      </c>
      <c r="C4" s="50" t="s">
        <v>29</v>
      </c>
      <c r="D4" s="51"/>
      <c r="E4" s="52"/>
      <c r="F4" s="44">
        <v>2015</v>
      </c>
      <c r="G4" s="45"/>
      <c r="H4" s="45"/>
      <c r="I4" s="45" t="s">
        <v>1</v>
      </c>
      <c r="J4" s="45"/>
      <c r="K4" s="45"/>
      <c r="L4" s="45"/>
      <c r="M4" s="45"/>
      <c r="N4" s="45"/>
      <c r="O4" s="46" t="s">
        <v>2</v>
      </c>
      <c r="P4" s="44">
        <v>2016</v>
      </c>
      <c r="Q4" s="45"/>
      <c r="R4" s="45"/>
      <c r="S4" s="45" t="s">
        <v>1</v>
      </c>
      <c r="T4" s="45"/>
      <c r="U4" s="45"/>
      <c r="V4" s="45"/>
      <c r="W4" s="45"/>
      <c r="X4" s="45"/>
      <c r="Y4" s="46" t="s">
        <v>2</v>
      </c>
      <c r="Z4" s="44">
        <v>2017</v>
      </c>
      <c r="AA4" s="45"/>
      <c r="AB4" s="45"/>
      <c r="AC4" s="45" t="s">
        <v>1</v>
      </c>
      <c r="AD4" s="45"/>
      <c r="AE4" s="45"/>
      <c r="AF4" s="45"/>
      <c r="AG4" s="45"/>
      <c r="AH4" s="45"/>
      <c r="AI4" s="46" t="s">
        <v>2</v>
      </c>
      <c r="AJ4" s="44">
        <v>2018</v>
      </c>
      <c r="AK4" s="45"/>
      <c r="AL4" s="45"/>
      <c r="AM4" s="45" t="s">
        <v>1</v>
      </c>
      <c r="AN4" s="45"/>
      <c r="AO4" s="45"/>
      <c r="AP4" s="45"/>
      <c r="AQ4" s="45"/>
      <c r="AR4" s="45"/>
      <c r="AS4" s="56" t="s">
        <v>2</v>
      </c>
    </row>
    <row r="5" spans="1:45" s="5" customFormat="1" ht="15" customHeight="1" x14ac:dyDescent="0.25">
      <c r="A5" s="39"/>
      <c r="B5" s="42"/>
      <c r="C5" s="53"/>
      <c r="D5" s="54"/>
      <c r="E5" s="55"/>
      <c r="F5" s="47" t="s">
        <v>1</v>
      </c>
      <c r="G5" s="48"/>
      <c r="H5" s="48"/>
      <c r="I5" s="48"/>
      <c r="J5" s="49"/>
      <c r="K5" s="47" t="s">
        <v>2</v>
      </c>
      <c r="L5" s="48"/>
      <c r="M5" s="48"/>
      <c r="N5" s="48"/>
      <c r="O5" s="49"/>
      <c r="P5" s="47" t="s">
        <v>1</v>
      </c>
      <c r="Q5" s="48"/>
      <c r="R5" s="48"/>
      <c r="S5" s="48"/>
      <c r="T5" s="49"/>
      <c r="U5" s="47" t="s">
        <v>2</v>
      </c>
      <c r="V5" s="48"/>
      <c r="W5" s="48"/>
      <c r="X5" s="48"/>
      <c r="Y5" s="49"/>
      <c r="Z5" s="47" t="s">
        <v>1</v>
      </c>
      <c r="AA5" s="48"/>
      <c r="AB5" s="48"/>
      <c r="AC5" s="48"/>
      <c r="AD5" s="49"/>
      <c r="AE5" s="47" t="s">
        <v>2</v>
      </c>
      <c r="AF5" s="48"/>
      <c r="AG5" s="48"/>
      <c r="AH5" s="48"/>
      <c r="AI5" s="49"/>
      <c r="AJ5" s="47" t="s">
        <v>1</v>
      </c>
      <c r="AK5" s="48"/>
      <c r="AL5" s="48"/>
      <c r="AM5" s="48"/>
      <c r="AN5" s="49"/>
      <c r="AO5" s="47" t="s">
        <v>2</v>
      </c>
      <c r="AP5" s="48"/>
      <c r="AQ5" s="48"/>
      <c r="AR5" s="48"/>
      <c r="AS5" s="57"/>
    </row>
    <row r="6" spans="1:45" s="5" customFormat="1" x14ac:dyDescent="0.25">
      <c r="A6" s="40" t="s">
        <v>9</v>
      </c>
      <c r="B6" s="43">
        <v>1508</v>
      </c>
      <c r="C6" s="9" t="s">
        <v>1</v>
      </c>
      <c r="D6" s="10" t="s">
        <v>2</v>
      </c>
      <c r="E6" s="11" t="s">
        <v>3</v>
      </c>
      <c r="F6" s="6" t="s">
        <v>4</v>
      </c>
      <c r="G6" s="7" t="s">
        <v>5</v>
      </c>
      <c r="H6" s="7" t="s">
        <v>6</v>
      </c>
      <c r="I6" s="7" t="s">
        <v>7</v>
      </c>
      <c r="J6" s="8" t="s">
        <v>8</v>
      </c>
      <c r="K6" s="6" t="s">
        <v>4</v>
      </c>
      <c r="L6" s="7" t="s">
        <v>5</v>
      </c>
      <c r="M6" s="7" t="s">
        <v>6</v>
      </c>
      <c r="N6" s="7" t="s">
        <v>7</v>
      </c>
      <c r="O6" s="8" t="s">
        <v>8</v>
      </c>
      <c r="P6" s="6" t="s">
        <v>4</v>
      </c>
      <c r="Q6" s="7" t="s">
        <v>5</v>
      </c>
      <c r="R6" s="7" t="s">
        <v>6</v>
      </c>
      <c r="S6" s="7" t="s">
        <v>7</v>
      </c>
      <c r="T6" s="8" t="s">
        <v>8</v>
      </c>
      <c r="U6" s="6" t="s">
        <v>4</v>
      </c>
      <c r="V6" s="7" t="s">
        <v>5</v>
      </c>
      <c r="W6" s="7" t="s">
        <v>6</v>
      </c>
      <c r="X6" s="7" t="s">
        <v>7</v>
      </c>
      <c r="Y6" s="8" t="s">
        <v>8</v>
      </c>
      <c r="Z6" s="6" t="s">
        <v>4</v>
      </c>
      <c r="AA6" s="7" t="s">
        <v>5</v>
      </c>
      <c r="AB6" s="7" t="s">
        <v>6</v>
      </c>
      <c r="AC6" s="7" t="s">
        <v>7</v>
      </c>
      <c r="AD6" s="8" t="s">
        <v>8</v>
      </c>
      <c r="AE6" s="6" t="s">
        <v>4</v>
      </c>
      <c r="AF6" s="7" t="s">
        <v>5</v>
      </c>
      <c r="AG6" s="7" t="s">
        <v>6</v>
      </c>
      <c r="AH6" s="7" t="s">
        <v>7</v>
      </c>
      <c r="AI6" s="8" t="s">
        <v>8</v>
      </c>
      <c r="AJ6" s="6" t="s">
        <v>4</v>
      </c>
      <c r="AK6" s="7" t="s">
        <v>5</v>
      </c>
      <c r="AL6" s="7" t="s">
        <v>6</v>
      </c>
      <c r="AM6" s="7" t="s">
        <v>7</v>
      </c>
      <c r="AN6" s="8" t="s">
        <v>8</v>
      </c>
      <c r="AO6" s="6" t="s">
        <v>4</v>
      </c>
      <c r="AP6" s="7" t="s">
        <v>5</v>
      </c>
      <c r="AQ6" s="7" t="s">
        <v>6</v>
      </c>
      <c r="AR6" s="7" t="s">
        <v>7</v>
      </c>
      <c r="AS6" s="20" t="s">
        <v>8</v>
      </c>
    </row>
    <row r="7" spans="1:45" s="12" customFormat="1" ht="12.75" x14ac:dyDescent="0.2">
      <c r="A7" s="21" t="s">
        <v>9</v>
      </c>
      <c r="B7" s="17">
        <v>1508</v>
      </c>
      <c r="C7" s="18">
        <v>554201.33000000007</v>
      </c>
      <c r="D7" s="18">
        <v>30045.66</v>
      </c>
      <c r="E7" s="19">
        <f>C7+D7</f>
        <v>584246.99000000011</v>
      </c>
      <c r="F7" s="13">
        <f>C7</f>
        <v>554201.33000000007</v>
      </c>
      <c r="G7" s="14">
        <v>7500</v>
      </c>
      <c r="H7" s="14">
        <v>0</v>
      </c>
      <c r="I7" s="14">
        <v>0</v>
      </c>
      <c r="J7" s="15">
        <f>F7+G7-H7+I7</f>
        <v>561701.33000000007</v>
      </c>
      <c r="K7" s="13">
        <f>D7</f>
        <v>30045.66</v>
      </c>
      <c r="L7" s="14">
        <v>6516.2400000000016</v>
      </c>
      <c r="M7" s="14">
        <v>0</v>
      </c>
      <c r="N7" s="14">
        <v>0</v>
      </c>
      <c r="O7" s="15">
        <f>K7+L7-M7+N7</f>
        <v>36561.9</v>
      </c>
      <c r="P7" s="13">
        <f>J7</f>
        <v>561701.33000000007</v>
      </c>
      <c r="Q7" s="14">
        <v>12750</v>
      </c>
      <c r="R7" s="14">
        <v>492995.33</v>
      </c>
      <c r="S7" s="14">
        <v>0</v>
      </c>
      <c r="T7" s="15">
        <f>P7+Q7-R7+S7</f>
        <v>81456.000000000058</v>
      </c>
      <c r="U7" s="13">
        <f>O7</f>
        <v>36561.9</v>
      </c>
      <c r="V7" s="14">
        <v>2635.84</v>
      </c>
      <c r="W7" s="14">
        <v>34024.44</v>
      </c>
      <c r="X7" s="14">
        <v>0</v>
      </c>
      <c r="Y7" s="15">
        <f>U7+V7-W7+X7</f>
        <v>5173.3000000000029</v>
      </c>
      <c r="Z7" s="13">
        <f>T7</f>
        <v>81456.000000000058</v>
      </c>
      <c r="AA7" s="14">
        <v>375</v>
      </c>
      <c r="AB7" s="14">
        <v>0</v>
      </c>
      <c r="AC7" s="14">
        <v>0</v>
      </c>
      <c r="AD7" s="15">
        <f>Z7+AA7-AB7+AC7</f>
        <v>81831.000000000058</v>
      </c>
      <c r="AE7" s="13">
        <f>Y7</f>
        <v>5173.3000000000029</v>
      </c>
      <c r="AF7" s="14">
        <v>967.8</v>
      </c>
      <c r="AG7" s="14">
        <v>0</v>
      </c>
      <c r="AH7" s="14">
        <v>0</v>
      </c>
      <c r="AI7" s="15">
        <f>AE7+AF7-AG7+AH7</f>
        <v>6141.1000000000031</v>
      </c>
      <c r="AJ7" s="13">
        <f>AD7</f>
        <v>81831.000000000058</v>
      </c>
      <c r="AK7" s="14">
        <v>0</v>
      </c>
      <c r="AL7" s="14">
        <v>0</v>
      </c>
      <c r="AM7" s="14">
        <v>0</v>
      </c>
      <c r="AN7" s="15">
        <f>AJ7+AK7-AL7+AM7</f>
        <v>81831.000000000058</v>
      </c>
      <c r="AO7" s="13">
        <f>AI7</f>
        <v>6141.1000000000031</v>
      </c>
      <c r="AP7" s="14">
        <v>2583.2399999999998</v>
      </c>
      <c r="AQ7" s="14">
        <v>0</v>
      </c>
      <c r="AR7" s="14">
        <v>0</v>
      </c>
      <c r="AS7" s="22">
        <f>AO7+AP7-AQ7+AR7</f>
        <v>8724.3400000000038</v>
      </c>
    </row>
    <row r="8" spans="1:45" s="12" customFormat="1" ht="12.75" x14ac:dyDescent="0.2">
      <c r="A8" s="21" t="s">
        <v>10</v>
      </c>
      <c r="B8" s="17">
        <v>1508</v>
      </c>
      <c r="C8" s="18">
        <v>0</v>
      </c>
      <c r="D8" s="18">
        <v>0</v>
      </c>
      <c r="E8" s="19">
        <f t="shared" ref="E8:E21" si="0">C8+D8</f>
        <v>0</v>
      </c>
      <c r="F8" s="13">
        <f t="shared" ref="F8:F21" si="1">C8</f>
        <v>0</v>
      </c>
      <c r="G8" s="14">
        <v>0</v>
      </c>
      <c r="H8" s="14">
        <v>0</v>
      </c>
      <c r="I8" s="14">
        <v>0</v>
      </c>
      <c r="J8" s="15">
        <f>F8+G8-H8+I8</f>
        <v>0</v>
      </c>
      <c r="K8" s="13">
        <f t="shared" ref="K8:K21" si="2">D8</f>
        <v>0</v>
      </c>
      <c r="L8" s="14">
        <v>0</v>
      </c>
      <c r="M8" s="14">
        <v>0</v>
      </c>
      <c r="N8" s="14">
        <v>0</v>
      </c>
      <c r="O8" s="15">
        <f t="shared" ref="O8:O21" si="3">K8+L8-M8+N8</f>
        <v>0</v>
      </c>
      <c r="P8" s="13">
        <f t="shared" ref="P8:P21" si="4">J8</f>
        <v>0</v>
      </c>
      <c r="Q8" s="14">
        <v>0</v>
      </c>
      <c r="R8" s="14">
        <v>0</v>
      </c>
      <c r="S8" s="14">
        <v>0</v>
      </c>
      <c r="T8" s="15">
        <f>P8+Q8-R8+S8</f>
        <v>0</v>
      </c>
      <c r="U8" s="13">
        <f t="shared" ref="U8:U21" si="5">O8</f>
        <v>0</v>
      </c>
      <c r="V8" s="14">
        <v>0</v>
      </c>
      <c r="W8" s="14">
        <v>0</v>
      </c>
      <c r="X8" s="14">
        <v>0</v>
      </c>
      <c r="Y8" s="15">
        <f t="shared" ref="Y8:Y21" si="6">U8+V8-W8+X8</f>
        <v>0</v>
      </c>
      <c r="Z8" s="13">
        <f t="shared" ref="Z8:Z21" si="7">T8</f>
        <v>0</v>
      </c>
      <c r="AA8" s="14">
        <v>0</v>
      </c>
      <c r="AB8" s="14">
        <v>0</v>
      </c>
      <c r="AC8" s="14">
        <v>0</v>
      </c>
      <c r="AD8" s="15">
        <f>Z8+AA8-AB8+AC8</f>
        <v>0</v>
      </c>
      <c r="AE8" s="13">
        <f t="shared" ref="AE8:AE21" si="8">Y8</f>
        <v>0</v>
      </c>
      <c r="AF8" s="14">
        <v>0</v>
      </c>
      <c r="AG8" s="14">
        <v>0</v>
      </c>
      <c r="AH8" s="14">
        <v>0</v>
      </c>
      <c r="AI8" s="15">
        <f t="shared" ref="AI8:AI21" si="9">AE8+AF8-AG8+AH8</f>
        <v>0</v>
      </c>
      <c r="AJ8" s="13">
        <f t="shared" ref="AJ8:AJ21" si="10">AD8</f>
        <v>0</v>
      </c>
      <c r="AK8" s="14">
        <v>-18226.09</v>
      </c>
      <c r="AL8" s="14">
        <v>0</v>
      </c>
      <c r="AM8" s="14">
        <v>0</v>
      </c>
      <c r="AN8" s="15">
        <f>AJ8+AK8-AL8+AM8</f>
        <v>-18226.09</v>
      </c>
      <c r="AO8" s="13">
        <f t="shared" ref="AO8:AO21" si="11">AI8</f>
        <v>0</v>
      </c>
      <c r="AP8" s="14">
        <v>-38.340000000000003</v>
      </c>
      <c r="AQ8" s="14">
        <v>0</v>
      </c>
      <c r="AR8" s="14">
        <v>0</v>
      </c>
      <c r="AS8" s="22">
        <f t="shared" ref="AS8:AS21" si="12">AO8+AP8-AQ8+AR8</f>
        <v>-38.340000000000003</v>
      </c>
    </row>
    <row r="9" spans="1:45" s="12" customFormat="1" ht="12.75" x14ac:dyDescent="0.2">
      <c r="A9" s="21" t="s">
        <v>11</v>
      </c>
      <c r="B9" s="17">
        <v>1508</v>
      </c>
      <c r="C9" s="18">
        <v>17474.96</v>
      </c>
      <c r="D9" s="18">
        <v>2661.03</v>
      </c>
      <c r="E9" s="19">
        <f t="shared" si="0"/>
        <v>20135.989999999998</v>
      </c>
      <c r="F9" s="13">
        <f t="shared" si="1"/>
        <v>17474.96</v>
      </c>
      <c r="G9" s="14">
        <v>0</v>
      </c>
      <c r="H9" s="14">
        <v>0</v>
      </c>
      <c r="I9" s="14">
        <v>0</v>
      </c>
      <c r="J9" s="15">
        <f t="shared" ref="J9:J21" si="13">F9+G9-H9+I9</f>
        <v>17474.96</v>
      </c>
      <c r="K9" s="13">
        <f t="shared" si="2"/>
        <v>2661.03</v>
      </c>
      <c r="L9" s="14">
        <v>208.38</v>
      </c>
      <c r="M9" s="14">
        <v>0</v>
      </c>
      <c r="N9" s="14">
        <v>0</v>
      </c>
      <c r="O9" s="15">
        <f t="shared" si="3"/>
        <v>2869.4100000000003</v>
      </c>
      <c r="P9" s="13">
        <f t="shared" si="4"/>
        <v>17474.96</v>
      </c>
      <c r="Q9" s="14">
        <v>78855</v>
      </c>
      <c r="R9" s="14">
        <v>17474.96</v>
      </c>
      <c r="S9" s="14">
        <v>0</v>
      </c>
      <c r="T9" s="15">
        <f t="shared" ref="T9:T21" si="14">P9+Q9-R9+S9</f>
        <v>78855</v>
      </c>
      <c r="U9" s="13">
        <f t="shared" si="5"/>
        <v>2869.4100000000003</v>
      </c>
      <c r="V9" s="14">
        <v>369.5</v>
      </c>
      <c r="W9" s="14">
        <v>2917.33</v>
      </c>
      <c r="X9" s="14">
        <v>0</v>
      </c>
      <c r="Y9" s="15">
        <f t="shared" si="6"/>
        <v>321.58000000000038</v>
      </c>
      <c r="Z9" s="13">
        <f t="shared" si="7"/>
        <v>78855</v>
      </c>
      <c r="AA9" s="14">
        <v>104953.60000000001</v>
      </c>
      <c r="AB9" s="14">
        <v>0</v>
      </c>
      <c r="AC9" s="14">
        <v>0</v>
      </c>
      <c r="AD9" s="15">
        <f t="shared" ref="AD9:AD21" si="15">Z9+AA9-AB9+AC9</f>
        <v>183808.6</v>
      </c>
      <c r="AE9" s="13">
        <f t="shared" si="8"/>
        <v>321.58000000000038</v>
      </c>
      <c r="AF9" s="14">
        <v>1468.74</v>
      </c>
      <c r="AG9" s="14">
        <v>0</v>
      </c>
      <c r="AH9" s="14">
        <v>0</v>
      </c>
      <c r="AI9" s="15">
        <f t="shared" si="9"/>
        <v>1790.3200000000004</v>
      </c>
      <c r="AJ9" s="13">
        <f t="shared" si="10"/>
        <v>183808.6</v>
      </c>
      <c r="AK9" s="14">
        <v>86172.9</v>
      </c>
      <c r="AL9" s="14">
        <v>0</v>
      </c>
      <c r="AM9" s="14">
        <v>0</v>
      </c>
      <c r="AN9" s="15">
        <f t="shared" ref="AN9:AN21" si="16">AJ9+AK9-AL9+AM9</f>
        <v>269981.5</v>
      </c>
      <c r="AO9" s="13">
        <f t="shared" si="11"/>
        <v>1790.3200000000004</v>
      </c>
      <c r="AP9" s="14">
        <v>3520.7799999999997</v>
      </c>
      <c r="AQ9" s="14">
        <v>0</v>
      </c>
      <c r="AR9" s="14">
        <v>0</v>
      </c>
      <c r="AS9" s="22">
        <f t="shared" si="12"/>
        <v>5311.1</v>
      </c>
    </row>
    <row r="10" spans="1:45" s="12" customFormat="1" ht="12.75" x14ac:dyDescent="0.2">
      <c r="A10" s="21" t="s">
        <v>12</v>
      </c>
      <c r="B10" s="17">
        <v>1508</v>
      </c>
      <c r="C10" s="18">
        <v>0</v>
      </c>
      <c r="D10" s="18">
        <v>0</v>
      </c>
      <c r="E10" s="19">
        <f t="shared" si="0"/>
        <v>0</v>
      </c>
      <c r="F10" s="13">
        <f t="shared" si="1"/>
        <v>0</v>
      </c>
      <c r="G10" s="14">
        <v>0</v>
      </c>
      <c r="H10" s="14">
        <v>0</v>
      </c>
      <c r="I10" s="14">
        <v>0</v>
      </c>
      <c r="J10" s="15">
        <f t="shared" si="13"/>
        <v>0</v>
      </c>
      <c r="K10" s="13">
        <f t="shared" si="2"/>
        <v>0</v>
      </c>
      <c r="L10" s="14">
        <v>0</v>
      </c>
      <c r="M10" s="14">
        <v>0</v>
      </c>
      <c r="N10" s="14">
        <v>0</v>
      </c>
      <c r="O10" s="15">
        <f t="shared" si="3"/>
        <v>0</v>
      </c>
      <c r="P10" s="13">
        <f t="shared" si="4"/>
        <v>0</v>
      </c>
      <c r="Q10" s="14">
        <v>0</v>
      </c>
      <c r="R10" s="14">
        <v>0</v>
      </c>
      <c r="S10" s="14">
        <v>0</v>
      </c>
      <c r="T10" s="15">
        <f t="shared" si="14"/>
        <v>0</v>
      </c>
      <c r="U10" s="13">
        <f t="shared" si="5"/>
        <v>0</v>
      </c>
      <c r="V10" s="14">
        <v>0</v>
      </c>
      <c r="W10" s="14">
        <v>0</v>
      </c>
      <c r="X10" s="14">
        <v>0</v>
      </c>
      <c r="Y10" s="15">
        <f t="shared" si="6"/>
        <v>0</v>
      </c>
      <c r="Z10" s="13">
        <f t="shared" si="7"/>
        <v>0</v>
      </c>
      <c r="AA10" s="14">
        <v>0</v>
      </c>
      <c r="AB10" s="14">
        <v>0</v>
      </c>
      <c r="AC10" s="14">
        <v>0</v>
      </c>
      <c r="AD10" s="15">
        <f t="shared" si="15"/>
        <v>0</v>
      </c>
      <c r="AE10" s="13">
        <f t="shared" si="8"/>
        <v>0</v>
      </c>
      <c r="AF10" s="14">
        <v>0</v>
      </c>
      <c r="AG10" s="14">
        <v>0</v>
      </c>
      <c r="AH10" s="14">
        <v>0</v>
      </c>
      <c r="AI10" s="15">
        <f t="shared" si="9"/>
        <v>0</v>
      </c>
      <c r="AJ10" s="13">
        <f t="shared" si="10"/>
        <v>0</v>
      </c>
      <c r="AK10" s="14">
        <v>0</v>
      </c>
      <c r="AL10" s="14">
        <v>0</v>
      </c>
      <c r="AM10" s="14">
        <v>0</v>
      </c>
      <c r="AN10" s="15">
        <f t="shared" si="16"/>
        <v>0</v>
      </c>
      <c r="AO10" s="13">
        <f t="shared" si="11"/>
        <v>0</v>
      </c>
      <c r="AP10" s="14">
        <v>0</v>
      </c>
      <c r="AQ10" s="14">
        <v>0</v>
      </c>
      <c r="AR10" s="14">
        <v>0</v>
      </c>
      <c r="AS10" s="22">
        <f t="shared" si="12"/>
        <v>0</v>
      </c>
    </row>
    <row r="11" spans="1:45" s="12" customFormat="1" ht="12.75" x14ac:dyDescent="0.2">
      <c r="A11" s="21" t="s">
        <v>13</v>
      </c>
      <c r="B11" s="17">
        <v>1508</v>
      </c>
      <c r="C11" s="18">
        <v>0</v>
      </c>
      <c r="D11" s="18">
        <v>0</v>
      </c>
      <c r="E11" s="19">
        <f t="shared" si="0"/>
        <v>0</v>
      </c>
      <c r="F11" s="13">
        <f t="shared" si="1"/>
        <v>0</v>
      </c>
      <c r="G11" s="14">
        <v>0</v>
      </c>
      <c r="H11" s="14">
        <v>0</v>
      </c>
      <c r="I11" s="14">
        <v>0</v>
      </c>
      <c r="J11" s="15">
        <f t="shared" si="13"/>
        <v>0</v>
      </c>
      <c r="K11" s="13">
        <f t="shared" si="2"/>
        <v>0</v>
      </c>
      <c r="L11" s="14">
        <v>0</v>
      </c>
      <c r="M11" s="14">
        <v>0</v>
      </c>
      <c r="N11" s="14">
        <v>0</v>
      </c>
      <c r="O11" s="15">
        <f t="shared" si="3"/>
        <v>0</v>
      </c>
      <c r="P11" s="13">
        <f t="shared" si="4"/>
        <v>0</v>
      </c>
      <c r="Q11" s="14">
        <v>0</v>
      </c>
      <c r="R11" s="14">
        <v>0</v>
      </c>
      <c r="S11" s="14">
        <v>0</v>
      </c>
      <c r="T11" s="15">
        <f t="shared" si="14"/>
        <v>0</v>
      </c>
      <c r="U11" s="13">
        <f t="shared" si="5"/>
        <v>0</v>
      </c>
      <c r="V11" s="14">
        <v>0</v>
      </c>
      <c r="W11" s="14">
        <v>0</v>
      </c>
      <c r="X11" s="14">
        <v>0</v>
      </c>
      <c r="Y11" s="15">
        <f t="shared" si="6"/>
        <v>0</v>
      </c>
      <c r="Z11" s="13">
        <f t="shared" si="7"/>
        <v>0</v>
      </c>
      <c r="AA11" s="14">
        <v>0</v>
      </c>
      <c r="AB11" s="14">
        <v>0</v>
      </c>
      <c r="AC11" s="14">
        <v>0</v>
      </c>
      <c r="AD11" s="15">
        <f t="shared" si="15"/>
        <v>0</v>
      </c>
      <c r="AE11" s="13">
        <f t="shared" si="8"/>
        <v>0</v>
      </c>
      <c r="AF11" s="14">
        <v>0</v>
      </c>
      <c r="AG11" s="14">
        <v>0</v>
      </c>
      <c r="AH11" s="14">
        <v>0</v>
      </c>
      <c r="AI11" s="15">
        <f t="shared" si="9"/>
        <v>0</v>
      </c>
      <c r="AJ11" s="13">
        <f t="shared" si="10"/>
        <v>0</v>
      </c>
      <c r="AK11" s="14">
        <v>0</v>
      </c>
      <c r="AL11" s="14">
        <v>0</v>
      </c>
      <c r="AM11" s="14">
        <v>0</v>
      </c>
      <c r="AN11" s="15">
        <f t="shared" si="16"/>
        <v>0</v>
      </c>
      <c r="AO11" s="13">
        <f t="shared" si="11"/>
        <v>0</v>
      </c>
      <c r="AP11" s="14">
        <v>0</v>
      </c>
      <c r="AQ11" s="14">
        <v>0</v>
      </c>
      <c r="AR11" s="14">
        <v>0</v>
      </c>
      <c r="AS11" s="22">
        <f t="shared" si="12"/>
        <v>0</v>
      </c>
    </row>
    <row r="12" spans="1:45" s="12" customFormat="1" ht="12.75" x14ac:dyDescent="0.2">
      <c r="A12" s="21" t="s">
        <v>14</v>
      </c>
      <c r="B12" s="17">
        <v>1508</v>
      </c>
      <c r="C12" s="18">
        <v>0</v>
      </c>
      <c r="D12" s="18">
        <v>0</v>
      </c>
      <c r="E12" s="19">
        <f t="shared" si="0"/>
        <v>0</v>
      </c>
      <c r="F12" s="13">
        <f t="shared" si="1"/>
        <v>0</v>
      </c>
      <c r="G12" s="14">
        <v>0</v>
      </c>
      <c r="H12" s="14">
        <v>0</v>
      </c>
      <c r="I12" s="14">
        <v>0</v>
      </c>
      <c r="J12" s="15">
        <f t="shared" si="13"/>
        <v>0</v>
      </c>
      <c r="K12" s="13">
        <f t="shared" si="2"/>
        <v>0</v>
      </c>
      <c r="L12" s="14">
        <v>0</v>
      </c>
      <c r="M12" s="14">
        <v>0</v>
      </c>
      <c r="N12" s="14">
        <v>0</v>
      </c>
      <c r="O12" s="15">
        <f t="shared" si="3"/>
        <v>0</v>
      </c>
      <c r="P12" s="13">
        <f t="shared" si="4"/>
        <v>0</v>
      </c>
      <c r="Q12" s="14">
        <v>0</v>
      </c>
      <c r="R12" s="14">
        <v>0</v>
      </c>
      <c r="S12" s="14">
        <v>0</v>
      </c>
      <c r="T12" s="15">
        <f t="shared" si="14"/>
        <v>0</v>
      </c>
      <c r="U12" s="13">
        <f t="shared" si="5"/>
        <v>0</v>
      </c>
      <c r="V12" s="14">
        <v>0</v>
      </c>
      <c r="W12" s="14">
        <v>0</v>
      </c>
      <c r="X12" s="14">
        <v>0</v>
      </c>
      <c r="Y12" s="15">
        <f t="shared" si="6"/>
        <v>0</v>
      </c>
      <c r="Z12" s="13">
        <f t="shared" si="7"/>
        <v>0</v>
      </c>
      <c r="AA12" s="14">
        <v>0</v>
      </c>
      <c r="AB12" s="14">
        <v>0</v>
      </c>
      <c r="AC12" s="14">
        <v>0</v>
      </c>
      <c r="AD12" s="15">
        <f t="shared" si="15"/>
        <v>0</v>
      </c>
      <c r="AE12" s="13">
        <f t="shared" si="8"/>
        <v>0</v>
      </c>
      <c r="AF12" s="14">
        <v>0</v>
      </c>
      <c r="AG12" s="14">
        <v>0</v>
      </c>
      <c r="AH12" s="14">
        <v>0</v>
      </c>
      <c r="AI12" s="15">
        <f t="shared" si="9"/>
        <v>0</v>
      </c>
      <c r="AJ12" s="13">
        <f t="shared" si="10"/>
        <v>0</v>
      </c>
      <c r="AK12" s="14">
        <v>0</v>
      </c>
      <c r="AL12" s="14">
        <v>0</v>
      </c>
      <c r="AM12" s="14">
        <v>0</v>
      </c>
      <c r="AN12" s="15">
        <f t="shared" si="16"/>
        <v>0</v>
      </c>
      <c r="AO12" s="13">
        <f t="shared" si="11"/>
        <v>0</v>
      </c>
      <c r="AP12" s="14">
        <v>0</v>
      </c>
      <c r="AQ12" s="14">
        <v>0</v>
      </c>
      <c r="AR12" s="14">
        <v>0</v>
      </c>
      <c r="AS12" s="22">
        <f t="shared" si="12"/>
        <v>0</v>
      </c>
    </row>
    <row r="13" spans="1:45" s="12" customFormat="1" ht="12.75" x14ac:dyDescent="0.2">
      <c r="A13" s="21" t="s">
        <v>15</v>
      </c>
      <c r="B13" s="17">
        <v>1508</v>
      </c>
      <c r="C13" s="18">
        <v>0</v>
      </c>
      <c r="D13" s="18">
        <v>0</v>
      </c>
      <c r="E13" s="19">
        <f t="shared" si="0"/>
        <v>0</v>
      </c>
      <c r="F13" s="13">
        <f t="shared" si="1"/>
        <v>0</v>
      </c>
      <c r="G13" s="14">
        <v>0</v>
      </c>
      <c r="H13" s="14">
        <v>0</v>
      </c>
      <c r="I13" s="14">
        <v>0</v>
      </c>
      <c r="J13" s="15">
        <f t="shared" si="13"/>
        <v>0</v>
      </c>
      <c r="K13" s="13">
        <f t="shared" si="2"/>
        <v>0</v>
      </c>
      <c r="L13" s="14">
        <v>0</v>
      </c>
      <c r="M13" s="14">
        <v>0</v>
      </c>
      <c r="N13" s="14">
        <v>0</v>
      </c>
      <c r="O13" s="15">
        <f t="shared" si="3"/>
        <v>0</v>
      </c>
      <c r="P13" s="13">
        <f t="shared" si="4"/>
        <v>0</v>
      </c>
      <c r="Q13" s="14">
        <v>0</v>
      </c>
      <c r="R13" s="14">
        <v>0</v>
      </c>
      <c r="S13" s="14">
        <v>0</v>
      </c>
      <c r="T13" s="15">
        <f t="shared" si="14"/>
        <v>0</v>
      </c>
      <c r="U13" s="13">
        <f t="shared" si="5"/>
        <v>0</v>
      </c>
      <c r="V13" s="14">
        <v>0</v>
      </c>
      <c r="W13" s="14">
        <v>0</v>
      </c>
      <c r="X13" s="14">
        <v>0</v>
      </c>
      <c r="Y13" s="15">
        <f t="shared" si="6"/>
        <v>0</v>
      </c>
      <c r="Z13" s="13">
        <f t="shared" si="7"/>
        <v>0</v>
      </c>
      <c r="AA13" s="14">
        <v>0</v>
      </c>
      <c r="AB13" s="14">
        <v>0</v>
      </c>
      <c r="AC13" s="14">
        <v>0</v>
      </c>
      <c r="AD13" s="15">
        <f t="shared" si="15"/>
        <v>0</v>
      </c>
      <c r="AE13" s="13">
        <f t="shared" si="8"/>
        <v>0</v>
      </c>
      <c r="AF13" s="14">
        <v>0</v>
      </c>
      <c r="AG13" s="14">
        <v>0</v>
      </c>
      <c r="AH13" s="14">
        <v>0</v>
      </c>
      <c r="AI13" s="15">
        <f t="shared" si="9"/>
        <v>0</v>
      </c>
      <c r="AJ13" s="13">
        <f t="shared" si="10"/>
        <v>0</v>
      </c>
      <c r="AK13" s="14">
        <v>0</v>
      </c>
      <c r="AL13" s="14">
        <v>0</v>
      </c>
      <c r="AM13" s="14">
        <v>0</v>
      </c>
      <c r="AN13" s="15">
        <f t="shared" si="16"/>
        <v>0</v>
      </c>
      <c r="AO13" s="13">
        <f t="shared" si="11"/>
        <v>0</v>
      </c>
      <c r="AP13" s="14">
        <v>0</v>
      </c>
      <c r="AQ13" s="14">
        <v>0</v>
      </c>
      <c r="AR13" s="14">
        <v>0</v>
      </c>
      <c r="AS13" s="22">
        <f t="shared" si="12"/>
        <v>0</v>
      </c>
    </row>
    <row r="14" spans="1:45" s="12" customFormat="1" ht="12.75" x14ac:dyDescent="0.2">
      <c r="A14" s="21" t="s">
        <v>16</v>
      </c>
      <c r="B14" s="17">
        <v>1508</v>
      </c>
      <c r="C14" s="18">
        <v>0</v>
      </c>
      <c r="D14" s="18">
        <v>0</v>
      </c>
      <c r="E14" s="19">
        <f t="shared" si="0"/>
        <v>0</v>
      </c>
      <c r="F14" s="13">
        <f t="shared" si="1"/>
        <v>0</v>
      </c>
      <c r="G14" s="14">
        <v>0</v>
      </c>
      <c r="H14" s="14">
        <v>0</v>
      </c>
      <c r="I14" s="14">
        <v>0</v>
      </c>
      <c r="J14" s="15">
        <f t="shared" si="13"/>
        <v>0</v>
      </c>
      <c r="K14" s="13">
        <f t="shared" si="2"/>
        <v>0</v>
      </c>
      <c r="L14" s="14">
        <v>0</v>
      </c>
      <c r="M14" s="14">
        <v>0</v>
      </c>
      <c r="N14" s="14">
        <v>0</v>
      </c>
      <c r="O14" s="15">
        <f t="shared" si="3"/>
        <v>0</v>
      </c>
      <c r="P14" s="13">
        <f t="shared" si="4"/>
        <v>0</v>
      </c>
      <c r="Q14" s="14">
        <v>0</v>
      </c>
      <c r="R14" s="14">
        <v>0</v>
      </c>
      <c r="S14" s="14">
        <v>0</v>
      </c>
      <c r="T14" s="15">
        <f t="shared" si="14"/>
        <v>0</v>
      </c>
      <c r="U14" s="13">
        <f t="shared" si="5"/>
        <v>0</v>
      </c>
      <c r="V14" s="14">
        <v>0</v>
      </c>
      <c r="W14" s="14">
        <v>0</v>
      </c>
      <c r="X14" s="14">
        <v>0</v>
      </c>
      <c r="Y14" s="15">
        <f t="shared" si="6"/>
        <v>0</v>
      </c>
      <c r="Z14" s="13">
        <f t="shared" si="7"/>
        <v>0</v>
      </c>
      <c r="AA14" s="14">
        <v>-24240</v>
      </c>
      <c r="AB14" s="14">
        <v>0</v>
      </c>
      <c r="AC14" s="14">
        <v>0</v>
      </c>
      <c r="AD14" s="15">
        <f t="shared" si="15"/>
        <v>-24240</v>
      </c>
      <c r="AE14" s="13">
        <f t="shared" si="8"/>
        <v>0</v>
      </c>
      <c r="AF14" s="14">
        <v>0</v>
      </c>
      <c r="AG14" s="14">
        <v>0</v>
      </c>
      <c r="AH14" s="14">
        <v>0</v>
      </c>
      <c r="AI14" s="15">
        <f t="shared" si="9"/>
        <v>0</v>
      </c>
      <c r="AJ14" s="13">
        <f t="shared" si="10"/>
        <v>-24240</v>
      </c>
      <c r="AK14" s="14">
        <v>-3203</v>
      </c>
      <c r="AL14" s="14">
        <v>0</v>
      </c>
      <c r="AM14" s="14">
        <v>0</v>
      </c>
      <c r="AN14" s="15">
        <f t="shared" si="16"/>
        <v>-27443</v>
      </c>
      <c r="AO14" s="13">
        <f t="shared" si="11"/>
        <v>0</v>
      </c>
      <c r="AP14" s="14">
        <v>0</v>
      </c>
      <c r="AQ14" s="14">
        <v>0</v>
      </c>
      <c r="AR14" s="14">
        <v>0</v>
      </c>
      <c r="AS14" s="22">
        <f t="shared" si="12"/>
        <v>0</v>
      </c>
    </row>
    <row r="15" spans="1:45" s="12" customFormat="1" ht="12.75" x14ac:dyDescent="0.2">
      <c r="A15" s="21" t="s">
        <v>17</v>
      </c>
      <c r="B15" s="17">
        <v>1511</v>
      </c>
      <c r="C15" s="18">
        <v>0</v>
      </c>
      <c r="D15" s="18">
        <v>0</v>
      </c>
      <c r="E15" s="19">
        <f t="shared" si="0"/>
        <v>0</v>
      </c>
      <c r="F15" s="13">
        <f t="shared" si="1"/>
        <v>0</v>
      </c>
      <c r="G15" s="14">
        <v>0</v>
      </c>
      <c r="H15" s="14">
        <v>0</v>
      </c>
      <c r="I15" s="14">
        <v>0</v>
      </c>
      <c r="J15" s="15">
        <f t="shared" si="13"/>
        <v>0</v>
      </c>
      <c r="K15" s="13">
        <f t="shared" si="2"/>
        <v>0</v>
      </c>
      <c r="L15" s="14">
        <v>0</v>
      </c>
      <c r="M15" s="14">
        <v>0</v>
      </c>
      <c r="N15" s="14">
        <v>0</v>
      </c>
      <c r="O15" s="15">
        <f t="shared" si="3"/>
        <v>0</v>
      </c>
      <c r="P15" s="13">
        <f t="shared" si="4"/>
        <v>0</v>
      </c>
      <c r="Q15" s="14">
        <v>0</v>
      </c>
      <c r="R15" s="14">
        <v>0</v>
      </c>
      <c r="S15" s="14">
        <v>0</v>
      </c>
      <c r="T15" s="15">
        <f t="shared" si="14"/>
        <v>0</v>
      </c>
      <c r="U15" s="13">
        <f t="shared" si="5"/>
        <v>0</v>
      </c>
      <c r="V15" s="14">
        <v>0</v>
      </c>
      <c r="W15" s="14">
        <v>0</v>
      </c>
      <c r="X15" s="14">
        <v>0</v>
      </c>
      <c r="Y15" s="15">
        <f t="shared" si="6"/>
        <v>0</v>
      </c>
      <c r="Z15" s="13">
        <f t="shared" si="7"/>
        <v>0</v>
      </c>
      <c r="AA15" s="14">
        <v>0</v>
      </c>
      <c r="AB15" s="14">
        <v>0</v>
      </c>
      <c r="AC15" s="14">
        <v>0</v>
      </c>
      <c r="AD15" s="15">
        <f t="shared" si="15"/>
        <v>0</v>
      </c>
      <c r="AE15" s="13">
        <f t="shared" si="8"/>
        <v>0</v>
      </c>
      <c r="AF15" s="14">
        <v>0</v>
      </c>
      <c r="AG15" s="14">
        <v>0</v>
      </c>
      <c r="AH15" s="14">
        <v>0</v>
      </c>
      <c r="AI15" s="15">
        <f t="shared" si="9"/>
        <v>0</v>
      </c>
      <c r="AJ15" s="13">
        <f t="shared" si="10"/>
        <v>0</v>
      </c>
      <c r="AK15" s="14">
        <v>0</v>
      </c>
      <c r="AL15" s="14">
        <v>0</v>
      </c>
      <c r="AM15" s="14">
        <v>0</v>
      </c>
      <c r="AN15" s="15">
        <f t="shared" si="16"/>
        <v>0</v>
      </c>
      <c r="AO15" s="13">
        <f t="shared" si="11"/>
        <v>0</v>
      </c>
      <c r="AP15" s="14">
        <v>0</v>
      </c>
      <c r="AQ15" s="14">
        <v>0</v>
      </c>
      <c r="AR15" s="14">
        <v>0</v>
      </c>
      <c r="AS15" s="22">
        <f t="shared" si="12"/>
        <v>0</v>
      </c>
    </row>
    <row r="16" spans="1:45" s="12" customFormat="1" ht="12.75" x14ac:dyDescent="0.2">
      <c r="A16" s="21" t="s">
        <v>18</v>
      </c>
      <c r="B16" s="17">
        <v>1518</v>
      </c>
      <c r="C16" s="18">
        <v>-224759.54</v>
      </c>
      <c r="D16" s="18">
        <v>-12324.8</v>
      </c>
      <c r="E16" s="19">
        <f t="shared" si="0"/>
        <v>-237084.34</v>
      </c>
      <c r="F16" s="13">
        <f t="shared" si="1"/>
        <v>-224759.54</v>
      </c>
      <c r="G16" s="14">
        <v>287.32</v>
      </c>
      <c r="H16" s="14">
        <v>0</v>
      </c>
      <c r="I16" s="14">
        <v>0</v>
      </c>
      <c r="J16" s="15">
        <f t="shared" si="13"/>
        <v>-224472.22</v>
      </c>
      <c r="K16" s="13">
        <f t="shared" si="2"/>
        <v>-12324.8</v>
      </c>
      <c r="L16" s="14">
        <v>-2660.54</v>
      </c>
      <c r="M16" s="14">
        <v>0</v>
      </c>
      <c r="N16" s="14">
        <v>0</v>
      </c>
      <c r="O16" s="15">
        <f t="shared" si="3"/>
        <v>-14985.34</v>
      </c>
      <c r="P16" s="13">
        <f t="shared" si="4"/>
        <v>-224472.22</v>
      </c>
      <c r="Q16" s="14">
        <v>6046.7</v>
      </c>
      <c r="R16" s="14">
        <v>-224138.85</v>
      </c>
      <c r="S16" s="14">
        <v>0</v>
      </c>
      <c r="T16" s="15">
        <f t="shared" si="14"/>
        <v>5713.3300000000163</v>
      </c>
      <c r="U16" s="13">
        <f t="shared" si="5"/>
        <v>-14985.34</v>
      </c>
      <c r="V16" s="14">
        <v>-797.8</v>
      </c>
      <c r="W16" s="14">
        <v>-16419.68</v>
      </c>
      <c r="X16" s="14">
        <v>0</v>
      </c>
      <c r="Y16" s="15">
        <f t="shared" si="6"/>
        <v>636.54000000000087</v>
      </c>
      <c r="Z16" s="13">
        <f t="shared" si="7"/>
        <v>5713.3300000000163</v>
      </c>
      <c r="AA16" s="14">
        <v>9946.6200000000008</v>
      </c>
      <c r="AB16" s="14">
        <v>0</v>
      </c>
      <c r="AC16" s="14">
        <v>0</v>
      </c>
      <c r="AD16" s="15">
        <f t="shared" si="15"/>
        <v>15659.950000000017</v>
      </c>
      <c r="AE16" s="13">
        <f t="shared" si="8"/>
        <v>636.54000000000087</v>
      </c>
      <c r="AF16" s="14">
        <v>97.76</v>
      </c>
      <c r="AG16" s="14">
        <v>0</v>
      </c>
      <c r="AH16" s="14">
        <v>0</v>
      </c>
      <c r="AI16" s="15">
        <f t="shared" si="9"/>
        <v>734.30000000000086</v>
      </c>
      <c r="AJ16" s="13">
        <f t="shared" si="10"/>
        <v>15659.950000000017</v>
      </c>
      <c r="AK16" s="14">
        <v>14985.279999999999</v>
      </c>
      <c r="AL16" s="14">
        <v>0</v>
      </c>
      <c r="AM16" s="14">
        <v>0</v>
      </c>
      <c r="AN16" s="15">
        <f t="shared" si="16"/>
        <v>30645.230000000018</v>
      </c>
      <c r="AO16" s="13">
        <f t="shared" si="11"/>
        <v>734.30000000000086</v>
      </c>
      <c r="AP16" s="14">
        <v>-192.80000000000004</v>
      </c>
      <c r="AQ16" s="14">
        <v>0</v>
      </c>
      <c r="AR16" s="14">
        <v>0</v>
      </c>
      <c r="AS16" s="22">
        <f t="shared" si="12"/>
        <v>541.5000000000008</v>
      </c>
    </row>
    <row r="17" spans="1:45" s="12" customFormat="1" ht="12.75" x14ac:dyDescent="0.2">
      <c r="A17" s="21" t="s">
        <v>19</v>
      </c>
      <c r="B17" s="17">
        <v>1548</v>
      </c>
      <c r="C17" s="18">
        <v>148104.72</v>
      </c>
      <c r="D17" s="18">
        <v>10233.49</v>
      </c>
      <c r="E17" s="19">
        <f t="shared" si="0"/>
        <v>158338.21</v>
      </c>
      <c r="F17" s="13">
        <f t="shared" si="1"/>
        <v>148104.72</v>
      </c>
      <c r="G17" s="14">
        <v>12327.91</v>
      </c>
      <c r="H17" s="14">
        <v>0</v>
      </c>
      <c r="I17" s="14">
        <v>0</v>
      </c>
      <c r="J17" s="15">
        <f t="shared" si="13"/>
        <v>160432.63</v>
      </c>
      <c r="K17" s="13">
        <f t="shared" si="2"/>
        <v>10233.49</v>
      </c>
      <c r="L17" s="14">
        <v>1814.85</v>
      </c>
      <c r="M17" s="14">
        <v>0</v>
      </c>
      <c r="N17" s="14">
        <v>0</v>
      </c>
      <c r="O17" s="15">
        <f t="shared" si="3"/>
        <v>12048.34</v>
      </c>
      <c r="P17" s="13">
        <f t="shared" si="4"/>
        <v>160432.63</v>
      </c>
      <c r="Q17" s="14">
        <v>8846.91</v>
      </c>
      <c r="R17" s="14">
        <v>147879.19</v>
      </c>
      <c r="S17" s="14">
        <v>0</v>
      </c>
      <c r="T17" s="15">
        <f t="shared" si="14"/>
        <v>21400.350000000006</v>
      </c>
      <c r="U17" s="13">
        <f t="shared" si="5"/>
        <v>12048.34</v>
      </c>
      <c r="V17" s="14">
        <v>727.49</v>
      </c>
      <c r="W17" s="14">
        <v>12749.26</v>
      </c>
      <c r="X17" s="14">
        <v>0</v>
      </c>
      <c r="Y17" s="15">
        <f t="shared" si="6"/>
        <v>26.569999999999709</v>
      </c>
      <c r="Z17" s="13">
        <f t="shared" si="7"/>
        <v>21400.350000000006</v>
      </c>
      <c r="AA17" s="14">
        <v>10114.51</v>
      </c>
      <c r="AB17" s="14">
        <v>0</v>
      </c>
      <c r="AC17" s="14">
        <v>0</v>
      </c>
      <c r="AD17" s="15">
        <f t="shared" si="15"/>
        <v>31514.860000000008</v>
      </c>
      <c r="AE17" s="13">
        <f t="shared" si="8"/>
        <v>26.569999999999709</v>
      </c>
      <c r="AF17" s="14">
        <v>318.56</v>
      </c>
      <c r="AG17" s="14">
        <v>0</v>
      </c>
      <c r="AH17" s="14">
        <v>0</v>
      </c>
      <c r="AI17" s="15">
        <f t="shared" si="9"/>
        <v>345.12999999999971</v>
      </c>
      <c r="AJ17" s="13">
        <f t="shared" si="10"/>
        <v>31514.860000000008</v>
      </c>
      <c r="AK17" s="14">
        <v>10702.9</v>
      </c>
      <c r="AL17" s="14">
        <v>0</v>
      </c>
      <c r="AM17" s="14">
        <v>0</v>
      </c>
      <c r="AN17" s="15">
        <f t="shared" si="16"/>
        <v>42217.760000000009</v>
      </c>
      <c r="AO17" s="13">
        <f t="shared" si="11"/>
        <v>345.12999999999971</v>
      </c>
      <c r="AP17" s="14">
        <v>908.97000000000014</v>
      </c>
      <c r="AQ17" s="14">
        <v>0</v>
      </c>
      <c r="AR17" s="14">
        <v>0</v>
      </c>
      <c r="AS17" s="22">
        <f t="shared" si="12"/>
        <v>1254.0999999999999</v>
      </c>
    </row>
    <row r="18" spans="1:45" s="12" customFormat="1" ht="12.75" x14ac:dyDescent="0.2">
      <c r="A18" s="21" t="s">
        <v>20</v>
      </c>
      <c r="B18" s="17">
        <v>1592</v>
      </c>
      <c r="C18" s="18">
        <v>-1619.8599999999997</v>
      </c>
      <c r="D18" s="18">
        <v>-16.61</v>
      </c>
      <c r="E18" s="19">
        <f t="shared" si="0"/>
        <v>-1636.4699999999996</v>
      </c>
      <c r="F18" s="13">
        <f t="shared" si="1"/>
        <v>-1619.8599999999997</v>
      </c>
      <c r="G18" s="14">
        <v>0</v>
      </c>
      <c r="H18" s="14">
        <v>0</v>
      </c>
      <c r="I18" s="14">
        <v>0</v>
      </c>
      <c r="J18" s="15">
        <f t="shared" si="13"/>
        <v>-1619.8599999999997</v>
      </c>
      <c r="K18" s="13">
        <f t="shared" si="2"/>
        <v>-16.61</v>
      </c>
      <c r="L18" s="14">
        <v>-19.260000000000002</v>
      </c>
      <c r="M18" s="14">
        <v>0</v>
      </c>
      <c r="N18" s="14">
        <v>0</v>
      </c>
      <c r="O18" s="15">
        <f t="shared" si="3"/>
        <v>-35.870000000000005</v>
      </c>
      <c r="P18" s="13">
        <f t="shared" si="4"/>
        <v>-1619.8599999999997</v>
      </c>
      <c r="Q18" s="14">
        <v>0</v>
      </c>
      <c r="R18" s="14">
        <v>-1619.8599999999997</v>
      </c>
      <c r="S18" s="14">
        <v>0</v>
      </c>
      <c r="T18" s="15">
        <f t="shared" si="14"/>
        <v>0</v>
      </c>
      <c r="U18" s="13">
        <f t="shared" si="5"/>
        <v>-35.870000000000005</v>
      </c>
      <c r="V18" s="14">
        <v>-5.9</v>
      </c>
      <c r="W18" s="14">
        <v>-41.77</v>
      </c>
      <c r="X18" s="14">
        <v>0</v>
      </c>
      <c r="Y18" s="15">
        <f t="shared" si="6"/>
        <v>0</v>
      </c>
      <c r="Z18" s="13">
        <f t="shared" si="7"/>
        <v>0</v>
      </c>
      <c r="AA18" s="14">
        <v>0</v>
      </c>
      <c r="AB18" s="14">
        <v>0</v>
      </c>
      <c r="AC18" s="14">
        <v>0</v>
      </c>
      <c r="AD18" s="15">
        <f t="shared" si="15"/>
        <v>0</v>
      </c>
      <c r="AE18" s="13">
        <f t="shared" si="8"/>
        <v>0</v>
      </c>
      <c r="AF18" s="14">
        <v>0</v>
      </c>
      <c r="AG18" s="14">
        <v>0</v>
      </c>
      <c r="AH18" s="14">
        <v>0</v>
      </c>
      <c r="AI18" s="15">
        <f t="shared" si="9"/>
        <v>0</v>
      </c>
      <c r="AJ18" s="13">
        <f t="shared" si="10"/>
        <v>0</v>
      </c>
      <c r="AK18" s="14">
        <v>0</v>
      </c>
      <c r="AL18" s="14">
        <v>0</v>
      </c>
      <c r="AM18" s="14">
        <v>0</v>
      </c>
      <c r="AN18" s="15">
        <f t="shared" si="16"/>
        <v>0</v>
      </c>
      <c r="AO18" s="13">
        <f t="shared" si="11"/>
        <v>0</v>
      </c>
      <c r="AP18" s="14">
        <v>0</v>
      </c>
      <c r="AQ18" s="14">
        <v>0</v>
      </c>
      <c r="AR18" s="14">
        <v>0</v>
      </c>
      <c r="AS18" s="22">
        <f t="shared" si="12"/>
        <v>0</v>
      </c>
    </row>
    <row r="19" spans="1:45" s="12" customFormat="1" ht="12.75" x14ac:dyDescent="0.2">
      <c r="A19" s="21" t="s">
        <v>21</v>
      </c>
      <c r="B19" s="17">
        <v>1555</v>
      </c>
      <c r="C19" s="18">
        <v>358636.2900000001</v>
      </c>
      <c r="D19" s="18">
        <v>0</v>
      </c>
      <c r="E19" s="19">
        <f t="shared" si="0"/>
        <v>358636.2900000001</v>
      </c>
      <c r="F19" s="13">
        <f t="shared" si="1"/>
        <v>358636.2900000001</v>
      </c>
      <c r="G19" s="14">
        <v>297326.2</v>
      </c>
      <c r="H19" s="14">
        <v>-3879</v>
      </c>
      <c r="I19" s="14">
        <v>0</v>
      </c>
      <c r="J19" s="15">
        <f t="shared" si="13"/>
        <v>659841.49000000011</v>
      </c>
      <c r="K19" s="13">
        <f t="shared" si="2"/>
        <v>0</v>
      </c>
      <c r="L19" s="14">
        <v>0</v>
      </c>
      <c r="M19" s="14">
        <v>0</v>
      </c>
      <c r="N19" s="14">
        <v>0</v>
      </c>
      <c r="O19" s="15">
        <f t="shared" si="3"/>
        <v>0</v>
      </c>
      <c r="P19" s="13">
        <f t="shared" si="4"/>
        <v>659841.49000000011</v>
      </c>
      <c r="Q19" s="14">
        <v>-84282.960000000021</v>
      </c>
      <c r="R19" s="14">
        <v>317140.83000000013</v>
      </c>
      <c r="S19" s="14">
        <v>0</v>
      </c>
      <c r="T19" s="15">
        <f t="shared" si="14"/>
        <v>258417.6999999999</v>
      </c>
      <c r="U19" s="13">
        <f t="shared" si="5"/>
        <v>0</v>
      </c>
      <c r="V19" s="14">
        <v>0</v>
      </c>
      <c r="W19" s="14">
        <v>0</v>
      </c>
      <c r="X19" s="14">
        <v>0</v>
      </c>
      <c r="Y19" s="15">
        <f t="shared" si="6"/>
        <v>0</v>
      </c>
      <c r="Z19" s="13">
        <f t="shared" si="7"/>
        <v>258417.6999999999</v>
      </c>
      <c r="AA19" s="14">
        <v>-92866.760000000009</v>
      </c>
      <c r="AB19" s="14">
        <v>0</v>
      </c>
      <c r="AC19" s="14">
        <v>0</v>
      </c>
      <c r="AD19" s="15">
        <f t="shared" si="15"/>
        <v>165550.93999999989</v>
      </c>
      <c r="AE19" s="13">
        <f t="shared" si="8"/>
        <v>0</v>
      </c>
      <c r="AF19" s="14">
        <v>0</v>
      </c>
      <c r="AG19" s="14">
        <v>0</v>
      </c>
      <c r="AH19" s="14">
        <v>0</v>
      </c>
      <c r="AI19" s="15">
        <f t="shared" si="9"/>
        <v>0</v>
      </c>
      <c r="AJ19" s="13">
        <f t="shared" si="10"/>
        <v>165550.93999999989</v>
      </c>
      <c r="AK19" s="14">
        <v>-86589.3</v>
      </c>
      <c r="AL19" s="14">
        <v>0</v>
      </c>
      <c r="AM19" s="14">
        <v>0</v>
      </c>
      <c r="AN19" s="15">
        <f t="shared" si="16"/>
        <v>78961.639999999883</v>
      </c>
      <c r="AO19" s="13">
        <f t="shared" si="11"/>
        <v>0</v>
      </c>
      <c r="AP19" s="14">
        <v>0</v>
      </c>
      <c r="AQ19" s="14">
        <v>0</v>
      </c>
      <c r="AR19" s="14">
        <v>0</v>
      </c>
      <c r="AS19" s="22">
        <f t="shared" si="12"/>
        <v>0</v>
      </c>
    </row>
    <row r="20" spans="1:45" s="12" customFormat="1" ht="12.75" x14ac:dyDescent="0.2">
      <c r="A20" s="21" t="s">
        <v>22</v>
      </c>
      <c r="B20" s="17">
        <v>1576</v>
      </c>
      <c r="C20" s="18">
        <v>-2279996.2800000003</v>
      </c>
      <c r="D20" s="18">
        <v>0</v>
      </c>
      <c r="E20" s="19">
        <f t="shared" si="0"/>
        <v>-2279996.2800000003</v>
      </c>
      <c r="F20" s="13">
        <f t="shared" si="1"/>
        <v>-2279996.2800000003</v>
      </c>
      <c r="G20" s="14">
        <v>-1275845.71</v>
      </c>
      <c r="H20" s="14">
        <v>0</v>
      </c>
      <c r="I20" s="14">
        <v>0</v>
      </c>
      <c r="J20" s="15">
        <f t="shared" si="13"/>
        <v>-3555841.99</v>
      </c>
      <c r="K20" s="13">
        <f t="shared" si="2"/>
        <v>0</v>
      </c>
      <c r="L20" s="14">
        <v>0</v>
      </c>
      <c r="M20" s="14">
        <v>0</v>
      </c>
      <c r="N20" s="14">
        <v>0</v>
      </c>
      <c r="O20" s="15">
        <f t="shared" si="3"/>
        <v>0</v>
      </c>
      <c r="P20" s="13">
        <f t="shared" si="4"/>
        <v>-3555841.99</v>
      </c>
      <c r="Q20" s="14">
        <v>-2369093.52</v>
      </c>
      <c r="R20" s="14">
        <v>-3555841.99</v>
      </c>
      <c r="S20" s="14">
        <v>0</v>
      </c>
      <c r="T20" s="15">
        <f t="shared" si="14"/>
        <v>-2369093.5199999996</v>
      </c>
      <c r="U20" s="13">
        <f t="shared" si="5"/>
        <v>0</v>
      </c>
      <c r="V20" s="14">
        <v>0</v>
      </c>
      <c r="W20" s="14">
        <v>0</v>
      </c>
      <c r="X20" s="14">
        <v>0</v>
      </c>
      <c r="Y20" s="15">
        <f t="shared" si="6"/>
        <v>0</v>
      </c>
      <c r="Z20" s="13">
        <f t="shared" si="7"/>
        <v>-2369093.5199999996</v>
      </c>
      <c r="AA20" s="14">
        <v>1716982.82</v>
      </c>
      <c r="AB20" s="14">
        <v>0</v>
      </c>
      <c r="AC20" s="14">
        <v>0</v>
      </c>
      <c r="AD20" s="15">
        <f t="shared" si="15"/>
        <v>-652110.69999999949</v>
      </c>
      <c r="AE20" s="13">
        <f t="shared" si="8"/>
        <v>0</v>
      </c>
      <c r="AF20" s="14">
        <v>0</v>
      </c>
      <c r="AG20" s="14">
        <v>0</v>
      </c>
      <c r="AH20" s="14">
        <v>0</v>
      </c>
      <c r="AI20" s="15">
        <f t="shared" si="9"/>
        <v>0</v>
      </c>
      <c r="AJ20" s="13">
        <f t="shared" si="10"/>
        <v>-652110.69999999949</v>
      </c>
      <c r="AK20" s="14">
        <v>555630.81999999925</v>
      </c>
      <c r="AL20" s="14">
        <v>0</v>
      </c>
      <c r="AM20" s="14">
        <v>0</v>
      </c>
      <c r="AN20" s="15">
        <f t="shared" si="16"/>
        <v>-96479.880000000237</v>
      </c>
      <c r="AO20" s="13">
        <f t="shared" si="11"/>
        <v>0</v>
      </c>
      <c r="AP20" s="14">
        <v>0</v>
      </c>
      <c r="AQ20" s="14">
        <v>0</v>
      </c>
      <c r="AR20" s="14">
        <v>0</v>
      </c>
      <c r="AS20" s="22">
        <f t="shared" si="12"/>
        <v>0</v>
      </c>
    </row>
    <row r="21" spans="1:45" s="12" customFormat="1" ht="12.75" x14ac:dyDescent="0.2">
      <c r="A21" s="30" t="s">
        <v>23</v>
      </c>
      <c r="B21" s="31">
        <v>1582</v>
      </c>
      <c r="C21" s="32">
        <v>531.04999999999995</v>
      </c>
      <c r="D21" s="32">
        <v>107.07000000000001</v>
      </c>
      <c r="E21" s="33">
        <f t="shared" si="0"/>
        <v>638.12</v>
      </c>
      <c r="F21" s="13">
        <f t="shared" si="1"/>
        <v>531.04999999999995</v>
      </c>
      <c r="G21" s="35">
        <v>0</v>
      </c>
      <c r="H21" s="35">
        <v>418</v>
      </c>
      <c r="I21" s="35">
        <v>0</v>
      </c>
      <c r="J21" s="36">
        <f t="shared" si="13"/>
        <v>113.04999999999995</v>
      </c>
      <c r="K21" s="13">
        <f t="shared" si="2"/>
        <v>107.07000000000001</v>
      </c>
      <c r="L21" s="35">
        <v>3.54</v>
      </c>
      <c r="M21" s="35">
        <v>104.26</v>
      </c>
      <c r="N21" s="35">
        <v>0</v>
      </c>
      <c r="O21" s="36">
        <f t="shared" si="3"/>
        <v>6.3500000000000085</v>
      </c>
      <c r="P21" s="13">
        <f t="shared" si="4"/>
        <v>113.04999999999995</v>
      </c>
      <c r="Q21" s="35">
        <v>0</v>
      </c>
      <c r="R21" s="35">
        <v>0</v>
      </c>
      <c r="S21" s="35">
        <v>0</v>
      </c>
      <c r="T21" s="36">
        <f t="shared" si="14"/>
        <v>113.04999999999995</v>
      </c>
      <c r="U21" s="13">
        <f t="shared" si="5"/>
        <v>6.3500000000000085</v>
      </c>
      <c r="V21" s="35">
        <v>0</v>
      </c>
      <c r="W21" s="35">
        <v>0</v>
      </c>
      <c r="X21" s="35">
        <v>0</v>
      </c>
      <c r="Y21" s="36">
        <f t="shared" si="6"/>
        <v>6.3500000000000085</v>
      </c>
      <c r="Z21" s="34">
        <f t="shared" si="7"/>
        <v>113.04999999999995</v>
      </c>
      <c r="AA21" s="35">
        <v>0</v>
      </c>
      <c r="AB21" s="35">
        <v>0</v>
      </c>
      <c r="AC21" s="35">
        <v>0</v>
      </c>
      <c r="AD21" s="36">
        <f t="shared" si="15"/>
        <v>113.04999999999995</v>
      </c>
      <c r="AE21" s="34">
        <f t="shared" si="8"/>
        <v>6.3500000000000085</v>
      </c>
      <c r="AF21" s="35">
        <v>0</v>
      </c>
      <c r="AG21" s="35">
        <v>0</v>
      </c>
      <c r="AH21" s="35">
        <v>0</v>
      </c>
      <c r="AI21" s="36">
        <f t="shared" si="9"/>
        <v>6.3500000000000085</v>
      </c>
      <c r="AJ21" s="34">
        <f t="shared" si="10"/>
        <v>113.04999999999995</v>
      </c>
      <c r="AK21" s="35">
        <v>0</v>
      </c>
      <c r="AL21" s="35">
        <v>0</v>
      </c>
      <c r="AM21" s="35">
        <v>0</v>
      </c>
      <c r="AN21" s="36">
        <f t="shared" si="16"/>
        <v>113.04999999999995</v>
      </c>
      <c r="AO21" s="34">
        <f t="shared" si="11"/>
        <v>6.3500000000000085</v>
      </c>
      <c r="AP21" s="35">
        <v>0</v>
      </c>
      <c r="AQ21" s="35">
        <v>0</v>
      </c>
      <c r="AR21" s="35">
        <v>0</v>
      </c>
      <c r="AS21" s="37">
        <f t="shared" si="12"/>
        <v>6.3500000000000085</v>
      </c>
    </row>
    <row r="22" spans="1:45" s="4" customFormat="1" ht="14.25" customHeight="1" thickBot="1" x14ac:dyDescent="0.3">
      <c r="A22" s="23" t="s">
        <v>24</v>
      </c>
      <c r="B22" s="24"/>
      <c r="C22" s="25">
        <f>SUM(C7:C21)</f>
        <v>-1427427.33</v>
      </c>
      <c r="D22" s="25">
        <f t="shared" ref="D22:Y22" si="17">SUM(D7:D21)</f>
        <v>30705.839999999997</v>
      </c>
      <c r="E22" s="25">
        <f t="shared" si="17"/>
        <v>-1396721.49</v>
      </c>
      <c r="F22" s="26">
        <f t="shared" ref="F22:O22" si="18">SUM(F7:F21)</f>
        <v>-1427427.33</v>
      </c>
      <c r="G22" s="27">
        <f t="shared" si="18"/>
        <v>-958404.28</v>
      </c>
      <c r="H22" s="27">
        <f t="shared" si="18"/>
        <v>-3461</v>
      </c>
      <c r="I22" s="27">
        <f t="shared" si="18"/>
        <v>0</v>
      </c>
      <c r="J22" s="27">
        <f t="shared" si="18"/>
        <v>-2382370.6100000003</v>
      </c>
      <c r="K22" s="27">
        <f t="shared" si="18"/>
        <v>30705.839999999997</v>
      </c>
      <c r="L22" s="27">
        <f t="shared" si="18"/>
        <v>5863.2100000000019</v>
      </c>
      <c r="M22" s="27">
        <f t="shared" si="18"/>
        <v>104.26</v>
      </c>
      <c r="N22" s="27">
        <f t="shared" si="18"/>
        <v>0</v>
      </c>
      <c r="O22" s="28">
        <f t="shared" si="18"/>
        <v>36464.79</v>
      </c>
      <c r="P22" s="26">
        <f t="shared" si="17"/>
        <v>-2382370.6100000003</v>
      </c>
      <c r="Q22" s="27">
        <f t="shared" si="17"/>
        <v>-2346877.87</v>
      </c>
      <c r="R22" s="27">
        <f t="shared" si="17"/>
        <v>-2806110.39</v>
      </c>
      <c r="S22" s="27">
        <f t="shared" si="17"/>
        <v>0</v>
      </c>
      <c r="T22" s="27">
        <f t="shared" si="17"/>
        <v>-1923138.0899999996</v>
      </c>
      <c r="U22" s="27">
        <f t="shared" si="17"/>
        <v>36464.79</v>
      </c>
      <c r="V22" s="27">
        <f t="shared" si="17"/>
        <v>2929.1299999999997</v>
      </c>
      <c r="W22" s="27">
        <f t="shared" si="17"/>
        <v>33229.580000000009</v>
      </c>
      <c r="X22" s="27">
        <f t="shared" si="17"/>
        <v>0</v>
      </c>
      <c r="Y22" s="28">
        <f t="shared" si="17"/>
        <v>6164.3400000000038</v>
      </c>
      <c r="Z22" s="26">
        <f t="shared" ref="Z22:AI22" si="19">SUM(Z7:Z21)</f>
        <v>-1923138.0899999996</v>
      </c>
      <c r="AA22" s="27">
        <f t="shared" si="19"/>
        <v>1725265.79</v>
      </c>
      <c r="AB22" s="27">
        <f t="shared" si="19"/>
        <v>0</v>
      </c>
      <c r="AC22" s="27">
        <f t="shared" si="19"/>
        <v>0</v>
      </c>
      <c r="AD22" s="27">
        <f t="shared" si="19"/>
        <v>-197872.29999999952</v>
      </c>
      <c r="AE22" s="27">
        <f t="shared" si="19"/>
        <v>6164.3400000000038</v>
      </c>
      <c r="AF22" s="27">
        <f t="shared" si="19"/>
        <v>2852.86</v>
      </c>
      <c r="AG22" s="27">
        <f t="shared" si="19"/>
        <v>0</v>
      </c>
      <c r="AH22" s="27">
        <f t="shared" si="19"/>
        <v>0</v>
      </c>
      <c r="AI22" s="28">
        <f t="shared" si="19"/>
        <v>9017.2000000000044</v>
      </c>
      <c r="AJ22" s="26">
        <f t="shared" ref="AJ22:AS22" si="20">SUM(AJ7:AJ21)</f>
        <v>-197872.29999999952</v>
      </c>
      <c r="AK22" s="27">
        <f t="shared" si="20"/>
        <v>559473.50999999919</v>
      </c>
      <c r="AL22" s="27">
        <f t="shared" si="20"/>
        <v>0</v>
      </c>
      <c r="AM22" s="27">
        <f t="shared" si="20"/>
        <v>0</v>
      </c>
      <c r="AN22" s="27">
        <f t="shared" si="20"/>
        <v>361601.20999999973</v>
      </c>
      <c r="AO22" s="27">
        <f t="shared" si="20"/>
        <v>9017.2000000000044</v>
      </c>
      <c r="AP22" s="27">
        <f t="shared" si="20"/>
        <v>6781.8499999999995</v>
      </c>
      <c r="AQ22" s="27">
        <f t="shared" si="20"/>
        <v>0</v>
      </c>
      <c r="AR22" s="27">
        <f t="shared" si="20"/>
        <v>0</v>
      </c>
      <c r="AS22" s="29">
        <f t="shared" si="20"/>
        <v>15799.050000000005</v>
      </c>
    </row>
    <row r="40" spans="6:45" x14ac:dyDescent="0.25"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</sheetData>
  <mergeCells count="15">
    <mergeCell ref="Z4:AI4"/>
    <mergeCell ref="Z5:AD5"/>
    <mergeCell ref="AE5:AI5"/>
    <mergeCell ref="AJ4:AS4"/>
    <mergeCell ref="AJ5:AN5"/>
    <mergeCell ref="AO5:AS5"/>
    <mergeCell ref="A4:A6"/>
    <mergeCell ref="B4:B6"/>
    <mergeCell ref="P4:Y4"/>
    <mergeCell ref="P5:T5"/>
    <mergeCell ref="U5:Y5"/>
    <mergeCell ref="C4:E5"/>
    <mergeCell ref="F5:J5"/>
    <mergeCell ref="F4:O4"/>
    <mergeCell ref="K5:O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f86f0e4-a396-404b-9fd9-41c4cf25f9c0}" enabled="1" method="Standard" siteId="{198a3c7d-74ec-4699-ac61-64893df4bed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 Martin</dc:creator>
  <cp:lastModifiedBy>Kary Martin</cp:lastModifiedBy>
  <dcterms:created xsi:type="dcterms:W3CDTF">2025-06-24T17:29:32Z</dcterms:created>
  <dcterms:modified xsi:type="dcterms:W3CDTF">2025-08-26T17:16:41Z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</Properties>
</file>