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ydroone.sharepoint.com/sites/RA/Proceedings Library/2025/EB-2025-0030 - HONI Dx 2026 Consolidated Annual Update/Working Folder/Application and Evidence/PDF Folder - RRA/Excel - Live Folder/"/>
    </mc:Choice>
  </mc:AlternateContent>
  <xr:revisionPtr revIDLastSave="2" documentId="13_ncr:1_{4AE291F0-45D1-473C-BF53-E63140294884}" xr6:coauthVersionLast="47" xr6:coauthVersionMax="47" xr10:uidLastSave="{01246584-FE4C-4AF9-8F3D-83C36A8D2B63}"/>
  <bookViews>
    <workbookView xWindow="28680" yWindow="-120" windowWidth="29040" windowHeight="15720" xr2:uid="{ABE8309B-C2CB-47AD-92E2-ECEE3F705291}"/>
  </bookViews>
  <sheets>
    <sheet name="Rev_Reconciliation_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2" i="1" l="1"/>
  <c r="J31" i="1"/>
  <c r="J30" i="1"/>
  <c r="J29" i="1"/>
  <c r="J28" i="1"/>
  <c r="J27" i="1"/>
  <c r="D26" i="1"/>
  <c r="M34" i="1"/>
  <c r="J26" i="1" l="1"/>
  <c r="J25" i="1" s="1"/>
  <c r="J8" i="1" l="1"/>
  <c r="N8" i="1"/>
  <c r="J7" i="1"/>
  <c r="N7" i="1" l="1"/>
  <c r="J19" i="1"/>
  <c r="N19" i="1"/>
  <c r="J22" i="1"/>
  <c r="N22" i="1"/>
  <c r="N25" i="1"/>
  <c r="O25" i="1" s="1"/>
  <c r="O7" i="1"/>
  <c r="O8" i="1"/>
  <c r="J12" i="1" l="1"/>
  <c r="N12" i="1"/>
  <c r="J11" i="1"/>
  <c r="O19" i="1"/>
  <c r="N10" i="1"/>
  <c r="J10" i="1"/>
  <c r="J23" i="1"/>
  <c r="N23" i="1"/>
  <c r="J18" i="1"/>
  <c r="O22" i="1"/>
  <c r="J13" i="1"/>
  <c r="N13" i="1"/>
  <c r="J14" i="1"/>
  <c r="J24" i="1"/>
  <c r="J20" i="1"/>
  <c r="J17" i="1"/>
  <c r="N17" i="1"/>
  <c r="J21" i="1"/>
  <c r="N20" i="1"/>
  <c r="J16" i="1"/>
  <c r="N16" i="1"/>
  <c r="J15" i="1"/>
  <c r="N15" i="1"/>
  <c r="O10" i="1" l="1"/>
  <c r="O12" i="1"/>
  <c r="O23" i="1"/>
  <c r="O13" i="1"/>
  <c r="O15" i="1"/>
  <c r="O16" i="1"/>
  <c r="O17" i="1"/>
  <c r="N14" i="1"/>
  <c r="O14" i="1" s="1"/>
  <c r="N11" i="1"/>
  <c r="O11" i="1" s="1"/>
  <c r="O20" i="1"/>
  <c r="N24" i="1"/>
  <c r="O24" i="1" s="1"/>
  <c r="N18" i="1"/>
  <c r="O18" i="1" s="1"/>
  <c r="N21" i="1"/>
  <c r="O21" i="1" s="1"/>
  <c r="J9" i="1"/>
  <c r="J34" i="1" s="1"/>
  <c r="N9" i="1" l="1"/>
  <c r="O9" i="1" s="1"/>
  <c r="L34" i="1"/>
  <c r="N34" i="1" s="1"/>
  <c r="O34" i="1" s="1"/>
</calcChain>
</file>

<file path=xl/sharedStrings.xml><?xml version="1.0" encoding="utf-8"?>
<sst xmlns="http://schemas.openxmlformats.org/spreadsheetml/2006/main" count="108" uniqueCount="69">
  <si>
    <t>Rate Class</t>
  </si>
  <si>
    <t>Customers/ Connections</t>
  </si>
  <si>
    <t>Number of Customers/Connections (Average)</t>
  </si>
  <si>
    <t>Test Year Consumption</t>
  </si>
  <si>
    <t>Draft Rates</t>
  </si>
  <si>
    <t>Revenues at Draft Rates</t>
  </si>
  <si>
    <t>Class Specific Revenue Requirement</t>
  </si>
  <si>
    <t>Total</t>
  </si>
  <si>
    <t>Difference</t>
  </si>
  <si>
    <t>kWh</t>
  </si>
  <si>
    <t>kW</t>
  </si>
  <si>
    <t>Monthly Service Charge</t>
  </si>
  <si>
    <t>Residential – Urban [UR]</t>
  </si>
  <si>
    <t>UR</t>
  </si>
  <si>
    <t>Customers</t>
  </si>
  <si>
    <t>Residential – Medium Density [R1]</t>
  </si>
  <si>
    <t>R1</t>
  </si>
  <si>
    <t>Residential – Low Density [R2]</t>
  </si>
  <si>
    <t>R2</t>
  </si>
  <si>
    <t>Seasonal Residential - Low Density [Seas-R2]</t>
  </si>
  <si>
    <t>Seasonal</t>
  </si>
  <si>
    <t>General Service Energy Billed (less than 50 kW) [GSe]</t>
  </si>
  <si>
    <t>GSe</t>
  </si>
  <si>
    <t xml:space="preserve">General Service Demand Billed (50 kW and above) [GSd] </t>
  </si>
  <si>
    <t>GSd</t>
  </si>
  <si>
    <t>Urban General Service Energy Billed (less than 50 kW) [UGe]</t>
  </si>
  <si>
    <t>UGe</t>
  </si>
  <si>
    <t>Urban General Service Demand Billed (50 kW and above) [UGd]</t>
  </si>
  <si>
    <t>UGd</t>
  </si>
  <si>
    <t>Street Lighting</t>
  </si>
  <si>
    <t>St Lgt</t>
  </si>
  <si>
    <t>Sentinel Lighting</t>
  </si>
  <si>
    <t>Sen Lgt</t>
  </si>
  <si>
    <t>Unmetered Scattered Load [USL]</t>
  </si>
  <si>
    <t>USL</t>
  </si>
  <si>
    <t>Distributed Generation [DGen]</t>
  </si>
  <si>
    <t>DGen</t>
  </si>
  <si>
    <t>Residential – Acquired Urban [AUR]</t>
  </si>
  <si>
    <t>AUR</t>
  </si>
  <si>
    <t>Urban Acquired General Service Energy Billed (less than 50 kW) [AUGe]</t>
  </si>
  <si>
    <t>AUGe</t>
  </si>
  <si>
    <t>Urban Acquired General Service Demand Billed (50 kW and above) [AUGd]</t>
  </si>
  <si>
    <t>AUGd</t>
  </si>
  <si>
    <t>Residential – Acquired Mixed Density [AR]</t>
  </si>
  <si>
    <t>AR</t>
  </si>
  <si>
    <t>Acquired General Service Energy Billed (less than 50 kW) [AGSe]</t>
  </si>
  <si>
    <t>AGSe</t>
  </si>
  <si>
    <t xml:space="preserve">Acquired General Service Demand Billed (50 kW and above) [AGSd] </t>
  </si>
  <si>
    <t>AGSd</t>
  </si>
  <si>
    <t>Sub-Transmission [ST]</t>
  </si>
  <si>
    <t>ST</t>
  </si>
  <si>
    <t xml:space="preserve">Service Charge </t>
  </si>
  <si>
    <t>Meter Charge</t>
  </si>
  <si>
    <t>Common Line</t>
  </si>
  <si>
    <t>Kilometers</t>
  </si>
  <si>
    <t>HVDS-high</t>
  </si>
  <si>
    <t>HVDS-low</t>
  </si>
  <si>
    <t>LVDS-low</t>
  </si>
  <si>
    <t>* Volumetric rate for GSd class includes Hopper Foundry Rate Adder, along with CSTA Rate Adder</t>
  </si>
  <si>
    <t>Note</t>
  </si>
  <si>
    <t>1       The class specific revenue requirements in column K must be the amounts used in the final rate design process.  The total of column K should equate to the rates revenue requirement.</t>
  </si>
  <si>
    <t>2       Rates should be entered with the number of decimal places that will show on the Tariff of Rates and Charges.</t>
  </si>
  <si>
    <t>* kWh shown for R2 class includes consumption associated with former Seasonal customers that have moved to R2 class.</t>
  </si>
  <si>
    <t>Specific ST Line</t>
  </si>
  <si>
    <t>kWh*</t>
  </si>
  <si>
    <t>Volumetric**</t>
  </si>
  <si>
    <t>Transformer Allowance Credit***</t>
  </si>
  <si>
    <t>2026 Revenue Reconciliation</t>
  </si>
  <si>
    <t>*** Tranformer Allowance for GSd class includes $669,411 for CSTA credit and $105,828 for Hopper Foundry credit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</si>
</sst>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.0000_);_(&quot;$&quot;* \(#,##0.0000\);_(&quot;$&quot;* &quot;-&quot;??_);_(@_)"/>
    <numFmt numFmtId="166" formatCode="_-&quot;$&quot;* #,##0_-;\-&quot;$&quot;* #,##0_-;_-&quot;$&quot;* &quot;-&quot;??_-;_-@_-"/>
    <numFmt numFmtId="167" formatCode="_-&quot;$&quot;* #,##0.00_-;\-&quot;$&quot;* #,##0.00_-;_-&quot;$&quot;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11"/>
      <name val="Calibri"/>
      <family val="2"/>
      <scheme val="minor"/>
    </font>
    <font>
      <b/>
      <sz val="10"/>
      <name val="Arial"/>
      <family val="2"/>
    </font>
    <font>
      <i/>
      <sz val="11"/>
      <color theme="1"/>
      <name val="Calibri"/>
      <family val="2"/>
      <scheme val="minor"/>
    </font>
    <font>
      <sz val="9"/>
      <name val="Arial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59">
    <xf numFmtId="0" fontId="0" fillId="0" borderId="0" xfId="0"/>
    <xf numFmtId="0" fontId="3" fillId="2" borderId="0" xfId="0" applyFont="1" applyFill="1"/>
    <xf numFmtId="0" fontId="0" fillId="2" borderId="0" xfId="0" applyFill="1"/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/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1" xfId="0" applyFont="1" applyFill="1" applyBorder="1"/>
    <xf numFmtId="0" fontId="0" fillId="2" borderId="11" xfId="0" applyFill="1" applyBorder="1"/>
    <xf numFmtId="0" fontId="0" fillId="2" borderId="12" xfId="0" applyFill="1" applyBorder="1"/>
    <xf numFmtId="0" fontId="0" fillId="2" borderId="2" xfId="0" applyFill="1" applyBorder="1" applyAlignment="1">
      <alignment horizontal="center"/>
    </xf>
    <xf numFmtId="0" fontId="0" fillId="2" borderId="2" xfId="0" applyFill="1" applyBorder="1"/>
    <xf numFmtId="166" fontId="1" fillId="2" borderId="11" xfId="2" applyNumberFormat="1" applyFill="1" applyBorder="1"/>
    <xf numFmtId="166" fontId="1" fillId="2" borderId="12" xfId="2" applyNumberFormat="1" applyFill="1" applyBorder="1"/>
    <xf numFmtId="0" fontId="0" fillId="2" borderId="13" xfId="0" applyFill="1" applyBorder="1"/>
    <xf numFmtId="165" fontId="0" fillId="2" borderId="11" xfId="0" applyNumberFormat="1" applyFill="1" applyBorder="1"/>
    <xf numFmtId="167" fontId="0" fillId="2" borderId="11" xfId="0" applyNumberFormat="1" applyFill="1" applyBorder="1"/>
    <xf numFmtId="0" fontId="0" fillId="2" borderId="14" xfId="0" applyFill="1" applyBorder="1"/>
    <xf numFmtId="0" fontId="4" fillId="2" borderId="8" xfId="0" applyFont="1" applyFill="1" applyBorder="1"/>
    <xf numFmtId="0" fontId="4" fillId="2" borderId="7" xfId="0" applyFont="1" applyFill="1" applyBorder="1"/>
    <xf numFmtId="0" fontId="0" fillId="2" borderId="8" xfId="0" applyFill="1" applyBorder="1"/>
    <xf numFmtId="0" fontId="0" fillId="2" borderId="9" xfId="0" applyFill="1" applyBorder="1"/>
    <xf numFmtId="166" fontId="0" fillId="2" borderId="8" xfId="0" applyNumberFormat="1" applyFill="1" applyBorder="1"/>
    <xf numFmtId="166" fontId="0" fillId="2" borderId="9" xfId="0" applyNumberFormat="1" applyFill="1" applyBorder="1"/>
    <xf numFmtId="0" fontId="7" fillId="2" borderId="0" xfId="0" applyFont="1" applyFill="1"/>
    <xf numFmtId="0" fontId="0" fillId="2" borderId="0" xfId="0" applyFill="1" applyAlignment="1">
      <alignment horizontal="left" vertical="center" wrapText="1"/>
    </xf>
    <xf numFmtId="0" fontId="4" fillId="2" borderId="0" xfId="0" applyFont="1" applyFill="1" applyAlignment="1">
      <alignment horizontal="left" vertical="center" wrapText="1"/>
    </xf>
    <xf numFmtId="0" fontId="0" fillId="3" borderId="11" xfId="0" applyFill="1" applyBorder="1" applyAlignment="1">
      <alignment wrapText="1"/>
    </xf>
    <xf numFmtId="0" fontId="5" fillId="3" borderId="11" xfId="0" applyFont="1" applyFill="1" applyBorder="1" applyAlignment="1">
      <alignment horizontal="right" wrapText="1"/>
    </xf>
    <xf numFmtId="0" fontId="0" fillId="3" borderId="11" xfId="0" applyFill="1" applyBorder="1" applyAlignment="1">
      <alignment vertical="center"/>
    </xf>
    <xf numFmtId="164" fontId="1" fillId="3" borderId="11" xfId="1" applyNumberFormat="1" applyFill="1" applyBorder="1"/>
    <xf numFmtId="44" fontId="1" fillId="3" borderId="11" xfId="2" applyFill="1" applyBorder="1"/>
    <xf numFmtId="165" fontId="1" fillId="3" borderId="11" xfId="2" applyNumberFormat="1" applyFill="1" applyBorder="1"/>
    <xf numFmtId="0" fontId="3" fillId="3" borderId="11" xfId="0" applyFont="1" applyFill="1" applyBorder="1"/>
    <xf numFmtId="164" fontId="1" fillId="3" borderId="12" xfId="1" applyNumberFormat="1" applyFill="1" applyBorder="1"/>
    <xf numFmtId="44" fontId="3" fillId="3" borderId="11" xfId="3" applyFont="1" applyFill="1" applyBorder="1"/>
    <xf numFmtId="37" fontId="3" fillId="3" borderId="11" xfId="4" applyNumberFormat="1" applyFont="1" applyFill="1" applyBorder="1" applyAlignment="1">
      <alignment horizontal="right"/>
    </xf>
    <xf numFmtId="164" fontId="3" fillId="3" borderId="11" xfId="4" applyNumberFormat="1" applyFont="1" applyFill="1" applyBorder="1"/>
    <xf numFmtId="0" fontId="0" fillId="3" borderId="0" xfId="0" applyFill="1"/>
    <xf numFmtId="165" fontId="3" fillId="3" borderId="11" xfId="3" applyNumberFormat="1" applyFont="1" applyFill="1" applyBorder="1"/>
    <xf numFmtId="166" fontId="1" fillId="3" borderId="11" xfId="2" applyNumberFormat="1" applyFill="1" applyBorder="1"/>
    <xf numFmtId="0" fontId="4" fillId="2" borderId="0" xfId="0" applyFont="1" applyFill="1"/>
    <xf numFmtId="166" fontId="0" fillId="2" borderId="0" xfId="0" applyNumberFormat="1" applyFill="1"/>
    <xf numFmtId="0" fontId="9" fillId="2" borderId="0" xfId="0" applyFont="1" applyFill="1"/>
    <xf numFmtId="0" fontId="4" fillId="2" borderId="10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</cellXfs>
  <cellStyles count="5">
    <cellStyle name="Comma" xfId="1" builtinId="3"/>
    <cellStyle name="Comma 35" xfId="4" xr:uid="{40D146BE-81F8-438C-98EE-9A979CEDC6F3}"/>
    <cellStyle name="Currency" xfId="2" builtinId="4"/>
    <cellStyle name="Currency 20" xfId="3" xr:uid="{F2EF9D1E-6619-404D-BEF0-0CF1892C137C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7DF809-A4D6-421A-8319-BE812D265617}">
  <sheetPr>
    <pageSetUpPr fitToPage="1"/>
  </sheetPr>
  <dimension ref="A1:P43"/>
  <sheetViews>
    <sheetView tabSelected="1" zoomScaleNormal="100" zoomScaleSheetLayoutView="85" workbookViewId="0">
      <selection sqref="A1:O1"/>
    </sheetView>
  </sheetViews>
  <sheetFormatPr defaultColWidth="9.140625" defaultRowHeight="15" x14ac:dyDescent="0.25"/>
  <cols>
    <col min="1" max="1" width="41.7109375" style="2" customWidth="1"/>
    <col min="2" max="2" width="8.85546875" style="2" bestFit="1" customWidth="1"/>
    <col min="3" max="3" width="12.7109375" style="2" customWidth="1"/>
    <col min="4" max="4" width="12.85546875" style="2" customWidth="1"/>
    <col min="5" max="5" width="15" style="2" customWidth="1"/>
    <col min="6" max="6" width="12.7109375" style="2" customWidth="1"/>
    <col min="7" max="8" width="10.7109375" style="2" customWidth="1"/>
    <col min="9" max="9" width="11.140625" style="2" bestFit="1" customWidth="1"/>
    <col min="10" max="10" width="17.7109375" style="2" customWidth="1"/>
    <col min="11" max="11" width="0.85546875" style="2" customWidth="1"/>
    <col min="12" max="12" width="15" style="2" customWidth="1"/>
    <col min="13" max="13" width="13.5703125" style="2" customWidth="1"/>
    <col min="14" max="14" width="15.28515625" style="2" customWidth="1"/>
    <col min="15" max="15" width="11.5703125" style="2" customWidth="1"/>
    <col min="16" max="16" width="3.140625" style="1" hidden="1" customWidth="1"/>
    <col min="17" max="16384" width="9.140625" style="2"/>
  </cols>
  <sheetData>
    <row r="1" spans="1:16" ht="18" x14ac:dyDescent="0.25">
      <c r="A1" s="49" t="s">
        <v>67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</row>
    <row r="2" spans="1:16" ht="15.75" thickBot="1" x14ac:dyDescent="0.3"/>
    <row r="3" spans="1:16" ht="13.5" customHeight="1" thickBot="1" x14ac:dyDescent="0.3">
      <c r="A3" s="3" t="s">
        <v>0</v>
      </c>
      <c r="B3" s="3"/>
      <c r="C3" s="50" t="s">
        <v>1</v>
      </c>
      <c r="D3" s="52" t="s">
        <v>2</v>
      </c>
      <c r="E3" s="54" t="s">
        <v>3</v>
      </c>
      <c r="F3" s="55"/>
      <c r="G3" s="54" t="s">
        <v>4</v>
      </c>
      <c r="H3" s="56"/>
      <c r="I3" s="55"/>
      <c r="J3" s="50" t="s">
        <v>5</v>
      </c>
      <c r="K3" s="4"/>
      <c r="L3" s="50" t="s">
        <v>6</v>
      </c>
      <c r="M3" s="50" t="s">
        <v>66</v>
      </c>
      <c r="N3" s="50" t="s">
        <v>7</v>
      </c>
      <c r="O3" s="57" t="s">
        <v>8</v>
      </c>
    </row>
    <row r="4" spans="1:16" ht="39" thickBot="1" x14ac:dyDescent="0.3">
      <c r="A4" s="5"/>
      <c r="B4" s="5"/>
      <c r="C4" s="51"/>
      <c r="D4" s="53"/>
      <c r="E4" s="7" t="s">
        <v>64</v>
      </c>
      <c r="F4" s="8" t="s">
        <v>10</v>
      </c>
      <c r="G4" s="6" t="s">
        <v>11</v>
      </c>
      <c r="H4" s="46" t="s">
        <v>65</v>
      </c>
      <c r="I4" s="47"/>
      <c r="J4" s="51"/>
      <c r="K4" s="9"/>
      <c r="L4" s="51"/>
      <c r="M4" s="51"/>
      <c r="N4" s="51"/>
      <c r="O4" s="58"/>
    </row>
    <row r="5" spans="1:16" x14ac:dyDescent="0.25">
      <c r="A5" s="10"/>
      <c r="B5" s="10"/>
      <c r="C5" s="10"/>
      <c r="D5" s="10"/>
      <c r="E5" s="10"/>
      <c r="F5" s="11"/>
      <c r="G5" s="10"/>
      <c r="H5" s="12" t="s">
        <v>9</v>
      </c>
      <c r="I5" s="12" t="s">
        <v>10</v>
      </c>
      <c r="J5" s="13"/>
      <c r="K5" s="10"/>
      <c r="L5" s="13"/>
      <c r="M5" s="13"/>
      <c r="N5" s="13"/>
      <c r="O5" s="11"/>
    </row>
    <row r="6" spans="1:16" x14ac:dyDescent="0.25">
      <c r="A6" s="10"/>
      <c r="B6" s="10"/>
      <c r="C6" s="10"/>
      <c r="D6" s="10"/>
      <c r="E6" s="10"/>
      <c r="F6" s="11"/>
      <c r="G6" s="10"/>
      <c r="H6" s="10"/>
      <c r="I6" s="10"/>
      <c r="J6" s="10"/>
      <c r="K6" s="10"/>
      <c r="L6" s="10"/>
      <c r="M6" s="10"/>
      <c r="N6" s="10"/>
      <c r="O6" s="11"/>
    </row>
    <row r="7" spans="1:16" x14ac:dyDescent="0.25">
      <c r="A7" s="29" t="s">
        <v>12</v>
      </c>
      <c r="B7" s="1" t="s">
        <v>13</v>
      </c>
      <c r="C7" s="31" t="s">
        <v>14</v>
      </c>
      <c r="D7" s="32">
        <v>254908.5192105725</v>
      </c>
      <c r="E7" s="32">
        <v>2048741382.5344815</v>
      </c>
      <c r="F7" s="32"/>
      <c r="G7" s="33">
        <v>43.7</v>
      </c>
      <c r="H7" s="34"/>
      <c r="I7" s="34"/>
      <c r="J7" s="14">
        <f>G7*D7*12+H7*E7+I7*F7</f>
        <v>133674027.47402424</v>
      </c>
      <c r="K7" s="10"/>
      <c r="L7" s="42">
        <v>133677142.1713905</v>
      </c>
      <c r="M7" s="42"/>
      <c r="N7" s="14">
        <f t="shared" ref="N7:N25" si="0">SUM(L7:M7)</f>
        <v>133677142.1713905</v>
      </c>
      <c r="O7" s="15">
        <f t="shared" ref="O7:O25" si="1">N7-J7</f>
        <v>3114.6973662674427</v>
      </c>
      <c r="P7" s="1" t="s">
        <v>13</v>
      </c>
    </row>
    <row r="8" spans="1:16" x14ac:dyDescent="0.25">
      <c r="A8" s="29" t="s">
        <v>15</v>
      </c>
      <c r="B8" s="1" t="s">
        <v>16</v>
      </c>
      <c r="C8" s="31" t="s">
        <v>14</v>
      </c>
      <c r="D8" s="32">
        <v>557927.57503398939</v>
      </c>
      <c r="E8" s="32">
        <v>5105569255.8405457</v>
      </c>
      <c r="F8" s="32"/>
      <c r="G8" s="33">
        <v>74.62</v>
      </c>
      <c r="H8" s="34"/>
      <c r="I8" s="34"/>
      <c r="J8" s="14">
        <f t="shared" ref="J8:J24" si="2">G8*D8*12+H8*E8+I8*F8</f>
        <v>499590667.78843546</v>
      </c>
      <c r="K8" s="10"/>
      <c r="L8" s="42">
        <v>499593748.41263372</v>
      </c>
      <c r="M8" s="42"/>
      <c r="N8" s="14">
        <f t="shared" si="0"/>
        <v>499593748.41263372</v>
      </c>
      <c r="O8" s="15">
        <f t="shared" si="1"/>
        <v>3080.6241982579231</v>
      </c>
      <c r="P8" s="1" t="s">
        <v>16</v>
      </c>
    </row>
    <row r="9" spans="1:16" x14ac:dyDescent="0.25">
      <c r="A9" s="29" t="s">
        <v>17</v>
      </c>
      <c r="B9" s="1" t="s">
        <v>18</v>
      </c>
      <c r="C9" s="31" t="s">
        <v>14</v>
      </c>
      <c r="D9" s="32">
        <v>343408.95865262294</v>
      </c>
      <c r="E9" s="32">
        <v>4729249788.5944109</v>
      </c>
      <c r="F9" s="32"/>
      <c r="G9" s="33">
        <v>151.13999999999999</v>
      </c>
      <c r="H9" s="34">
        <v>1.17E-2</v>
      </c>
      <c r="I9" s="34"/>
      <c r="J9" s="14">
        <f>G9*D9*12+H9*E9+I9*F9</f>
        <v>678166182.6556437</v>
      </c>
      <c r="K9" s="10"/>
      <c r="L9" s="42">
        <v>678019957.6773479</v>
      </c>
      <c r="M9" s="42"/>
      <c r="N9" s="14">
        <f t="shared" si="0"/>
        <v>678019957.6773479</v>
      </c>
      <c r="O9" s="15">
        <f t="shared" si="1"/>
        <v>-146224.97829580307</v>
      </c>
      <c r="P9" s="1" t="s">
        <v>18</v>
      </c>
    </row>
    <row r="10" spans="1:16" x14ac:dyDescent="0.25">
      <c r="A10" s="29" t="s">
        <v>19</v>
      </c>
      <c r="B10" s="1" t="s">
        <v>20</v>
      </c>
      <c r="C10" s="31" t="s">
        <v>14</v>
      </c>
      <c r="D10" s="32">
        <v>78324.529029638448</v>
      </c>
      <c r="E10" s="32"/>
      <c r="F10" s="32"/>
      <c r="G10" s="33">
        <v>92.43</v>
      </c>
      <c r="H10" s="34"/>
      <c r="I10" s="34"/>
      <c r="J10" s="14">
        <f>G10*D10*12+H10*E10+I10*F10</f>
        <v>86874434.618513793</v>
      </c>
      <c r="K10" s="10"/>
      <c r="L10" s="42">
        <v>86872229.184579909</v>
      </c>
      <c r="M10" s="42"/>
      <c r="N10" s="14">
        <f t="shared" si="0"/>
        <v>86872229.184579909</v>
      </c>
      <c r="O10" s="15">
        <f t="shared" si="1"/>
        <v>-2205.4339338839054</v>
      </c>
      <c r="P10" s="1" t="s">
        <v>20</v>
      </c>
    </row>
    <row r="11" spans="1:16" ht="30" x14ac:dyDescent="0.25">
      <c r="A11" s="29" t="s">
        <v>21</v>
      </c>
      <c r="B11" s="1" t="s">
        <v>22</v>
      </c>
      <c r="C11" s="31" t="s">
        <v>14</v>
      </c>
      <c r="D11" s="32">
        <v>88969.585546298942</v>
      </c>
      <c r="E11" s="32">
        <v>1922418595.2748923</v>
      </c>
      <c r="F11" s="32"/>
      <c r="G11" s="33">
        <v>32.78</v>
      </c>
      <c r="H11" s="34">
        <v>8.1600000000000006E-2</v>
      </c>
      <c r="I11" s="34"/>
      <c r="J11" s="14">
        <f t="shared" si="2"/>
        <v>191866433.54492337</v>
      </c>
      <c r="K11" s="10"/>
      <c r="L11" s="42">
        <v>191817692.7849288</v>
      </c>
      <c r="M11" s="42"/>
      <c r="N11" s="14">
        <f t="shared" si="0"/>
        <v>191817692.7849288</v>
      </c>
      <c r="O11" s="15">
        <f t="shared" si="1"/>
        <v>-48740.759994566441</v>
      </c>
      <c r="P11" s="1" t="s">
        <v>22</v>
      </c>
    </row>
    <row r="12" spans="1:16" ht="30" x14ac:dyDescent="0.25">
      <c r="A12" s="29" t="s">
        <v>23</v>
      </c>
      <c r="B12" s="1" t="s">
        <v>24</v>
      </c>
      <c r="C12" s="31" t="s">
        <v>14</v>
      </c>
      <c r="D12" s="32">
        <v>5486.9304685052348</v>
      </c>
      <c r="E12" s="32">
        <v>2147585702.0138836</v>
      </c>
      <c r="F12" s="32">
        <v>6883344.8747895872</v>
      </c>
      <c r="G12" s="33">
        <v>105.55</v>
      </c>
      <c r="H12" s="34"/>
      <c r="I12" s="34">
        <v>22.520099999999999</v>
      </c>
      <c r="J12" s="14">
        <f t="shared" si="2"/>
        <v>161963361.04615769</v>
      </c>
      <c r="K12" s="10"/>
      <c r="L12" s="42">
        <v>161187685.2196863</v>
      </c>
      <c r="M12" s="42">
        <v>775238.8511904215</v>
      </c>
      <c r="N12" s="14">
        <f t="shared" si="0"/>
        <v>161962924.07087672</v>
      </c>
      <c r="O12" s="15">
        <f t="shared" si="1"/>
        <v>-436.97528097033501</v>
      </c>
      <c r="P12" s="1" t="s">
        <v>24</v>
      </c>
    </row>
    <row r="13" spans="1:16" ht="30" x14ac:dyDescent="0.25">
      <c r="A13" s="29" t="s">
        <v>25</v>
      </c>
      <c r="B13" s="1" t="s">
        <v>26</v>
      </c>
      <c r="C13" s="31" t="s">
        <v>14</v>
      </c>
      <c r="D13" s="32">
        <v>18720.181171866847</v>
      </c>
      <c r="E13" s="32">
        <v>536932103.31433094</v>
      </c>
      <c r="F13" s="32"/>
      <c r="G13" s="33">
        <v>25.51</v>
      </c>
      <c r="H13" s="34">
        <v>3.9399999999999998E-2</v>
      </c>
      <c r="I13" s="34"/>
      <c r="J13" s="14">
        <f t="shared" si="2"/>
        <v>26885746.730916515</v>
      </c>
      <c r="K13" s="10"/>
      <c r="L13" s="42">
        <v>26903751.266354926</v>
      </c>
      <c r="M13" s="42"/>
      <c r="N13" s="14">
        <f t="shared" si="0"/>
        <v>26903751.266354926</v>
      </c>
      <c r="O13" s="15">
        <f t="shared" si="1"/>
        <v>18004.535438410938</v>
      </c>
      <c r="P13" s="1" t="s">
        <v>26</v>
      </c>
    </row>
    <row r="14" spans="1:16" ht="30" x14ac:dyDescent="0.25">
      <c r="A14" s="29" t="s">
        <v>27</v>
      </c>
      <c r="B14" s="1" t="s">
        <v>28</v>
      </c>
      <c r="C14" s="31" t="s">
        <v>14</v>
      </c>
      <c r="D14" s="32">
        <v>1774.8028133289815</v>
      </c>
      <c r="E14" s="32">
        <v>872245224.75628769</v>
      </c>
      <c r="F14" s="32">
        <v>2259183.2316994634</v>
      </c>
      <c r="G14" s="33">
        <v>96.47</v>
      </c>
      <c r="H14" s="34"/>
      <c r="I14" s="34">
        <v>13.1059</v>
      </c>
      <c r="J14" s="14">
        <f t="shared" si="2"/>
        <v>31663212.245152161</v>
      </c>
      <c r="K14" s="10"/>
      <c r="L14" s="42">
        <v>31366559.073512152</v>
      </c>
      <c r="M14" s="42">
        <v>296615.69022454892</v>
      </c>
      <c r="N14" s="14">
        <f t="shared" si="0"/>
        <v>31663174.763736703</v>
      </c>
      <c r="O14" s="15">
        <f t="shared" si="1"/>
        <v>-37.481415458023548</v>
      </c>
      <c r="P14" s="1" t="s">
        <v>28</v>
      </c>
    </row>
    <row r="15" spans="1:16" x14ac:dyDescent="0.25">
      <c r="A15" s="29" t="s">
        <v>29</v>
      </c>
      <c r="B15" s="1" t="s">
        <v>30</v>
      </c>
      <c r="C15" s="31" t="s">
        <v>14</v>
      </c>
      <c r="D15" s="32">
        <v>5615.4734741533566</v>
      </c>
      <c r="E15" s="32">
        <v>80939785.645352468</v>
      </c>
      <c r="F15" s="32"/>
      <c r="G15" s="33">
        <v>3.42</v>
      </c>
      <c r="H15" s="34">
        <v>0.12970000000000001</v>
      </c>
      <c r="I15" s="34"/>
      <c r="J15" s="14">
        <f t="shared" si="2"/>
        <v>10728349.22958147</v>
      </c>
      <c r="K15" s="10"/>
      <c r="L15" s="42">
        <v>10730190.82684399</v>
      </c>
      <c r="M15" s="42"/>
      <c r="N15" s="14">
        <f t="shared" si="0"/>
        <v>10730190.82684399</v>
      </c>
      <c r="O15" s="15">
        <f t="shared" si="1"/>
        <v>1841.5972625203431</v>
      </c>
      <c r="P15" s="1" t="s">
        <v>30</v>
      </c>
    </row>
    <row r="16" spans="1:16" x14ac:dyDescent="0.25">
      <c r="A16" s="29" t="s">
        <v>31</v>
      </c>
      <c r="B16" s="1" t="s">
        <v>32</v>
      </c>
      <c r="C16" s="31" t="s">
        <v>14</v>
      </c>
      <c r="D16" s="32">
        <v>18439.34530755203</v>
      </c>
      <c r="E16" s="32">
        <v>10448713.611169629</v>
      </c>
      <c r="F16" s="32"/>
      <c r="G16" s="33">
        <v>3.51</v>
      </c>
      <c r="H16" s="34">
        <v>0.20019999999999999</v>
      </c>
      <c r="I16" s="34"/>
      <c r="J16" s="14">
        <f t="shared" si="2"/>
        <v>2868497.6893102508</v>
      </c>
      <c r="K16" s="10"/>
      <c r="L16" s="42">
        <v>2868891.4434982277</v>
      </c>
      <c r="M16" s="42"/>
      <c r="N16" s="14">
        <f t="shared" si="0"/>
        <v>2868891.4434982277</v>
      </c>
      <c r="O16" s="15">
        <f t="shared" si="1"/>
        <v>393.75418797694147</v>
      </c>
      <c r="P16" s="1" t="s">
        <v>32</v>
      </c>
    </row>
    <row r="17" spans="1:16" x14ac:dyDescent="0.25">
      <c r="A17" s="29" t="s">
        <v>33</v>
      </c>
      <c r="B17" s="1" t="s">
        <v>34</v>
      </c>
      <c r="C17" s="31" t="s">
        <v>14</v>
      </c>
      <c r="D17" s="32">
        <v>5869.4007463148209</v>
      </c>
      <c r="E17" s="32">
        <v>32886321.278694056</v>
      </c>
      <c r="F17" s="32"/>
      <c r="G17" s="33">
        <v>38.29</v>
      </c>
      <c r="H17" s="34">
        <v>3.95E-2</v>
      </c>
      <c r="I17" s="34"/>
      <c r="J17" s="14">
        <f t="shared" si="2"/>
        <v>3995881.9454251491</v>
      </c>
      <c r="K17" s="10"/>
      <c r="L17" s="42">
        <v>3994723.7196606919</v>
      </c>
      <c r="M17" s="42"/>
      <c r="N17" s="14">
        <f t="shared" si="0"/>
        <v>3994723.7196606919</v>
      </c>
      <c r="O17" s="15">
        <f t="shared" si="1"/>
        <v>-1158.2257644571364</v>
      </c>
      <c r="P17" s="1" t="s">
        <v>34</v>
      </c>
    </row>
    <row r="18" spans="1:16" x14ac:dyDescent="0.25">
      <c r="A18" s="29" t="s">
        <v>35</v>
      </c>
      <c r="B18" s="1" t="s">
        <v>36</v>
      </c>
      <c r="C18" s="31" t="s">
        <v>14</v>
      </c>
      <c r="D18" s="32">
        <v>1747.789667968271</v>
      </c>
      <c r="E18" s="32">
        <v>32397273.806548391</v>
      </c>
      <c r="F18" s="32">
        <v>225089.377087784</v>
      </c>
      <c r="G18" s="33">
        <v>199.26</v>
      </c>
      <c r="H18" s="34"/>
      <c r="I18" s="34">
        <v>15.731400000000001</v>
      </c>
      <c r="J18" s="14">
        <f t="shared" si="2"/>
        <v>7720145.8575910572</v>
      </c>
      <c r="K18" s="10"/>
      <c r="L18" s="42">
        <v>7609930.6585143525</v>
      </c>
      <c r="M18" s="42">
        <v>110225.19119169509</v>
      </c>
      <c r="N18" s="14">
        <f t="shared" si="0"/>
        <v>7720155.8497060472</v>
      </c>
      <c r="O18" s="15">
        <f t="shared" si="1"/>
        <v>9.9921149900183082</v>
      </c>
      <c r="P18" s="1" t="s">
        <v>36</v>
      </c>
    </row>
    <row r="19" spans="1:16" x14ac:dyDescent="0.25">
      <c r="A19" s="29" t="s">
        <v>37</v>
      </c>
      <c r="B19" s="1" t="s">
        <v>38</v>
      </c>
      <c r="C19" s="31" t="s">
        <v>14</v>
      </c>
      <c r="D19" s="32">
        <v>15689.528772048858</v>
      </c>
      <c r="E19" s="32">
        <v>119975075.85360897</v>
      </c>
      <c r="F19" s="32"/>
      <c r="G19" s="33">
        <v>36.090000000000003</v>
      </c>
      <c r="H19" s="34"/>
      <c r="I19" s="34"/>
      <c r="J19" s="14">
        <f t="shared" si="2"/>
        <v>6794821.1205989197</v>
      </c>
      <c r="K19" s="10"/>
      <c r="L19" s="42">
        <v>6794197.0992174018</v>
      </c>
      <c r="M19" s="42"/>
      <c r="N19" s="14">
        <f t="shared" si="0"/>
        <v>6794197.0992174018</v>
      </c>
      <c r="O19" s="15">
        <f t="shared" si="1"/>
        <v>-624.02138151787221</v>
      </c>
      <c r="P19" s="1" t="s">
        <v>38</v>
      </c>
    </row>
    <row r="20" spans="1:16" ht="30" x14ac:dyDescent="0.25">
      <c r="A20" s="29" t="s">
        <v>39</v>
      </c>
      <c r="B20" s="1" t="s">
        <v>40</v>
      </c>
      <c r="C20" s="31" t="s">
        <v>14</v>
      </c>
      <c r="D20" s="32">
        <v>1415.7956935741286</v>
      </c>
      <c r="E20" s="32">
        <v>42308226.637768134</v>
      </c>
      <c r="F20" s="32"/>
      <c r="G20" s="33">
        <v>26.36</v>
      </c>
      <c r="H20" s="34">
        <v>1.9E-2</v>
      </c>
      <c r="I20" s="34"/>
      <c r="J20" s="14">
        <f t="shared" si="2"/>
        <v>1251700.799908963</v>
      </c>
      <c r="K20" s="10"/>
      <c r="L20" s="42">
        <v>1253086.6202237585</v>
      </c>
      <c r="M20" s="42"/>
      <c r="N20" s="14">
        <f t="shared" si="0"/>
        <v>1253086.6202237585</v>
      </c>
      <c r="O20" s="15">
        <f t="shared" si="1"/>
        <v>1385.8203147954773</v>
      </c>
      <c r="P20" s="1" t="s">
        <v>40</v>
      </c>
    </row>
    <row r="21" spans="1:16" ht="30" x14ac:dyDescent="0.25">
      <c r="A21" s="29" t="s">
        <v>41</v>
      </c>
      <c r="B21" s="1" t="s">
        <v>42</v>
      </c>
      <c r="C21" s="31" t="s">
        <v>14</v>
      </c>
      <c r="D21" s="32">
        <v>207.59999999999997</v>
      </c>
      <c r="E21" s="32">
        <v>118747656.38341635</v>
      </c>
      <c r="F21" s="32">
        <v>334741.97658266197</v>
      </c>
      <c r="G21" s="33">
        <v>146.47</v>
      </c>
      <c r="H21" s="34"/>
      <c r="I21" s="34">
        <v>3.3806000000000003</v>
      </c>
      <c r="J21" s="14">
        <f t="shared" si="2"/>
        <v>1496514.7900353472</v>
      </c>
      <c r="K21" s="10"/>
      <c r="L21" s="42">
        <v>1390821.5576832034</v>
      </c>
      <c r="M21" s="42">
        <v>105667.41298855907</v>
      </c>
      <c r="N21" s="14">
        <f t="shared" si="0"/>
        <v>1496488.9706717625</v>
      </c>
      <c r="O21" s="15">
        <f t="shared" si="1"/>
        <v>-25.81936358474195</v>
      </c>
      <c r="P21" s="1" t="s">
        <v>42</v>
      </c>
    </row>
    <row r="22" spans="1:16" x14ac:dyDescent="0.25">
      <c r="A22" s="29" t="s">
        <v>43</v>
      </c>
      <c r="B22" s="1" t="s">
        <v>44</v>
      </c>
      <c r="C22" s="31" t="s">
        <v>14</v>
      </c>
      <c r="D22" s="32">
        <v>39590.567359272463</v>
      </c>
      <c r="E22" s="32">
        <v>329808925.95619434</v>
      </c>
      <c r="F22" s="32"/>
      <c r="G22" s="33">
        <v>43.81</v>
      </c>
      <c r="H22" s="34"/>
      <c r="I22" s="34"/>
      <c r="J22" s="14">
        <f t="shared" si="2"/>
        <v>20813553.072116721</v>
      </c>
      <c r="K22" s="10"/>
      <c r="L22" s="42">
        <v>20811673.399902679</v>
      </c>
      <c r="M22" s="42"/>
      <c r="N22" s="14">
        <f t="shared" si="0"/>
        <v>20811673.399902679</v>
      </c>
      <c r="O22" s="15">
        <f t="shared" si="1"/>
        <v>-1879.6722140423954</v>
      </c>
      <c r="P22" s="1" t="s">
        <v>44</v>
      </c>
    </row>
    <row r="23" spans="1:16" ht="30" x14ac:dyDescent="0.25">
      <c r="A23" s="29" t="s">
        <v>45</v>
      </c>
      <c r="B23" s="1" t="s">
        <v>46</v>
      </c>
      <c r="C23" s="31" t="s">
        <v>14</v>
      </c>
      <c r="D23" s="32">
        <v>4193.1829472852387</v>
      </c>
      <c r="E23" s="32">
        <v>114222771.29146487</v>
      </c>
      <c r="F23" s="32"/>
      <c r="G23" s="33">
        <v>39.96</v>
      </c>
      <c r="H23" s="34">
        <v>2.3599999999999999E-2</v>
      </c>
      <c r="I23" s="34"/>
      <c r="J23" s="14">
        <f t="shared" si="2"/>
        <v>4706372.4893607879</v>
      </c>
      <c r="K23" s="10"/>
      <c r="L23" s="42">
        <v>4707711.816473864</v>
      </c>
      <c r="M23" s="42"/>
      <c r="N23" s="14">
        <f t="shared" si="0"/>
        <v>4707711.816473864</v>
      </c>
      <c r="O23" s="15">
        <f t="shared" si="1"/>
        <v>1339.3271130761132</v>
      </c>
      <c r="P23" s="1" t="s">
        <v>46</v>
      </c>
    </row>
    <row r="24" spans="1:16" ht="30" x14ac:dyDescent="0.25">
      <c r="A24" s="29" t="s">
        <v>47</v>
      </c>
      <c r="B24" s="1" t="s">
        <v>48</v>
      </c>
      <c r="C24" s="31" t="s">
        <v>14</v>
      </c>
      <c r="D24" s="32">
        <v>310.95541395073013</v>
      </c>
      <c r="E24" s="32">
        <v>225208141.69696474</v>
      </c>
      <c r="F24" s="32">
        <v>629257.74854324979</v>
      </c>
      <c r="G24" s="33">
        <v>170.26</v>
      </c>
      <c r="H24" s="34"/>
      <c r="I24" s="34">
        <v>5.4309999999999992</v>
      </c>
      <c r="J24" s="14">
        <f t="shared" si="2"/>
        <v>4052818.0576894046</v>
      </c>
      <c r="K24" s="10"/>
      <c r="L24" s="42">
        <v>3892993.89845001</v>
      </c>
      <c r="M24" s="42">
        <v>159814.602189044</v>
      </c>
      <c r="N24" s="14">
        <f t="shared" si="0"/>
        <v>4052808.500639054</v>
      </c>
      <c r="O24" s="15">
        <f t="shared" si="1"/>
        <v>-9.557050350587815</v>
      </c>
      <c r="P24" s="1" t="s">
        <v>48</v>
      </c>
    </row>
    <row r="25" spans="1:16" x14ac:dyDescent="0.25">
      <c r="A25" s="29" t="s">
        <v>49</v>
      </c>
      <c r="B25" s="1" t="s">
        <v>50</v>
      </c>
      <c r="C25" s="31"/>
      <c r="D25" s="32">
        <v>931</v>
      </c>
      <c r="E25" s="32">
        <v>15049655092.331343</v>
      </c>
      <c r="F25" s="32">
        <v>30763863.685726289</v>
      </c>
      <c r="G25" s="33"/>
      <c r="H25" s="34"/>
      <c r="I25" s="34"/>
      <c r="J25" s="14">
        <f>SUM(J26:J32)</f>
        <v>73895502.770330578</v>
      </c>
      <c r="K25" s="10"/>
      <c r="L25" s="42">
        <v>73895081.660770372</v>
      </c>
      <c r="M25" s="42"/>
      <c r="N25" s="14">
        <f t="shared" si="0"/>
        <v>73895081.660770372</v>
      </c>
      <c r="O25" s="15">
        <f t="shared" si="1"/>
        <v>-421.10956020653248</v>
      </c>
      <c r="P25" s="1" t="s">
        <v>50</v>
      </c>
    </row>
    <row r="26" spans="1:16" x14ac:dyDescent="0.25">
      <c r="A26" s="30" t="s">
        <v>51</v>
      </c>
      <c r="C26" s="35" t="s">
        <v>14</v>
      </c>
      <c r="D26" s="32">
        <f>D25</f>
        <v>931</v>
      </c>
      <c r="E26" s="32"/>
      <c r="F26" s="36"/>
      <c r="G26" s="37">
        <v>824.28</v>
      </c>
      <c r="H26" s="34"/>
      <c r="I26" s="34"/>
      <c r="J26" s="14">
        <f t="shared" ref="J26:J32" si="3">G26*D26*12+H26*E26+I26*F26</f>
        <v>9208856.1600000001</v>
      </c>
      <c r="K26" s="10"/>
      <c r="L26" s="42"/>
      <c r="M26" s="42"/>
      <c r="N26" s="14"/>
      <c r="O26" s="15"/>
    </row>
    <row r="27" spans="1:16" x14ac:dyDescent="0.25">
      <c r="A27" s="30" t="s">
        <v>52</v>
      </c>
      <c r="C27" s="35"/>
      <c r="D27" s="38">
        <v>622.05829596412559</v>
      </c>
      <c r="E27" s="32"/>
      <c r="F27" s="36"/>
      <c r="G27" s="37">
        <v>417.59</v>
      </c>
      <c r="H27" s="34"/>
      <c r="I27" s="34"/>
      <c r="J27" s="14">
        <f t="shared" si="3"/>
        <v>3117183.8857399104</v>
      </c>
      <c r="K27" s="10"/>
      <c r="L27" s="42"/>
      <c r="M27" s="42"/>
      <c r="N27" s="14"/>
      <c r="O27" s="15"/>
    </row>
    <row r="28" spans="1:16" x14ac:dyDescent="0.25">
      <c r="A28" s="30" t="s">
        <v>53</v>
      </c>
      <c r="C28" s="35"/>
      <c r="D28" s="32"/>
      <c r="E28" s="39"/>
      <c r="F28" s="39">
        <v>30219073.370817419</v>
      </c>
      <c r="G28" s="33"/>
      <c r="H28" s="40"/>
      <c r="I28" s="41">
        <v>1.8229</v>
      </c>
      <c r="J28" s="14">
        <f>G28*D28*12+H28*E28+I28*F28</f>
        <v>55086348.847663075</v>
      </c>
      <c r="K28" s="10"/>
      <c r="L28" s="42"/>
      <c r="M28" s="42"/>
      <c r="N28" s="14"/>
      <c r="O28" s="15"/>
    </row>
    <row r="29" spans="1:16" x14ac:dyDescent="0.25">
      <c r="A29" s="30" t="s">
        <v>63</v>
      </c>
      <c r="C29" s="35" t="s">
        <v>54</v>
      </c>
      <c r="D29" s="32"/>
      <c r="E29" s="39"/>
      <c r="F29" s="39">
        <v>723.25199999999995</v>
      </c>
      <c r="G29" s="33"/>
      <c r="H29" s="40"/>
      <c r="I29" s="41">
        <v>711.95460000000003</v>
      </c>
      <c r="J29" s="14">
        <f t="shared" si="3"/>
        <v>514922.58835919999</v>
      </c>
      <c r="K29" s="10"/>
      <c r="L29" s="42"/>
      <c r="M29" s="42"/>
      <c r="N29" s="14"/>
      <c r="O29" s="15"/>
    </row>
    <row r="30" spans="1:16" x14ac:dyDescent="0.25">
      <c r="A30" s="30" t="s">
        <v>55</v>
      </c>
      <c r="B30" s="1"/>
      <c r="C30" s="31"/>
      <c r="D30" s="32"/>
      <c r="E30" s="39"/>
      <c r="F30" s="39">
        <v>1126797.6006159065</v>
      </c>
      <c r="G30" s="33"/>
      <c r="H30" s="40"/>
      <c r="I30" s="41">
        <v>3.6154000000000002</v>
      </c>
      <c r="J30" s="14">
        <f t="shared" si="3"/>
        <v>4073824.0452667489</v>
      </c>
      <c r="K30" s="10"/>
      <c r="L30" s="42"/>
      <c r="M30" s="42"/>
      <c r="N30" s="14"/>
      <c r="O30" s="15"/>
    </row>
    <row r="31" spans="1:16" x14ac:dyDescent="0.25">
      <c r="A31" s="30" t="s">
        <v>56</v>
      </c>
      <c r="B31" s="1"/>
      <c r="C31" s="31"/>
      <c r="D31" s="32"/>
      <c r="E31" s="39"/>
      <c r="F31" s="39">
        <v>65874.982270984998</v>
      </c>
      <c r="G31" s="33"/>
      <c r="H31" s="40"/>
      <c r="I31" s="41">
        <v>5.8341000000000003</v>
      </c>
      <c r="J31" s="14">
        <f t="shared" si="3"/>
        <v>384321.23406715359</v>
      </c>
      <c r="K31" s="10"/>
      <c r="L31" s="42"/>
      <c r="M31" s="42"/>
      <c r="N31" s="14"/>
      <c r="O31" s="15"/>
    </row>
    <row r="32" spans="1:16" ht="15.75" thickBot="1" x14ac:dyDescent="0.3">
      <c r="A32" s="30" t="s">
        <v>57</v>
      </c>
      <c r="B32" s="1"/>
      <c r="C32" s="31"/>
      <c r="D32" s="32"/>
      <c r="E32" s="39"/>
      <c r="F32" s="39">
        <v>680599.45429056347</v>
      </c>
      <c r="G32" s="33"/>
      <c r="H32" s="40"/>
      <c r="I32" s="41">
        <v>2.2187000000000001</v>
      </c>
      <c r="J32" s="14">
        <f t="shared" si="3"/>
        <v>1510046.0092344733</v>
      </c>
      <c r="K32" s="10"/>
      <c r="L32" s="42"/>
      <c r="M32" s="42"/>
      <c r="N32" s="14"/>
      <c r="O32" s="15"/>
    </row>
    <row r="33" spans="1:15" ht="15.75" thickTop="1" x14ac:dyDescent="0.25">
      <c r="A33" s="10"/>
      <c r="B33" s="16"/>
      <c r="C33" s="10"/>
      <c r="D33" s="10"/>
      <c r="E33" s="10"/>
      <c r="F33" s="11"/>
      <c r="G33" s="10"/>
      <c r="H33" s="10"/>
      <c r="I33" s="17"/>
      <c r="J33" s="18"/>
      <c r="K33" s="10"/>
      <c r="L33" s="19"/>
      <c r="M33" s="19"/>
      <c r="N33" s="10"/>
      <c r="O33" s="11"/>
    </row>
    <row r="34" spans="1:15" ht="15.75" thickBot="1" x14ac:dyDescent="0.3">
      <c r="A34" s="20" t="s">
        <v>7</v>
      </c>
      <c r="B34" s="21"/>
      <c r="C34" s="22"/>
      <c r="D34" s="22"/>
      <c r="E34" s="22"/>
      <c r="F34" s="23"/>
      <c r="G34" s="22"/>
      <c r="H34" s="22"/>
      <c r="I34" s="22"/>
      <c r="J34" s="24">
        <f>SUM(J7:J25)</f>
        <v>1949008223.9257154</v>
      </c>
      <c r="K34" s="22"/>
      <c r="L34" s="24">
        <f>SUM(L7:L25)</f>
        <v>1947388068.4916725</v>
      </c>
      <c r="M34" s="24">
        <f>SUM(M7:M25)</f>
        <v>1447561.7477842688</v>
      </c>
      <c r="N34" s="24">
        <f>L34+M34</f>
        <v>1948835630.2394569</v>
      </c>
      <c r="O34" s="25">
        <f>N34-J34</f>
        <v>-172593.68625855446</v>
      </c>
    </row>
    <row r="35" spans="1:15" x14ac:dyDescent="0.25">
      <c r="A35" s="45" t="s">
        <v>62</v>
      </c>
      <c r="B35" s="43"/>
      <c r="J35" s="44"/>
      <c r="L35" s="44"/>
      <c r="M35" s="44"/>
      <c r="N35" s="44"/>
      <c r="O35" s="44"/>
    </row>
    <row r="36" spans="1:15" s="26" customFormat="1" ht="12.75" x14ac:dyDescent="0.2">
      <c r="A36" s="26" t="s">
        <v>58</v>
      </c>
    </row>
    <row r="37" spans="1:15" s="26" customFormat="1" ht="12.75" x14ac:dyDescent="0.2">
      <c r="A37" s="26" t="s">
        <v>68</v>
      </c>
    </row>
    <row r="38" spans="1:15" x14ac:dyDescent="0.25">
      <c r="C38" s="27"/>
      <c r="D38" s="27"/>
      <c r="E38" s="27"/>
      <c r="F38" s="27"/>
      <c r="G38" s="27"/>
      <c r="H38" s="27"/>
      <c r="I38" s="27"/>
      <c r="J38" s="27"/>
    </row>
    <row r="39" spans="1:15" x14ac:dyDescent="0.25">
      <c r="A39" s="28" t="s">
        <v>59</v>
      </c>
      <c r="B39" s="28"/>
      <c r="C39" s="27"/>
      <c r="D39" s="27"/>
      <c r="E39" s="27"/>
      <c r="F39" s="27"/>
      <c r="G39" s="27"/>
      <c r="H39" s="27"/>
      <c r="I39" s="27"/>
      <c r="J39" s="27"/>
    </row>
    <row r="40" spans="1:15" x14ac:dyDescent="0.25">
      <c r="A40" s="48" t="s">
        <v>60</v>
      </c>
      <c r="B40" s="48"/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</row>
    <row r="41" spans="1:15" x14ac:dyDescent="0.25">
      <c r="A41" s="48"/>
      <c r="B41" s="48"/>
      <c r="C41" s="48"/>
      <c r="D41" s="48"/>
      <c r="E41" s="48"/>
      <c r="F41" s="48"/>
      <c r="G41" s="48"/>
      <c r="H41" s="48"/>
      <c r="I41" s="48"/>
      <c r="J41" s="48"/>
      <c r="K41" s="48"/>
      <c r="L41" s="48"/>
      <c r="M41" s="48"/>
    </row>
    <row r="42" spans="1:15" x14ac:dyDescent="0.25">
      <c r="A42" s="48" t="s">
        <v>61</v>
      </c>
      <c r="B42" s="48"/>
      <c r="C42" s="48"/>
      <c r="D42" s="48"/>
      <c r="E42" s="48"/>
      <c r="F42" s="48"/>
      <c r="G42" s="48"/>
      <c r="H42" s="48"/>
      <c r="I42" s="48"/>
      <c r="J42" s="48"/>
      <c r="K42" s="48"/>
      <c r="L42" s="48"/>
      <c r="M42" s="48"/>
    </row>
    <row r="43" spans="1:15" x14ac:dyDescent="0.25">
      <c r="A43" s="48"/>
      <c r="B43" s="48"/>
      <c r="C43" s="48"/>
      <c r="D43" s="48"/>
      <c r="E43" s="48"/>
      <c r="F43" s="48"/>
      <c r="G43" s="48"/>
      <c r="H43" s="48"/>
      <c r="I43" s="48"/>
      <c r="J43" s="48"/>
      <c r="K43" s="48"/>
      <c r="L43" s="48"/>
      <c r="M43" s="48"/>
    </row>
  </sheetData>
  <mergeCells count="13">
    <mergeCell ref="H4:I4"/>
    <mergeCell ref="A40:M41"/>
    <mergeCell ref="A42:M43"/>
    <mergeCell ref="A1:O1"/>
    <mergeCell ref="C3:C4"/>
    <mergeCell ref="D3:D4"/>
    <mergeCell ref="E3:F3"/>
    <mergeCell ref="G3:I3"/>
    <mergeCell ref="J3:J4"/>
    <mergeCell ref="L3:L4"/>
    <mergeCell ref="M3:M4"/>
    <mergeCell ref="N3:N4"/>
    <mergeCell ref="O3:O4"/>
  </mergeCells>
  <dataValidations count="1">
    <dataValidation type="list" allowBlank="1" showInputMessage="1" showErrorMessage="1" sqref="C7:C32" xr:uid="{70F6A385-F1EE-461A-89C4-E8ED26CA4CEB}">
      <formula1>"Customers, Connections"</formula1>
    </dataValidation>
  </dataValidations>
  <pageMargins left="8.1250000000000003E-2" right="0.62645833333333301" top="1.5" bottom="0.75" header="0.5" footer="0.3"/>
  <pageSetup scale="5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DReview xmlns="7e651a3a-8d05-4ee0-9344-b668032e30e0">false</MDReview>
    <RA xmlns="7e651a3a-8d05-4ee0-9344-b668032e30e0">
      <UserInfo>
        <DisplayName/>
        <AccountId xsi:nil="true"/>
        <AccountType/>
      </UserInfo>
    </RA>
    <RAContact xmlns="7e651a3a-8d05-4ee0-9344-b668032e30e0">BEN-SHLOMO Oren</RAContact>
    <Allmapsinthefolder xmlns="7e651a3a-8d05-4ee0-9344-b668032e30e0">false</Allmapsinthefolder>
    <MatchingIR xmlns="7e651a3a-8d05-4ee0-9344-b668032e30e0" xsi:nil="true"/>
    <RRA xmlns="7e651a3a-8d05-4ee0-9344-b668032e30e0" xsi:nil="true"/>
    <Issue xmlns="7e651a3a-8d05-4ee0-9344-b668032e30e0" xsi:nil="true"/>
    <DraftReady xmlns="7e651a3a-8d05-4ee0-9344-b668032e30e0">Ready</DraftReady>
    <DocumentType xmlns="7e651a3a-8d05-4ee0-9344-b668032e30e0">Working Document</DocumentType>
    <Confidential xmlns="7e651a3a-8d05-4ee0-9344-b668032e30e0">false</Confidential>
    <RAApproved xmlns="7e651a3a-8d05-4ee0-9344-b668032e30e0">false</RAApproved>
    <AcceptedService_x002d_Legal xmlns="7e651a3a-8d05-4ee0-9344-b668032e30e0">true</AcceptedService_x002d_Legal>
    <IssueNo_x002e_ xmlns="7e651a3a-8d05-4ee0-9344-b668032e30e0" xsi:nil="true"/>
    <Author0 xmlns="7e651a3a-8d05-4ee0-9344-b668032e30e0">
      <UserInfo>
        <DisplayName/>
        <AccountId xsi:nil="true"/>
        <AccountType/>
      </UserInfo>
    </Author0>
    <ReadyforPrinting xmlns="7e651a3a-8d05-4ee0-9344-b668032e30e0">false</ReadyforPrinting>
    <RADirectorApproved xmlns="7e651a3a-8d05-4ee0-9344-b668032e30e0">false</RADirectorApproved>
    <CaseNumber_x002f_DocketNumber xmlns="7e651a3a-8d05-4ee0-9344-b668032e30e0">EB-2025-0030</CaseNumber_x002f_DocketNumber>
    <Formatted xmlns="7e651a3a-8d05-4ee0-9344-b668032e30e0">false</Formatted>
    <PRINTED xmlns="7e651a3a-8d05-4ee0-9344-b668032e30e0">false</PRINTED>
    <Legal_x0020_Review xmlns="7e651a3a-8d05-4ee0-9344-b668032e30e0">true</Legal_x0020_Review>
    <PDF xmlns="7e651a3a-8d05-4ee0-9344-b668032e30e0">false</PDF>
    <MegafileReady xmlns="7e651a3a-8d05-4ee0-9344-b668032e30e0">false</MegafileReady>
    <IssueDate xmlns="7e651a3a-8d05-4ee0-9344-b668032e30e0" xsi:nil="true"/>
    <TaxCatchAll xmlns="1f5e108a-442b-424d-88d6-fdac133e65d6" xsi:nil="true"/>
    <Applicant xmlns="7e651a3a-8d05-4ee0-9344-b668032e30e0">Hydro One Networks Inc. - HONI</Applicant>
    <Strategic xmlns="7e651a3a-8d05-4ee0-9344-b668032e30e0">false</Strategic>
    <Witness xmlns="7e651a3a-8d05-4ee0-9344-b668032e30e0">
      <UserInfo>
        <DisplayName>Uri.Akselrud@HydroOne.com</DisplayName>
        <AccountId>70</AccountId>
        <AccountType/>
      </UserInfo>
    </Witness>
    <Docket xmlns="7e651a3a-8d05-4ee0-9344-b668032e30e0" xsi:nil="true"/>
    <Witness_x0020_Approved xmlns="7e651a3a-8d05-4ee0-9344-b668032e30e0">false</Witness_x0020_Approved>
    <JeffSmithApproval xmlns="7e651a3a-8d05-4ee0-9344-b668032e30e0">No</JeffSmithApproval>
    <RegLead xmlns="7e651a3a-8d05-4ee0-9344-b668032e30e0">
      <UserInfo>
        <DisplayName/>
        <AccountId xsi:nil="true"/>
        <AccountType/>
      </UserInfo>
    </RegLead>
    <Applicant0 xmlns="7e651a3a-8d05-4ee0-9344-b668032e30e0">
      <Value>Hydro One Networks Inc. - HONI</Value>
    </Applicant0>
    <TitleofExhibit xmlns="7e651a3a-8d05-4ee0-9344-b668032e30e0" xsi:nil="true"/>
    <TypeofDocument xmlns="7e651a3a-8d05-4ee0-9344-b668032e30e0" xsi:nil="true"/>
    <lcf76f155ced4ddcb4097134ff3c332f xmlns="7e651a3a-8d05-4ee0-9344-b668032e30e0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2A9886C0063524695E58E529275A6AB" ma:contentTypeVersion="57" ma:contentTypeDescription="Create a new document." ma:contentTypeScope="" ma:versionID="6dead2ce9ec8cb57e304b4ca46259d86">
  <xsd:schema xmlns:xsd="http://www.w3.org/2001/XMLSchema" xmlns:xs="http://www.w3.org/2001/XMLSchema" xmlns:p="http://schemas.microsoft.com/office/2006/metadata/properties" xmlns:ns2="7e651a3a-8d05-4ee0-9344-b668032e30e0" xmlns:ns3="1f5e108a-442b-424d-88d6-fdac133e65d6" targetNamespace="http://schemas.microsoft.com/office/2006/metadata/properties" ma:root="true" ma:fieldsID="de18681cfe2e53236fe1d9f55758ed06" ns2:_="" ns3:_="">
    <xsd:import namespace="7e651a3a-8d05-4ee0-9344-b668032e30e0"/>
    <xsd:import namespace="1f5e108a-442b-424d-88d6-fdac133e65d6"/>
    <xsd:element name="properties">
      <xsd:complexType>
        <xsd:sequence>
          <xsd:element name="documentManagement">
            <xsd:complexType>
              <xsd:all>
                <xsd:element ref="ns2:RA" minOccurs="0"/>
                <xsd:element ref="ns2:DraftReady" minOccurs="0"/>
                <xsd:element ref="ns2:TitleofExhibit" minOccurs="0"/>
                <xsd:element ref="ns2:TypeofDocument" minOccurs="0"/>
                <xsd:element ref="ns2:CaseNumber_x002f_DocketNumber" minOccurs="0"/>
                <xsd:element ref="ns2:RAContact" minOccurs="0"/>
                <xsd:element ref="ns2:Applicant" minOccurs="0"/>
                <xsd:element ref="ns2:Applicant0" minOccurs="0"/>
                <xsd:element ref="ns2:IssueDate" minOccurs="0"/>
                <xsd:element ref="ns2:DocumentType" minOccurs="0"/>
                <xsd:element ref="ns2:Docket" minOccurs="0"/>
                <xsd:element ref="ns2:Author0" minOccurs="0"/>
                <xsd:element ref="ns2:RAApproved" minOccurs="0"/>
                <xsd:element ref="ns2:Strategic" minOccurs="0"/>
                <xsd:element ref="ns2:Legal_x0020_Review" minOccurs="0"/>
                <xsd:element ref="ns2:Formatted" minOccurs="0"/>
                <xsd:element ref="ns2:PDF" minOccurs="0"/>
                <xsd:element ref="ns2:Confidential" minOccurs="0"/>
                <xsd:element ref="ns2:RADirectorApproved" minOccurs="0"/>
                <xsd:element ref="ns2:Witness" minOccurs="0"/>
                <xsd:element ref="ns2:Witness_x0020_Approved" minOccurs="0"/>
                <xsd:element ref="ns2:RRA" minOccurs="0"/>
                <xsd:element ref="ns2:Allmapsinthefolder" minOccurs="0"/>
                <xsd:element ref="ns2:MegafileReady" minOccurs="0"/>
                <xsd:element ref="ns2:ReadyforPrinting" minOccurs="0"/>
                <xsd:element ref="ns2:PRINTED" minOccurs="0"/>
                <xsd:element ref="ns2:AcceptedService_x002d_Legal" minOccurs="0"/>
                <xsd:element ref="ns2:Issue" minOccurs="0"/>
                <xsd:element ref="ns2:IssueNo_x002e_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LengthInSeconds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2:RegLead" minOccurs="0"/>
                <xsd:element ref="ns2:MDReview" minOccurs="0"/>
                <xsd:element ref="ns2:MatchingIR" minOccurs="0"/>
                <xsd:element ref="ns2:MediaServiceLocation" minOccurs="0"/>
                <xsd:element ref="ns2:JeffSmithApprova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651a3a-8d05-4ee0-9344-b668032e30e0" elementFormDefault="qualified">
    <xsd:import namespace="http://schemas.microsoft.com/office/2006/documentManagement/types"/>
    <xsd:import namespace="http://schemas.microsoft.com/office/infopath/2007/PartnerControls"/>
    <xsd:element name="RA" ma:index="3" nillable="true" ma:displayName="RA" ma:format="Dropdown" ma:list="UserInfo" ma:SharePointGroup="0" ma:internalName="RA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raftReady" ma:index="4" nillable="true" ma:displayName="Draft Ready" ma:format="Dropdown" ma:internalName="DraftReady">
      <xsd:simpleType>
        <xsd:restriction base="dms:Choice">
          <xsd:enumeration value="No"/>
          <xsd:enumeration value="Almost"/>
          <xsd:enumeration value="Ready"/>
        </xsd:restriction>
      </xsd:simpleType>
    </xsd:element>
    <xsd:element name="TitleofExhibit" ma:index="5" nillable="true" ma:displayName="Title of Exhibit" ma:format="Dropdown" ma:internalName="TitleofExhibit">
      <xsd:simpleType>
        <xsd:restriction base="dms:Text">
          <xsd:maxLength value="255"/>
        </xsd:restriction>
      </xsd:simpleType>
    </xsd:element>
    <xsd:element name="TypeofDocument" ma:index="6" nillable="true" ma:displayName="Type of Document" ma:format="Dropdown" ma:internalName="TypeofDocument">
      <xsd:simpleType>
        <xsd:restriction base="dms:Choice">
          <xsd:enumeration value="Draft"/>
          <xsd:enumeration value="Ready"/>
          <xsd:enumeration value="Choice 3"/>
        </xsd:restriction>
      </xsd:simpleType>
    </xsd:element>
    <xsd:element name="CaseNumber_x002f_DocketNumber" ma:index="7" nillable="true" ma:displayName="Case Number" ma:format="Dropdown" ma:internalName="CaseNumber_x002f_DocketNumber">
      <xsd:simpleType>
        <xsd:restriction base="dms:Note"/>
      </xsd:simpleType>
    </xsd:element>
    <xsd:element name="RAContact" ma:index="8" nillable="true" ma:displayName="Director Contact" ma:description="Reg Affairs Advisor accountable for the File/Folder " ma:format="Dropdown" ma:internalName="RAContact">
      <xsd:simpleType>
        <xsd:union memberTypes="dms:Text">
          <xsd:simpleType>
            <xsd:restriction base="dms:Choice">
              <xsd:enumeration value="BURKE Kathleen"/>
              <xsd:enumeration value="CATALANO Pasquale"/>
              <xsd:enumeration value="SMITH Jeffrey"/>
              <xsd:enumeration value="BHANDARI Melanie"/>
              <xsd:enumeration value="AKSELRUD Uri"/>
              <xsd:enumeration value="ZBARCEA Alex"/>
              <xsd:enumeration value="ANDREY Elise"/>
              <xsd:enumeration value="SAVULAK Jason"/>
              <xsd:enumeration value="BEN-SHLOMO Oren"/>
            </xsd:restriction>
          </xsd:simpleType>
        </xsd:union>
      </xsd:simpleType>
    </xsd:element>
    <xsd:element name="Applicant" ma:index="9" nillable="true" ma:displayName="Authoring Party" ma:default="Hydro One Networks Inc. - HONI" ma:format="Dropdown" ma:internalName="Applicant">
      <xsd:simpleType>
        <xsd:union memberTypes="dms:Text">
          <xsd:simpleType>
            <xsd:restriction base="dms:Choice">
              <xsd:enumeration value="Hydro One Networks Inc. - HONI"/>
              <xsd:enumeration value="Ontario Energy Board - OEB"/>
              <xsd:enumeration value="Canadian Energy Regulator - CER"/>
              <xsd:enumeration value="Algoma Power Inc. - API"/>
              <xsd:enumeration value="Anwaatin"/>
              <xsd:enumeration value="Association of Major Power Consumers in Ontario - AMPCO"/>
              <xsd:enumeration value="Association of Power Producers of Ontario - APPrO"/>
              <xsd:enumeration value="Atikokan Hydro Inc. - AHI"/>
              <xsd:enumeration value="Attawapiskat First Nation - AFN"/>
              <xsd:enumeration value="Attawapiskat Power Corporation - APC"/>
              <xsd:enumeration value="Bluewater Power Distribution Corporation - BPDC"/>
              <xsd:enumeration value="Brant County Power Inc. - BCP"/>
              <xsd:enumeration value="Brantford Power Inc. - BPI"/>
              <xsd:enumeration value="Building Owners and Managers Association - BOMA"/>
              <xsd:enumeration value="Burlington Hydro Inc. - BHI"/>
              <xsd:enumeration value="Cambridge and North Dumfries Hydro Inc. - CND Hydro"/>
              <xsd:enumeration value="Canadian Energy Efficiency Alliance - CEEA"/>
              <xsd:enumeration value="Canadian Manufacturers and Exporters - CME"/>
              <xsd:enumeration value="Canadian Niagara Power Inc. - CNP"/>
              <xsd:enumeration value="Centre Wellington Hydro Ltd. - CWHL"/>
              <xsd:enumeration value="Chapleau Public Utilities Corporation - CPUC"/>
              <xsd:enumeration value="Chatham-Kent Hydro Inc. - CKH"/>
              <xsd:enumeration value="Clinton Power Corporation - CPC"/>
              <xsd:enumeration value="Coalition of Large Distributors - CLD"/>
              <xsd:enumeration value="COLLUS Power Corporation - COLLUS"/>
              <xsd:enumeration value="Consumers Council of Canada - CCC"/>
              <xsd:enumeration value="Cooperative Hydro Embrun Inc. - CHE"/>
              <xsd:enumeration value="Cornwall Street Railway Light and Power Company Limited - CRLP"/>
              <xsd:enumeration value="Corporation of the City of Kitchener - CCK"/>
              <xsd:enumeration value="Dubreuil Forest Products Ltd. - DFP"/>
              <xsd:enumeration value="E.L.K. Energy Inc. - ELK Energy"/>
              <xsd:enumeration value="Electric Vehicle Society - EVS"/>
              <xsd:enumeration value="Electrical Contractors Association of Ontario - ECAO"/>
              <xsd:enumeration value="Electricity Distributors Association - EDA"/>
              <xsd:enumeration value="Enbridge Gas Distribution - EGDI"/>
              <xsd:enumeration value="Energy Cost Management Inc. - ECMI"/>
              <xsd:enumeration value="Energy Probe"/>
              <xsd:enumeration value="Enersource Hydro Mississauga Inc."/>
              <xsd:enumeration value="Environmental Defence - ED"/>
              <xsd:enumeration value="ENWIN Utilities Ltd."/>
              <xsd:enumeration value="Erie Thames Powerlines Corporation - ETPC"/>
              <xsd:enumeration value="Espanola Regional Hydro Distribution Corporation - ER Hydro"/>
              <xsd:enumeration value="Essex Powerlines Corporation - EPC"/>
              <xsd:enumeration value="Federation of Ontario Cottagers’ Association - FOCA"/>
              <xsd:enumeration value="Federation of Rental-housing Providers of Ontario - FRPO"/>
              <xsd:enumeration value="Festival Hydro Inc. - FHI"/>
              <xsd:enumeration value="Fort Albany First Nation - FAFN"/>
              <xsd:enumeration value="Fort Albany Power Corporation - FAPC"/>
              <xsd:enumeration value="Fort Frances Power Corporation - FFPC"/>
              <xsd:enumeration value="Great Lakes Power - GLP"/>
              <xsd:enumeration value="Greater Sudbury Hydro Inc. - GSHI"/>
              <xsd:enumeration value="Green Energy Coalition - GEC"/>
              <xsd:enumeration value="Grimsby Power Inc. - GPI"/>
              <xsd:enumeration value="Guelph Hydro Electric Systems Inc. - GHESI"/>
              <xsd:enumeration value="Haldimand County Hydro Inc. - HCHI"/>
              <xsd:enumeration value="Halton Hills Hydro Inc. - HHH"/>
              <xsd:enumeration value="Hearst Power Distribution Company Limited - HPDC"/>
              <xsd:enumeration value="Horizon Utilities Corporation - HUC"/>
              <xsd:enumeration value="Hydro 2000 Inc."/>
              <xsd:enumeration value="Hydro Hawkesbury Inc. - HHI"/>
              <xsd:enumeration value="Hydro One Brampton - HOB"/>
              <xsd:enumeration value="Hydro One Remote Communities Inc. - HORC"/>
              <xsd:enumeration value="Hydro Ottawa Limited - HOL"/>
              <xsd:enumeration value="Independent Electricity System Operator - IESO"/>
              <xsd:enumeration value="Industrial Gas Users Association – IGUA"/>
              <xsd:enumeration value="Innisfil Hydro Distribution Systems Limited - IHDS"/>
              <xsd:enumeration value="Kashechewan First Nation - KFN"/>
              <xsd:enumeration value="Kashechewan Power Corporation - KPC"/>
              <xsd:enumeration value="Kenora Hydro Electric Corporation Ltd. - KHEC"/>
              <xsd:enumeration value="Kingston Hydro Corporation - KHC"/>
              <xsd:enumeration value="Kitchener-Wilmot Hydro Inc. - KWHI"/>
              <xsd:enumeration value="Lakefront Utilities Inc. - LUI"/>
              <xsd:enumeration value="Lakeland Power Distribution Ltd. - LPD"/>
              <xsd:enumeration value="London Hydro Inc. - LHI"/>
              <xsd:enumeration value="London Property Management Association - LPMA"/>
              <xsd:enumeration value="Low Income Energy Network – LIEN"/>
              <xsd:enumeration value="Métis Nation of Ontario – MNO"/>
              <xsd:enumeration value="Middlesex Power Distribution Corporation - MPDC"/>
              <xsd:enumeration value="Midland Power Utility Corporation - MPUC"/>
              <xsd:enumeration value="Milton Hydro Distribution Inc. - MHDI"/>
              <xsd:enumeration value="Ministry of Energy - MOE"/>
              <xsd:enumeration value="National Chiefs Office - NCO"/>
              <xsd:enumeration value="National Energy Board - NEB"/>
              <xsd:enumeration value="Newmarket - Tay Power Distribution Ltd. - NTPD"/>
              <xsd:enumeration value="Niagara Peninsula Energy Inc. - NPEI"/>
              <xsd:enumeration value="Niagara-on-the-Lake Hydro Inc. - NOTL Hydro"/>
              <xsd:enumeration value="Norfolk Power Distribution Inc. - NPD"/>
              <xsd:enumeration value="North Bay Hydro Distribution Limited - NBHD"/>
              <xsd:enumeration value="Northern Ontario Wires Inc. - NOWI"/>
              <xsd:enumeration value="Oakville Hydro Electricity Distribution Inc. - OHED"/>
              <xsd:enumeration value="Ontario Power Authority - OPA"/>
              <xsd:enumeration value="Ontario Power Generation - OPG"/>
              <xsd:enumeration value="Ontario Sustainable Energy Association - OSEA"/>
              <xsd:enumeration value="Orangeville Hydro Limited - OHL"/>
              <xsd:enumeration value="Orillia Power Distribution Corporation - OPDC"/>
              <xsd:enumeration value="Oshawa PUC Networks Inc. - OPUCN"/>
              <xsd:enumeration value="Ottawa River Power Corporation - ORPC"/>
              <xsd:enumeration value="Parry Sound Power Corporation - PSPC"/>
              <xsd:enumeration value="Peterborough Distribution Incorporated - PDI"/>
              <xsd:enumeration value="Pollution Probe"/>
              <xsd:enumeration value="Port Colborne Hydro Inc. - PCHI"/>
              <xsd:enumeration value="Power Workers Union - PWU"/>
              <xsd:enumeration value="PowerStream Inc."/>
              <xsd:enumeration value="PUC Distribution Inc. - PUC"/>
              <xsd:enumeration value="Renfrew Hydro Inc. - RHI"/>
              <xsd:enumeration value="RES Canada Transmission LP"/>
              <xsd:enumeration value="Rideau St. Lawrence Distribution Inc. - RSLD"/>
              <xsd:enumeration value="School Energy Coalition - SEC"/>
              <xsd:enumeration value="Sioux Lookout Hydro Inc. - SLH"/>
              <xsd:enumeration value="Small Business Utility Alliance - SBUA"/>
              <xsd:enumeration value="Society of Energy Professionals - SEP"/>
              <xsd:enumeration value="St. Thomas Energy Inc. - STE"/>
              <xsd:enumeration value="Thunder Bay Hydro Electricity Distribution Inc. - TBHED"/>
              <xsd:enumeration value="Tillsonburg Hydro Inc. - THI"/>
              <xsd:enumeration value="Toronto Hydro Electric System Limited - THESL"/>
              <xsd:enumeration value="Union Gas Limited - UGL"/>
              <xsd:enumeration value="Veridian Connections Inc. - VCI"/>
              <xsd:enumeration value="Vulnerable Energy Consumers Coalition - VECC"/>
              <xsd:enumeration value="Wasaga Distribution Inc. - WDI"/>
              <xsd:enumeration value="Wataynikaneyap Power LP - WPLP"/>
              <xsd:enumeration value="Waterloo North Hydro Inc. - WNH"/>
              <xsd:enumeration value="Welland Hydro-Electric System Corp. - WHESC"/>
              <xsd:enumeration value="Wellington North Power Inc. - WNP"/>
              <xsd:enumeration value="West Coast Huron Energy Inc. - WCHE"/>
              <xsd:enumeration value="West Perth Power Inc. - WPP"/>
              <xsd:enumeration value="Westario Power Inc. - WPI"/>
              <xsd:enumeration value="Whitby Hydro Electric Corporation - WHEC"/>
              <xsd:enumeration value="Woodstock Hydro Services Inc. - WHS"/>
              <xsd:enumeration value="UCT, Inc. - NextBridge"/>
              <xsd:enumeration value="Milton Hydro Distribution Inc."/>
              <xsd:enumeration value="Entegrus Powerlines Inc."/>
              <xsd:enumeration value="Formet Industries"/>
              <xsd:enumeration value="Coalition of Concerned Manufacturers and Businesses of Canada (CCMBC)"/>
              <xsd:enumeration value="InnPower Corporation"/>
              <xsd:enumeration value="Perimeter Forest Limited Partnership"/>
              <xsd:enumeration value="Elexicon Energy Inc."/>
              <xsd:enumeration value="Bell Canada"/>
              <xsd:enumeration value="Gwayakocchigewin Limited Partnership"/>
              <xsd:enumeration value="Neighbours On the Line - NOTL"/>
              <xsd:enumeration value="Batchewana First Nation"/>
              <xsd:enumeration value="Northwestern Ontario Metis Community"/>
              <xsd:enumeration value="Lac des Mille Lacs First Nation"/>
              <xsd:enumeration value="Métis Nation of Ontario - MNO"/>
              <xsd:enumeration value="Alectra Utilities Corportation"/>
              <xsd:enumeration value="PUC Transmission LP"/>
              <xsd:enumeration value="Essar Power Canada Limited (EPC)"/>
              <xsd:enumeration value="Gwayakocchigewin Limited Partnership"/>
              <xsd:enumeration value="Glencore Canada Corporation"/>
              <xsd:enumeration value="Ontario Energy Association - OEA"/>
              <xsd:enumeration value="IESO"/>
              <xsd:enumeration value="The Ross Firm Professional Corporation"/>
              <xsd:enumeration value="Siskinds"/>
              <xsd:enumeration value="Caldwell First Nation"/>
              <xsd:enumeration value="Three Fires Group Inc."/>
              <xsd:enumeration value="Electricity Distributors Association"/>
              <xsd:enumeration value="Coalition of Concerned Manufacturers and Businesses of Canada"/>
              <xsd:enumeration value="Minogi Corp."/>
              <xsd:enumeration value="Vector Pipeline Inc."/>
              <xsd:enumeration value="LDC Transmission Group"/>
              <xsd:enumeration value="Consumer Groups"/>
              <xsd:enumeration value="Distribution Resource Coalition - DRC"/>
              <xsd:enumeration value="Tillsonburg Hydro Inc."/>
              <xsd:enumeration value="Synergy North"/>
              <xsd:enumeration value="Three Fires Group - TFG"/>
              <xsd:enumeration value="Nyon Oil Inc."/>
              <xsd:enumeration value="Windsor Canada Utilities Ltd."/>
              <xsd:enumeration value="GrandBridge Energy"/>
              <xsd:enumeration value="First Nations Energy Inc (FNEI)"/>
            </xsd:restriction>
          </xsd:simpleType>
        </xsd:union>
      </xsd:simpleType>
    </xsd:element>
    <xsd:element name="Applicant0" ma:index="10" nillable="true" ma:displayName="Applicant" ma:default="Hydro One Networks Inc. - HONI" ma:format="Dropdown" ma:internalName="Applicant0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Hydro One Networks Inc. - HONI"/>
                        <xsd:enumeration value="Ontario Energy Board - OEB"/>
                        <xsd:enumeration value="B2M Limited Partnership"/>
                        <xsd:enumeration value="Canadian Niagara Power Inc."/>
                        <xsd:enumeration value="Enersource"/>
                        <xsd:enumeration value="Entegrus Powerlines Inc."/>
                        <xsd:enumeration value="Great Lakes Power"/>
                        <xsd:enumeration value="Hydro One Brampton"/>
                        <xsd:enumeration value="Hydro One Remote Communities - HORCI"/>
                        <xsd:enumeration value="Hydro One Sault Ste Marie Inc."/>
                        <xsd:enumeration value="Hydro Ottawa"/>
                        <xsd:enumeration value="Independent Electricity System Operator"/>
                        <xsd:enumeration value="Niagara Peninsula Energy Inc. - NPEI"/>
                        <xsd:enumeration value="Niagara Reinforcement Limited Partnership"/>
                        <xsd:enumeration value="Ontario Power Authority - OPG"/>
                        <xsd:enumeration value="Powerstream"/>
                        <xsd:enumeration value="Toronto Hydro Electric System"/>
                        <xsd:enumeration value="UCT, Inc. - NextBridge"/>
                        <xsd:enumeration value="Veridian Connections"/>
                        <xsd:enumeration value="Wataynikaneyap Power LP - WPLP"/>
                        <xsd:enumeration value="Waterloo North Hydro Inc."/>
                        <xsd:enumeration value="Milton Hydro Distribution Inc."/>
                        <xsd:enumeration value="Alectra Utilities Corporation"/>
                        <xsd:enumeration value="Chapleau Public Utilities Corporation - CPUC"/>
                        <xsd:enumeration value="InnPower Corporation"/>
                        <xsd:enumeration value="Westario Power Inc."/>
                        <xsd:enumeration value="PUC Transmission LP"/>
                        <xsd:enumeration value="Essex Powerlines Corporation - EPC"/>
                        <xsd:enumeration value="Elexicon Energy Inc."/>
                        <xsd:enumeration value="IESO"/>
                        <xsd:enumeration value="Festival Hydro"/>
                        <xsd:enumeration value="E..L.K - Energy Ink"/>
                        <xsd:enumeration value="Tillsonburg Hydro Inc."/>
                        <xsd:enumeration value="Synergy North"/>
                        <xsd:enumeration value="Tx Infrastructure Partnership 1 Ltd."/>
                        <xsd:enumeration value="Enbridge Gas"/>
                        <xsd:enumeration value="Windsor Canada Utilities Ltd."/>
                        <xsd:enumeration value="Centre Wellington Hydro Ltd. - CWH"/>
                        <xsd:enumeration value="First Nations Energy Inc. (FNEI)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IssueDate" ma:index="11" nillable="true" ma:displayName="Issue Date" ma:format="DateOnly" ma:internalName="IssueDate">
      <xsd:simpleType>
        <xsd:restriction base="dms:DateTime"/>
      </xsd:simpleType>
    </xsd:element>
    <xsd:element name="DocumentType" ma:index="12" nillable="true" ma:displayName="Document Type" ma:default="Working Document" ma:description="This metadata is intended to capture the type of document being filed with the respective regulator" ma:format="Dropdown" ma:internalName="DocumentType">
      <xsd:simpleType>
        <xsd:restriction base="dms:Choice">
          <xsd:enumeration value="Affidavit"/>
          <xsd:enumeration value="Amended Licence"/>
          <xsd:enumeration value="ARC Letter of Representation"/>
          <xsd:enumeration value="Argument-in-Chief"/>
          <xsd:enumeration value="Bi-annual Report"/>
          <xsd:enumeration value="Codes and Guidelines"/>
          <xsd:enumeration value="Comment Letter or Email"/>
          <xsd:enumeration value="Conditions of Service - CoS"/>
          <xsd:enumeration value="Correspondence"/>
          <xsd:enumeration value="Cost Award Claim"/>
          <xsd:enumeration value="Cross-Examination Material"/>
          <xsd:enumeration value="Decision"/>
          <xsd:enumeration value="Decision and Order"/>
          <xsd:enumeration value="Declaration and Undertaking"/>
          <xsd:enumeration value="Distribution System Plan"/>
          <xsd:enumeration value="Draft Rate Order"/>
          <xsd:enumeration value="Draft Settlement Proposal"/>
          <xsd:enumeration value="Estimate"/>
          <xsd:enumeration value="Exhibit List"/>
          <xsd:enumeration value="Final Argument"/>
          <xsd:enumeration value="Final Rate Order"/>
          <xsd:enumeration value="Interrogatory Question"/>
          <xsd:enumeration value="Interrogatory Response"/>
          <xsd:enumeration value="Intervenor Evidence"/>
          <xsd:enumeration value="Intervention Request"/>
          <xsd:enumeration value="Issues List"/>
          <xsd:enumeration value="Invoice"/>
          <xsd:enumeration value="Letter of Direction"/>
          <xsd:enumeration value="Licence"/>
          <xsd:enumeration value="Media Estimate"/>
          <xsd:enumeration value="Miscellaneous Exhibit"/>
          <xsd:enumeration value="Motion"/>
          <xsd:enumeration value="Notice"/>
          <xsd:enumeration value="Notice of Amendments"/>
          <xsd:enumeration value="Notice of Hearing on Cost Awards"/>
          <xsd:enumeration value="Notice of Proposal"/>
          <xsd:enumeration value="OEB Intervention form"/>
          <xsd:enumeration value="OEB Report"/>
          <xsd:enumeration value="Old Licence"/>
          <xsd:enumeration value="Online Ad"/>
          <xsd:enumeration value="Order"/>
          <xsd:enumeration value="Prefiled Evidence"/>
          <xsd:enumeration value="Procedural Order"/>
          <xsd:enumeration value="Regulation"/>
          <xsd:enumeration value="Reply Submission"/>
          <xsd:enumeration value="Report"/>
          <xsd:enumeration value="Settlement Agreement"/>
          <xsd:enumeration value="Settlement Proposal"/>
          <xsd:enumeration value="Statute"/>
          <xsd:enumeration value="Submission"/>
          <xsd:enumeration value="Tracker"/>
          <xsd:enumeration value="Transcript"/>
          <xsd:enumeration value="Undertaking"/>
          <xsd:enumeration value="Working Document"/>
          <xsd:enumeration value="Big Box Ad"/>
          <xsd:enumeration value="Shipping Manifest"/>
          <xsd:enumeration value="Letter of Comment"/>
          <xsd:enumeration value="Draft Notice"/>
          <xsd:enumeration value="Draft Settlement Proposal"/>
          <xsd:enumeration value="Question Response"/>
          <xsd:enumeration value="Draft Issues List"/>
        </xsd:restriction>
      </xsd:simpleType>
    </xsd:element>
    <xsd:element name="Docket" ma:index="13" nillable="true" ma:displayName="Docket" ma:description="Docket of the proceeding as provided by the regulator" ma:format="Dropdown" ma:internalName="Docket">
      <xsd:simpleType>
        <xsd:restriction base="dms:Text">
          <xsd:maxLength value="255"/>
        </xsd:restriction>
      </xsd:simpleType>
    </xsd:element>
    <xsd:element name="Author0" ma:index="14" nillable="true" ma:displayName="Author" ma:format="Dropdown" ma:list="UserInfo" ma:SharePointGroup="0" ma:internalName="Author0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AApproved" ma:index="15" nillable="true" ma:displayName="RA Approved" ma:default="0" ma:format="Dropdown" ma:internalName="RAApproved">
      <xsd:simpleType>
        <xsd:restriction base="dms:Boolean"/>
      </xsd:simpleType>
    </xsd:element>
    <xsd:element name="Strategic" ma:index="16" nillable="true" ma:displayName="Strategic" ma:default="0" ma:format="Dropdown" ma:internalName="Strategic">
      <xsd:simpleType>
        <xsd:restriction base="dms:Boolean"/>
      </xsd:simpleType>
    </xsd:element>
    <xsd:element name="Legal_x0020_Review" ma:index="17" nillable="true" ma:displayName="Legal Review" ma:default="0" ma:format="Dropdown" ma:internalName="Legal_x0020_Review">
      <xsd:simpleType>
        <xsd:restriction base="dms:Boolean"/>
      </xsd:simpleType>
    </xsd:element>
    <xsd:element name="Formatted" ma:index="18" nillable="true" ma:displayName="Formatted" ma:default="0" ma:format="Dropdown" ma:internalName="Formatted">
      <xsd:simpleType>
        <xsd:restriction base="dms:Boolean"/>
      </xsd:simpleType>
    </xsd:element>
    <xsd:element name="PDF" ma:index="19" nillable="true" ma:displayName="PDF" ma:default="0" ma:format="Dropdown" ma:internalName="PDF">
      <xsd:simpleType>
        <xsd:restriction base="dms:Boolean"/>
      </xsd:simpleType>
    </xsd:element>
    <xsd:element name="Confidential" ma:index="20" nillable="true" ma:displayName="Confidential" ma:default="0" ma:format="Dropdown" ma:internalName="Confidential">
      <xsd:simpleType>
        <xsd:restriction base="dms:Boolean"/>
      </xsd:simpleType>
    </xsd:element>
    <xsd:element name="RADirectorApproved" ma:index="21" nillable="true" ma:displayName="Director Review" ma:default="0" ma:format="Dropdown" ma:internalName="RADirectorApproved">
      <xsd:simpleType>
        <xsd:restriction base="dms:Boolean"/>
      </xsd:simpleType>
    </xsd:element>
    <xsd:element name="Witness" ma:index="22" nillable="true" ma:displayName="Witness" ma:format="Dropdown" ma:list="UserInfo" ma:SharePointGroup="0" ma:internalName="Witnes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Witness_x0020_Approved" ma:index="23" nillable="true" ma:displayName="Witness Approved" ma:default="0" ma:description="Has Witness provided their approval or signoff?" ma:internalName="Witness_x0020_Approved">
      <xsd:simpleType>
        <xsd:restriction base="dms:Boolean"/>
      </xsd:simpleType>
    </xsd:element>
    <xsd:element name="RRA" ma:index="24" nillable="true" ma:displayName="RRA" ma:format="Dropdown" ma:internalName="RRA">
      <xsd:simpleType>
        <xsd:restriction base="dms:Choice">
          <xsd:enumeration value="Julie"/>
          <xsd:enumeration value="Cassie"/>
          <xsd:enumeration value="Carla"/>
        </xsd:restriction>
      </xsd:simpleType>
    </xsd:element>
    <xsd:element name="Allmapsinthefolder" ma:index="25" nillable="true" ma:displayName="All maps in the folder" ma:default="0" ma:format="Dropdown" ma:internalName="Allmapsinthefolder">
      <xsd:simpleType>
        <xsd:restriction base="dms:Boolean"/>
      </xsd:simpleType>
    </xsd:element>
    <xsd:element name="MegafileReady" ma:index="26" nillable="true" ma:displayName="Megafile Ready" ma:default="0" ma:format="Dropdown" ma:internalName="MegafileReady">
      <xsd:simpleType>
        <xsd:restriction base="dms:Boolean"/>
      </xsd:simpleType>
    </xsd:element>
    <xsd:element name="ReadyforPrinting" ma:index="27" nillable="true" ma:displayName="Ready for Printing" ma:default="0" ma:format="Dropdown" ma:internalName="ReadyforPrinting">
      <xsd:simpleType>
        <xsd:restriction base="dms:Boolean"/>
      </xsd:simpleType>
    </xsd:element>
    <xsd:element name="PRINTED" ma:index="28" nillable="true" ma:displayName="PRINTED" ma:default="0" ma:format="Dropdown" ma:internalName="PRINTED">
      <xsd:simpleType>
        <xsd:restriction base="dms:Boolean"/>
      </xsd:simpleType>
    </xsd:element>
    <xsd:element name="AcceptedService_x002d_Legal" ma:index="29" nillable="true" ma:displayName="Accepted Service - Legal" ma:default="1" ma:format="Dropdown" ma:internalName="AcceptedService_x002d_Legal">
      <xsd:simpleType>
        <xsd:restriction base="dms:Boolean"/>
      </xsd:simpleType>
    </xsd:element>
    <xsd:element name="Issue" ma:index="30" nillable="true" ma:displayName="Issue" ma:format="Dropdown" ma:internalName="Issue">
      <xsd:simpleType>
        <xsd:restriction base="dms:Text">
          <xsd:maxLength value="255"/>
        </xsd:restriction>
      </xsd:simpleType>
    </xsd:element>
    <xsd:element name="IssueNo_x002e_" ma:index="31" nillable="true" ma:displayName="Issue No." ma:format="Dropdown" ma:internalName="IssueNo_x002e_">
      <xsd:simpleType>
        <xsd:restriction base="dms:Choice">
          <xsd:enumeration value="Issue 4"/>
          <xsd:enumeration value="Issue 5 and 6"/>
        </xsd:restriction>
      </xsd:simpleType>
    </xsd:element>
    <xsd:element name="MediaServiceDateTaken" ma:index="33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3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LengthInSeconds" ma:index="3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EventHashCode" ma:index="3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3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Metadata" ma:index="4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4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4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4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4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4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51" nillable="true" ma:taxonomy="true" ma:internalName="lcf76f155ced4ddcb4097134ff3c332f" ma:taxonomyFieldName="MediaServiceImageTags" ma:displayName="Image Tags" ma:readOnly="false" ma:fieldId="{5cf76f15-5ced-4ddc-b409-7134ff3c332f}" ma:taxonomyMulti="true" ma:sspId="580d2c26-bc55-47b7-94d5-84c37aad999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RegLead" ma:index="53" nillable="true" ma:displayName="Reg Lead" ma:format="Dropdown" ma:list="UserInfo" ma:SharePointGroup="0" ma:internalName="RegLead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DReview" ma:index="54" nillable="true" ma:displayName="MD Review" ma:default="0" ma:description="Managing Director Review completed" ma:format="Dropdown" ma:internalName="MDReview">
      <xsd:simpleType>
        <xsd:restriction base="dms:Boolean"/>
      </xsd:simpleType>
    </xsd:element>
    <xsd:element name="MatchingIR" ma:index="55" nillable="true" ma:displayName="Matching IR" ma:description="Does this IR match one that receiving in another proceeding" ma:internalName="MatchingIR">
      <xsd:simpleType>
        <xsd:restriction base="dms:Text">
          <xsd:maxLength value="255"/>
        </xsd:restriction>
      </xsd:simpleType>
    </xsd:element>
    <xsd:element name="MediaServiceLocation" ma:index="56" nillable="true" ma:displayName="Location" ma:description="" ma:indexed="true" ma:internalName="MediaServiceLocation" ma:readOnly="true">
      <xsd:simpleType>
        <xsd:restriction base="dms:Text"/>
      </xsd:simpleType>
    </xsd:element>
    <xsd:element name="JeffSmithApproval" ma:index="57" nillable="true" ma:displayName="Partnership Approval" ma:default="No" ma:format="Dropdown" ma:internalName="JeffSmithApproval">
      <xsd:simpleType>
        <xsd:restriction base="dms:Choice">
          <xsd:enumeration value="No"/>
          <xsd:enumeration value="Ye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5e108a-442b-424d-88d6-fdac133e65d6" elementFormDefault="qualified">
    <xsd:import namespace="http://schemas.microsoft.com/office/2006/documentManagement/types"/>
    <xsd:import namespace="http://schemas.microsoft.com/office/infopath/2007/PartnerControls"/>
    <xsd:element name="TaxCatchAll" ma:index="32" nillable="true" ma:displayName="Taxonomy Catch All Column" ma:hidden="true" ma:list="{ebb991a1-6648-4b90-9385-0647b8402727}" ma:internalName="TaxCatchAll" ma:showField="CatchAllData" ma:web="1f5e108a-442b-424d-88d6-fdac133e65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3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0F5471D-2AF8-459A-8F71-60DBA7C97E65}">
  <ds:schemaRefs>
    <ds:schemaRef ds:uri="http://purl.org/dc/terms/"/>
    <ds:schemaRef ds:uri="http://schemas.openxmlformats.org/package/2006/metadata/core-properties"/>
    <ds:schemaRef ds:uri="http://www.w3.org/XML/1998/namespace"/>
    <ds:schemaRef ds:uri="http://purl.org/dc/elements/1.1/"/>
    <ds:schemaRef ds:uri="http://schemas.microsoft.com/office/2006/documentManagement/types"/>
    <ds:schemaRef ds:uri="http://schemas.microsoft.com/office/2006/metadata/properties"/>
    <ds:schemaRef ds:uri="1f5e108a-442b-424d-88d6-fdac133e65d6"/>
    <ds:schemaRef ds:uri="http://purl.org/dc/dcmitype/"/>
    <ds:schemaRef ds:uri="7e651a3a-8d05-4ee0-9344-b668032e30e0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656C2B86-7DF8-4028-B710-EA3854A8D4A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e651a3a-8d05-4ee0-9344-b668032e30e0"/>
    <ds:schemaRef ds:uri="1f5e108a-442b-424d-88d6-fdac133e65d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66E18BD-4506-45E7-8F96-DA35E8218EB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Rev_Reconciliation_2026</vt:lpstr>
    </vt:vector>
  </TitlesOfParts>
  <Company>Hydro One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SHETH Nikita</dc:creator>
  <cp:lastModifiedBy>Muhammad Qureshi</cp:lastModifiedBy>
  <dcterms:created xsi:type="dcterms:W3CDTF">2023-10-23T19:23:17Z</dcterms:created>
  <dcterms:modified xsi:type="dcterms:W3CDTF">2025-08-27T13:08:30Z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0x01010062A9886C0063524695E58E529275A6AB</vt:lpwstr>
  </property>
  <property fmtid="{D5CDD505-2E9C-101B-9397-08002B2CF9AE}" pid="3" name="MediaServiceImageTags">
    <vt:lpwstr/>
  </property>
</Properties>
</file>