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Deferral Account Request\5 - Interrogatories\"/>
    </mc:Choice>
  </mc:AlternateContent>
  <xr:revisionPtr revIDLastSave="0" documentId="13_ncr:1_{45E8EB4E-9952-4385-8151-ED2672083A06}" xr6:coauthVersionLast="47" xr6:coauthVersionMax="47" xr10:uidLastSave="{00000000-0000-0000-0000-000000000000}"/>
  <bookViews>
    <workbookView xWindow="28680" yWindow="-120" windowWidth="29040" windowHeight="15720" xr2:uid="{0080BE93-7269-4AF4-AD3C-9F5C4369FC4C}"/>
  </bookViews>
  <sheets>
    <sheet name="Appendix D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4" i="1"/>
  <c r="F14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<sst xmlns="http://schemas.openxmlformats.org/spreadsheetml/2006/main" count="29" uniqueCount="23">
  <si>
    <t>Rate Class</t>
  </si>
  <si>
    <t>RESIDENTIAL SERVICE CLASSIFICATION</t>
  </si>
  <si>
    <t>kWh</t>
  </si>
  <si>
    <t>GENERAL SERVICE LESS THAN 50 KW SERVICE CLASSIFICATION</t>
  </si>
  <si>
    <t>GENERAL SERVICE 50 to 4,999 kW SERVICE CLASSIFICATION</t>
  </si>
  <si>
    <t>kW</t>
  </si>
  <si>
    <t>UNMETERED SCATTERED LOAD SERVICE CLASSIFICATION</t>
  </si>
  <si>
    <t>SENTINEL LIGHTING SERVICE CLASSIFICATION</t>
  </si>
  <si>
    <t>STREET LIGHTING SERVICE CLASSIFICATION</t>
  </si>
  <si>
    <t>Deferral/Variance Account Allocation ($)</t>
  </si>
  <si>
    <t>Base</t>
  </si>
  <si>
    <t>Ottawa River Power Corporation</t>
  </si>
  <si>
    <t>EB-2025-0209</t>
  </si>
  <si>
    <t>Rate Rider Recovery Period (in months)</t>
  </si>
  <si>
    <t>Recalculated Allocated Class Revenue Requirement per initial application Appendix J - 11. Cost Allocation</t>
  </si>
  <si>
    <t>Recovery Amount ($)</t>
  </si>
  <si>
    <t>Monthly Account Rate Rider</t>
  </si>
  <si>
    <t>#</t>
  </si>
  <si>
    <t>Base Amount</t>
  </si>
  <si>
    <t>/customer</t>
  </si>
  <si>
    <t>/kWh</t>
  </si>
  <si>
    <t>/kW</t>
  </si>
  <si>
    <t>Appendix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</si>
</sst>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 #,##0;[Red]\(#,##0\)"/>
    <numFmt numFmtId="166" formatCode="_(&quot;$&quot;* #,##0_);_(&quot;$&quot;* \(#,##0\);_(&quot;$&quot;* &quot;-&quot;??_);_(@_)"/>
    <numFmt numFmtId="171" formatCode="_(&quot;$&quot;* #,##0.0000_);_(&quot;$&quot;* \(#,##0.00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2" applyFont="1" applyAlignment="1">
      <alignment horizontal="right" vertical="top" indent="2"/>
    </xf>
    <xf numFmtId="1" fontId="3" fillId="2" borderId="2" xfId="2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1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>
      <alignment horizontal="center" wrapText="1"/>
    </xf>
    <xf numFmtId="166" fontId="0" fillId="0" borderId="0" xfId="1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 vertical="top"/>
    </xf>
    <xf numFmtId="0" fontId="3" fillId="0" borderId="0" xfId="2" applyFont="1" applyAlignment="1">
      <alignment horizontal="right" vertical="top" indent="2"/>
    </xf>
    <xf numFmtId="0" fontId="3" fillId="0" borderId="1" xfId="2" applyFont="1" applyBorder="1" applyAlignment="1">
      <alignment horizontal="right" vertical="top" indent="2"/>
    </xf>
    <xf numFmtId="0" fontId="5" fillId="0" borderId="0" xfId="0" applyFont="1" applyAlignment="1">
      <alignment horizontal="center"/>
    </xf>
    <xf numFmtId="166" fontId="3" fillId="2" borderId="2" xfId="1" applyNumberFormat="1" applyFont="1" applyFill="1" applyBorder="1" applyAlignment="1" applyProtection="1">
      <alignment horizontal="center"/>
      <protection locked="0"/>
    </xf>
    <xf numFmtId="171" fontId="0" fillId="0" borderId="0" xfId="1" applyNumberFormat="1" applyFont="1" applyAlignment="1">
      <alignment horizontal="center" vertical="center"/>
    </xf>
    <xf numFmtId="44" fontId="0" fillId="0" borderId="0" xfId="1" applyNumberFormat="1" applyFont="1" applyAlignment="1">
      <alignment horizontal="center" vertical="center"/>
    </xf>
  </cellXfs>
  <cellStyles count="4">
    <cellStyle name="Currency" xfId="1" builtinId="4"/>
    <cellStyle name="Normal" xfId="0" builtinId="0"/>
    <cellStyle name="Normal_Sheet7" xfId="2" xr:uid="{B18ECAE8-E56F-4FCB-AFFA-9B536CB391F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1CE9-0EDF-469D-9EEC-E6D5520C1DA5}">
  <dimension ref="A1:G14"/>
  <sheetViews>
    <sheetView tabSelected="1" workbookViewId="0">
      <selection activeCell="C6" sqref="C6"/>
    </sheetView>
  </sheetViews>
  <sheetFormatPr defaultColWidth="9.28515625" defaultRowHeight="15" x14ac:dyDescent="0.25"/>
  <cols>
    <col min="1" max="1" width="56.7109375" bestFit="1" customWidth="1"/>
    <col min="3" max="3" width="14.28515625" customWidth="1"/>
    <col min="4" max="4" width="14.42578125" customWidth="1"/>
    <col min="5" max="5" width="18.42578125" customWidth="1"/>
    <col min="6" max="6" width="16" bestFit="1" customWidth="1"/>
    <col min="7" max="7" width="16.7109375" customWidth="1"/>
  </cols>
  <sheetData>
    <row r="1" spans="1:7" x14ac:dyDescent="0.25">
      <c r="A1" s="16" t="s">
        <v>11</v>
      </c>
      <c r="B1" s="16"/>
      <c r="C1" s="16"/>
      <c r="D1" s="16"/>
      <c r="E1" s="16"/>
      <c r="F1" s="16"/>
    </row>
    <row r="2" spans="1:7" x14ac:dyDescent="0.25">
      <c r="A2" s="16" t="s">
        <v>12</v>
      </c>
      <c r="B2" s="16"/>
      <c r="C2" s="16"/>
      <c r="D2" s="16"/>
      <c r="E2" s="16"/>
      <c r="F2" s="16"/>
    </row>
    <row r="3" spans="1:7" x14ac:dyDescent="0.25">
      <c r="A3" s="16" t="s">
        <v>22</v>
      </c>
      <c r="B3" s="16"/>
      <c r="C3" s="16"/>
      <c r="D3" s="16"/>
      <c r="E3" s="16"/>
      <c r="F3" s="16"/>
    </row>
    <row r="5" spans="1:7" x14ac:dyDescent="0.25">
      <c r="A5" s="14" t="s">
        <v>13</v>
      </c>
      <c r="B5" s="15"/>
      <c r="C5" s="2">
        <v>12</v>
      </c>
      <c r="D5" s="3"/>
    </row>
    <row r="6" spans="1:7" x14ac:dyDescent="0.25">
      <c r="A6" s="14" t="s">
        <v>15</v>
      </c>
      <c r="B6" s="15"/>
      <c r="C6" s="17">
        <v>144392</v>
      </c>
      <c r="D6" s="3"/>
    </row>
    <row r="7" spans="1:7" x14ac:dyDescent="0.25">
      <c r="A7" s="1"/>
      <c r="B7" s="1"/>
      <c r="C7" s="10"/>
      <c r="D7" s="3"/>
    </row>
    <row r="8" spans="1:7" ht="115.5" x14ac:dyDescent="0.25">
      <c r="A8" s="4" t="s">
        <v>0</v>
      </c>
      <c r="B8" s="5" t="s">
        <v>10</v>
      </c>
      <c r="C8" s="6" t="s">
        <v>18</v>
      </c>
      <c r="D8" s="11" t="s">
        <v>14</v>
      </c>
      <c r="E8" s="11" t="s">
        <v>9</v>
      </c>
      <c r="F8" s="11" t="s">
        <v>16</v>
      </c>
      <c r="G8" s="11"/>
    </row>
    <row r="9" spans="1:7" x14ac:dyDescent="0.25">
      <c r="A9" s="7" t="s">
        <v>1</v>
      </c>
      <c r="B9" s="8" t="s">
        <v>17</v>
      </c>
      <c r="C9" s="9">
        <v>10223</v>
      </c>
      <c r="D9" s="13">
        <v>0.66142755973195422</v>
      </c>
      <c r="E9" s="12">
        <f>ROUND($C$6*$D9,2)</f>
        <v>95504.85</v>
      </c>
      <c r="F9" s="19">
        <f>ROUND(E9/C9/C5,2)</f>
        <v>0.78</v>
      </c>
      <c r="G9" t="s">
        <v>19</v>
      </c>
    </row>
    <row r="10" spans="1:7" x14ac:dyDescent="0.25">
      <c r="A10" s="7" t="s">
        <v>3</v>
      </c>
      <c r="B10" s="8" t="s">
        <v>2</v>
      </c>
      <c r="C10" s="9">
        <v>30190015.129961364</v>
      </c>
      <c r="D10" s="13">
        <v>0.15817319457647305</v>
      </c>
      <c r="E10" s="12">
        <f>ROUND($C$6*$D10,2)</f>
        <v>22838.94</v>
      </c>
      <c r="F10" s="18">
        <f>ROUND(E10/C10,4)</f>
        <v>8.0000000000000004E-4</v>
      </c>
      <c r="G10" t="s">
        <v>20</v>
      </c>
    </row>
    <row r="11" spans="1:7" x14ac:dyDescent="0.25">
      <c r="A11" s="7" t="s">
        <v>4</v>
      </c>
      <c r="B11" s="8" t="s">
        <v>5</v>
      </c>
      <c r="C11" s="9">
        <v>219896.2476227454</v>
      </c>
      <c r="D11" s="13">
        <v>0.1534645699413125</v>
      </c>
      <c r="E11" s="12">
        <f>ROUND($C$6*$D11,2)</f>
        <v>22159.06</v>
      </c>
      <c r="F11" s="18">
        <f>ROUND(E11/C11,4)</f>
        <v>0.1008</v>
      </c>
      <c r="G11" t="s">
        <v>21</v>
      </c>
    </row>
    <row r="12" spans="1:7" x14ac:dyDescent="0.25">
      <c r="A12" s="7" t="s">
        <v>7</v>
      </c>
      <c r="B12" s="8" t="s">
        <v>5</v>
      </c>
      <c r="C12" s="9">
        <v>491.87425361155692</v>
      </c>
      <c r="D12" s="13">
        <v>2.675010640726545E-3</v>
      </c>
      <c r="E12" s="12">
        <f>ROUND($C$6*$D12,2)</f>
        <v>386.25</v>
      </c>
      <c r="F12" s="18">
        <f>ROUND(E12/C12,4)</f>
        <v>0.7853</v>
      </c>
      <c r="G12" t="s">
        <v>21</v>
      </c>
    </row>
    <row r="13" spans="1:7" x14ac:dyDescent="0.25">
      <c r="A13" s="7" t="s">
        <v>8</v>
      </c>
      <c r="B13" s="8" t="s">
        <v>5</v>
      </c>
      <c r="C13" s="9">
        <v>3103.0596925905597</v>
      </c>
      <c r="D13" s="13">
        <v>2.2042143262095432E-2</v>
      </c>
      <c r="E13" s="12">
        <f>ROUND($C$6*$D13,2)</f>
        <v>3182.71</v>
      </c>
      <c r="F13" s="18">
        <f>ROUND(E13/C13,4)</f>
        <v>1.0257000000000001</v>
      </c>
      <c r="G13" t="s">
        <v>21</v>
      </c>
    </row>
    <row r="14" spans="1:7" x14ac:dyDescent="0.25">
      <c r="A14" s="7" t="s">
        <v>6</v>
      </c>
      <c r="B14" s="8" t="s">
        <v>2</v>
      </c>
      <c r="C14" s="9">
        <v>609268.08500000008</v>
      </c>
      <c r="D14" s="13">
        <v>2.2175218474381614E-3</v>
      </c>
      <c r="E14" s="12">
        <f>ROUND($C$6*$D14,2)</f>
        <v>320.19</v>
      </c>
      <c r="F14" s="18">
        <f>ROUND(E14/C14,4)</f>
        <v>5.0000000000000001E-4</v>
      </c>
      <c r="G14" t="s">
        <v>20</v>
      </c>
    </row>
  </sheetData>
  <mergeCells count="5">
    <mergeCell ref="A5:B5"/>
    <mergeCell ref="A6:B6"/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D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2025-08-26T12:39:38Z</dcterms:created>
  <dcterms:modified xsi:type="dcterms:W3CDTF">2025-08-29T15:42:25Z</dcterms:modified>
</cp:coreProperties>
</file>