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hydroone-my.sharepoint.com/personal/judy_but_hydroone_com/Documents/Documents/15. HONI + LDC Annual Update Apps/2026 HONI Dx Update/"/>
    </mc:Choice>
  </mc:AlternateContent>
  <xr:revisionPtr revIDLastSave="22" documentId="8_{DC64B5A4-0139-43C2-8C7A-78C67FEB7ED9}" xr6:coauthVersionLast="47" xr6:coauthVersionMax="47" xr10:uidLastSave="{8F07F129-050B-45F9-BFB2-FB3C426CCF56}"/>
  <bookViews>
    <workbookView xWindow="-120" yWindow="-120" windowWidth="29040" windowHeight="15720" xr2:uid="{E7E7A3D1-3E08-4996-AD50-F1CC7695E0D7}"/>
  </bookViews>
  <sheets>
    <sheet name="2b. Continuity Schedule" sheetId="1" r:id="rId1"/>
    <sheet name="Appendix 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G8" i="1" s="1"/>
  <c r="AM8" i="1" s="1"/>
  <c r="AQ8" i="1" s="1"/>
  <c r="AW8" i="1" s="1"/>
  <c r="BA8" i="1" s="1"/>
  <c r="L29" i="1"/>
  <c r="L27" i="1"/>
  <c r="L24" i="1"/>
  <c r="L23" i="1"/>
  <c r="L25" i="1" s="1"/>
  <c r="L17" i="1"/>
  <c r="L20" i="1" s="1"/>
  <c r="L16" i="1"/>
  <c r="BF10" i="1"/>
  <c r="BF8" i="1"/>
  <c r="BD10" i="1"/>
  <c r="BD8" i="1"/>
  <c r="AV8" i="1"/>
  <c r="AR8" i="1"/>
  <c r="AL8" i="1"/>
  <c r="X8" i="1"/>
  <c r="AB8" i="1"/>
  <c r="AH8" i="1" s="1"/>
  <c r="W8" i="1"/>
  <c r="N8" i="1"/>
  <c r="R8" i="1" s="1"/>
  <c r="S8" i="1"/>
  <c r="M8" i="1"/>
  <c r="H8" i="1"/>
  <c r="BK8" i="1" l="1"/>
  <c r="F12" i="2" s="1"/>
  <c r="BE8" i="1"/>
  <c r="BG8" i="1" l="1"/>
  <c r="BE10" i="1"/>
  <c r="BH8" i="1" l="1"/>
  <c r="BH10" i="1" s="1"/>
  <c r="BG10" i="1"/>
</calcChain>
</file>

<file path=xl/sharedStrings.xml><?xml version="1.0" encoding="utf-8"?>
<sst xmlns="http://schemas.openxmlformats.org/spreadsheetml/2006/main" count="94" uniqueCount="84">
  <si>
    <t>2020</t>
  </si>
  <si>
    <t>2021</t>
  </si>
  <si>
    <t>2022</t>
  </si>
  <si>
    <t>2023</t>
  </si>
  <si>
    <t>Projected Interest on Dec-31-24 Balances</t>
  </si>
  <si>
    <t>2.1.7 RRR</t>
  </si>
  <si>
    <t>Account Descriptions</t>
  </si>
  <si>
    <t>Account Number</t>
  </si>
  <si>
    <t>Opening Principal Amounts as of Jan-1-20</t>
  </si>
  <si>
    <t xml:space="preserve"> Transactions Debit / (Credit) during 2020</t>
  </si>
  <si>
    <t>Board-Approved Disposition during 2020</t>
  </si>
  <si>
    <t>Principal Adjustments during 2021 (1)</t>
  </si>
  <si>
    <t>Closing Principal Balances as of Dec 31-20</t>
  </si>
  <si>
    <t>Opening Interest Amounts as of Jan-1-20</t>
  </si>
  <si>
    <t xml:space="preserve"> Interest Jan-1 to Dec-31-20</t>
  </si>
  <si>
    <t>Interest Adjustments during 2020</t>
  </si>
  <si>
    <t xml:space="preserve"> Interest Balance as at Dec 31 -20 balance</t>
  </si>
  <si>
    <t>Opening Principal Amounts as of Jan-1-21</t>
  </si>
  <si>
    <t xml:space="preserve">  Transactions Debit / (Credit) during 2021</t>
  </si>
  <si>
    <t>Board-Approved Disposition during 2021</t>
  </si>
  <si>
    <t>Principal Adjustments during 2022 and 2024 (2)</t>
  </si>
  <si>
    <t xml:space="preserve"> Closing Principal Balances as of Dec 31-21</t>
  </si>
  <si>
    <t>Opening Interest Amounts as of Jan-1-21</t>
  </si>
  <si>
    <t xml:space="preserve"> Interest Jan-1 to Dec-31-21</t>
  </si>
  <si>
    <t>Interest Adjustments during 2021</t>
  </si>
  <si>
    <t xml:space="preserve"> Interest Balance as at Dec 31 -21 balance</t>
  </si>
  <si>
    <t>Opening Principal Amounts as of Jan-1-22</t>
  </si>
  <si>
    <t xml:space="preserve"> Transactions Debit / (Credit) during 2022</t>
  </si>
  <si>
    <t>Board-Approved Disposition during 2022</t>
  </si>
  <si>
    <t>Principal Adjustments during 2024 (3)</t>
  </si>
  <si>
    <t xml:space="preserve"> Closing Principal Balances as of Dec 31-22 </t>
  </si>
  <si>
    <t>Opening Interest Amounts as of Jan-1-22</t>
  </si>
  <si>
    <t xml:space="preserve"> Interest Jan-1 to Dec 31-22</t>
  </si>
  <si>
    <t>Interest Adjustments during 2022</t>
  </si>
  <si>
    <t>Interest Balance as at Dec 31, 2022 balance</t>
  </si>
  <si>
    <t>Opening Principal Amounts as of Jan-1-23</t>
  </si>
  <si>
    <t>Transactions Debit / (Credit) during 2023</t>
  </si>
  <si>
    <t>Board-Approved Disposition during 2023</t>
  </si>
  <si>
    <t>Principal Adjustments during 2024 (4)</t>
  </si>
  <si>
    <t xml:space="preserve"> Closing Principal Balances as of Dec 31-23 </t>
  </si>
  <si>
    <t>Opening Interest Amounts as of Jan-1-23</t>
  </si>
  <si>
    <t>Interest Jan-1 to Dec 31, 2023</t>
  </si>
  <si>
    <t>Interest Adjustments during 2023</t>
  </si>
  <si>
    <t xml:space="preserve">Interest Balance as at Dec 31, 23 balance </t>
  </si>
  <si>
    <t>Opening Principal Amounts as of Jan-1-24</t>
  </si>
  <si>
    <t>Transactions Debit / (Credit) during 2024</t>
  </si>
  <si>
    <t>Board-Approved Disposition during 2024</t>
  </si>
  <si>
    <t>Principal Adjustments during 2025 (5)</t>
  </si>
  <si>
    <t xml:space="preserve"> Closing Principal Balances as of Dec 31-24</t>
  </si>
  <si>
    <t>Opening Interest Amounts as of Jan-1-24</t>
  </si>
  <si>
    <t>Interest Jan-1 to Dec 31, 2024</t>
  </si>
  <si>
    <t>Interest Adjustments during 2024</t>
  </si>
  <si>
    <t xml:space="preserve">Interest Balance as at Dec 31, 24 balance </t>
  </si>
  <si>
    <t>Principal Disposition during 2025 - instructed by  OEB</t>
  </si>
  <si>
    <t>Interest Disposition during 2025 - instructed by  OEB</t>
  </si>
  <si>
    <t>Closing Principal Balances as of Dec 31-24 Adjusted for Dispositions during 2025</t>
  </si>
  <si>
    <t>Closing Interest Balances as of Dec 31-24 Adjusted for Dispositions during 2025</t>
  </si>
  <si>
    <t>Projected Interest  from Jan 1, 2025 to December 31, 2025 on  Dec 31-24 balance adjusted for disposition during 2025</t>
  </si>
  <si>
    <t>Total Interest</t>
  </si>
  <si>
    <t>Total Claim (inclusive of carrying charges)</t>
  </si>
  <si>
    <t>Accounts To Dispose
Yes/No</t>
  </si>
  <si>
    <t>As of Dec 31-24</t>
  </si>
  <si>
    <t>Variance                           RRR vs. 2024 Balance                        (Principal + Interest)</t>
  </si>
  <si>
    <t>Group 2 Accounts</t>
  </si>
  <si>
    <t>Earnings Sharing Mechanism Deferral Account</t>
  </si>
  <si>
    <t>Yes</t>
  </si>
  <si>
    <t>Total Distribution Regulatory Accounts for Disposition</t>
  </si>
  <si>
    <t>Principal Adjustments - Notes</t>
  </si>
  <si>
    <t>Amount</t>
  </si>
  <si>
    <t>An out-of-period, non-recurring expense relating to 2020 was identified and the ESM impact of this expense was recorded in 2021. This adjustment resulted in more earnings sharing in 2020 and was appropriately excluded from the 2021 regulated net income calculation.</t>
  </si>
  <si>
    <t>(2A)</t>
  </si>
  <si>
    <t>As a result of recomputing accelerated CCA calculated using actual additions as agreed to in the EB-2021-0110 (Decision on Settlement Proposal and Order on Rates, Revenue Requirements and Charge Determinants page 46), there was a reduction in the associated regulatory liability, resulting in additional earnings. This resulted in more sharing from 2018 to 2021, resulting in an additional ESM liability of $4.5M being recorded in 2022. This $4.5M was appropriately excluded from the 2022 regulated net income calculation. For simplicity, the $4.5M is presented in just the 2021 year as Hydro One Distribution was in a sharing position in 2018-2021.</t>
  </si>
  <si>
    <t>(2B)</t>
  </si>
  <si>
    <r>
      <t>In the EB-2023-0291 - Application for Renewable Generation Connection Rate Protection Compensation Amount, historical RGCRP revenue requirement models were recalculated to only include Start-up OM&amp;A costs.   Ongoing OM&amp;A costs were considered not applicable for DG funding for 2021 and 2022. This deduction was appropriately excluded from the 2023 regulated net income calculation. The ESM impact of this expense was recorded in 2024.  This would have resulted in less sharing in 2021 and 2022.</t>
    </r>
    <r>
      <rPr>
        <vertAlign val="superscript"/>
        <sz val="12"/>
        <color rgb="FF000000"/>
        <rFont val="Arial"/>
        <family val="2"/>
      </rPr>
      <t>   </t>
    </r>
    <r>
      <rPr>
        <sz val="12"/>
        <color rgb="FF000000"/>
        <rFont val="Arial"/>
        <family val="2"/>
      </rPr>
      <t> </t>
    </r>
  </si>
  <si>
    <t>(2C)</t>
  </si>
  <si>
    <t>An out-of-period, non-recurring expense relating to 2021 and 2022 was identified and this deduction was appropriately excluded from the 2024 regulated net income calculation. The ESM impact of this expense was recorded in 2024. This would have resulted in less sharing in 2021 and 2022.</t>
  </si>
  <si>
    <t>(3A)</t>
  </si>
  <si>
    <r>
      <t>In the EB-2023-0291 - Application for Renewable Generation Connection Rate Protection Compensation Amount, historical RGCRP revenue requirement models were recalculated to only include Start-up OMA costs.   Ongoing OM&amp;A costs were considered not applicable for DG funding for 2021 and 2022. This deduction was appropriately excluded from the 2023 regulated net income calculation. The ESM impact of this expense was recorded in 2024.  This would have resulted in less sharing in 2021 and 2022.</t>
    </r>
    <r>
      <rPr>
        <vertAlign val="superscript"/>
        <sz val="12"/>
        <color rgb="FF000000"/>
        <rFont val="Arial"/>
        <family val="2"/>
      </rPr>
      <t>   </t>
    </r>
    <r>
      <rPr>
        <sz val="12"/>
        <color rgb="FF000000"/>
        <rFont val="Arial"/>
        <family val="2"/>
      </rPr>
      <t> </t>
    </r>
  </si>
  <si>
    <t>(3B)</t>
  </si>
  <si>
    <t>Following the preparation of the standalone Hydro One Distribution financial statements and the RRR/ROE submission, the 2023 ESM calculation was adjusted</t>
  </si>
  <si>
    <t>Following the preparation of the standalone Hydro One Distribution financial statements and the RRR/ROE submission, the 2024 ESM calculation was adjusted for an OM&amp;A expense.</t>
  </si>
  <si>
    <t xml:space="preserve">Accounts that produced a variance on the  continuity schedule are listed below.  
Please provide a detailed explanation for each variance below.
</t>
  </si>
  <si>
    <t>Explanation</t>
  </si>
  <si>
    <t>ESM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</si>
</sst>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7" formatCode="0_);\(0\)"/>
  </numFmts>
  <fonts count="18" x14ac:knownFonts="1">
    <font>
      <sz val="11"/>
      <color theme="1"/>
      <name val="Aptos Narrow"/>
      <family val="2"/>
      <scheme val="minor"/>
    </font>
    <font>
      <sz val="11"/>
      <color theme="1"/>
      <name val="Aptos Narrow"/>
      <family val="2"/>
      <scheme val="minor"/>
    </font>
    <font>
      <sz val="11"/>
      <color rgb="FFFF0000"/>
      <name val="Aptos Narrow"/>
      <family val="2"/>
      <scheme val="minor"/>
    </font>
    <font>
      <sz val="10"/>
      <name val="Arial"/>
      <family val="2"/>
    </font>
    <font>
      <sz val="12"/>
      <name val="Arial"/>
      <family val="2"/>
    </font>
    <font>
      <sz val="11"/>
      <name val="Arial"/>
      <family val="2"/>
    </font>
    <font>
      <b/>
      <sz val="11"/>
      <name val="Arial"/>
      <family val="2"/>
    </font>
    <font>
      <b/>
      <sz val="11"/>
      <color theme="1"/>
      <name val="Book Antiqua"/>
      <family val="1"/>
    </font>
    <font>
      <sz val="11"/>
      <color theme="1"/>
      <name val="Arial"/>
      <family val="2"/>
    </font>
    <font>
      <sz val="12"/>
      <color theme="1"/>
      <name val="Arial"/>
      <family val="2"/>
    </font>
    <font>
      <b/>
      <sz val="12"/>
      <name val="Arial"/>
      <family val="2"/>
    </font>
    <font>
      <b/>
      <u/>
      <sz val="12"/>
      <name val="Arial"/>
      <family val="2"/>
    </font>
    <font>
      <sz val="12"/>
      <color rgb="FF000000"/>
      <name val="Arial"/>
      <family val="2"/>
    </font>
    <font>
      <vertAlign val="superscript"/>
      <sz val="12"/>
      <color rgb="FF000000"/>
      <name val="Arial"/>
      <family val="2"/>
    </font>
    <font>
      <b/>
      <sz val="22"/>
      <color theme="1"/>
      <name val="Book Antiqua"/>
      <family val="1"/>
    </font>
    <font>
      <sz val="12"/>
      <color theme="1"/>
      <name val="Aptos Narrow"/>
      <family val="2"/>
      <scheme val="minor"/>
    </font>
    <font>
      <sz val="12"/>
      <color rgb="FFFF0000"/>
      <name val="Aptos Narrow"/>
      <family val="2"/>
      <scheme val="minor"/>
    </font>
    <font>
      <sz val="11"/>
      <color rgb="FFFF0000"/>
      <name val="Arial"/>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9"/>
      </right>
      <top style="medium">
        <color indexed="9"/>
      </top>
      <bottom style="medium">
        <color indexed="9"/>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0" fontId="3" fillId="0" borderId="0"/>
  </cellStyleXfs>
  <cellXfs count="107">
    <xf numFmtId="0" fontId="0" fillId="0" borderId="0" xfId="0"/>
    <xf numFmtId="37" fontId="4" fillId="2" borderId="7" xfId="2" applyNumberFormat="1" applyFont="1" applyFill="1" applyBorder="1" applyProtection="1">
      <protection locked="0"/>
    </xf>
    <xf numFmtId="0" fontId="0" fillId="0" borderId="0" xfId="0" applyAlignment="1">
      <alignment vertical="center"/>
    </xf>
    <xf numFmtId="0" fontId="7" fillId="0" borderId="0" xfId="0" applyFont="1" applyAlignment="1">
      <alignment vertical="center" wrapText="1"/>
    </xf>
    <xf numFmtId="164" fontId="4" fillId="2" borderId="8" xfId="1" applyNumberFormat="1" applyFont="1" applyFill="1" applyBorder="1" applyProtection="1">
      <protection locked="0"/>
    </xf>
    <xf numFmtId="164" fontId="4" fillId="2" borderId="7" xfId="1" applyNumberFormat="1" applyFont="1" applyFill="1" applyBorder="1" applyProtection="1">
      <protection locked="0"/>
    </xf>
    <xf numFmtId="0" fontId="8" fillId="0" borderId="0" xfId="0" applyFont="1"/>
    <xf numFmtId="0" fontId="9" fillId="0" borderId="0" xfId="0" applyFont="1"/>
    <xf numFmtId="164" fontId="4" fillId="0" borderId="0" xfId="1" applyNumberFormat="1" applyFont="1" applyFill="1" applyBorder="1" applyProtection="1"/>
    <xf numFmtId="164" fontId="4" fillId="0" borderId="8" xfId="1" applyNumberFormat="1" applyFont="1" applyFill="1" applyBorder="1" applyProtection="1"/>
    <xf numFmtId="164" fontId="4" fillId="0" borderId="0" xfId="1" applyNumberFormat="1" applyFont="1" applyFill="1" applyBorder="1" applyProtection="1">
      <protection locked="0"/>
    </xf>
    <xf numFmtId="164" fontId="4" fillId="0" borderId="8" xfId="1" applyNumberFormat="1" applyFont="1" applyBorder="1" applyProtection="1"/>
    <xf numFmtId="164" fontId="10" fillId="0" borderId="10" xfId="1" applyNumberFormat="1" applyFont="1" applyFill="1" applyBorder="1" applyProtection="1"/>
    <xf numFmtId="164" fontId="10" fillId="0" borderId="11" xfId="1" applyNumberFormat="1" applyFont="1" applyFill="1" applyBorder="1" applyProtection="1"/>
    <xf numFmtId="164" fontId="10" fillId="0" borderId="9" xfId="1" applyNumberFormat="1" applyFont="1" applyFill="1" applyBorder="1" applyProtection="1"/>
    <xf numFmtId="0" fontId="11" fillId="0" borderId="0" xfId="4" applyFont="1" applyAlignment="1">
      <alignment horizontal="right" wrapText="1"/>
    </xf>
    <xf numFmtId="0" fontId="10" fillId="0" borderId="0" xfId="4" applyFont="1"/>
    <xf numFmtId="0" fontId="10" fillId="0" borderId="0" xfId="4" applyFont="1" applyAlignment="1">
      <alignment horizontal="center"/>
    </xf>
    <xf numFmtId="0" fontId="4" fillId="0" borderId="0" xfId="4" applyFont="1" applyAlignment="1">
      <alignment wrapText="1"/>
    </xf>
    <xf numFmtId="0" fontId="4" fillId="0" borderId="0" xfId="4" applyFont="1"/>
    <xf numFmtId="167" fontId="10" fillId="0" borderId="0" xfId="4" applyNumberFormat="1" applyFont="1" applyAlignment="1">
      <alignment wrapText="1"/>
    </xf>
    <xf numFmtId="0" fontId="12" fillId="0" borderId="0" xfId="0" applyFont="1" applyAlignment="1">
      <alignment wrapText="1"/>
    </xf>
    <xf numFmtId="0" fontId="9" fillId="0" borderId="0" xfId="0" applyFont="1" applyAlignment="1">
      <alignment wrapText="1"/>
    </xf>
    <xf numFmtId="164" fontId="10" fillId="0" borderId="0" xfId="4" applyNumberFormat="1" applyFont="1"/>
    <xf numFmtId="167" fontId="10" fillId="0" borderId="0" xfId="4" applyNumberFormat="1" applyFont="1" applyAlignment="1">
      <alignment horizontal="right" wrapText="1"/>
    </xf>
    <xf numFmtId="0" fontId="4" fillId="0" borderId="0" xfId="4" applyFont="1" applyAlignment="1">
      <alignment wrapText="1"/>
    </xf>
    <xf numFmtId="0" fontId="9" fillId="0" borderId="0" xfId="0" applyFont="1"/>
    <xf numFmtId="164" fontId="4" fillId="0" borderId="0" xfId="1" applyNumberFormat="1" applyFont="1"/>
    <xf numFmtId="164" fontId="4" fillId="0" borderId="13" xfId="1" applyNumberFormat="1" applyFont="1" applyBorder="1"/>
    <xf numFmtId="164" fontId="10" fillId="0" borderId="0" xfId="1" applyNumberFormat="1" applyFont="1"/>
    <xf numFmtId="43" fontId="4" fillId="0" borderId="0" xfId="1" applyFont="1"/>
    <xf numFmtId="43" fontId="4" fillId="0" borderId="13" xfId="1" applyFont="1" applyBorder="1"/>
    <xf numFmtId="43" fontId="10" fillId="0" borderId="0" xfId="1" applyFont="1"/>
    <xf numFmtId="37" fontId="10" fillId="0" borderId="0" xfId="4" applyNumberFormat="1" applyFont="1"/>
    <xf numFmtId="164" fontId="0" fillId="0" borderId="7" xfId="1" applyNumberFormat="1" applyFont="1" applyBorder="1"/>
    <xf numFmtId="164" fontId="0" fillId="0" borderId="0" xfId="1" applyNumberFormat="1" applyFont="1" applyBorder="1"/>
    <xf numFmtId="0" fontId="0" fillId="0" borderId="8" xfId="0" applyBorder="1"/>
    <xf numFmtId="164" fontId="9" fillId="0" borderId="7" xfId="1" applyNumberFormat="1" applyFont="1" applyBorder="1"/>
    <xf numFmtId="164" fontId="9" fillId="0" borderId="0" xfId="1" applyNumberFormat="1" applyFont="1" applyBorder="1"/>
    <xf numFmtId="0" fontId="9" fillId="0" borderId="8" xfId="0" applyFont="1" applyBorder="1"/>
    <xf numFmtId="0" fontId="9" fillId="0" borderId="7" xfId="0" applyFont="1" applyBorder="1"/>
    <xf numFmtId="0" fontId="9" fillId="0" borderId="0" xfId="0" applyFont="1" applyBorder="1"/>
    <xf numFmtId="0" fontId="9" fillId="0" borderId="9" xfId="0" applyFont="1" applyBorder="1"/>
    <xf numFmtId="0" fontId="9" fillId="0" borderId="10" xfId="0" applyFont="1" applyBorder="1"/>
    <xf numFmtId="0" fontId="9" fillId="0" borderId="11" xfId="0" applyFont="1" applyBorder="1"/>
    <xf numFmtId="164" fontId="0" fillId="0" borderId="8" xfId="1" applyNumberFormat="1" applyFont="1" applyBorder="1"/>
    <xf numFmtId="164" fontId="9" fillId="0" borderId="8" xfId="1" applyNumberFormat="1" applyFont="1" applyBorder="1"/>
    <xf numFmtId="164" fontId="4" fillId="2" borderId="0" xfId="1" applyNumberFormat="1" applyFont="1" applyFill="1" applyBorder="1" applyProtection="1">
      <protection locked="0"/>
    </xf>
    <xf numFmtId="164" fontId="4" fillId="2" borderId="15" xfId="1" applyNumberFormat="1" applyFont="1" applyFill="1" applyBorder="1" applyProtection="1">
      <protection locked="0"/>
    </xf>
    <xf numFmtId="0" fontId="0" fillId="0" borderId="7" xfId="0" applyBorder="1"/>
    <xf numFmtId="0" fontId="14" fillId="0" borderId="4" xfId="0" applyFont="1" applyBorder="1"/>
    <xf numFmtId="0" fontId="14" fillId="0" borderId="6" xfId="0" applyFont="1" applyBorder="1"/>
    <xf numFmtId="164" fontId="14" fillId="0" borderId="4" xfId="1" applyNumberFormat="1" applyFont="1" applyBorder="1" applyAlignment="1">
      <alignment horizontal="center" wrapText="1"/>
    </xf>
    <xf numFmtId="164" fontId="14" fillId="0" borderId="5" xfId="1" applyNumberFormat="1" applyFont="1" applyBorder="1" applyAlignment="1">
      <alignment horizontal="center" wrapText="1"/>
    </xf>
    <xf numFmtId="164" fontId="14" fillId="0" borderId="6" xfId="1" applyNumberFormat="1" applyFont="1" applyBorder="1" applyAlignment="1">
      <alignment horizontal="center" wrapText="1"/>
    </xf>
    <xf numFmtId="0" fontId="14" fillId="0" borderId="4" xfId="1" applyNumberFormat="1" applyFont="1" applyBorder="1" applyAlignment="1">
      <alignment horizontal="center" wrapText="1"/>
    </xf>
    <xf numFmtId="0" fontId="14" fillId="0" borderId="5" xfId="1" applyNumberFormat="1" applyFont="1" applyBorder="1" applyAlignment="1">
      <alignment horizontal="center" wrapText="1"/>
    </xf>
    <xf numFmtId="0" fontId="14" fillId="0" borderId="6" xfId="1" applyNumberFormat="1" applyFont="1" applyBorder="1" applyAlignment="1">
      <alignment horizontal="center" wrapText="1"/>
    </xf>
    <xf numFmtId="0" fontId="14" fillId="0" borderId="4" xfId="1" applyNumberFormat="1" applyFont="1" applyBorder="1" applyAlignment="1">
      <alignment horizontal="center" vertical="center"/>
    </xf>
    <xf numFmtId="0" fontId="14" fillId="0" borderId="5" xfId="1" applyNumberFormat="1" applyFont="1" applyBorder="1" applyAlignment="1">
      <alignment horizontal="center" vertical="center"/>
    </xf>
    <xf numFmtId="0" fontId="14" fillId="0" borderId="6" xfId="1" applyNumberFormat="1" applyFont="1" applyBorder="1" applyAlignment="1">
      <alignment horizontal="center" vertical="center"/>
    </xf>
    <xf numFmtId="164" fontId="14" fillId="0" borderId="4" xfId="1" applyNumberFormat="1" applyFont="1" applyBorder="1"/>
    <xf numFmtId="164" fontId="14" fillId="0" borderId="5" xfId="1" applyNumberFormat="1" applyFont="1" applyBorder="1"/>
    <xf numFmtId="164" fontId="14" fillId="0" borderId="6" xfId="1" applyNumberFormat="1" applyFont="1" applyBorder="1"/>
    <xf numFmtId="164" fontId="14" fillId="0" borderId="4" xfId="1" applyNumberFormat="1" applyFont="1" applyBorder="1" applyAlignment="1">
      <alignment horizontal="center"/>
    </xf>
    <xf numFmtId="164" fontId="14" fillId="0" borderId="5" xfId="1" applyNumberFormat="1" applyFont="1" applyBorder="1" applyAlignment="1">
      <alignment horizontal="center"/>
    </xf>
    <xf numFmtId="164" fontId="14" fillId="0" borderId="6" xfId="1" applyNumberFormat="1" applyFont="1" applyBorder="1" applyAlignment="1">
      <alignment horizontal="center"/>
    </xf>
    <xf numFmtId="0" fontId="14" fillId="0" borderId="0" xfId="0" applyFont="1"/>
    <xf numFmtId="0" fontId="6" fillId="0" borderId="0" xfId="0" applyFont="1" applyAlignment="1">
      <alignment horizontal="left" vertical="top" wrapText="1"/>
    </xf>
    <xf numFmtId="0" fontId="15" fillId="0" borderId="0" xfId="0" applyFont="1" applyAlignment="1">
      <alignment vertical="center"/>
    </xf>
    <xf numFmtId="0" fontId="5" fillId="0" borderId="14" xfId="0" applyFont="1" applyBorder="1"/>
    <xf numFmtId="0" fontId="5" fillId="0" borderId="3" xfId="0" applyFont="1" applyBorder="1"/>
    <xf numFmtId="0" fontId="5" fillId="0" borderId="16" xfId="0" applyFont="1" applyBorder="1"/>
    <xf numFmtId="0" fontId="15" fillId="0" borderId="0" xfId="0" applyFont="1"/>
    <xf numFmtId="0" fontId="6" fillId="0" borderId="16" xfId="0" applyFont="1" applyBorder="1" applyAlignment="1">
      <alignment horizontal="left"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5" xfId="0" applyFont="1" applyBorder="1" applyAlignment="1">
      <alignment horizontal="left" vertical="center" wrapText="1"/>
    </xf>
    <xf numFmtId="0" fontId="6" fillId="0" borderId="15" xfId="0" applyFont="1" applyBorder="1" applyAlignment="1">
      <alignment horizontal="center" vertical="center" wrapText="1"/>
    </xf>
    <xf numFmtId="0" fontId="6" fillId="0" borderId="0" xfId="0" applyFont="1" applyAlignment="1">
      <alignment vertical="center"/>
    </xf>
    <xf numFmtId="0" fontId="6" fillId="0" borderId="18" xfId="0" applyFont="1" applyBorder="1" applyAlignment="1">
      <alignment horizontal="left" vertical="center" wrapText="1"/>
    </xf>
    <xf numFmtId="0" fontId="6" fillId="0" borderId="18" xfId="0" applyFont="1" applyBorder="1" applyAlignment="1">
      <alignment horizontal="center" vertical="center" wrapText="1"/>
    </xf>
    <xf numFmtId="0" fontId="16" fillId="0" borderId="0" xfId="0" applyFont="1" applyAlignment="1">
      <alignment vertical="center"/>
    </xf>
    <xf numFmtId="0" fontId="17" fillId="0" borderId="0" xfId="0" applyFont="1"/>
    <xf numFmtId="0" fontId="5" fillId="0" borderId="15" xfId="0" applyFont="1" applyBorder="1"/>
    <xf numFmtId="0" fontId="5" fillId="0" borderId="8" xfId="0" applyFont="1" applyBorder="1" applyAlignment="1">
      <alignment horizontal="right"/>
    </xf>
    <xf numFmtId="37" fontId="5" fillId="0" borderId="15" xfId="0" applyNumberFormat="1" applyFont="1" applyBorder="1"/>
    <xf numFmtId="0" fontId="5" fillId="0" borderId="15" xfId="0" applyFont="1" applyBorder="1" applyAlignment="1">
      <alignment wrapText="1"/>
    </xf>
    <xf numFmtId="0" fontId="16" fillId="0" borderId="0" xfId="0" applyFont="1"/>
    <xf numFmtId="0" fontId="5" fillId="0" borderId="8" xfId="0" applyFont="1" applyBorder="1"/>
    <xf numFmtId="0" fontId="2" fillId="0" borderId="0" xfId="0" applyFont="1"/>
    <xf numFmtId="0" fontId="5" fillId="0" borderId="0" xfId="0" applyFont="1"/>
    <xf numFmtId="0" fontId="5" fillId="0" borderId="18" xfId="0" applyFont="1" applyBorder="1"/>
    <xf numFmtId="0" fontId="5" fillId="0" borderId="11" xfId="0" applyFont="1" applyBorder="1"/>
    <xf numFmtId="0" fontId="7" fillId="0" borderId="1" xfId="0" applyFont="1" applyBorder="1" applyAlignment="1">
      <alignment vertical="center" wrapText="1"/>
    </xf>
    <xf numFmtId="0" fontId="7" fillId="0" borderId="3" xfId="0" applyFont="1" applyBorder="1" applyAlignment="1">
      <alignment vertical="center" wrapText="1"/>
    </xf>
    <xf numFmtId="164" fontId="7" fillId="0" borderId="1" xfId="1" applyNumberFormat="1" applyFont="1" applyBorder="1" applyAlignment="1">
      <alignment vertical="center" wrapText="1"/>
    </xf>
    <xf numFmtId="164" fontId="7" fillId="0" borderId="2" xfId="1" applyNumberFormat="1" applyFont="1" applyBorder="1" applyAlignment="1">
      <alignment vertical="center" wrapText="1"/>
    </xf>
    <xf numFmtId="164" fontId="7" fillId="0" borderId="3" xfId="1" applyNumberFormat="1" applyFont="1" applyBorder="1" applyAlignment="1">
      <alignment vertical="center" wrapText="1"/>
    </xf>
    <xf numFmtId="164" fontId="9" fillId="3" borderId="7" xfId="1" applyNumberFormat="1" applyFont="1" applyFill="1" applyBorder="1"/>
    <xf numFmtId="164" fontId="9" fillId="3" borderId="0" xfId="1" applyNumberFormat="1" applyFont="1" applyFill="1" applyBorder="1"/>
    <xf numFmtId="164" fontId="9" fillId="4" borderId="0" xfId="1" applyNumberFormat="1" applyFont="1" applyFill="1" applyBorder="1"/>
    <xf numFmtId="164" fontId="4" fillId="4" borderId="8" xfId="1" applyNumberFormat="1" applyFont="1" applyFill="1" applyBorder="1" applyAlignment="1" applyProtection="1">
      <alignment horizontal="center"/>
      <protection locked="0"/>
    </xf>
    <xf numFmtId="164" fontId="9" fillId="4" borderId="7" xfId="1" applyNumberFormat="1" applyFont="1" applyFill="1" applyBorder="1"/>
    <xf numFmtId="164" fontId="4" fillId="4" borderId="8" xfId="1" applyNumberFormat="1" applyFont="1" applyFill="1" applyBorder="1" applyProtection="1">
      <protection locked="0"/>
    </xf>
    <xf numFmtId="164" fontId="4" fillId="4" borderId="12" xfId="1" applyNumberFormat="1" applyFont="1" applyFill="1" applyBorder="1" applyProtection="1">
      <protection locked="0"/>
    </xf>
    <xf numFmtId="0" fontId="16" fillId="0" borderId="15" xfId="0" applyFont="1" applyBorder="1"/>
  </cellXfs>
  <cellStyles count="5">
    <cellStyle name="Comma" xfId="1" builtinId="3"/>
    <cellStyle name="Comma 3" xfId="3" xr:uid="{E027ED0F-BCAB-4F0A-9B50-3BC5B04673D7}"/>
    <cellStyle name="Normal" xfId="0" builtinId="0"/>
    <cellStyle name="Normal 10 10" xfId="4" xr:uid="{1D4BF2FD-AACF-459A-B04A-355C04C9877C}"/>
    <cellStyle name="Normal 33" xfId="2" xr:uid="{DFB15AE6-7881-42F6-8482-AFEF3C45D3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9E2DB-B51E-4B95-93A7-BF36E6B44833}">
  <dimension ref="B1:BK29"/>
  <sheetViews>
    <sheetView tabSelected="1" workbookViewId="0">
      <pane xSplit="3" ySplit="3" topLeftCell="BA4" activePane="bottomRight" state="frozen"/>
      <selection pane="topRight" activeCell="D1" sqref="D1"/>
      <selection pane="bottomLeft" activeCell="A4" sqref="A4"/>
      <selection pane="bottomRight" activeCell="BB15" sqref="BB15"/>
    </sheetView>
  </sheetViews>
  <sheetFormatPr defaultRowHeight="15" x14ac:dyDescent="0.25"/>
  <cols>
    <col min="2" max="2" width="55.42578125" bestFit="1" customWidth="1"/>
    <col min="3" max="3" width="14" customWidth="1"/>
    <col min="4" max="65" width="16.42578125" customWidth="1"/>
  </cols>
  <sheetData>
    <row r="1" spans="2:63" ht="15.75" thickBot="1" x14ac:dyDescent="0.3"/>
    <row r="2" spans="2:63" s="67" customFormat="1" ht="28.5" thickBot="1" x14ac:dyDescent="0.45">
      <c r="B2" s="50"/>
      <c r="C2" s="51"/>
      <c r="D2" s="52" t="s">
        <v>0</v>
      </c>
      <c r="E2" s="53"/>
      <c r="F2" s="53"/>
      <c r="G2" s="53"/>
      <c r="H2" s="53"/>
      <c r="I2" s="53"/>
      <c r="J2" s="53"/>
      <c r="K2" s="53"/>
      <c r="L2" s="53"/>
      <c r="M2" s="54"/>
      <c r="N2" s="52" t="s">
        <v>1</v>
      </c>
      <c r="O2" s="53"/>
      <c r="P2" s="53"/>
      <c r="Q2" s="53"/>
      <c r="R2" s="53"/>
      <c r="S2" s="53"/>
      <c r="T2" s="53"/>
      <c r="U2" s="53"/>
      <c r="V2" s="53"/>
      <c r="W2" s="54"/>
      <c r="X2" s="52" t="s">
        <v>2</v>
      </c>
      <c r="Y2" s="53"/>
      <c r="Z2" s="53"/>
      <c r="AA2" s="53"/>
      <c r="AB2" s="53"/>
      <c r="AC2" s="53"/>
      <c r="AD2" s="53"/>
      <c r="AE2" s="53"/>
      <c r="AF2" s="53"/>
      <c r="AG2" s="54"/>
      <c r="AH2" s="52" t="s">
        <v>3</v>
      </c>
      <c r="AI2" s="53"/>
      <c r="AJ2" s="53"/>
      <c r="AK2" s="53"/>
      <c r="AL2" s="53"/>
      <c r="AM2" s="53"/>
      <c r="AN2" s="53"/>
      <c r="AO2" s="53"/>
      <c r="AP2" s="53"/>
      <c r="AQ2" s="54"/>
      <c r="AR2" s="55">
        <v>2024</v>
      </c>
      <c r="AS2" s="56"/>
      <c r="AT2" s="56"/>
      <c r="AU2" s="56"/>
      <c r="AV2" s="56"/>
      <c r="AW2" s="56"/>
      <c r="AX2" s="56"/>
      <c r="AY2" s="56"/>
      <c r="AZ2" s="56"/>
      <c r="BA2" s="57"/>
      <c r="BB2" s="58">
        <v>2025</v>
      </c>
      <c r="BC2" s="59"/>
      <c r="BD2" s="59"/>
      <c r="BE2" s="60"/>
      <c r="BF2" s="61" t="s">
        <v>4</v>
      </c>
      <c r="BG2" s="62"/>
      <c r="BH2" s="63"/>
      <c r="BI2" s="64" t="s">
        <v>5</v>
      </c>
      <c r="BJ2" s="65"/>
      <c r="BK2" s="66"/>
    </row>
    <row r="3" spans="2:63" s="3" customFormat="1" ht="105" customHeight="1" thickBot="1" x14ac:dyDescent="0.3">
      <c r="B3" s="94" t="s">
        <v>6</v>
      </c>
      <c r="C3" s="95" t="s">
        <v>7</v>
      </c>
      <c r="D3" s="96" t="s">
        <v>8</v>
      </c>
      <c r="E3" s="97" t="s">
        <v>9</v>
      </c>
      <c r="F3" s="97" t="s">
        <v>10</v>
      </c>
      <c r="G3" s="97" t="s">
        <v>11</v>
      </c>
      <c r="H3" s="97" t="s">
        <v>12</v>
      </c>
      <c r="I3" s="97" t="s">
        <v>13</v>
      </c>
      <c r="J3" s="97" t="s">
        <v>14</v>
      </c>
      <c r="K3" s="97" t="s">
        <v>10</v>
      </c>
      <c r="L3" s="97" t="s">
        <v>15</v>
      </c>
      <c r="M3" s="98" t="s">
        <v>16</v>
      </c>
      <c r="N3" s="96" t="s">
        <v>17</v>
      </c>
      <c r="O3" s="97" t="s">
        <v>18</v>
      </c>
      <c r="P3" s="97" t="s">
        <v>19</v>
      </c>
      <c r="Q3" s="97" t="s">
        <v>20</v>
      </c>
      <c r="R3" s="97" t="s">
        <v>21</v>
      </c>
      <c r="S3" s="97" t="s">
        <v>22</v>
      </c>
      <c r="T3" s="97" t="s">
        <v>23</v>
      </c>
      <c r="U3" s="97" t="s">
        <v>19</v>
      </c>
      <c r="V3" s="97" t="s">
        <v>24</v>
      </c>
      <c r="W3" s="98" t="s">
        <v>25</v>
      </c>
      <c r="X3" s="96" t="s">
        <v>26</v>
      </c>
      <c r="Y3" s="97" t="s">
        <v>27</v>
      </c>
      <c r="Z3" s="97" t="s">
        <v>28</v>
      </c>
      <c r="AA3" s="97" t="s">
        <v>29</v>
      </c>
      <c r="AB3" s="97" t="s">
        <v>30</v>
      </c>
      <c r="AC3" s="97" t="s">
        <v>31</v>
      </c>
      <c r="AD3" s="97" t="s">
        <v>32</v>
      </c>
      <c r="AE3" s="97" t="s">
        <v>28</v>
      </c>
      <c r="AF3" s="97" t="s">
        <v>33</v>
      </c>
      <c r="AG3" s="98" t="s">
        <v>34</v>
      </c>
      <c r="AH3" s="96" t="s">
        <v>35</v>
      </c>
      <c r="AI3" s="97" t="s">
        <v>36</v>
      </c>
      <c r="AJ3" s="97" t="s">
        <v>37</v>
      </c>
      <c r="AK3" s="97" t="s">
        <v>38</v>
      </c>
      <c r="AL3" s="97" t="s">
        <v>39</v>
      </c>
      <c r="AM3" s="97" t="s">
        <v>40</v>
      </c>
      <c r="AN3" s="97" t="s">
        <v>41</v>
      </c>
      <c r="AO3" s="97" t="s">
        <v>37</v>
      </c>
      <c r="AP3" s="97" t="s">
        <v>42</v>
      </c>
      <c r="AQ3" s="98" t="s">
        <v>43</v>
      </c>
      <c r="AR3" s="96" t="s">
        <v>44</v>
      </c>
      <c r="AS3" s="97" t="s">
        <v>45</v>
      </c>
      <c r="AT3" s="97" t="s">
        <v>46</v>
      </c>
      <c r="AU3" s="97" t="s">
        <v>47</v>
      </c>
      <c r="AV3" s="97" t="s">
        <v>48</v>
      </c>
      <c r="AW3" s="97" t="s">
        <v>49</v>
      </c>
      <c r="AX3" s="97" t="s">
        <v>50</v>
      </c>
      <c r="AY3" s="97" t="s">
        <v>46</v>
      </c>
      <c r="AZ3" s="97" t="s">
        <v>51</v>
      </c>
      <c r="BA3" s="98" t="s">
        <v>52</v>
      </c>
      <c r="BB3" s="96" t="s">
        <v>53</v>
      </c>
      <c r="BC3" s="97" t="s">
        <v>54</v>
      </c>
      <c r="BD3" s="97" t="s">
        <v>55</v>
      </c>
      <c r="BE3" s="98" t="s">
        <v>56</v>
      </c>
      <c r="BF3" s="96" t="s">
        <v>57</v>
      </c>
      <c r="BG3" s="97" t="s">
        <v>58</v>
      </c>
      <c r="BH3" s="98" t="s">
        <v>59</v>
      </c>
      <c r="BI3" s="96" t="s">
        <v>60</v>
      </c>
      <c r="BJ3" s="97" t="s">
        <v>61</v>
      </c>
      <c r="BK3" s="95" t="s">
        <v>62</v>
      </c>
    </row>
    <row r="4" spans="2:63" ht="15" customHeight="1" x14ac:dyDescent="0.25">
      <c r="B4" s="49"/>
      <c r="C4" s="36"/>
      <c r="D4" s="34"/>
      <c r="E4" s="35"/>
      <c r="F4" s="35"/>
      <c r="G4" s="35"/>
      <c r="H4" s="35"/>
      <c r="I4" s="35"/>
      <c r="J4" s="35"/>
      <c r="K4" s="35"/>
      <c r="L4" s="35"/>
      <c r="M4" s="45"/>
      <c r="N4" s="34"/>
      <c r="O4" s="35"/>
      <c r="P4" s="35"/>
      <c r="Q4" s="35"/>
      <c r="R4" s="35"/>
      <c r="S4" s="35"/>
      <c r="T4" s="35"/>
      <c r="U4" s="35"/>
      <c r="V4" s="35"/>
      <c r="W4" s="45"/>
      <c r="X4" s="34"/>
      <c r="Y4" s="35"/>
      <c r="Z4" s="35"/>
      <c r="AA4" s="35"/>
      <c r="AB4" s="35"/>
      <c r="AC4" s="35"/>
      <c r="AD4" s="35"/>
      <c r="AE4" s="35"/>
      <c r="AF4" s="35"/>
      <c r="AG4" s="45"/>
      <c r="AH4" s="34"/>
      <c r="AI4" s="35"/>
      <c r="AJ4" s="35"/>
      <c r="AK4" s="35"/>
      <c r="AL4" s="35"/>
      <c r="AM4" s="35"/>
      <c r="AN4" s="35"/>
      <c r="AO4" s="35"/>
      <c r="AP4" s="35"/>
      <c r="AQ4" s="45"/>
      <c r="AR4" s="34"/>
      <c r="AS4" s="35"/>
      <c r="AT4" s="35"/>
      <c r="AU4" s="35"/>
      <c r="AV4" s="35"/>
      <c r="AW4" s="35"/>
      <c r="AX4" s="35"/>
      <c r="AY4" s="35"/>
      <c r="AZ4" s="35"/>
      <c r="BA4" s="45"/>
      <c r="BB4" s="34"/>
      <c r="BC4" s="35"/>
      <c r="BD4" s="35"/>
      <c r="BE4" s="45"/>
      <c r="BF4" s="34"/>
      <c r="BG4" s="35"/>
      <c r="BH4" s="45"/>
      <c r="BI4" s="34"/>
      <c r="BJ4" s="35"/>
      <c r="BK4" s="36"/>
    </row>
    <row r="5" spans="2:63" ht="15.75" customHeight="1" x14ac:dyDescent="0.25">
      <c r="B5" s="49"/>
      <c r="C5" s="36"/>
      <c r="D5" s="34"/>
      <c r="E5" s="35"/>
      <c r="F5" s="35"/>
      <c r="G5" s="35"/>
      <c r="H5" s="35"/>
      <c r="I5" s="35"/>
      <c r="J5" s="35"/>
      <c r="K5" s="35"/>
      <c r="L5" s="35"/>
      <c r="M5" s="45"/>
      <c r="N5" s="34"/>
      <c r="O5" s="35"/>
      <c r="P5" s="35"/>
      <c r="Q5" s="35"/>
      <c r="R5" s="35"/>
      <c r="S5" s="35"/>
      <c r="T5" s="35"/>
      <c r="U5" s="35"/>
      <c r="V5" s="35"/>
      <c r="W5" s="45"/>
      <c r="X5" s="34"/>
      <c r="Y5" s="35"/>
      <c r="Z5" s="35"/>
      <c r="AA5" s="35"/>
      <c r="AB5" s="35"/>
      <c r="AC5" s="35"/>
      <c r="AD5" s="35"/>
      <c r="AE5" s="35"/>
      <c r="AF5" s="35"/>
      <c r="AG5" s="45"/>
      <c r="AH5" s="34"/>
      <c r="AI5" s="35"/>
      <c r="AJ5" s="35"/>
      <c r="AK5" s="35"/>
      <c r="AL5" s="35"/>
      <c r="AM5" s="35"/>
      <c r="AN5" s="35"/>
      <c r="AO5" s="35"/>
      <c r="AP5" s="35"/>
      <c r="AQ5" s="45"/>
      <c r="AR5" s="34"/>
      <c r="AS5" s="35"/>
      <c r="AT5" s="35"/>
      <c r="AU5" s="35"/>
      <c r="AV5" s="35"/>
      <c r="AW5" s="35"/>
      <c r="AX5" s="35"/>
      <c r="AY5" s="35"/>
      <c r="AZ5" s="35"/>
      <c r="BA5" s="45"/>
      <c r="BB5" s="34"/>
      <c r="BC5" s="35"/>
      <c r="BD5" s="35"/>
      <c r="BE5" s="45"/>
      <c r="BF5" s="34"/>
      <c r="BG5" s="35"/>
      <c r="BH5" s="45"/>
      <c r="BI5" s="34"/>
      <c r="BJ5" s="35"/>
      <c r="BK5" s="36"/>
    </row>
    <row r="6" spans="2:63" s="7" customFormat="1" x14ac:dyDescent="0.2">
      <c r="B6" s="40" t="s">
        <v>63</v>
      </c>
      <c r="C6" s="39"/>
      <c r="D6" s="37"/>
      <c r="E6" s="38"/>
      <c r="F6" s="38"/>
      <c r="G6" s="38"/>
      <c r="H6" s="38"/>
      <c r="I6" s="38"/>
      <c r="J6" s="38"/>
      <c r="K6" s="38"/>
      <c r="L6" s="38"/>
      <c r="M6" s="46"/>
      <c r="N6" s="37"/>
      <c r="O6" s="38"/>
      <c r="P6" s="38"/>
      <c r="Q6" s="38"/>
      <c r="R6" s="38"/>
      <c r="S6" s="38"/>
      <c r="T6" s="38"/>
      <c r="U6" s="38"/>
      <c r="V6" s="38"/>
      <c r="W6" s="46"/>
      <c r="X6" s="37"/>
      <c r="Y6" s="38"/>
      <c r="Z6" s="38"/>
      <c r="AA6" s="38"/>
      <c r="AB6" s="38"/>
      <c r="AC6" s="38"/>
      <c r="AD6" s="38"/>
      <c r="AE6" s="38"/>
      <c r="AF6" s="38"/>
      <c r="AG6" s="46"/>
      <c r="AH6" s="37"/>
      <c r="AI6" s="38"/>
      <c r="AJ6" s="38"/>
      <c r="AK6" s="38"/>
      <c r="AL6" s="38"/>
      <c r="AM6" s="38"/>
      <c r="AN6" s="38"/>
      <c r="AO6" s="38"/>
      <c r="AP6" s="38"/>
      <c r="AQ6" s="46"/>
      <c r="AR6" s="37"/>
      <c r="AS6" s="38"/>
      <c r="AT6" s="38"/>
      <c r="AU6" s="38"/>
      <c r="AV6" s="38"/>
      <c r="AW6" s="38"/>
      <c r="AX6" s="38"/>
      <c r="AY6" s="38"/>
      <c r="AZ6" s="38"/>
      <c r="BA6" s="46"/>
      <c r="BB6" s="37"/>
      <c r="BC6" s="38"/>
      <c r="BD6" s="38"/>
      <c r="BE6" s="46"/>
      <c r="BF6" s="37"/>
      <c r="BG6" s="38"/>
      <c r="BH6" s="46"/>
      <c r="BI6" s="37"/>
      <c r="BJ6" s="38"/>
      <c r="BK6" s="39"/>
    </row>
    <row r="7" spans="2:63" s="7" customFormat="1" ht="15.75" thickBot="1" x14ac:dyDescent="0.25">
      <c r="B7" s="40"/>
      <c r="C7" s="39"/>
      <c r="D7" s="37"/>
      <c r="E7" s="38"/>
      <c r="F7" s="38"/>
      <c r="G7" s="38"/>
      <c r="H7" s="38"/>
      <c r="I7" s="38"/>
      <c r="J7" s="38"/>
      <c r="K7" s="38"/>
      <c r="L7" s="38"/>
      <c r="M7" s="46"/>
      <c r="N7" s="37"/>
      <c r="O7" s="38"/>
      <c r="P7" s="38"/>
      <c r="Q7" s="38"/>
      <c r="R7" s="38"/>
      <c r="S7" s="38"/>
      <c r="T7" s="38"/>
      <c r="U7" s="38"/>
      <c r="V7" s="38"/>
      <c r="W7" s="46"/>
      <c r="X7" s="37"/>
      <c r="Y7" s="38"/>
      <c r="Z7" s="38"/>
      <c r="AA7" s="38"/>
      <c r="AB7" s="38"/>
      <c r="AC7" s="38"/>
      <c r="AD7" s="38"/>
      <c r="AE7" s="38"/>
      <c r="AF7" s="38"/>
      <c r="AG7" s="46"/>
      <c r="AH7" s="37"/>
      <c r="AI7" s="38"/>
      <c r="AJ7" s="38"/>
      <c r="AK7" s="38"/>
      <c r="AL7" s="38"/>
      <c r="AM7" s="38"/>
      <c r="AN7" s="38"/>
      <c r="AO7" s="38"/>
      <c r="AP7" s="38"/>
      <c r="AQ7" s="46"/>
      <c r="AR7" s="37"/>
      <c r="AS7" s="38"/>
      <c r="AT7" s="38"/>
      <c r="AU7" s="38"/>
      <c r="AV7" s="38"/>
      <c r="AW7" s="38"/>
      <c r="AX7" s="38"/>
      <c r="AY7" s="38"/>
      <c r="AZ7" s="38"/>
      <c r="BA7" s="46"/>
      <c r="BB7" s="37"/>
      <c r="BC7" s="38"/>
      <c r="BD7" s="38"/>
      <c r="BE7" s="46"/>
      <c r="BF7" s="37"/>
      <c r="BG7" s="38"/>
      <c r="BH7" s="46"/>
      <c r="BI7" s="37"/>
      <c r="BJ7" s="38"/>
      <c r="BK7" s="39"/>
    </row>
    <row r="8" spans="2:63" s="7" customFormat="1" ht="15.75" thickBot="1" x14ac:dyDescent="0.25">
      <c r="B8" s="40" t="s">
        <v>64</v>
      </c>
      <c r="C8" s="39">
        <v>2435</v>
      </c>
      <c r="D8" s="99">
        <v>-21420529.239999998</v>
      </c>
      <c r="E8" s="100">
        <v>-14920514.48</v>
      </c>
      <c r="F8" s="100"/>
      <c r="G8" s="101">
        <v>-2198102.9</v>
      </c>
      <c r="H8" s="47">
        <f>D8+E8-F8+G8</f>
        <v>-38539146.619999997</v>
      </c>
      <c r="I8" s="100">
        <v>0</v>
      </c>
      <c r="J8" s="100">
        <v>-293613.65999999997</v>
      </c>
      <c r="K8" s="100"/>
      <c r="L8" s="100"/>
      <c r="M8" s="102">
        <f>I8+J8-K8+L8</f>
        <v>-293613.65999999997</v>
      </c>
      <c r="N8" s="5">
        <f>H8</f>
        <v>-38539146.619999997</v>
      </c>
      <c r="O8" s="101">
        <v>-24495733.460000001</v>
      </c>
      <c r="P8" s="101">
        <v>-21420529.239999998</v>
      </c>
      <c r="Q8" s="101">
        <v>-3480998.9699999997</v>
      </c>
      <c r="R8" s="47">
        <f>N8+O8-P8+Q8</f>
        <v>-45095349.810000002</v>
      </c>
      <c r="S8" s="47">
        <f t="shared" ref="S8" si="0">M8</f>
        <v>-293613.65999999997</v>
      </c>
      <c r="T8" s="101">
        <v>-85046.95</v>
      </c>
      <c r="U8" s="101">
        <v>-294532.28000000003</v>
      </c>
      <c r="V8" s="101"/>
      <c r="W8" s="4">
        <f>S8+T8-U8+V8</f>
        <v>-84128.329999999958</v>
      </c>
      <c r="X8" s="5">
        <f>R8</f>
        <v>-45095349.810000002</v>
      </c>
      <c r="Y8" s="101">
        <v>-8298068.7599999988</v>
      </c>
      <c r="Z8" s="101"/>
      <c r="AA8" s="101">
        <v>963363.43</v>
      </c>
      <c r="AB8" s="5">
        <f>X8+Y8-Z8+AA8</f>
        <v>-52430055.140000001</v>
      </c>
      <c r="AC8" s="1">
        <f>W8</f>
        <v>-84128.329999999958</v>
      </c>
      <c r="AD8" s="101">
        <v>-801002.15</v>
      </c>
      <c r="AE8" s="101"/>
      <c r="AF8" s="101"/>
      <c r="AG8" s="48">
        <f>AC8+AD8-AE8+AF8</f>
        <v>-885130.48</v>
      </c>
      <c r="AH8" s="5">
        <f>AB8</f>
        <v>-52430055.140000001</v>
      </c>
      <c r="AI8" s="101">
        <v>-18715043.5</v>
      </c>
      <c r="AJ8" s="101">
        <v>-14920514.48</v>
      </c>
      <c r="AK8" s="101">
        <v>215500</v>
      </c>
      <c r="AL8" s="47">
        <f>AH8+AI8-AJ8+AK8</f>
        <v>-56009084.159999996</v>
      </c>
      <c r="AM8" s="10">
        <f>AG8</f>
        <v>-885130.48</v>
      </c>
      <c r="AN8" s="101">
        <v>-2116120.4</v>
      </c>
      <c r="AO8" s="101">
        <v>-230223.76</v>
      </c>
      <c r="AP8" s="101"/>
      <c r="AQ8" s="4">
        <f>AM8+AN8-AO8+AP8</f>
        <v>-2771027.12</v>
      </c>
      <c r="AR8" s="5">
        <f>AL8</f>
        <v>-56009084.159999996</v>
      </c>
      <c r="AS8" s="101">
        <v>-6685426.8999999994</v>
      </c>
      <c r="AT8" s="101"/>
      <c r="AU8" s="101">
        <v>3550978.91</v>
      </c>
      <c r="AV8" s="47">
        <f>AR8+AS8-AT8+AU8</f>
        <v>-59143532.149999991</v>
      </c>
      <c r="AW8" s="47">
        <f>AQ8</f>
        <v>-2771027.12</v>
      </c>
      <c r="AX8" s="101">
        <v>-2988447.06</v>
      </c>
      <c r="AY8" s="101"/>
      <c r="AZ8" s="101"/>
      <c r="BA8" s="4">
        <f>AW8+AX8-AY8+AZ8</f>
        <v>-5759474.1799999997</v>
      </c>
      <c r="BB8" s="103"/>
      <c r="BC8" s="101"/>
      <c r="BD8" s="8">
        <f>AV8-BB8</f>
        <v>-59143532.149999991</v>
      </c>
      <c r="BE8" s="9">
        <f>BA8-BC8</f>
        <v>-5759474.1799999997</v>
      </c>
      <c r="BF8" s="105">
        <f>(AV8+BD8)/2*3.64%*0.25+(AV8+BD8)/2*3.16%*0.25+(AV8+BD8)/2*2.91%*0.5</f>
        <v>-1865978.4393324999</v>
      </c>
      <c r="BG8" s="10">
        <f>BE8+BF8</f>
        <v>-7625452.6193324998</v>
      </c>
      <c r="BH8" s="11">
        <f>BD8+BG8</f>
        <v>-66768984.769332491</v>
      </c>
      <c r="BI8" s="37" t="s">
        <v>65</v>
      </c>
      <c r="BJ8" s="38">
        <v>-68453985.239999995</v>
      </c>
      <c r="BK8" s="104">
        <f>BJ8-SUM(AV8,BA8)</f>
        <v>-3550978.9100000039</v>
      </c>
    </row>
    <row r="9" spans="2:63" s="7" customFormat="1" x14ac:dyDescent="0.2">
      <c r="B9" s="40"/>
      <c r="C9" s="39"/>
      <c r="D9" s="40"/>
      <c r="E9" s="41"/>
      <c r="F9" s="41"/>
      <c r="G9" s="41"/>
      <c r="H9" s="41"/>
      <c r="I9" s="41"/>
      <c r="J9" s="41"/>
      <c r="K9" s="41"/>
      <c r="L9" s="41"/>
      <c r="M9" s="39"/>
      <c r="N9" s="40"/>
      <c r="O9" s="41"/>
      <c r="P9" s="41"/>
      <c r="Q9" s="41"/>
      <c r="R9" s="41"/>
      <c r="S9" s="41"/>
      <c r="T9" s="41"/>
      <c r="U9" s="41"/>
      <c r="V9" s="41"/>
      <c r="W9" s="39"/>
      <c r="X9" s="40"/>
      <c r="Y9" s="41"/>
      <c r="Z9" s="41"/>
      <c r="AA9" s="41"/>
      <c r="AB9" s="41"/>
      <c r="AC9" s="41"/>
      <c r="AD9" s="41"/>
      <c r="AE9" s="41"/>
      <c r="AF9" s="41"/>
      <c r="AG9" s="39"/>
      <c r="AH9" s="40"/>
      <c r="AI9" s="41"/>
      <c r="AJ9" s="41"/>
      <c r="AK9" s="41"/>
      <c r="AL9" s="41"/>
      <c r="AM9" s="41"/>
      <c r="AN9" s="41"/>
      <c r="AO9" s="41"/>
      <c r="AP9" s="41"/>
      <c r="AQ9" s="39"/>
      <c r="AR9" s="40"/>
      <c r="AS9" s="41"/>
      <c r="AT9" s="41"/>
      <c r="AU9" s="41"/>
      <c r="AV9" s="41"/>
      <c r="AW9" s="41"/>
      <c r="AX9" s="41"/>
      <c r="AY9" s="41"/>
      <c r="AZ9" s="41"/>
      <c r="BA9" s="39"/>
      <c r="BB9" s="40"/>
      <c r="BC9" s="41"/>
      <c r="BD9" s="41"/>
      <c r="BE9" s="39"/>
      <c r="BF9" s="40"/>
      <c r="BG9" s="41"/>
      <c r="BH9" s="39"/>
      <c r="BI9" s="40"/>
      <c r="BJ9" s="41"/>
      <c r="BK9" s="39"/>
    </row>
    <row r="10" spans="2:63" s="7" customFormat="1" ht="16.5" thickBot="1" x14ac:dyDescent="0.3">
      <c r="B10" s="42" t="s">
        <v>66</v>
      </c>
      <c r="C10" s="44"/>
      <c r="D10" s="42"/>
      <c r="E10" s="43"/>
      <c r="F10" s="43"/>
      <c r="G10" s="43"/>
      <c r="H10" s="43"/>
      <c r="I10" s="43"/>
      <c r="J10" s="43"/>
      <c r="K10" s="43"/>
      <c r="L10" s="43"/>
      <c r="M10" s="44"/>
      <c r="N10" s="42"/>
      <c r="O10" s="43"/>
      <c r="P10" s="43"/>
      <c r="Q10" s="43"/>
      <c r="R10" s="43"/>
      <c r="S10" s="43"/>
      <c r="T10" s="43"/>
      <c r="U10" s="43"/>
      <c r="V10" s="43"/>
      <c r="W10" s="44"/>
      <c r="X10" s="42"/>
      <c r="Y10" s="43"/>
      <c r="Z10" s="43"/>
      <c r="AA10" s="43"/>
      <c r="AB10" s="43"/>
      <c r="AC10" s="43"/>
      <c r="AD10" s="43"/>
      <c r="AE10" s="43"/>
      <c r="AF10" s="43"/>
      <c r="AG10" s="44"/>
      <c r="AH10" s="42"/>
      <c r="AI10" s="43"/>
      <c r="AJ10" s="43"/>
      <c r="AK10" s="43"/>
      <c r="AL10" s="43"/>
      <c r="AM10" s="43"/>
      <c r="AN10" s="43"/>
      <c r="AO10" s="43"/>
      <c r="AP10" s="43"/>
      <c r="AQ10" s="44"/>
      <c r="AR10" s="42"/>
      <c r="AS10" s="43"/>
      <c r="AT10" s="43"/>
      <c r="AU10" s="43"/>
      <c r="AV10" s="43"/>
      <c r="AW10" s="43"/>
      <c r="AX10" s="43"/>
      <c r="AY10" s="43"/>
      <c r="AZ10" s="43"/>
      <c r="BA10" s="44"/>
      <c r="BB10" s="42"/>
      <c r="BC10" s="43"/>
      <c r="BD10" s="12">
        <f>BD8</f>
        <v>-59143532.149999991</v>
      </c>
      <c r="BE10" s="13">
        <f>BE8</f>
        <v>-5759474.1799999997</v>
      </c>
      <c r="BF10" s="14">
        <f>BF8</f>
        <v>-1865978.4393324999</v>
      </c>
      <c r="BG10" s="12">
        <f>BG8</f>
        <v>-7625452.6193324998</v>
      </c>
      <c r="BH10" s="13">
        <f>BH8</f>
        <v>-66768984.769332491</v>
      </c>
      <c r="BI10" s="42"/>
      <c r="BJ10" s="43"/>
      <c r="BK10" s="44"/>
    </row>
    <row r="11" spans="2:63" s="7" customFormat="1" x14ac:dyDescent="0.2"/>
    <row r="14" spans="2:63" ht="15.75" x14ac:dyDescent="0.25">
      <c r="B14" s="15" t="s">
        <v>67</v>
      </c>
      <c r="C14" s="16"/>
      <c r="D14" s="16"/>
      <c r="E14" s="16"/>
      <c r="F14" s="16"/>
      <c r="G14" s="16"/>
      <c r="H14" s="16"/>
      <c r="I14" s="16"/>
      <c r="J14" s="16"/>
      <c r="K14" s="16"/>
      <c r="L14" s="17" t="s">
        <v>68</v>
      </c>
    </row>
    <row r="15" spans="2:63" ht="15.75" x14ac:dyDescent="0.25">
      <c r="B15" s="18"/>
      <c r="C15" s="19"/>
      <c r="D15" s="19"/>
      <c r="E15" s="19"/>
      <c r="F15" s="19"/>
      <c r="G15" s="19"/>
      <c r="H15" s="19"/>
      <c r="I15" s="19"/>
      <c r="J15" s="19"/>
      <c r="K15" s="19"/>
      <c r="L15" s="19"/>
    </row>
    <row r="16" spans="2:63" ht="36" customHeight="1" x14ac:dyDescent="0.25">
      <c r="B16" s="20">
        <v>-1</v>
      </c>
      <c r="C16" s="21" t="s">
        <v>69</v>
      </c>
      <c r="D16" s="22"/>
      <c r="E16" s="22"/>
      <c r="F16" s="22"/>
      <c r="G16" s="22"/>
      <c r="H16" s="22"/>
      <c r="I16" s="22"/>
      <c r="J16" s="22"/>
      <c r="K16" s="22"/>
      <c r="L16" s="23">
        <f>G8</f>
        <v>-2198102.9</v>
      </c>
    </row>
    <row r="17" spans="2:12" ht="78" customHeight="1" x14ac:dyDescent="0.25">
      <c r="B17" s="24" t="s">
        <v>70</v>
      </c>
      <c r="C17" s="25" t="s">
        <v>71</v>
      </c>
      <c r="D17" s="26"/>
      <c r="E17" s="26"/>
      <c r="F17" s="26"/>
      <c r="G17" s="26"/>
      <c r="H17" s="26"/>
      <c r="I17" s="26"/>
      <c r="J17" s="26"/>
      <c r="K17" s="26"/>
      <c r="L17" s="27">
        <f>-3335638.74-1202645.26</f>
        <v>-4538284</v>
      </c>
    </row>
    <row r="18" spans="2:12" ht="69.75" customHeight="1" x14ac:dyDescent="0.25">
      <c r="B18" s="24" t="s">
        <v>72</v>
      </c>
      <c r="C18" s="25" t="s">
        <v>73</v>
      </c>
      <c r="D18" s="26"/>
      <c r="E18" s="26"/>
      <c r="F18" s="26"/>
      <c r="G18" s="26"/>
      <c r="H18" s="26"/>
      <c r="I18" s="26"/>
      <c r="J18" s="26"/>
      <c r="K18" s="26"/>
      <c r="L18" s="27">
        <v>869817.51311709499</v>
      </c>
    </row>
    <row r="19" spans="2:12" ht="53.25" customHeight="1" x14ac:dyDescent="0.25">
      <c r="B19" s="24" t="s">
        <v>74</v>
      </c>
      <c r="C19" s="25" t="s">
        <v>75</v>
      </c>
      <c r="D19" s="26"/>
      <c r="E19" s="26"/>
      <c r="F19" s="26"/>
      <c r="G19" s="26"/>
      <c r="H19" s="26"/>
      <c r="I19" s="26"/>
      <c r="J19" s="26"/>
      <c r="K19" s="26"/>
      <c r="L19" s="28">
        <v>187467.519</v>
      </c>
    </row>
    <row r="20" spans="2:12" ht="15.75" x14ac:dyDescent="0.25">
      <c r="B20" s="18"/>
      <c r="C20" s="19"/>
      <c r="D20" s="19"/>
      <c r="E20" s="19"/>
      <c r="F20" s="19"/>
      <c r="G20" s="19"/>
      <c r="H20" s="19"/>
      <c r="I20" s="19"/>
      <c r="J20" s="19"/>
      <c r="K20" s="19"/>
      <c r="L20" s="29">
        <f>SUM(L17:L19)</f>
        <v>-3480998.9678829052</v>
      </c>
    </row>
    <row r="21" spans="2:12" ht="15.75" x14ac:dyDescent="0.25">
      <c r="B21" s="18"/>
      <c r="C21" s="19"/>
      <c r="D21" s="19"/>
      <c r="E21" s="19"/>
      <c r="F21" s="19"/>
      <c r="G21" s="19"/>
      <c r="H21" s="19"/>
      <c r="I21" s="19"/>
      <c r="J21" s="19"/>
      <c r="K21" s="19"/>
      <c r="L21" s="27"/>
    </row>
    <row r="22" spans="2:12" ht="15.75" x14ac:dyDescent="0.25">
      <c r="B22" s="18"/>
      <c r="C22" s="19"/>
      <c r="D22" s="19"/>
      <c r="E22" s="19"/>
      <c r="F22" s="19"/>
      <c r="G22" s="19"/>
      <c r="H22" s="19"/>
      <c r="I22" s="19"/>
      <c r="J22" s="19"/>
      <c r="K22" s="19"/>
      <c r="L22" s="27"/>
    </row>
    <row r="23" spans="2:12" ht="71.25" customHeight="1" x14ac:dyDescent="0.25">
      <c r="B23" s="24" t="s">
        <v>76</v>
      </c>
      <c r="C23" s="25" t="s">
        <v>77</v>
      </c>
      <c r="D23" s="26"/>
      <c r="E23" s="26"/>
      <c r="F23" s="26"/>
      <c r="G23" s="26"/>
      <c r="H23" s="26"/>
      <c r="I23" s="26"/>
      <c r="J23" s="26"/>
      <c r="K23" s="26"/>
      <c r="L23" s="30">
        <f>593893.9+214125.01</f>
        <v>808018.91</v>
      </c>
    </row>
    <row r="24" spans="2:12" ht="44.25" customHeight="1" x14ac:dyDescent="0.25">
      <c r="B24" s="24" t="s">
        <v>78</v>
      </c>
      <c r="C24" s="25" t="s">
        <v>75</v>
      </c>
      <c r="D24" s="26"/>
      <c r="E24" s="26"/>
      <c r="F24" s="26"/>
      <c r="G24" s="26"/>
      <c r="H24" s="26"/>
      <c r="I24" s="26"/>
      <c r="J24" s="26"/>
      <c r="K24" s="26"/>
      <c r="L24" s="31">
        <f>114178.22+41166.3</f>
        <v>155344.52000000002</v>
      </c>
    </row>
    <row r="25" spans="2:12" ht="15.75" x14ac:dyDescent="0.25">
      <c r="B25" s="18"/>
      <c r="C25" s="19"/>
      <c r="D25" s="19"/>
      <c r="E25" s="19"/>
      <c r="F25" s="19"/>
      <c r="G25" s="19"/>
      <c r="H25" s="19"/>
      <c r="I25" s="19"/>
      <c r="J25" s="19"/>
      <c r="K25" s="19"/>
      <c r="L25" s="32">
        <f>SUM(L23:L24)</f>
        <v>963363.43</v>
      </c>
    </row>
    <row r="26" spans="2:12" ht="15.75" x14ac:dyDescent="0.25">
      <c r="B26" s="18"/>
      <c r="C26" s="19"/>
      <c r="D26" s="19"/>
      <c r="E26" s="19"/>
      <c r="F26" s="19"/>
      <c r="G26" s="19"/>
      <c r="H26" s="19"/>
      <c r="I26" s="19"/>
      <c r="J26" s="19"/>
      <c r="K26" s="19"/>
      <c r="L26" s="19"/>
    </row>
    <row r="27" spans="2:12" ht="31.5" customHeight="1" x14ac:dyDescent="0.25">
      <c r="B27" s="20">
        <v>-4</v>
      </c>
      <c r="C27" s="25" t="s">
        <v>79</v>
      </c>
      <c r="D27" s="26"/>
      <c r="E27" s="26"/>
      <c r="F27" s="26"/>
      <c r="G27" s="26"/>
      <c r="H27" s="26"/>
      <c r="I27" s="26"/>
      <c r="J27" s="26"/>
      <c r="K27" s="26"/>
      <c r="L27" s="23">
        <f>AK8</f>
        <v>215500</v>
      </c>
    </row>
    <row r="28" spans="2:12" ht="15.75" x14ac:dyDescent="0.25">
      <c r="B28" s="18"/>
      <c r="C28" s="19"/>
      <c r="D28" s="19"/>
      <c r="E28" s="19"/>
      <c r="F28" s="19"/>
      <c r="G28" s="19"/>
      <c r="H28" s="19"/>
      <c r="I28" s="19"/>
      <c r="J28" s="19"/>
      <c r="K28" s="19"/>
      <c r="L28" s="19"/>
    </row>
    <row r="29" spans="2:12" ht="32.25" customHeight="1" x14ac:dyDescent="0.25">
      <c r="B29" s="20">
        <v>-5</v>
      </c>
      <c r="C29" s="25" t="s">
        <v>80</v>
      </c>
      <c r="D29" s="26"/>
      <c r="E29" s="26"/>
      <c r="F29" s="26"/>
      <c r="G29" s="26"/>
      <c r="H29" s="26"/>
      <c r="I29" s="26"/>
      <c r="J29" s="26"/>
      <c r="K29" s="26"/>
      <c r="L29" s="33">
        <f>AU8</f>
        <v>3550978.91</v>
      </c>
    </row>
  </sheetData>
  <mergeCells count="15">
    <mergeCell ref="X2:AG2"/>
    <mergeCell ref="AH2:AQ2"/>
    <mergeCell ref="AR2:BA2"/>
    <mergeCell ref="BB2:BE2"/>
    <mergeCell ref="BI2:BK2"/>
    <mergeCell ref="C23:K23"/>
    <mergeCell ref="C24:K24"/>
    <mergeCell ref="C27:K27"/>
    <mergeCell ref="C29:K29"/>
    <mergeCell ref="D2:M2"/>
    <mergeCell ref="N2:W2"/>
    <mergeCell ref="C16:K16"/>
    <mergeCell ref="C17:K17"/>
    <mergeCell ref="C18:K18"/>
    <mergeCell ref="C19:K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D4591-299A-4607-B10E-10415E71493E}">
  <dimension ref="B3:H20"/>
  <sheetViews>
    <sheetView workbookViewId="0">
      <selection activeCell="G20" sqref="G20"/>
    </sheetView>
  </sheetViews>
  <sheetFormatPr defaultRowHeight="15" x14ac:dyDescent="0.25"/>
  <cols>
    <col min="4" max="4" width="28" customWidth="1"/>
    <col min="5" max="5" width="20" customWidth="1"/>
    <col min="6" max="6" width="24.28515625" customWidth="1"/>
    <col min="7" max="7" width="112.42578125" customWidth="1"/>
  </cols>
  <sheetData>
    <row r="3" spans="2:8" x14ac:dyDescent="0.25">
      <c r="B3" s="2"/>
    </row>
    <row r="4" spans="2:8" x14ac:dyDescent="0.25">
      <c r="B4" s="2"/>
      <c r="C4" s="6"/>
      <c r="D4" s="6"/>
      <c r="E4" s="6"/>
      <c r="F4" s="6"/>
      <c r="G4" s="6"/>
    </row>
    <row r="5" spans="2:8" x14ac:dyDescent="0.25">
      <c r="B5" s="2"/>
      <c r="C5" s="68" t="s">
        <v>81</v>
      </c>
      <c r="D5" s="68"/>
      <c r="E5" s="68"/>
      <c r="F5" s="68"/>
      <c r="G5" s="6"/>
    </row>
    <row r="6" spans="2:8" x14ac:dyDescent="0.25">
      <c r="B6" s="2"/>
      <c r="C6" s="6"/>
      <c r="D6" s="6"/>
      <c r="E6" s="6"/>
      <c r="F6" s="6"/>
      <c r="G6" s="6"/>
    </row>
    <row r="7" spans="2:8" ht="15.75" thickBot="1" x14ac:dyDescent="0.3">
      <c r="B7" s="2"/>
      <c r="C7" s="6"/>
      <c r="D7" s="6"/>
      <c r="E7" s="6"/>
      <c r="F7" s="6"/>
      <c r="G7" s="6"/>
    </row>
    <row r="8" spans="2:8" ht="16.5" thickBot="1" x14ac:dyDescent="0.3">
      <c r="B8" s="69"/>
      <c r="C8" s="6"/>
      <c r="D8" s="70"/>
      <c r="E8" s="71"/>
      <c r="F8" s="70"/>
      <c r="G8" s="72"/>
      <c r="H8" s="73"/>
    </row>
    <row r="9" spans="2:8" ht="15.75" x14ac:dyDescent="0.25">
      <c r="B9" s="69"/>
      <c r="C9" s="6"/>
      <c r="D9" s="74" t="s">
        <v>6</v>
      </c>
      <c r="E9" s="75" t="s">
        <v>7</v>
      </c>
      <c r="F9" s="75" t="s">
        <v>62</v>
      </c>
      <c r="G9" s="76" t="s">
        <v>82</v>
      </c>
      <c r="H9" s="73"/>
    </row>
    <row r="10" spans="2:8" ht="15.75" x14ac:dyDescent="0.25">
      <c r="B10" s="69"/>
      <c r="C10" s="6"/>
      <c r="D10" s="77"/>
      <c r="E10" s="78"/>
      <c r="F10" s="78"/>
      <c r="G10" s="78"/>
      <c r="H10" s="73"/>
    </row>
    <row r="11" spans="2:8" ht="33.75" customHeight="1" thickBot="1" x14ac:dyDescent="0.3">
      <c r="B11" s="69"/>
      <c r="C11" s="79"/>
      <c r="D11" s="80"/>
      <c r="E11" s="81"/>
      <c r="F11" s="81"/>
      <c r="G11" s="81"/>
      <c r="H11" s="73"/>
    </row>
    <row r="12" spans="2:8" ht="39" customHeight="1" x14ac:dyDescent="0.25">
      <c r="B12" s="82"/>
      <c r="C12" s="83"/>
      <c r="D12" s="84" t="s">
        <v>83</v>
      </c>
      <c r="E12" s="85">
        <v>2425</v>
      </c>
      <c r="F12" s="86">
        <f>'2b. Continuity Schedule'!BK8</f>
        <v>-3550978.9100000039</v>
      </c>
      <c r="G12" s="87" t="s">
        <v>80</v>
      </c>
      <c r="H12" s="88"/>
    </row>
    <row r="13" spans="2:8" ht="15.75" x14ac:dyDescent="0.25">
      <c r="B13" s="88"/>
      <c r="C13" s="83"/>
      <c r="D13" s="84"/>
      <c r="E13" s="89"/>
      <c r="F13" s="86"/>
      <c r="G13" s="84"/>
      <c r="H13" s="88"/>
    </row>
    <row r="14" spans="2:8" ht="15.75" x14ac:dyDescent="0.25">
      <c r="B14" s="88"/>
      <c r="C14" s="83"/>
      <c r="D14" s="84"/>
      <c r="E14" s="89"/>
      <c r="F14" s="86"/>
      <c r="G14" s="84"/>
      <c r="H14" s="88"/>
    </row>
    <row r="15" spans="2:8" ht="15.75" x14ac:dyDescent="0.25">
      <c r="B15" s="88"/>
      <c r="C15" s="83"/>
      <c r="D15" s="84"/>
      <c r="E15" s="89"/>
      <c r="F15" s="86"/>
      <c r="G15" s="106"/>
      <c r="H15" s="88"/>
    </row>
    <row r="16" spans="2:8" x14ac:dyDescent="0.25">
      <c r="B16" s="90"/>
      <c r="C16" s="83"/>
      <c r="D16" s="84"/>
      <c r="E16" s="91"/>
      <c r="F16" s="86"/>
      <c r="G16" s="84"/>
      <c r="H16" s="90"/>
    </row>
    <row r="17" spans="2:8" ht="15.75" x14ac:dyDescent="0.25">
      <c r="B17" s="73"/>
      <c r="C17" s="6"/>
      <c r="D17" s="84"/>
      <c r="E17" s="89"/>
      <c r="F17" s="84"/>
      <c r="G17" s="84"/>
      <c r="H17" s="73"/>
    </row>
    <row r="18" spans="2:8" ht="15.75" x14ac:dyDescent="0.25">
      <c r="B18" s="73"/>
      <c r="C18" s="6"/>
      <c r="D18" s="84"/>
      <c r="E18" s="89"/>
      <c r="F18" s="84"/>
      <c r="G18" s="84"/>
      <c r="H18" s="73"/>
    </row>
    <row r="19" spans="2:8" ht="16.5" thickBot="1" x14ac:dyDescent="0.3">
      <c r="B19" s="73"/>
      <c r="C19" s="6"/>
      <c r="D19" s="92"/>
      <c r="E19" s="93"/>
      <c r="F19" s="92"/>
      <c r="G19" s="92"/>
      <c r="H19" s="73"/>
    </row>
    <row r="20" spans="2:8" ht="15.75" x14ac:dyDescent="0.25">
      <c r="B20" s="73"/>
      <c r="C20" s="6"/>
      <c r="D20" s="6"/>
      <c r="E20" s="6"/>
      <c r="F20" s="6"/>
      <c r="G20" s="6"/>
      <c r="H20" s="73"/>
    </row>
  </sheetData>
  <mergeCells count="5">
    <mergeCell ref="C5:F5"/>
    <mergeCell ref="D9:D11"/>
    <mergeCell ref="E9:E11"/>
    <mergeCell ref="F9:F11"/>
    <mergeCell ref="G9:G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2b. Continuity Schedule</vt:lpstr>
      <vt:lpstr>Appendix 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Judy But</dc:creator>
  <cp:lastModifiedBy>Judy But</cp:lastModifiedBy>
  <dcterms:created xsi:type="dcterms:W3CDTF">2025-09-11T13:25:13Z</dcterms:created>
  <dcterms:modified xsi:type="dcterms:W3CDTF">2025-09-11T15:14:07Z</dcterms:modified>
</cp:coreProperties>
</file>